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/>
  </bookViews>
  <sheets>
    <sheet name="KM-G" sheetId="42" r:id="rId1"/>
    <sheet name="KM-G-01" sheetId="41" r:id="rId2"/>
    <sheet name="KM-G-02" sheetId="43" r:id="rId3"/>
    <sheet name="KM-G-10-1" sheetId="64" r:id="rId4"/>
    <sheet name="KM-G-10-M" sheetId="65" r:id="rId5"/>
    <sheet name="KM-G-10-E" sheetId="66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'KM-G-02'!$7:$8</definedName>
    <definedName name="_xlnm.Print_Area" localSheetId="0">'KM-G'!$A$1:$E$49</definedName>
    <definedName name="_xlnm.Print_Area" localSheetId="1">'KM-G-01'!$A$1:$H$46</definedName>
    <definedName name="_xlnm.Print_Area" localSheetId="2">'KM-G-02'!$A$1:$J$400</definedName>
    <definedName name="_xlnm.Print_Area" localSheetId="3">'KM-G-10-1'!$A$1:$E$30</definedName>
    <definedName name="_xlnm.Print_Area" localSheetId="5">'KM-G-10-E'!$A$1:$E$26</definedName>
    <definedName name="_xlnm.Print_Area" localSheetId="4">'KM-G-10-M'!$A$1:$B$43</definedName>
    <definedName name="TABLE" localSheetId="6">Alapa!$C$27:$C$27</definedName>
    <definedName name="TABLE_2" localSheetId="6">Alapa!$C$27:$C$27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B27" i="41" l="1"/>
  <c r="B26" i="41"/>
  <c r="H27" i="41"/>
  <c r="H26" i="41"/>
  <c r="B24" i="41"/>
  <c r="B23" i="41"/>
  <c r="H23" i="41"/>
  <c r="H24" i="41"/>
  <c r="F11" i="43"/>
  <c r="G11" i="43"/>
  <c r="F12" i="43"/>
  <c r="G12" i="43"/>
  <c r="F13" i="43"/>
  <c r="G13" i="43"/>
  <c r="F14" i="43"/>
  <c r="G14" i="43"/>
  <c r="F15" i="43"/>
  <c r="G15" i="43"/>
  <c r="F16" i="43"/>
  <c r="G16" i="43"/>
  <c r="F17" i="43"/>
  <c r="G17" i="43"/>
  <c r="F18" i="43"/>
  <c r="G18" i="43"/>
  <c r="F19" i="43"/>
  <c r="G19" i="43"/>
  <c r="F20" i="43"/>
  <c r="G20" i="43"/>
  <c r="F21" i="43"/>
  <c r="G21" i="43"/>
  <c r="F22" i="43"/>
  <c r="G22" i="43"/>
  <c r="F23" i="43"/>
  <c r="G23" i="43"/>
  <c r="F24" i="43"/>
  <c r="G24" i="43"/>
  <c r="F25" i="43"/>
  <c r="G25" i="43"/>
  <c r="F26" i="43"/>
  <c r="G26" i="43"/>
  <c r="F27" i="43"/>
  <c r="G27" i="43"/>
  <c r="F28" i="43"/>
  <c r="G28" i="43"/>
  <c r="F29" i="43"/>
  <c r="G29" i="43"/>
  <c r="F30" i="43"/>
  <c r="G30" i="43"/>
  <c r="F31" i="43"/>
  <c r="G31" i="43"/>
  <c r="F32" i="43"/>
  <c r="G32" i="43"/>
  <c r="F33" i="43"/>
  <c r="G33" i="43"/>
  <c r="F34" i="43"/>
  <c r="G34" i="43"/>
  <c r="F35" i="43"/>
  <c r="G35" i="43"/>
  <c r="F36" i="43"/>
  <c r="G36" i="43"/>
  <c r="F37" i="43"/>
  <c r="G37" i="43"/>
  <c r="F38" i="43"/>
  <c r="G38" i="43"/>
  <c r="F39" i="43"/>
  <c r="G39" i="43"/>
  <c r="F40" i="43"/>
  <c r="G40" i="43"/>
  <c r="F41" i="43"/>
  <c r="G41" i="43"/>
  <c r="F42" i="43"/>
  <c r="G42" i="43"/>
  <c r="F43" i="43"/>
  <c r="G43" i="43"/>
  <c r="F44" i="43"/>
  <c r="G44" i="43"/>
  <c r="F45" i="43"/>
  <c r="G45" i="43"/>
  <c r="F46" i="43"/>
  <c r="G46" i="43"/>
  <c r="F47" i="43"/>
  <c r="G47" i="43"/>
  <c r="F48" i="43"/>
  <c r="G48" i="43"/>
  <c r="F49" i="43"/>
  <c r="G49" i="43"/>
  <c r="F50" i="43"/>
  <c r="G50" i="43"/>
  <c r="F51" i="43"/>
  <c r="G51" i="43"/>
  <c r="F52" i="43"/>
  <c r="G52" i="43"/>
  <c r="F53" i="43"/>
  <c r="G53" i="43"/>
  <c r="F54" i="43"/>
  <c r="G54" i="43"/>
  <c r="F55" i="43"/>
  <c r="G55" i="43"/>
  <c r="F56" i="43"/>
  <c r="G56" i="43"/>
  <c r="F57" i="43"/>
  <c r="G57" i="43"/>
  <c r="F58" i="43"/>
  <c r="G58" i="43"/>
  <c r="F59" i="43"/>
  <c r="G59" i="43"/>
  <c r="F60" i="43"/>
  <c r="G60" i="43"/>
  <c r="F61" i="43"/>
  <c r="G61" i="43"/>
  <c r="F62" i="43"/>
  <c r="G62" i="43"/>
  <c r="F63" i="43"/>
  <c r="G63" i="43"/>
  <c r="F64" i="43"/>
  <c r="G64" i="43"/>
  <c r="F65" i="43"/>
  <c r="G65" i="43"/>
  <c r="F66" i="43"/>
  <c r="G66" i="43"/>
  <c r="F67" i="43"/>
  <c r="G67" i="43"/>
  <c r="F68" i="43"/>
  <c r="G68" i="43"/>
  <c r="F69" i="43"/>
  <c r="G69" i="43"/>
  <c r="F70" i="43"/>
  <c r="G70" i="43"/>
  <c r="F71" i="43"/>
  <c r="G71" i="43"/>
  <c r="F72" i="43"/>
  <c r="G72" i="43"/>
  <c r="F73" i="43"/>
  <c r="G73" i="43"/>
  <c r="F74" i="43"/>
  <c r="G74" i="43"/>
  <c r="F75" i="43"/>
  <c r="G75" i="43"/>
  <c r="F76" i="43"/>
  <c r="G76" i="43"/>
  <c r="F77" i="43"/>
  <c r="G77" i="43"/>
  <c r="F78" i="43"/>
  <c r="G78" i="43"/>
  <c r="F79" i="43"/>
  <c r="G79" i="43"/>
  <c r="F80" i="43"/>
  <c r="G80" i="43"/>
  <c r="F81" i="43"/>
  <c r="G81" i="43"/>
  <c r="F82" i="43"/>
  <c r="G82" i="43"/>
  <c r="F83" i="43"/>
  <c r="G83" i="43"/>
  <c r="F84" i="43"/>
  <c r="G84" i="43"/>
  <c r="F85" i="43"/>
  <c r="G85" i="43"/>
  <c r="F86" i="43"/>
  <c r="G86" i="43"/>
  <c r="F87" i="43"/>
  <c r="G87" i="43"/>
  <c r="F88" i="43"/>
  <c r="G88" i="43"/>
  <c r="F89" i="43"/>
  <c r="G89" i="43"/>
  <c r="F90" i="43"/>
  <c r="G90" i="43"/>
  <c r="F91" i="43"/>
  <c r="G91" i="43"/>
  <c r="F92" i="43"/>
  <c r="G92" i="43"/>
  <c r="F93" i="43"/>
  <c r="G93" i="43"/>
  <c r="F94" i="43"/>
  <c r="G94" i="43"/>
  <c r="F95" i="43"/>
  <c r="G95" i="43"/>
  <c r="F96" i="43"/>
  <c r="G96" i="43"/>
  <c r="F97" i="43"/>
  <c r="G97" i="43"/>
  <c r="F98" i="43"/>
  <c r="G98" i="43"/>
  <c r="F99" i="43"/>
  <c r="G99" i="43"/>
  <c r="F100" i="43"/>
  <c r="G100" i="43"/>
  <c r="F101" i="43"/>
  <c r="G101" i="43"/>
  <c r="F102" i="43"/>
  <c r="G102" i="43"/>
  <c r="F103" i="43"/>
  <c r="G103" i="43"/>
  <c r="F104" i="43"/>
  <c r="G104" i="43"/>
  <c r="F105" i="43"/>
  <c r="G105" i="43"/>
  <c r="F106" i="43"/>
  <c r="G106" i="43"/>
  <c r="F107" i="43"/>
  <c r="G107" i="43"/>
  <c r="F108" i="43"/>
  <c r="G108" i="43"/>
  <c r="F109" i="43"/>
  <c r="G109" i="43"/>
  <c r="F110" i="43"/>
  <c r="G110" i="43"/>
  <c r="F111" i="43"/>
  <c r="G111" i="43"/>
  <c r="F112" i="43"/>
  <c r="G112" i="43"/>
  <c r="F113" i="43"/>
  <c r="G113" i="43"/>
  <c r="F114" i="43"/>
  <c r="G114" i="43"/>
  <c r="F115" i="43"/>
  <c r="G115" i="43"/>
  <c r="F116" i="43"/>
  <c r="G116" i="43"/>
  <c r="F117" i="43"/>
  <c r="G117" i="43"/>
  <c r="F118" i="43"/>
  <c r="G118" i="43"/>
  <c r="F119" i="43"/>
  <c r="G119" i="43"/>
  <c r="F120" i="43"/>
  <c r="G120" i="43"/>
  <c r="F121" i="43"/>
  <c r="G121" i="43"/>
  <c r="F122" i="43"/>
  <c r="G122" i="43"/>
  <c r="F123" i="43"/>
  <c r="G123" i="43"/>
  <c r="F124" i="43"/>
  <c r="G124" i="43"/>
  <c r="F125" i="43"/>
  <c r="G125" i="43"/>
  <c r="F126" i="43"/>
  <c r="G126" i="43"/>
  <c r="F127" i="43"/>
  <c r="G127" i="43"/>
  <c r="F128" i="43"/>
  <c r="G128" i="43"/>
  <c r="F129" i="43"/>
  <c r="G129" i="43"/>
  <c r="F130" i="43"/>
  <c r="G130" i="43"/>
  <c r="F131" i="43"/>
  <c r="G131" i="43"/>
  <c r="F132" i="43"/>
  <c r="G132" i="43"/>
  <c r="F133" i="43"/>
  <c r="G133" i="43"/>
  <c r="F134" i="43"/>
  <c r="G134" i="43"/>
  <c r="F135" i="43"/>
  <c r="G135" i="43"/>
  <c r="F136" i="43"/>
  <c r="G136" i="43"/>
  <c r="F137" i="43"/>
  <c r="G137" i="43"/>
  <c r="F138" i="43"/>
  <c r="G138" i="43"/>
  <c r="F139" i="43"/>
  <c r="G139" i="43"/>
  <c r="F140" i="43"/>
  <c r="G140" i="43"/>
  <c r="F141" i="43"/>
  <c r="G141" i="43"/>
  <c r="F142" i="43"/>
  <c r="G142" i="43"/>
  <c r="F143" i="43"/>
  <c r="G143" i="43"/>
  <c r="F144" i="43"/>
  <c r="G144" i="43"/>
  <c r="F145" i="43"/>
  <c r="G145" i="43"/>
  <c r="F146" i="43"/>
  <c r="G146" i="43"/>
  <c r="F147" i="43"/>
  <c r="G147" i="43"/>
  <c r="F148" i="43"/>
  <c r="G148" i="43"/>
  <c r="F149" i="43"/>
  <c r="G149" i="43"/>
  <c r="F150" i="43"/>
  <c r="G150" i="43"/>
  <c r="F151" i="43"/>
  <c r="G151" i="43"/>
  <c r="F152" i="43"/>
  <c r="G152" i="43"/>
  <c r="F153" i="43"/>
  <c r="G153" i="43"/>
  <c r="F154" i="43"/>
  <c r="G154" i="43"/>
  <c r="F155" i="43"/>
  <c r="G155" i="43"/>
  <c r="F156" i="43"/>
  <c r="G156" i="43"/>
  <c r="F157" i="43"/>
  <c r="G157" i="43"/>
  <c r="F158" i="43"/>
  <c r="G158" i="43"/>
  <c r="F159" i="43"/>
  <c r="G159" i="43"/>
  <c r="F160" i="43"/>
  <c r="G160" i="43"/>
  <c r="F161" i="43"/>
  <c r="G161" i="43"/>
  <c r="F162" i="43"/>
  <c r="G162" i="43"/>
  <c r="F163" i="43"/>
  <c r="G163" i="43"/>
  <c r="F164" i="43"/>
  <c r="G164" i="43"/>
  <c r="F165" i="43"/>
  <c r="G165" i="43"/>
  <c r="F166" i="43"/>
  <c r="G166" i="43"/>
  <c r="F167" i="43"/>
  <c r="G167" i="43"/>
  <c r="F168" i="43"/>
  <c r="G168" i="43"/>
  <c r="F169" i="43"/>
  <c r="G169" i="43"/>
  <c r="F170" i="43"/>
  <c r="G170" i="43"/>
  <c r="F171" i="43"/>
  <c r="G171" i="43"/>
  <c r="F172" i="43"/>
  <c r="G172" i="43"/>
  <c r="F173" i="43"/>
  <c r="G173" i="43"/>
  <c r="F174" i="43"/>
  <c r="G174" i="43"/>
  <c r="F175" i="43"/>
  <c r="G175" i="43"/>
  <c r="F176" i="43"/>
  <c r="G176" i="43"/>
  <c r="F177" i="43"/>
  <c r="G177" i="43"/>
  <c r="F178" i="43"/>
  <c r="G178" i="43"/>
  <c r="F179" i="43"/>
  <c r="G179" i="43"/>
  <c r="F180" i="43"/>
  <c r="G180" i="43"/>
  <c r="F181" i="43"/>
  <c r="G181" i="43"/>
  <c r="F182" i="43"/>
  <c r="G182" i="43"/>
  <c r="F183" i="43"/>
  <c r="G183" i="43"/>
  <c r="F184" i="43"/>
  <c r="G184" i="43"/>
  <c r="F185" i="43"/>
  <c r="G185" i="43"/>
  <c r="F186" i="43"/>
  <c r="G186" i="43"/>
  <c r="F187" i="43"/>
  <c r="G187" i="43"/>
  <c r="F188" i="43"/>
  <c r="G188" i="43"/>
  <c r="F189" i="43"/>
  <c r="G189" i="43"/>
  <c r="F190" i="43"/>
  <c r="G190" i="43"/>
  <c r="F191" i="43"/>
  <c r="G191" i="43"/>
  <c r="F192" i="43"/>
  <c r="G192" i="43"/>
  <c r="F193" i="43"/>
  <c r="G193" i="43"/>
  <c r="F194" i="43"/>
  <c r="G194" i="43"/>
  <c r="F195" i="43"/>
  <c r="G195" i="43"/>
  <c r="F196" i="43"/>
  <c r="G196" i="43"/>
  <c r="F197" i="43"/>
  <c r="G197" i="43"/>
  <c r="F198" i="43"/>
  <c r="G198" i="43"/>
  <c r="F199" i="43"/>
  <c r="G199" i="43"/>
  <c r="F200" i="43"/>
  <c r="G200" i="43"/>
  <c r="F201" i="43"/>
  <c r="G201" i="43"/>
  <c r="F202" i="43"/>
  <c r="G202" i="43"/>
  <c r="F203" i="43"/>
  <c r="G203" i="43"/>
  <c r="F204" i="43"/>
  <c r="G204" i="43"/>
  <c r="F205" i="43"/>
  <c r="G205" i="43"/>
  <c r="F206" i="43"/>
  <c r="G206" i="43"/>
  <c r="F207" i="43"/>
  <c r="G207" i="43"/>
  <c r="F208" i="43"/>
  <c r="G208" i="43"/>
  <c r="F209" i="43"/>
  <c r="G209" i="43"/>
  <c r="F210" i="43"/>
  <c r="G210" i="43"/>
  <c r="F211" i="43"/>
  <c r="G211" i="43"/>
  <c r="F212" i="43"/>
  <c r="G212" i="43"/>
  <c r="F213" i="43"/>
  <c r="G213" i="43"/>
  <c r="F214" i="43"/>
  <c r="G214" i="43"/>
  <c r="F215" i="43"/>
  <c r="G215" i="43"/>
  <c r="F216" i="43"/>
  <c r="G216" i="43"/>
  <c r="F217" i="43"/>
  <c r="G217" i="43"/>
  <c r="F218" i="43"/>
  <c r="G218" i="43"/>
  <c r="F219" i="43"/>
  <c r="G219" i="43"/>
  <c r="F220" i="43"/>
  <c r="G220" i="43"/>
  <c r="F221" i="43"/>
  <c r="G221" i="43"/>
  <c r="F222" i="43"/>
  <c r="G222" i="43"/>
  <c r="F223" i="43"/>
  <c r="G223" i="43"/>
  <c r="F224" i="43"/>
  <c r="G224" i="43"/>
  <c r="F225" i="43"/>
  <c r="G225" i="43"/>
  <c r="F226" i="43"/>
  <c r="G226" i="43"/>
  <c r="F227" i="43"/>
  <c r="G227" i="43"/>
  <c r="F228" i="43"/>
  <c r="G228" i="43"/>
  <c r="F229" i="43"/>
  <c r="G229" i="43"/>
  <c r="F230" i="43"/>
  <c r="G230" i="43"/>
  <c r="F231" i="43"/>
  <c r="G231" i="43"/>
  <c r="F232" i="43"/>
  <c r="G232" i="43"/>
  <c r="F233" i="43"/>
  <c r="G233" i="43"/>
  <c r="F234" i="43"/>
  <c r="G234" i="43"/>
  <c r="F235" i="43"/>
  <c r="G235" i="43"/>
  <c r="F236" i="43"/>
  <c r="G236" i="43"/>
  <c r="F237" i="43"/>
  <c r="G237" i="43"/>
  <c r="F238" i="43"/>
  <c r="G238" i="43"/>
  <c r="F239" i="43"/>
  <c r="G239" i="43"/>
  <c r="F240" i="43"/>
  <c r="G240" i="43"/>
  <c r="F241" i="43"/>
  <c r="G241" i="43"/>
  <c r="F242" i="43"/>
  <c r="G242" i="43"/>
  <c r="F243" i="43"/>
  <c r="G243" i="43"/>
  <c r="F244" i="43"/>
  <c r="G244" i="43"/>
  <c r="F245" i="43"/>
  <c r="G245" i="43"/>
  <c r="F246" i="43"/>
  <c r="G246" i="43"/>
  <c r="F247" i="43"/>
  <c r="G247" i="43"/>
  <c r="F248" i="43"/>
  <c r="G248" i="43"/>
  <c r="F249" i="43"/>
  <c r="G249" i="43"/>
  <c r="F250" i="43"/>
  <c r="G250" i="43"/>
  <c r="F251" i="43"/>
  <c r="G251" i="43"/>
  <c r="F252" i="43"/>
  <c r="G252" i="43"/>
  <c r="F253" i="43"/>
  <c r="G253" i="43"/>
  <c r="F254" i="43"/>
  <c r="G254" i="43"/>
  <c r="F255" i="43"/>
  <c r="G255" i="43"/>
  <c r="F256" i="43"/>
  <c r="G256" i="43"/>
  <c r="F257" i="43"/>
  <c r="G257" i="43"/>
  <c r="F258" i="43"/>
  <c r="G258" i="43"/>
  <c r="F259" i="43"/>
  <c r="G259" i="43"/>
  <c r="F260" i="43"/>
  <c r="G260" i="43"/>
  <c r="F261" i="43"/>
  <c r="G261" i="43"/>
  <c r="F262" i="43"/>
  <c r="G262" i="43"/>
  <c r="F263" i="43"/>
  <c r="G263" i="43"/>
  <c r="F264" i="43"/>
  <c r="G264" i="43"/>
  <c r="F265" i="43"/>
  <c r="G265" i="43"/>
  <c r="F266" i="43"/>
  <c r="G266" i="43"/>
  <c r="F267" i="43"/>
  <c r="G267" i="43"/>
  <c r="F268" i="43"/>
  <c r="G268" i="43"/>
  <c r="F269" i="43"/>
  <c r="G269" i="43"/>
  <c r="F270" i="43"/>
  <c r="G270" i="43"/>
  <c r="F271" i="43"/>
  <c r="G271" i="43"/>
  <c r="F272" i="43"/>
  <c r="G272" i="43"/>
  <c r="F273" i="43"/>
  <c r="G273" i="43"/>
  <c r="F274" i="43"/>
  <c r="G274" i="43"/>
  <c r="F275" i="43"/>
  <c r="G275" i="43"/>
  <c r="F276" i="43"/>
  <c r="G276" i="43"/>
  <c r="F277" i="43"/>
  <c r="G277" i="43"/>
  <c r="F278" i="43"/>
  <c r="G278" i="43"/>
  <c r="F279" i="43"/>
  <c r="G279" i="43"/>
  <c r="F280" i="43"/>
  <c r="G280" i="43"/>
  <c r="F281" i="43"/>
  <c r="G281" i="43"/>
  <c r="F282" i="43"/>
  <c r="G282" i="43"/>
  <c r="F283" i="43"/>
  <c r="G283" i="43"/>
  <c r="F284" i="43"/>
  <c r="G284" i="43"/>
  <c r="F285" i="43"/>
  <c r="G285" i="43"/>
  <c r="F286" i="43"/>
  <c r="G286" i="43"/>
  <c r="F287" i="43"/>
  <c r="G287" i="43"/>
  <c r="F288" i="43"/>
  <c r="G288" i="43"/>
  <c r="F289" i="43"/>
  <c r="G289" i="43"/>
  <c r="F290" i="43"/>
  <c r="G290" i="43"/>
  <c r="F291" i="43"/>
  <c r="G291" i="43"/>
  <c r="F292" i="43"/>
  <c r="G292" i="43"/>
  <c r="F293" i="43"/>
  <c r="G293" i="43"/>
  <c r="F294" i="43"/>
  <c r="G294" i="43"/>
  <c r="F295" i="43"/>
  <c r="G295" i="43"/>
  <c r="F296" i="43"/>
  <c r="G296" i="43"/>
  <c r="F297" i="43"/>
  <c r="G297" i="43"/>
  <c r="F298" i="43"/>
  <c r="G298" i="43"/>
  <c r="F299" i="43"/>
  <c r="G299" i="43"/>
  <c r="F300" i="43"/>
  <c r="G300" i="43"/>
  <c r="F301" i="43"/>
  <c r="G301" i="43"/>
  <c r="F302" i="43"/>
  <c r="G302" i="43"/>
  <c r="F303" i="43"/>
  <c r="G303" i="43"/>
  <c r="F304" i="43"/>
  <c r="G304" i="43"/>
  <c r="F305" i="43"/>
  <c r="G305" i="43"/>
  <c r="F306" i="43"/>
  <c r="G306" i="43"/>
  <c r="F307" i="43"/>
  <c r="G307" i="43"/>
  <c r="F308" i="43"/>
  <c r="G308" i="43"/>
  <c r="F309" i="43"/>
  <c r="G309" i="43"/>
  <c r="F310" i="43"/>
  <c r="G310" i="43"/>
  <c r="F311" i="43"/>
  <c r="G311" i="43"/>
  <c r="F312" i="43"/>
  <c r="G312" i="43"/>
  <c r="F313" i="43"/>
  <c r="G313" i="43"/>
  <c r="F314" i="43"/>
  <c r="G314" i="43"/>
  <c r="F315" i="43"/>
  <c r="G315" i="43"/>
  <c r="F316" i="43"/>
  <c r="G316" i="43"/>
  <c r="F317" i="43"/>
  <c r="G317" i="43"/>
  <c r="F318" i="43"/>
  <c r="G318" i="43"/>
  <c r="F319" i="43"/>
  <c r="G319" i="43"/>
  <c r="F320" i="43"/>
  <c r="G320" i="43"/>
  <c r="F321" i="43"/>
  <c r="G321" i="43"/>
  <c r="F322" i="43"/>
  <c r="G322" i="43"/>
  <c r="F323" i="43"/>
  <c r="G323" i="43"/>
  <c r="F324" i="43"/>
  <c r="G324" i="43"/>
  <c r="F325" i="43"/>
  <c r="G325" i="43"/>
  <c r="F326" i="43"/>
  <c r="G326" i="43"/>
  <c r="F327" i="43"/>
  <c r="G327" i="43"/>
  <c r="F328" i="43"/>
  <c r="G328" i="43"/>
  <c r="F329" i="43"/>
  <c r="G329" i="43"/>
  <c r="F330" i="43"/>
  <c r="G330" i="43"/>
  <c r="F331" i="43"/>
  <c r="G331" i="43"/>
  <c r="F332" i="43"/>
  <c r="G332" i="43"/>
  <c r="F333" i="43"/>
  <c r="G333" i="43"/>
  <c r="F334" i="43"/>
  <c r="G334" i="43"/>
  <c r="F335" i="43"/>
  <c r="G335" i="43"/>
  <c r="F336" i="43"/>
  <c r="G336" i="43"/>
  <c r="F337" i="43"/>
  <c r="G337" i="43"/>
  <c r="F338" i="43"/>
  <c r="G338" i="43"/>
  <c r="F339" i="43"/>
  <c r="G339" i="43"/>
  <c r="F340" i="43"/>
  <c r="G340" i="43"/>
  <c r="F341" i="43"/>
  <c r="G341" i="43"/>
  <c r="F342" i="43"/>
  <c r="G342" i="43"/>
  <c r="F343" i="43"/>
  <c r="G343" i="43"/>
  <c r="F344" i="43"/>
  <c r="G344" i="43"/>
  <c r="F345" i="43"/>
  <c r="G345" i="43"/>
  <c r="F346" i="43"/>
  <c r="G346" i="43"/>
  <c r="F347" i="43"/>
  <c r="G347" i="43"/>
  <c r="F348" i="43"/>
  <c r="G348" i="43"/>
  <c r="F349" i="43"/>
  <c r="G349" i="43"/>
  <c r="F350" i="43"/>
  <c r="G350" i="43"/>
  <c r="F351" i="43"/>
  <c r="G351" i="43"/>
  <c r="F352" i="43"/>
  <c r="G352" i="43"/>
  <c r="F353" i="43"/>
  <c r="G353" i="43"/>
  <c r="F354" i="43"/>
  <c r="G354" i="43"/>
  <c r="F355" i="43"/>
  <c r="G355" i="43"/>
  <c r="F356" i="43"/>
  <c r="G356" i="43"/>
  <c r="F357" i="43"/>
  <c r="G357" i="43"/>
  <c r="F358" i="43"/>
  <c r="G358" i="43"/>
  <c r="F359" i="43"/>
  <c r="G359" i="43"/>
  <c r="F360" i="43"/>
  <c r="G360" i="43"/>
  <c r="F361" i="43"/>
  <c r="G361" i="43"/>
  <c r="F362" i="43"/>
  <c r="G362" i="43"/>
  <c r="F363" i="43"/>
  <c r="G363" i="43"/>
  <c r="F364" i="43"/>
  <c r="G364" i="43"/>
  <c r="F365" i="43"/>
  <c r="G365" i="43"/>
  <c r="F366" i="43"/>
  <c r="G366" i="43"/>
  <c r="F367" i="43"/>
  <c r="G367" i="43"/>
  <c r="F368" i="43"/>
  <c r="G368" i="43"/>
  <c r="F369" i="43"/>
  <c r="G369" i="43"/>
  <c r="F370" i="43"/>
  <c r="G370" i="43"/>
  <c r="F371" i="43"/>
  <c r="G371" i="43"/>
  <c r="F372" i="43"/>
  <c r="G372" i="43"/>
  <c r="F373" i="43"/>
  <c r="G373" i="43"/>
  <c r="F374" i="43"/>
  <c r="G374" i="43"/>
  <c r="F375" i="43"/>
  <c r="G375" i="43"/>
  <c r="F376" i="43"/>
  <c r="G376" i="43"/>
  <c r="F377" i="43"/>
  <c r="G377" i="43"/>
  <c r="F378" i="43"/>
  <c r="G378" i="43"/>
  <c r="F379" i="43"/>
  <c r="G379" i="43"/>
  <c r="F380" i="43"/>
  <c r="G380" i="43"/>
  <c r="F381" i="43"/>
  <c r="G381" i="43"/>
  <c r="F382" i="43"/>
  <c r="G382" i="43"/>
  <c r="F383" i="43"/>
  <c r="G383" i="43"/>
  <c r="F384" i="43"/>
  <c r="G384" i="43"/>
  <c r="F385" i="43"/>
  <c r="G385" i="43"/>
  <c r="F386" i="43"/>
  <c r="G386" i="43"/>
  <c r="F387" i="43"/>
  <c r="G387" i="43"/>
  <c r="F388" i="43"/>
  <c r="G388" i="43"/>
  <c r="F389" i="43"/>
  <c r="G389" i="43"/>
  <c r="F390" i="43"/>
  <c r="G390" i="43"/>
  <c r="F391" i="43"/>
  <c r="G391" i="43"/>
  <c r="F392" i="43"/>
  <c r="G392" i="43"/>
  <c r="F393" i="43"/>
  <c r="G393" i="43"/>
  <c r="F394" i="43"/>
  <c r="G394" i="43"/>
  <c r="F395" i="43"/>
  <c r="G395" i="43"/>
  <c r="F396" i="43"/>
  <c r="G396" i="43"/>
  <c r="F397" i="43"/>
  <c r="G397" i="43"/>
  <c r="F398" i="43"/>
  <c r="G398" i="43"/>
  <c r="F399" i="43"/>
  <c r="G399" i="43"/>
  <c r="F400" i="43"/>
  <c r="G400" i="43"/>
  <c r="G10" i="43"/>
  <c r="F10" i="43"/>
  <c r="E2" i="66"/>
  <c r="D2" i="66"/>
  <c r="E2" i="65"/>
  <c r="D2" i="65"/>
  <c r="E2" i="64"/>
  <c r="D2" i="64"/>
  <c r="E2" i="43"/>
  <c r="D2" i="43"/>
  <c r="E2" i="41"/>
  <c r="D2" i="41"/>
  <c r="E2" i="42"/>
  <c r="D2" i="42"/>
  <c r="F13" i="41"/>
  <c r="G13" i="41" s="1"/>
  <c r="E13" i="41"/>
  <c r="D13" i="41"/>
  <c r="B13" i="41"/>
  <c r="F12" i="41"/>
  <c r="E12" i="41"/>
  <c r="D12" i="41"/>
  <c r="B12" i="41"/>
  <c r="F11" i="41"/>
  <c r="E11" i="41"/>
  <c r="D11" i="41"/>
  <c r="D15" i="41" s="1"/>
  <c r="B11" i="41"/>
  <c r="H11" i="41"/>
  <c r="B8" i="66"/>
  <c r="B7" i="66"/>
  <c r="B6" i="66"/>
  <c r="B5" i="66"/>
  <c r="B4" i="66"/>
  <c r="H3" i="41"/>
  <c r="B8" i="43"/>
  <c r="A7" i="43"/>
  <c r="F8" i="43"/>
  <c r="E8" i="43"/>
  <c r="D8" i="43"/>
  <c r="B8" i="65"/>
  <c r="C6" i="64"/>
  <c r="F5" i="43"/>
  <c r="E7" i="41"/>
  <c r="D6" i="42"/>
  <c r="D5" i="42"/>
  <c r="D4" i="42"/>
  <c r="A5" i="42"/>
  <c r="A4" i="42"/>
  <c r="D8" i="42"/>
  <c r="D9" i="42"/>
  <c r="E6" i="41"/>
  <c r="E5" i="41"/>
  <c r="A6" i="41"/>
  <c r="A5" i="41"/>
  <c r="F4" i="43"/>
  <c r="F3" i="43"/>
  <c r="A4" i="43"/>
  <c r="A3" i="43"/>
  <c r="D7" i="43"/>
  <c r="E7" i="43"/>
  <c r="G7" i="43"/>
  <c r="C29" i="64"/>
  <c r="C30" i="64" s="1"/>
  <c r="E28" i="64"/>
  <c r="C5" i="64"/>
  <c r="A5" i="64"/>
  <c r="C4" i="64"/>
  <c r="A4" i="64"/>
  <c r="D29" i="64"/>
  <c r="B29" i="64"/>
  <c r="E29" i="64"/>
  <c r="E27" i="64"/>
  <c r="E26" i="64"/>
  <c r="E25" i="64"/>
  <c r="E24" i="64"/>
  <c r="E23" i="64"/>
  <c r="E22" i="64"/>
  <c r="E21" i="64"/>
  <c r="D19" i="64"/>
  <c r="E19" i="64" s="1"/>
  <c r="C19" i="64"/>
  <c r="B19" i="64"/>
  <c r="E18" i="64"/>
  <c r="E17" i="64"/>
  <c r="E16" i="64"/>
  <c r="D14" i="64"/>
  <c r="D30" i="64"/>
  <c r="C14" i="64"/>
  <c r="B14" i="64"/>
  <c r="E13" i="64"/>
  <c r="E12" i="64"/>
  <c r="E11" i="64"/>
  <c r="B7" i="65"/>
  <c r="B6" i="65"/>
  <c r="B5" i="65"/>
  <c r="B4" i="65"/>
  <c r="H13" i="41"/>
  <c r="B30" i="64"/>
  <c r="E30" i="64"/>
  <c r="E14" i="64"/>
  <c r="G11" i="41"/>
  <c r="H352" i="43" l="1"/>
  <c r="H334" i="43"/>
  <c r="B15" i="41"/>
  <c r="H15" i="41" s="1"/>
  <c r="H12" i="41"/>
  <c r="H380" i="43"/>
  <c r="H396" i="43"/>
  <c r="H378" i="43"/>
  <c r="H350" i="43"/>
  <c r="H330" i="43"/>
  <c r="H312" i="43"/>
  <c r="H296" i="43"/>
  <c r="H260" i="43"/>
  <c r="H234" i="43"/>
  <c r="H202" i="43"/>
  <c r="H178" i="43"/>
  <c r="H150" i="43"/>
  <c r="H132" i="43"/>
  <c r="H108" i="43"/>
  <c r="H74" i="43"/>
  <c r="H50" i="43"/>
  <c r="H42" i="43"/>
  <c r="H22" i="43"/>
  <c r="H386" i="43"/>
  <c r="H366" i="43"/>
  <c r="H338" i="43"/>
  <c r="H318" i="43"/>
  <c r="H294" i="43"/>
  <c r="H264" i="43"/>
  <c r="H238" i="43"/>
  <c r="H204" i="43"/>
  <c r="H180" i="43"/>
  <c r="H152" i="43"/>
  <c r="H140" i="43"/>
  <c r="H134" i="43"/>
  <c r="H120" i="43"/>
  <c r="H116" i="43"/>
  <c r="H96" i="43"/>
  <c r="H88" i="43"/>
  <c r="H72" i="43"/>
  <c r="H284" i="43"/>
  <c r="H262" i="43"/>
  <c r="H226" i="43"/>
  <c r="H208" i="43"/>
  <c r="H192" i="43"/>
  <c r="H112" i="43"/>
  <c r="H94" i="43"/>
  <c r="H90" i="43"/>
  <c r="H80" i="43"/>
  <c r="H18" i="43"/>
  <c r="G12" i="41"/>
  <c r="F15" i="41"/>
  <c r="G15" i="41" s="1"/>
  <c r="H6" i="43"/>
  <c r="H362" i="43" s="1"/>
  <c r="H282" i="43"/>
  <c r="H258" i="43"/>
  <c r="H244" i="43"/>
  <c r="H230" i="43"/>
  <c r="H214" i="43"/>
  <c r="H210" i="43"/>
  <c r="H200" i="43"/>
  <c r="H184" i="43"/>
  <c r="H122" i="43"/>
  <c r="H114" i="43"/>
  <c r="H102" i="43"/>
  <c r="H98" i="43"/>
  <c r="H86" i="43"/>
  <c r="H82" i="43"/>
  <c r="H70" i="43"/>
  <c r="H64" i="43"/>
  <c r="H58" i="43"/>
  <c r="H54" i="43"/>
  <c r="H38" i="43"/>
  <c r="H36" i="43"/>
  <c r="H20" i="43"/>
  <c r="H16" i="43"/>
  <c r="H14" i="43"/>
  <c r="E15" i="41"/>
  <c r="H110" i="43" l="1"/>
  <c r="H130" i="43"/>
  <c r="H148" i="43"/>
  <c r="H176" i="43"/>
  <c r="H198" i="43"/>
  <c r="H228" i="43"/>
  <c r="H256" i="43"/>
  <c r="H290" i="43"/>
  <c r="H314" i="43"/>
  <c r="H332" i="43"/>
  <c r="H358" i="43"/>
  <c r="H382" i="43"/>
  <c r="H12" i="43"/>
  <c r="H34" i="43"/>
  <c r="H48" i="43"/>
  <c r="H68" i="43"/>
  <c r="H104" i="43"/>
  <c r="H128" i="43"/>
  <c r="H146" i="43"/>
  <c r="H172" i="43"/>
  <c r="H194" i="43"/>
  <c r="H224" i="43"/>
  <c r="H254" i="43"/>
  <c r="H288" i="43"/>
  <c r="H308" i="43"/>
  <c r="H324" i="43"/>
  <c r="H344" i="43"/>
  <c r="H374" i="43"/>
  <c r="H392" i="43"/>
  <c r="H354" i="43"/>
  <c r="H326" i="43"/>
  <c r="H160" i="43"/>
  <c r="H186" i="43"/>
  <c r="H216" i="43"/>
  <c r="H246" i="43"/>
  <c r="H272" i="43"/>
  <c r="H302" i="43"/>
  <c r="H322" i="43"/>
  <c r="H342" i="43"/>
  <c r="H372" i="43"/>
  <c r="H390" i="43"/>
  <c r="H30" i="43"/>
  <c r="H44" i="43"/>
  <c r="H52" i="43"/>
  <c r="H78" i="43"/>
  <c r="H118" i="43"/>
  <c r="H136" i="43"/>
  <c r="H158" i="43"/>
  <c r="H182" i="43"/>
  <c r="H206" i="43"/>
  <c r="H242" i="43"/>
  <c r="H266" i="43"/>
  <c r="H300" i="43"/>
  <c r="H316" i="43"/>
  <c r="H336" i="43"/>
  <c r="H360" i="43"/>
  <c r="H384" i="43"/>
  <c r="H306" i="43"/>
  <c r="H400" i="43"/>
  <c r="H368" i="43"/>
  <c r="H277" i="43"/>
  <c r="H77" i="43"/>
  <c r="H343" i="43"/>
  <c r="H191" i="43"/>
  <c r="H43" i="43"/>
  <c r="H109" i="43"/>
  <c r="H255" i="43"/>
  <c r="H33" i="43"/>
  <c r="H359" i="43"/>
  <c r="H193" i="43"/>
  <c r="H97" i="43"/>
  <c r="H173" i="43"/>
  <c r="H333" i="43"/>
  <c r="H121" i="43"/>
  <c r="H165" i="43"/>
  <c r="H61" i="43"/>
  <c r="H107" i="43"/>
  <c r="H301" i="43"/>
  <c r="H385" i="43"/>
  <c r="H355" i="43"/>
  <c r="H293" i="43"/>
  <c r="H71" i="43"/>
  <c r="H25" i="43"/>
  <c r="H311" i="43"/>
  <c r="H291" i="43"/>
  <c r="H57" i="43"/>
  <c r="H329" i="43"/>
  <c r="H357" i="43"/>
  <c r="H47" i="43"/>
  <c r="H323" i="43"/>
  <c r="H117" i="43"/>
  <c r="H269" i="43"/>
  <c r="H113" i="43"/>
  <c r="H37" i="43"/>
  <c r="H395" i="43"/>
  <c r="H63" i="43"/>
  <c r="H199" i="43"/>
  <c r="H219" i="43"/>
  <c r="H261" i="43"/>
  <c r="H379" i="43"/>
  <c r="H103" i="43"/>
  <c r="H151" i="43"/>
  <c r="H29" i="43"/>
  <c r="H123" i="43"/>
  <c r="H169" i="43"/>
  <c r="H377" i="43"/>
  <c r="H41" i="43"/>
  <c r="H75" i="43"/>
  <c r="H115" i="43"/>
  <c r="H207" i="43"/>
  <c r="H85" i="43"/>
  <c r="H167" i="43"/>
  <c r="H371" i="43"/>
  <c r="H205" i="43"/>
  <c r="H155" i="43"/>
  <c r="H279" i="43"/>
  <c r="H257" i="43"/>
  <c r="H361" i="43"/>
  <c r="H105" i="43"/>
  <c r="H147" i="43"/>
  <c r="H273" i="43"/>
  <c r="H335" i="43"/>
  <c r="H83" i="43"/>
  <c r="H249" i="43"/>
  <c r="H325" i="43"/>
  <c r="H163" i="43"/>
  <c r="H69" i="43"/>
  <c r="H91" i="43"/>
  <c r="H161" i="43"/>
  <c r="H67" i="43"/>
  <c r="H183" i="43"/>
  <c r="H187" i="43"/>
  <c r="H265" i="43"/>
  <c r="H145" i="43"/>
  <c r="H305" i="43"/>
  <c r="H143" i="43"/>
  <c r="H213" i="43"/>
  <c r="H79" i="43"/>
  <c r="H135" i="43"/>
  <c r="H153" i="43"/>
  <c r="H381" i="43"/>
  <c r="H259" i="43"/>
  <c r="H397" i="43"/>
  <c r="H275" i="43"/>
  <c r="H303" i="43"/>
  <c r="H391" i="43"/>
  <c r="H319" i="43"/>
  <c r="H171" i="43"/>
  <c r="H179" i="43"/>
  <c r="H65" i="43"/>
  <c r="H11" i="43"/>
  <c r="H341" i="43"/>
  <c r="H73" i="43"/>
  <c r="H299" i="43"/>
  <c r="H31" i="43"/>
  <c r="H351" i="43"/>
  <c r="H321" i="43"/>
  <c r="H243" i="43"/>
  <c r="H233" i="43"/>
  <c r="H225" i="43"/>
  <c r="H231" i="43"/>
  <c r="H157" i="43"/>
  <c r="H283" i="43"/>
  <c r="H313" i="43"/>
  <c r="H197" i="43"/>
  <c r="H133" i="43"/>
  <c r="H53" i="43"/>
  <c r="H45" i="43"/>
  <c r="H363" i="43"/>
  <c r="H247" i="43"/>
  <c r="H315" i="43"/>
  <c r="H131" i="43"/>
  <c r="H177" i="43"/>
  <c r="H89" i="43"/>
  <c r="H399" i="43"/>
  <c r="H367" i="43"/>
  <c r="H10" i="43"/>
  <c r="H229" i="43"/>
  <c r="H345" i="43"/>
  <c r="H93" i="43"/>
  <c r="H141" i="43"/>
  <c r="H373" i="43"/>
  <c r="H237" i="43"/>
  <c r="H353" i="43"/>
  <c r="H39" i="43"/>
  <c r="H223" i="43"/>
  <c r="H331" i="43"/>
  <c r="H339" i="43"/>
  <c r="H215" i="43"/>
  <c r="H221" i="43"/>
  <c r="H251" i="43"/>
  <c r="H241" i="43"/>
  <c r="H81" i="43"/>
  <c r="H185" i="43"/>
  <c r="H189" i="43"/>
  <c r="H149" i="43"/>
  <c r="H95" i="43"/>
  <c r="H159" i="43"/>
  <c r="H365" i="43"/>
  <c r="H383" i="43"/>
  <c r="H211" i="43"/>
  <c r="H49" i="43"/>
  <c r="H119" i="43"/>
  <c r="H309" i="43"/>
  <c r="H87" i="43"/>
  <c r="H201" i="43"/>
  <c r="H289" i="43"/>
  <c r="H21" i="43"/>
  <c r="H285" i="43"/>
  <c r="H111" i="43"/>
  <c r="H51" i="43"/>
  <c r="H287" i="43"/>
  <c r="H375" i="43"/>
  <c r="H203" i="43"/>
  <c r="H239" i="43"/>
  <c r="H327" i="43"/>
  <c r="H195" i="43"/>
  <c r="H281" i="43"/>
  <c r="H245" i="43"/>
  <c r="H337" i="43"/>
  <c r="H271" i="43"/>
  <c r="H235" i="43"/>
  <c r="H209" i="43"/>
  <c r="H55" i="43"/>
  <c r="H101" i="43"/>
  <c r="H307" i="43"/>
  <c r="H253" i="43"/>
  <c r="H162" i="43"/>
  <c r="H267" i="43"/>
  <c r="H217" i="43"/>
  <c r="H127" i="43"/>
  <c r="H28" i="43"/>
  <c r="H129" i="43"/>
  <c r="H84" i="43"/>
  <c r="H286" i="43"/>
  <c r="H295" i="43"/>
  <c r="H196" i="43"/>
  <c r="H60" i="43"/>
  <c r="H389" i="43"/>
  <c r="H387" i="43"/>
  <c r="H139" i="43"/>
  <c r="H175" i="43"/>
  <c r="H170" i="43"/>
  <c r="H252" i="43"/>
  <c r="H166" i="43"/>
  <c r="H393" i="43"/>
  <c r="H278" i="43"/>
  <c r="H35" i="43"/>
  <c r="H297" i="43"/>
  <c r="H26" i="43"/>
  <c r="H227" i="43"/>
  <c r="H137" i="43"/>
  <c r="H76" i="43"/>
  <c r="H317" i="43"/>
  <c r="H240" i="43"/>
  <c r="H99" i="43"/>
  <c r="H232" i="43"/>
  <c r="H125" i="43"/>
  <c r="H364" i="43"/>
  <c r="H236" i="43"/>
  <c r="H17" i="43"/>
  <c r="H274" i="43"/>
  <c r="H181" i="43"/>
  <c r="H138" i="43"/>
  <c r="H154" i="43"/>
  <c r="H13" i="43"/>
  <c r="H59" i="43"/>
  <c r="H62" i="43"/>
  <c r="H220" i="43"/>
  <c r="H19" i="43"/>
  <c r="H156" i="43"/>
  <c r="H369" i="43"/>
  <c r="H40" i="43"/>
  <c r="H263" i="43"/>
  <c r="H356" i="43"/>
  <c r="H347" i="43"/>
  <c r="H23" i="43"/>
  <c r="H27" i="43"/>
  <c r="H15" i="43"/>
  <c r="H292" i="43"/>
  <c r="H349" i="43"/>
  <c r="H270" i="43"/>
  <c r="H174" i="43"/>
  <c r="H268" i="43"/>
  <c r="H66" i="43"/>
  <c r="H100" i="43"/>
  <c r="H212" i="43"/>
  <c r="H24" i="43"/>
  <c r="H106" i="43"/>
  <c r="H126" i="43"/>
  <c r="H144" i="43"/>
  <c r="H168" i="43"/>
  <c r="H190" i="43"/>
  <c r="H222" i="43"/>
  <c r="H250" i="43"/>
  <c r="H280" i="43"/>
  <c r="H310" i="43"/>
  <c r="H328" i="43"/>
  <c r="H346" i="43"/>
  <c r="H376" i="43"/>
  <c r="H394" i="43"/>
  <c r="H32" i="43"/>
  <c r="H46" i="43"/>
  <c r="H56" i="43"/>
  <c r="H92" i="43"/>
  <c r="H124" i="43"/>
  <c r="H142" i="43"/>
  <c r="H164" i="43"/>
  <c r="H188" i="43"/>
  <c r="H218" i="43"/>
  <c r="H248" i="43"/>
  <c r="H276" i="43"/>
  <c r="H304" i="43"/>
  <c r="H320" i="43"/>
  <c r="H340" i="43"/>
  <c r="H370" i="43"/>
  <c r="H388" i="43"/>
  <c r="H348" i="43"/>
  <c r="H298" i="43"/>
  <c r="H398" i="43"/>
</calcChain>
</file>

<file path=xl/sharedStrings.xml><?xml version="1.0" encoding="utf-8"?>
<sst xmlns="http://schemas.openxmlformats.org/spreadsheetml/2006/main" count="276" uniqueCount="152">
  <si>
    <t xml:space="preserve"> </t>
  </si>
  <si>
    <t>Leltár</t>
  </si>
  <si>
    <t>KM-G-01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</si>
  <si>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</si>
  <si>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</si>
  <si>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</si>
  <si>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</si>
  <si>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</si>
  <si>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</si>
  <si>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</si>
  <si>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</si>
  <si>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</si>
  <si>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</si>
  <si>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</si>
  <si>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</si>
  <si>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</si>
  <si>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</si>
  <si>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</si>
  <si>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</si>
  <si>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</si>
  <si>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</si>
  <si>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</si>
  <si>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</si>
  <si>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</si>
  <si>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</si>
  <si>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</si>
  <si>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</si>
  <si>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</si>
  <si>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</si>
  <si>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</si>
  <si>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G. PASSZÍV IDŐBELI ELHATÁROLÁSOK</t>
  </si>
  <si>
    <t>Bevételek passzív időbeli elhat.</t>
  </si>
  <si>
    <t>Költségek, ráford. passzív időbeli e.</t>
  </si>
  <si>
    <t>Halasztott bevételek</t>
  </si>
  <si>
    <t>Passzív  időbeli elhat.  összesen</t>
  </si>
  <si>
    <t>Könyvvizsgálati munkaprogram; GI. Passzív időbeli elhatárolások</t>
  </si>
  <si>
    <t>KM-G-02</t>
  </si>
  <si>
    <t>KM-G</t>
  </si>
  <si>
    <t>MUNKAPROGRAM A PASSZÍV IDŐBELI ELHATÁROLÁSOK VIZSGÁLATÁHOZ</t>
  </si>
  <si>
    <t xml:space="preserve">Eltérés </t>
  </si>
  <si>
    <t>%</t>
  </si>
  <si>
    <t>KM-GI-02</t>
  </si>
  <si>
    <t>Munkaprogram</t>
  </si>
  <si>
    <t>Főlap</t>
  </si>
  <si>
    <t>Főkönyvi egyeztetés</t>
  </si>
  <si>
    <t>Ellenőrízte:</t>
  </si>
  <si>
    <t>Fordulónap:</t>
  </si>
  <si>
    <t>Munkalap</t>
  </si>
  <si>
    <t>Ellenőrizte: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</si>
  <si>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</si>
  <si>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</si>
  <si>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</si>
  <si>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</si>
  <si>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</si>
  <si>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</si>
  <si>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</si>
  <si>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</si>
  <si>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</si>
  <si>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- költség elhatárolás</t>
  </si>
  <si>
    <t>- ráfordítás elhatárolás</t>
  </si>
  <si>
    <t>- tartozás átvállalás</t>
  </si>
  <si>
    <t>Mindösszesen:</t>
  </si>
  <si>
    <t>MUNKALAP</t>
  </si>
  <si>
    <t>Ügyfél neve:</t>
  </si>
  <si>
    <t>Eredmény: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</si>
  <si>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</si>
  <si>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</si>
  <si>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</si>
  <si>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</si>
  <si>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</si>
  <si>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</si>
  <si>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</si>
  <si>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PASSZÍV IDŐBELI ELHATÁROLÁSOK VÁLTOZÁSA</t>
  </si>
  <si>
    <t>KM-G-10-1</t>
  </si>
  <si>
    <t>PASSZÍV IDŐBELI ELHATÁROLÁSOK</t>
  </si>
  <si>
    <t>Bevételek passzív időbeli elhatárolása</t>
  </si>
  <si>
    <t>Költségek ráfordítások passzív időbeli elhatár.</t>
  </si>
  <si>
    <t>R/Né</t>
  </si>
  <si>
    <t>Az Eredmény és a Következtetés a konkrét vizsgálat alapján módosítandó!</t>
  </si>
  <si>
    <t xml:space="preserve">KM-G-10-1 </t>
  </si>
  <si>
    <t xml:space="preserve">KM-G-10-M </t>
  </si>
  <si>
    <t>KM-G-10-M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</si>
  <si>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</si>
  <si>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</si>
  <si>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</si>
  <si>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</si>
  <si>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</si>
  <si>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</si>
  <si>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</si>
  <si>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Sorszám</t>
  </si>
  <si>
    <t>Könyvvizsgáló:</t>
  </si>
  <si>
    <t>Igen</t>
  </si>
  <si>
    <t>Nem</t>
  </si>
  <si>
    <t>Ellenőrzés</t>
  </si>
  <si>
    <t>Ellenőr:</t>
  </si>
  <si>
    <t>Megjegyzés</t>
  </si>
  <si>
    <t>PASSZÍV IDŐBELI ELHATÁROLÁSOK DOKUMENTÁCIÓ ELLENŐRZÉSE</t>
  </si>
  <si>
    <t>KM-G-10-E</t>
  </si>
  <si>
    <t>Sorsz.</t>
  </si>
  <si>
    <t>További munkaprogram feladatok felvétele a vizsgált cégre vonatkozóan:</t>
  </si>
  <si>
    <t>Évközi munkaprogram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</si>
  <si>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</si>
  <si>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</si>
  <si>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</si>
  <si>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</si>
  <si>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</si>
  <si>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</si>
  <si>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</si>
  <si>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t>Vizsgálja meg a számlacsoport elszámolását a számlarendben!</t>
  </si>
  <si>
    <t>MÉ</t>
  </si>
  <si>
    <t>Ellenőrizze a bázisidőszaki záróállomány megszüntetését!</t>
  </si>
  <si>
    <t>MT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</si>
  <si>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</si>
  <si>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 xml:space="preserve">TM </t>
  </si>
  <si>
    <t>TM</t>
  </si>
  <si>
    <t>Egyeztesse a tárgyidőszaki nyitó és a bázis-időszaki záró eszközállományt!</t>
  </si>
  <si>
    <t>M</t>
  </si>
  <si>
    <t>Állítsa össze a mérlegtételt a főkönyvi kivonatból!</t>
  </si>
  <si>
    <t xml:space="preserve"> B</t>
  </si>
  <si>
    <t>BE</t>
  </si>
  <si>
    <t>Ellenőrizze a halasztott ráfordításként elszámolható árfolyamveszteség összegének elszámolását!</t>
  </si>
  <si>
    <t xml:space="preserve">Ellenőrizze a halasztott rendkívüli bevételek elszámolását!  </t>
  </si>
  <si>
    <t>TME</t>
  </si>
  <si>
    <t>Végezze el tárgyidőszakra vonatkozóan fizetett és fizetendő kamatok /bankszámlák kapcsán fizetendő jutalékok, más vállalkozóktól kapott hitelek, kölcsönök kamatai/ vizsgálatát, tekintse át a folyószámla-, és hitelszerződéseket!</t>
  </si>
  <si>
    <t>Vizsgálja meg, hogy a kiegészítő melléklet tartalmazza-e a szükséges adatokat az eszközökről!</t>
  </si>
  <si>
    <t>TMB</t>
  </si>
  <si>
    <t>Ellenőrizze a tárgyidőszakra lekönyvelt árbevétel teljeskörűségét (a mérleg fordulónapja és a mérlegkészítés időpontja közötti pénztárforgalom és folyószámla forgalom ellenőrzése)!</t>
  </si>
  <si>
    <t>MTE</t>
  </si>
  <si>
    <t>Ellenőrízze a tárgyidőszakot terhelő ráfordítások költségek elhatárolását a tárgyidőszakban és a következő évben is hatályban lévő szerződések áttekintésével (fizetendő kamatok, tárgyidőszakot terhelő, de csak később esedékes fizetendő elszámolandó költségek, eredménytől függő prémium, könyvvizsgálói díj, stb.)</t>
  </si>
  <si>
    <t>Végezze el a tárgyidőszakra lekönyvelt költségek teljeskörűségének vizsgálatát (a mérleg fordulónapja és a mérlegkészítés időpontja közötti pénztárforgalom és folyószámla forgalom ellenőrzése)!</t>
  </si>
  <si>
    <t>ÉM</t>
  </si>
  <si>
    <t>Ellenőrizze a nem realizált árfolyamveszteséghez kapcsolódó elhatárolás alakulását!</t>
  </si>
  <si>
    <t>Ellenőrizze a fejlesztési támogatásokhoz, térítés nélkül kapott eszközökhöz, fellelt eszközhöz kapcsolódó elhatárolást és amortizáció szerinti feloldását.</t>
  </si>
  <si>
    <t>ÉBM</t>
  </si>
  <si>
    <t>Ellenőrizze a költségek ellentételezésére kapott támogatás elszámolását.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</si>
  <si>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</si>
  <si>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</si>
  <si>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Végezze el a kimutatott passzív időbeli elhatárolások áttekintését, hasonlítsa össze a főkönyvvel, ellenőrizze annak dokumentálását. Végezze el az elhatárolások tartalmi részletezését, csoportosítsa a könyvelt tételeket gazdasági tartalmuk szerint! Hasonlítsa össze a passzív időbeli elhatárolások előző időszaki és tárgyidőszaki típusait. Hasonlítsa össze az üzleti tevékenységről szerzett ismeretei alapján a lehetséges passzív időbeli elhatárolásokat a kimutatott passzív időbeli elhatárolásokkal. </t>
  </si>
  <si>
    <t>Tekintse át a fordulónaphoz közeli bejövő és kimenő számlákat a ki nem mutatott elhatárolási tételek feltárása céljából.  Ellenőrizze tárgyidőszakban árbevételként elszámolt, de csak a következő időszakra vonatkozó bevételek elhatárolását /kapott bérleti díjak stb./, amennyiben azok kiszámlázása a teljesítés előtt megtörtént/, tekintse át a kapcsolódó szerződéseket, ellenőrizze a fordulónaphoz közeli kimenő számlák teljesítési dátumát!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</si>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</sst>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72" formatCode="#,###,###,###,##0"/>
    <numFmt numFmtId="173" formatCode="_-* #,##0.00\ _F_t_._-;\-* #,##0.00\ _F_t_._-;_-* &quot;-&quot;??\ _F_t_._-;_-@_-"/>
    <numFmt numFmtId="175" formatCode="#,##0_ ;[Red]\-#,##0\ "/>
    <numFmt numFmtId="179" formatCode="0_ ;[Red]\-0\ "/>
    <numFmt numFmtId="180" formatCode="0.00_ ;[Red]\-0.00\ 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2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36" fillId="0" borderId="0"/>
    <xf numFmtId="0" fontId="6" fillId="0" borderId="0"/>
    <xf numFmtId="0" fontId="8" fillId="0" borderId="0"/>
    <xf numFmtId="0" fontId="6" fillId="0" borderId="0"/>
    <xf numFmtId="0" fontId="20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67">
    <xf numFmtId="0" fontId="0" fillId="0" borderId="0" xfId="0"/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/>
    <xf numFmtId="0" fontId="9" fillId="3" borderId="0" xfId="61" applyFont="1" applyFill="1" applyAlignment="1">
      <alignment vertical="center"/>
    </xf>
    <xf numFmtId="0" fontId="9" fillId="3" borderId="0" xfId="61" applyFont="1" applyFill="1" applyAlignment="1">
      <alignment vertical="center" wrapText="1"/>
    </xf>
    <xf numFmtId="0" fontId="10" fillId="3" borderId="0" xfId="61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0" applyFont="1" applyFill="1" applyBorder="1"/>
    <xf numFmtId="0" fontId="11" fillId="3" borderId="0" xfId="60" applyFont="1" applyFill="1" applyBorder="1" applyAlignment="1">
      <alignment horizontal="left"/>
    </xf>
    <xf numFmtId="0" fontId="11" fillId="3" borderId="0" xfId="0" applyFont="1" applyFill="1" applyBorder="1"/>
    <xf numFmtId="0" fontId="12" fillId="3" borderId="0" xfId="60" applyFont="1" applyFill="1" applyBorder="1"/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Border="1"/>
    <xf numFmtId="0" fontId="12" fillId="3" borderId="0" xfId="0" applyFont="1" applyFill="1" applyBorder="1" applyAlignment="1">
      <alignment vertical="center"/>
    </xf>
    <xf numFmtId="0" fontId="29" fillId="2" borderId="0" xfId="14" applyFont="1" applyFill="1" applyAlignment="1" applyProtection="1"/>
    <xf numFmtId="0" fontId="14" fillId="2" borderId="0" xfId="0" applyFont="1" applyFill="1"/>
    <xf numFmtId="0" fontId="11" fillId="2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1" fillId="3" borderId="0" xfId="0" applyFont="1" applyFill="1"/>
    <xf numFmtId="0" fontId="15" fillId="3" borderId="2" xfId="0" applyFont="1" applyFill="1" applyBorder="1"/>
    <xf numFmtId="0" fontId="14" fillId="3" borderId="3" xfId="0" applyFont="1" applyFill="1" applyBorder="1"/>
    <xf numFmtId="0" fontId="15" fillId="3" borderId="5" xfId="0" applyFont="1" applyFill="1" applyBorder="1"/>
    <xf numFmtId="0" fontId="14" fillId="3" borderId="6" xfId="0" applyFont="1" applyFill="1" applyBorder="1"/>
    <xf numFmtId="0" fontId="15" fillId="3" borderId="6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3" fontId="14" fillId="3" borderId="0" xfId="0" applyNumberFormat="1" applyFont="1" applyFill="1"/>
    <xf numFmtId="0" fontId="14" fillId="3" borderId="4" xfId="0" applyFont="1" applyFill="1" applyBorder="1"/>
    <xf numFmtId="0" fontId="15" fillId="3" borderId="0" xfId="0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8" fillId="3" borderId="0" xfId="14" applyFont="1" applyFill="1" applyAlignment="1" applyProtection="1"/>
    <xf numFmtId="0" fontId="15" fillId="3" borderId="3" xfId="0" applyFont="1" applyFill="1" applyBorder="1"/>
    <xf numFmtId="0" fontId="15" fillId="3" borderId="7" xfId="0" applyFont="1" applyFill="1" applyBorder="1"/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72" fontId="14" fillId="3" borderId="0" xfId="0" applyNumberFormat="1" applyFont="1" applyFill="1"/>
    <xf numFmtId="172" fontId="15" fillId="3" borderId="0" xfId="0" applyNumberFormat="1" applyFont="1" applyFill="1"/>
    <xf numFmtId="0" fontId="11" fillId="3" borderId="7" xfId="0" applyFont="1" applyFill="1" applyBorder="1"/>
    <xf numFmtId="0" fontId="11" fillId="3" borderId="8" xfId="0" applyFont="1" applyFill="1" applyBorder="1" applyAlignment="1">
      <alignment horizontal="right"/>
    </xf>
    <xf numFmtId="0" fontId="12" fillId="3" borderId="4" xfId="60" applyFont="1" applyFill="1" applyBorder="1"/>
    <xf numFmtId="49" fontId="15" fillId="3" borderId="3" xfId="0" applyNumberFormat="1" applyFont="1" applyFill="1" applyBorder="1"/>
    <xf numFmtId="0" fontId="19" fillId="3" borderId="0" xfId="0" applyFont="1" applyFill="1"/>
    <xf numFmtId="0" fontId="11" fillId="3" borderId="0" xfId="61" applyFont="1" applyFill="1" applyAlignment="1">
      <alignment horizontal="left" vertical="center"/>
    </xf>
    <xf numFmtId="0" fontId="11" fillId="3" borderId="0" xfId="61" applyFont="1" applyFill="1" applyAlignment="1">
      <alignment vertical="center" wrapText="1"/>
    </xf>
    <xf numFmtId="0" fontId="12" fillId="3" borderId="0" xfId="61" applyFont="1" applyFill="1"/>
    <xf numFmtId="0" fontId="9" fillId="3" borderId="0" xfId="0" applyFont="1" applyFill="1" applyBorder="1"/>
    <xf numFmtId="0" fontId="11" fillId="3" borderId="0" xfId="0" applyFont="1" applyFill="1" applyBorder="1" applyAlignment="1"/>
    <xf numFmtId="0" fontId="11" fillId="3" borderId="0" xfId="0" applyFont="1" applyFill="1" applyBorder="1" applyAlignment="1">
      <alignment horizontal="right"/>
    </xf>
    <xf numFmtId="0" fontId="11" fillId="3" borderId="9" xfId="0" applyFont="1" applyFill="1" applyBorder="1"/>
    <xf numFmtId="0" fontId="11" fillId="3" borderId="9" xfId="60" applyFont="1" applyFill="1" applyBorder="1"/>
    <xf numFmtId="0" fontId="11" fillId="3" borderId="2" xfId="60" applyFont="1" applyFill="1" applyBorder="1" applyAlignment="1">
      <alignment horizontal="left"/>
    </xf>
    <xf numFmtId="0" fontId="30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31" fillId="2" borderId="0" xfId="33" applyFont="1" applyFill="1"/>
    <xf numFmtId="0" fontId="31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1" fillId="3" borderId="9" xfId="57" applyFont="1" applyFill="1" applyBorder="1" applyAlignment="1">
      <alignment horizontal="left" vertical="top"/>
    </xf>
    <xf numFmtId="0" fontId="11" fillId="3" borderId="9" xfId="57" applyFont="1" applyFill="1" applyBorder="1" applyAlignment="1">
      <alignment horizontal="left" vertical="top" wrapText="1"/>
    </xf>
    <xf numFmtId="0" fontId="23" fillId="3" borderId="9" xfId="33" applyFont="1" applyFill="1" applyBorder="1" applyAlignment="1">
      <alignment horizontal="left" vertical="top" wrapText="1"/>
    </xf>
    <xf numFmtId="0" fontId="31" fillId="3" borderId="0" xfId="33" applyFont="1" applyFill="1" applyAlignment="1">
      <alignment vertical="top" wrapText="1"/>
    </xf>
    <xf numFmtId="0" fontId="31" fillId="3" borderId="10" xfId="33" applyFont="1" applyFill="1" applyBorder="1"/>
    <xf numFmtId="0" fontId="31" fillId="3" borderId="10" xfId="33" applyFont="1" applyFill="1" applyBorder="1" applyAlignment="1">
      <alignment vertical="top" wrapText="1"/>
    </xf>
    <xf numFmtId="0" fontId="31" fillId="2" borderId="0" xfId="33" applyFont="1" applyFill="1" applyAlignment="1">
      <alignment vertical="top" wrapText="1"/>
    </xf>
    <xf numFmtId="0" fontId="25" fillId="3" borderId="0" xfId="44" applyFont="1" applyFill="1"/>
    <xf numFmtId="0" fontId="26" fillId="2" borderId="0" xfId="44" applyFont="1" applyFill="1"/>
    <xf numFmtId="0" fontId="27" fillId="3" borderId="0" xfId="62" applyFont="1" applyFill="1" applyBorder="1" applyAlignment="1">
      <alignment horizontal="right"/>
    </xf>
    <xf numFmtId="0" fontId="11" fillId="3" borderId="11" xfId="0" applyFont="1" applyFill="1" applyBorder="1"/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/>
    <xf numFmtId="3" fontId="12" fillId="3" borderId="15" xfId="0" applyNumberFormat="1" applyFont="1" applyFill="1" applyBorder="1"/>
    <xf numFmtId="3" fontId="12" fillId="3" borderId="16" xfId="0" applyNumberFormat="1" applyFont="1" applyFill="1" applyBorder="1"/>
    <xf numFmtId="0" fontId="12" fillId="3" borderId="17" xfId="0" applyFont="1" applyFill="1" applyBorder="1"/>
    <xf numFmtId="3" fontId="12" fillId="3" borderId="18" xfId="0" applyNumberFormat="1" applyFont="1" applyFill="1" applyBorder="1"/>
    <xf numFmtId="0" fontId="12" fillId="3" borderId="19" xfId="0" applyFont="1" applyFill="1" applyBorder="1"/>
    <xf numFmtId="3" fontId="12" fillId="3" borderId="3" xfId="0" applyNumberFormat="1" applyFont="1" applyFill="1" applyBorder="1"/>
    <xf numFmtId="0" fontId="11" fillId="3" borderId="19" xfId="0" applyFont="1" applyFill="1" applyBorder="1"/>
    <xf numFmtId="3" fontId="12" fillId="3" borderId="20" xfId="0" applyNumberFormat="1" applyFont="1" applyFill="1" applyBorder="1"/>
    <xf numFmtId="0" fontId="12" fillId="3" borderId="21" xfId="0" applyFont="1" applyFill="1" applyBorder="1"/>
    <xf numFmtId="3" fontId="12" fillId="3" borderId="22" xfId="0" applyNumberFormat="1" applyFont="1" applyFill="1" applyBorder="1"/>
    <xf numFmtId="0" fontId="21" fillId="3" borderId="11" xfId="0" applyFont="1" applyFill="1" applyBorder="1"/>
    <xf numFmtId="3" fontId="28" fillId="4" borderId="23" xfId="62" applyNumberFormat="1" applyFont="1" applyFill="1" applyBorder="1" applyAlignment="1">
      <alignment horizontal="right" vertical="center"/>
    </xf>
    <xf numFmtId="3" fontId="11" fillId="3" borderId="9" xfId="0" applyNumberFormat="1" applyFont="1" applyFill="1" applyBorder="1"/>
    <xf numFmtId="3" fontId="11" fillId="3" borderId="3" xfId="0" applyNumberFormat="1" applyFont="1" applyFill="1" applyBorder="1"/>
    <xf numFmtId="3" fontId="11" fillId="3" borderId="18" xfId="0" applyNumberFormat="1" applyFont="1" applyFill="1" applyBorder="1"/>
    <xf numFmtId="3" fontId="28" fillId="4" borderId="24" xfId="62" applyNumberFormat="1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top" wrapText="1"/>
    </xf>
    <xf numFmtId="0" fontId="14" fillId="3" borderId="26" xfId="0" applyFont="1" applyFill="1" applyBorder="1" applyAlignment="1">
      <alignment horizontal="left"/>
    </xf>
    <xf numFmtId="0" fontId="14" fillId="3" borderId="27" xfId="0" applyFont="1" applyFill="1" applyBorder="1"/>
    <xf numFmtId="0" fontId="14" fillId="3" borderId="28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29" xfId="0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0" fontId="15" fillId="3" borderId="3" xfId="0" applyFont="1" applyFill="1" applyBorder="1" applyAlignment="1"/>
    <xf numFmtId="0" fontId="11" fillId="3" borderId="9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9" fontId="15" fillId="2" borderId="9" xfId="0" applyNumberFormat="1" applyFont="1" applyFill="1" applyBorder="1"/>
    <xf numFmtId="0" fontId="18" fillId="3" borderId="0" xfId="14" applyFont="1" applyFill="1" applyAlignment="1" applyProtection="1">
      <alignment horizontal="left"/>
    </xf>
    <xf numFmtId="0" fontId="15" fillId="6" borderId="0" xfId="0" applyFont="1" applyFill="1" applyAlignment="1">
      <alignment horizontal="left"/>
    </xf>
    <xf numFmtId="0" fontId="13" fillId="3" borderId="3" xfId="0" applyFont="1" applyFill="1" applyBorder="1"/>
    <xf numFmtId="0" fontId="15" fillId="3" borderId="0" xfId="0" applyFont="1" applyFill="1" applyAlignment="1">
      <alignment horizontal="right"/>
    </xf>
    <xf numFmtId="3" fontId="12" fillId="2" borderId="30" xfId="0" applyNumberFormat="1" applyFont="1" applyFill="1" applyBorder="1"/>
    <xf numFmtId="3" fontId="12" fillId="2" borderId="0" xfId="0" applyNumberFormat="1" applyFont="1" applyFill="1" applyBorder="1"/>
    <xf numFmtId="3" fontId="12" fillId="2" borderId="9" xfId="0" applyNumberFormat="1" applyFont="1" applyFill="1" applyBorder="1"/>
    <xf numFmtId="3" fontId="12" fillId="2" borderId="3" xfId="0" applyNumberFormat="1" applyFont="1" applyFill="1" applyBorder="1"/>
    <xf numFmtId="175" fontId="12" fillId="3" borderId="0" xfId="0" applyNumberFormat="1" applyFont="1" applyFill="1"/>
    <xf numFmtId="175" fontId="13" fillId="3" borderId="4" xfId="0" applyNumberFormat="1" applyFont="1" applyFill="1" applyBorder="1"/>
    <xf numFmtId="175" fontId="14" fillId="3" borderId="4" xfId="0" applyNumberFormat="1" applyFont="1" applyFill="1" applyBorder="1"/>
    <xf numFmtId="175" fontId="15" fillId="3" borderId="7" xfId="0" applyNumberFormat="1" applyFont="1" applyFill="1" applyBorder="1" applyAlignment="1">
      <alignment horizontal="center"/>
    </xf>
    <xf numFmtId="175" fontId="15" fillId="3" borderId="6" xfId="0" quotePrefix="1" applyNumberFormat="1" applyFont="1" applyFill="1" applyBorder="1" applyAlignment="1">
      <alignment horizontal="center"/>
    </xf>
    <xf numFmtId="175" fontId="14" fillId="3" borderId="0" xfId="0" applyNumberFormat="1" applyFont="1" applyFill="1"/>
    <xf numFmtId="175" fontId="13" fillId="3" borderId="3" xfId="0" applyNumberFormat="1" applyFont="1" applyFill="1" applyBorder="1"/>
    <xf numFmtId="175" fontId="14" fillId="3" borderId="3" xfId="0" applyNumberFormat="1" applyFont="1" applyFill="1" applyBorder="1"/>
    <xf numFmtId="179" fontId="14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33" fillId="0" borderId="0" xfId="0" applyFont="1" applyFill="1"/>
    <xf numFmtId="179" fontId="14" fillId="0" borderId="31" xfId="0" applyNumberFormat="1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72" fontId="14" fillId="0" borderId="0" xfId="0" applyNumberFormat="1" applyFont="1" applyFill="1"/>
    <xf numFmtId="172" fontId="15" fillId="0" borderId="0" xfId="0" applyNumberFormat="1" applyFont="1" applyFill="1"/>
    <xf numFmtId="0" fontId="14" fillId="0" borderId="6" xfId="0" applyFont="1" applyFill="1" applyBorder="1"/>
    <xf numFmtId="175" fontId="14" fillId="3" borderId="6" xfId="0" applyNumberFormat="1" applyFont="1" applyFill="1" applyBorder="1"/>
    <xf numFmtId="179" fontId="14" fillId="0" borderId="6" xfId="0" applyNumberFormat="1" applyFont="1" applyFill="1" applyBorder="1"/>
    <xf numFmtId="0" fontId="14" fillId="2" borderId="6" xfId="0" applyFont="1" applyFill="1" applyBorder="1"/>
    <xf numFmtId="0" fontId="12" fillId="3" borderId="6" xfId="0" applyFont="1" applyFill="1" applyBorder="1"/>
    <xf numFmtId="175" fontId="14" fillId="3" borderId="7" xfId="0" applyNumberFormat="1" applyFont="1" applyFill="1" applyBorder="1"/>
    <xf numFmtId="175" fontId="14" fillId="3" borderId="8" xfId="0" applyNumberFormat="1" applyFont="1" applyFill="1" applyBorder="1"/>
    <xf numFmtId="175" fontId="15" fillId="3" borderId="30" xfId="0" applyNumberFormat="1" applyFont="1" applyFill="1" applyBorder="1" applyAlignment="1">
      <alignment horizontal="center"/>
    </xf>
    <xf numFmtId="0" fontId="14" fillId="0" borderId="4" xfId="0" applyFont="1" applyFill="1" applyBorder="1"/>
    <xf numFmtId="175" fontId="15" fillId="6" borderId="32" xfId="0" applyNumberFormat="1" applyFont="1" applyFill="1" applyBorder="1"/>
    <xf numFmtId="175" fontId="15" fillId="0" borderId="2" xfId="0" applyNumberFormat="1" applyFont="1" applyFill="1" applyBorder="1" applyAlignment="1">
      <alignment horizontal="center"/>
    </xf>
    <xf numFmtId="175" fontId="15" fillId="6" borderId="33" xfId="0" applyNumberFormat="1" applyFont="1" applyFill="1" applyBorder="1" applyAlignment="1">
      <alignment horizontal="center"/>
    </xf>
    <xf numFmtId="175" fontId="15" fillId="6" borderId="34" xfId="0" applyNumberFormat="1" applyFont="1" applyFill="1" applyBorder="1" applyAlignment="1">
      <alignment horizontal="center"/>
    </xf>
    <xf numFmtId="0" fontId="25" fillId="2" borderId="0" xfId="33" applyFont="1" applyFill="1"/>
    <xf numFmtId="0" fontId="45" fillId="2" borderId="0" xfId="33" applyFont="1" applyFill="1"/>
    <xf numFmtId="0" fontId="25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center"/>
    </xf>
    <xf numFmtId="0" fontId="25" fillId="3" borderId="0" xfId="33" applyFont="1" applyFill="1" applyAlignment="1">
      <alignment vertical="top" wrapText="1"/>
    </xf>
    <xf numFmtId="0" fontId="21" fillId="3" borderId="10" xfId="33" applyFont="1" applyFill="1" applyBorder="1" applyAlignment="1">
      <alignment horizontal="center"/>
    </xf>
    <xf numFmtId="0" fontId="21" fillId="3" borderId="10" xfId="33" applyFont="1" applyFill="1" applyBorder="1" applyAlignment="1">
      <alignment horizontal="center" vertical="top" wrapText="1"/>
    </xf>
    <xf numFmtId="0" fontId="25" fillId="3" borderId="10" xfId="33" applyFont="1" applyFill="1" applyBorder="1" applyAlignment="1">
      <alignment horizontal="center"/>
    </xf>
    <xf numFmtId="0" fontId="29" fillId="7" borderId="10" xfId="14" applyFont="1" applyFill="1" applyBorder="1" applyAlignment="1" applyProtection="1"/>
    <xf numFmtId="0" fontId="10" fillId="7" borderId="10" xfId="0" applyFont="1" applyFill="1" applyBorder="1"/>
    <xf numFmtId="0" fontId="25" fillId="3" borderId="10" xfId="33" applyFont="1" applyFill="1" applyBorder="1" applyAlignment="1">
      <alignment vertical="top" wrapText="1"/>
    </xf>
    <xf numFmtId="14" fontId="12" fillId="3" borderId="0" xfId="59" applyNumberFormat="1" applyFont="1" applyFill="1"/>
    <xf numFmtId="0" fontId="12" fillId="8" borderId="0" xfId="0" applyFont="1" applyFill="1" applyAlignment="1">
      <alignment vertical="center" wrapText="1"/>
    </xf>
    <xf numFmtId="0" fontId="12" fillId="8" borderId="0" xfId="0" applyFont="1" applyFill="1"/>
    <xf numFmtId="0" fontId="25" fillId="2" borderId="0" xfId="33" applyFont="1" applyFill="1" applyAlignment="1">
      <alignment vertical="top" wrapText="1"/>
    </xf>
    <xf numFmtId="0" fontId="10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2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3" borderId="0" xfId="0" applyFont="1" applyFill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/>
    <xf numFmtId="0" fontId="46" fillId="0" borderId="0" xfId="0" applyFont="1"/>
    <xf numFmtId="0" fontId="35" fillId="0" borderId="0" xfId="0" applyFont="1"/>
    <xf numFmtId="0" fontId="35" fillId="0" borderId="0" xfId="0" quotePrefix="1" applyFont="1"/>
    <xf numFmtId="14" fontId="35" fillId="0" borderId="0" xfId="0" applyNumberFormat="1" applyFont="1"/>
    <xf numFmtId="0" fontId="11" fillId="3" borderId="35" xfId="0" applyFont="1" applyFill="1" applyBorder="1" applyAlignment="1">
      <alignment vertical="center" wrapText="1"/>
    </xf>
    <xf numFmtId="0" fontId="11" fillId="3" borderId="37" xfId="62" applyFont="1" applyFill="1" applyBorder="1" applyAlignment="1" applyProtection="1">
      <alignment horizontal="center" vertical="center"/>
      <protection hidden="1"/>
    </xf>
    <xf numFmtId="0" fontId="11" fillId="3" borderId="3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0" fontId="11" fillId="3" borderId="10" xfId="62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9" borderId="0" xfId="0" applyFont="1" applyFill="1" applyAlignment="1">
      <alignment horizontal="left"/>
    </xf>
    <xf numFmtId="0" fontId="12" fillId="9" borderId="10" xfId="0" applyFont="1" applyFill="1" applyBorder="1" applyAlignment="1">
      <alignment vertical="top" wrapText="1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2" fillId="8" borderId="0" xfId="0" applyFont="1" applyFill="1"/>
    <xf numFmtId="0" fontId="47" fillId="2" borderId="0" xfId="30" applyFont="1" applyFill="1"/>
    <xf numFmtId="0" fontId="45" fillId="3" borderId="0" xfId="0" applyFont="1" applyFill="1"/>
    <xf numFmtId="0" fontId="14" fillId="8" borderId="39" xfId="0" applyFont="1" applyFill="1" applyBorder="1"/>
    <xf numFmtId="0" fontId="14" fillId="8" borderId="39" xfId="0" applyFont="1" applyFill="1" applyBorder="1" applyAlignment="1">
      <alignment horizontal="left"/>
    </xf>
    <xf numFmtId="3" fontId="14" fillId="8" borderId="39" xfId="0" applyNumberFormat="1" applyFont="1" applyFill="1" applyBorder="1"/>
    <xf numFmtId="3" fontId="14" fillId="8" borderId="39" xfId="0" applyNumberFormat="1" applyFont="1" applyFill="1" applyBorder="1" applyAlignment="1">
      <alignment horizontal="right"/>
    </xf>
    <xf numFmtId="0" fontId="48" fillId="3" borderId="0" xfId="0" applyFont="1" applyFill="1"/>
    <xf numFmtId="0" fontId="48" fillId="3" borderId="0" xfId="61" applyFont="1" applyFill="1"/>
    <xf numFmtId="0" fontId="45" fillId="3" borderId="0" xfId="44" applyFont="1" applyFill="1"/>
    <xf numFmtId="0" fontId="26" fillId="0" borderId="0" xfId="44" applyFont="1" applyFill="1"/>
    <xf numFmtId="0" fontId="45" fillId="3" borderId="0" xfId="33" applyFont="1" applyFill="1"/>
    <xf numFmtId="0" fontId="45" fillId="3" borderId="0" xfId="33" applyFont="1" applyFill="1" applyAlignment="1">
      <alignment horizontal="right"/>
    </xf>
    <xf numFmtId="175" fontId="15" fillId="0" borderId="0" xfId="0" applyNumberFormat="1" applyFont="1"/>
    <xf numFmtId="180" fontId="15" fillId="0" borderId="0" xfId="0" applyNumberFormat="1" applyFont="1" applyAlignment="1">
      <alignment horizontal="center"/>
    </xf>
    <xf numFmtId="175" fontId="15" fillId="3" borderId="0" xfId="0" applyNumberFormat="1" applyFont="1" applyFill="1" applyBorder="1"/>
    <xf numFmtId="0" fontId="25" fillId="9" borderId="10" xfId="33" applyFont="1" applyFill="1" applyBorder="1" applyAlignment="1">
      <alignment horizontal="center"/>
    </xf>
    <xf numFmtId="0" fontId="25" fillId="8" borderId="10" xfId="33" applyFont="1" applyFill="1" applyBorder="1" applyAlignment="1">
      <alignment vertical="top" wrapText="1"/>
    </xf>
    <xf numFmtId="0" fontId="49" fillId="0" borderId="0" xfId="0" applyFont="1" applyFill="1" applyAlignment="1">
      <alignment horizontal="right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40" xfId="0" applyFont="1" applyFill="1" applyBorder="1"/>
    <xf numFmtId="0" fontId="14" fillId="0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175" fontId="15" fillId="3" borderId="41" xfId="0" applyNumberFormat="1" applyFont="1" applyFill="1" applyBorder="1"/>
    <xf numFmtId="175" fontId="15" fillId="3" borderId="41" xfId="0" applyNumberFormat="1" applyFont="1" applyFill="1" applyBorder="1" applyAlignment="1">
      <alignment horizontal="center"/>
    </xf>
    <xf numFmtId="175" fontId="15" fillId="3" borderId="41" xfId="0" applyNumberFormat="1" applyFont="1" applyFill="1" applyBorder="1" applyAlignment="1">
      <alignment vertical="center"/>
    </xf>
    <xf numFmtId="175" fontId="15" fillId="3" borderId="42" xfId="0" applyNumberFormat="1" applyFont="1" applyFill="1" applyBorder="1"/>
    <xf numFmtId="175" fontId="15" fillId="3" borderId="10" xfId="0" applyNumberFormat="1" applyFont="1" applyFill="1" applyBorder="1"/>
    <xf numFmtId="175" fontId="15" fillId="3" borderId="10" xfId="0" applyNumberFormat="1" applyFont="1" applyFill="1" applyBorder="1" applyAlignment="1">
      <alignment horizontal="center"/>
    </xf>
    <xf numFmtId="175" fontId="15" fillId="3" borderId="43" xfId="0" applyNumberFormat="1" applyFont="1" applyFill="1" applyBorder="1"/>
    <xf numFmtId="175" fontId="15" fillId="3" borderId="25" xfId="0" applyNumberFormat="1" applyFont="1" applyFill="1" applyBorder="1"/>
    <xf numFmtId="175" fontId="15" fillId="3" borderId="25" xfId="0" applyNumberFormat="1" applyFont="1" applyFill="1" applyBorder="1" applyAlignment="1">
      <alignment horizontal="center"/>
    </xf>
    <xf numFmtId="175" fontId="15" fillId="3" borderId="44" xfId="0" applyNumberFormat="1" applyFont="1" applyFill="1" applyBorder="1"/>
    <xf numFmtId="175" fontId="15" fillId="3" borderId="0" xfId="0" applyNumberFormat="1" applyFont="1" applyFill="1" applyBorder="1" applyAlignment="1">
      <alignment horizontal="center"/>
    </xf>
    <xf numFmtId="175" fontId="15" fillId="3" borderId="45" xfId="0" applyNumberFormat="1" applyFont="1" applyFill="1" applyBorder="1"/>
    <xf numFmtId="175" fontId="15" fillId="3" borderId="45" xfId="0" applyNumberFormat="1" applyFont="1" applyFill="1" applyBorder="1" applyAlignment="1">
      <alignment horizontal="center"/>
    </xf>
    <xf numFmtId="175" fontId="15" fillId="3" borderId="45" xfId="0" applyNumberFormat="1" applyFont="1" applyFill="1" applyBorder="1" applyAlignment="1">
      <alignment horizontal="right"/>
    </xf>
    <xf numFmtId="175" fontId="15" fillId="3" borderId="46" xfId="0" applyNumberFormat="1" applyFont="1" applyFill="1" applyBorder="1"/>
    <xf numFmtId="175" fontId="14" fillId="0" borderId="0" xfId="0" applyNumberFormat="1" applyFont="1" applyFill="1"/>
    <xf numFmtId="0" fontId="12" fillId="3" borderId="0" xfId="59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5" fillId="3" borderId="2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1_Munka9" xfId="60"/>
    <cellStyle name="Normál_Munka9" xfId="61"/>
    <cellStyle name="Normál_MUNKALAP" xfId="62"/>
    <cellStyle name="Standard_BRPRINT" xfId="63"/>
    <cellStyle name="Százalék 2" xfId="64"/>
  </cellStyles>
  <dxfs count="7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showGridLines="0" tabSelected="1" zoomScaleNormal="100" workbookViewId="0"/>
  </sheetViews>
  <sheetFormatPr defaultRowHeight="12.75" x14ac:dyDescent="0.2"/>
  <cols>
    <col min="1" max="1" width="5.875" style="2" customWidth="1"/>
    <col min="2" max="2" width="54.75" style="3" customWidth="1"/>
    <col min="3" max="3" width="10.625" style="3" customWidth="1"/>
    <col min="4" max="5" width="10.625" style="2" customWidth="1"/>
    <col min="6" max="6" width="9.5" style="2" bestFit="1" customWidth="1"/>
    <col min="7" max="16384" width="9" style="2"/>
  </cols>
  <sheetData>
    <row r="1" spans="1:7" s="1" customFormat="1" ht="16.5" customHeight="1" x14ac:dyDescent="0.3">
      <c r="A1" s="4" t="s">
        <v>37</v>
      </c>
      <c r="B1" s="180"/>
      <c r="C1" s="5"/>
      <c r="D1" s="6"/>
      <c r="E1" s="6"/>
    </row>
    <row r="2" spans="1:7" s="1" customFormat="1" ht="16.5" customHeight="1" x14ac:dyDescent="0.3">
      <c r="A2" s="5"/>
      <c r="B2" s="180"/>
      <c r="C2" s="5"/>
      <c r="D2" s="218">
        <f>A45</f>
        <v>0</v>
      </c>
      <c r="E2" s="218">
        <f>A47</f>
        <v>0</v>
      </c>
      <c r="F2" s="211" t="s">
        <v>139</v>
      </c>
    </row>
    <row r="3" spans="1:7" s="1" customFormat="1" ht="16.5" customHeight="1" x14ac:dyDescent="0.3">
      <c r="A3" s="7" t="s">
        <v>38</v>
      </c>
      <c r="B3" s="180"/>
      <c r="C3" s="8"/>
      <c r="D3" s="9"/>
      <c r="E3" s="9"/>
      <c r="F3" s="25" t="s">
        <v>37</v>
      </c>
      <c r="G3" s="1" t="s">
        <v>42</v>
      </c>
    </row>
    <row r="4" spans="1:7" ht="16.5" customHeight="1" x14ac:dyDescent="0.3">
      <c r="A4" s="11" t="str">
        <f>"Ügyfél:   "&amp;Alapa!$C$17</f>
        <v xml:space="preserve">Ügyfél:   </v>
      </c>
      <c r="B4" s="182"/>
      <c r="C4" s="11" t="s">
        <v>4</v>
      </c>
      <c r="D4" s="12">
        <f>Alapa!$C$15</f>
        <v>0</v>
      </c>
      <c r="E4" s="13"/>
      <c r="F4" s="25" t="s">
        <v>2</v>
      </c>
      <c r="G4" s="1" t="s">
        <v>43</v>
      </c>
    </row>
    <row r="5" spans="1:7" ht="16.5" customHeight="1" x14ac:dyDescent="0.3">
      <c r="A5" s="11" t="str">
        <f>"Fordulónap: "&amp;Alapa!$C$12</f>
        <v xml:space="preserve">Fordulónap: </v>
      </c>
      <c r="B5" s="182"/>
      <c r="C5" s="10" t="s">
        <v>5</v>
      </c>
      <c r="D5" s="61" t="e">
        <f>VLOOKUP(G9,Alapa!$G$2:$H$22,2)</f>
        <v>#N/A</v>
      </c>
      <c r="E5" s="62"/>
      <c r="F5" s="25" t="s">
        <v>36</v>
      </c>
      <c r="G5" s="1" t="s">
        <v>44</v>
      </c>
    </row>
    <row r="6" spans="1:7" ht="16.5" customHeight="1" x14ac:dyDescent="0.3">
      <c r="A6" s="15"/>
      <c r="B6" s="181"/>
      <c r="C6" s="11" t="s">
        <v>45</v>
      </c>
      <c r="D6" s="14" t="str">
        <f>IF(Alapa!$N$2=0," ",Alapa!$N$2)</f>
        <v xml:space="preserve"> </v>
      </c>
      <c r="E6" s="63"/>
      <c r="F6" s="25" t="s">
        <v>79</v>
      </c>
      <c r="G6" s="1" t="s">
        <v>8</v>
      </c>
    </row>
    <row r="7" spans="1:7" ht="16.5" customHeight="1" x14ac:dyDescent="0.3">
      <c r="A7" s="15"/>
      <c r="B7" s="181"/>
      <c r="C7" s="16"/>
      <c r="D7" s="17"/>
      <c r="E7" s="18"/>
      <c r="F7" s="25" t="s">
        <v>80</v>
      </c>
      <c r="G7" s="1" t="s">
        <v>47</v>
      </c>
    </row>
    <row r="8" spans="1:7" ht="16.5" customHeight="1" x14ac:dyDescent="0.3">
      <c r="A8" s="15" t="s">
        <v>22</v>
      </c>
      <c r="B8" s="181"/>
      <c r="C8" s="16"/>
      <c r="D8" s="17">
        <f>Alapa!D112</f>
        <v>0</v>
      </c>
      <c r="E8" s="18"/>
      <c r="F8" s="25" t="s">
        <v>97</v>
      </c>
      <c r="G8" s="1" t="s">
        <v>93</v>
      </c>
    </row>
    <row r="9" spans="1:7" ht="16.5" customHeight="1" x14ac:dyDescent="0.3">
      <c r="A9" s="19" t="s">
        <v>23</v>
      </c>
      <c r="B9" s="181"/>
      <c r="C9" s="16"/>
      <c r="D9" s="17">
        <f>Alapa!E112</f>
        <v>0</v>
      </c>
      <c r="E9" s="18"/>
      <c r="F9" s="1" t="s">
        <v>5</v>
      </c>
      <c r="G9" s="119">
        <v>1</v>
      </c>
    </row>
    <row r="10" spans="1:7" ht="16.5" customHeight="1" x14ac:dyDescent="0.2">
      <c r="A10" s="20"/>
      <c r="B10" s="181"/>
      <c r="C10" s="16"/>
      <c r="D10" s="17"/>
      <c r="E10" s="18"/>
    </row>
    <row r="11" spans="1:7" ht="16.5" customHeight="1" x14ac:dyDescent="0.2">
      <c r="A11" s="205" t="s">
        <v>135</v>
      </c>
      <c r="B11" s="181"/>
      <c r="C11" s="21"/>
      <c r="D11" s="20"/>
      <c r="E11" s="20"/>
    </row>
    <row r="12" spans="1:7" ht="16.5" customHeight="1" x14ac:dyDescent="0.2">
      <c r="A12" s="39" t="s">
        <v>136</v>
      </c>
      <c r="B12" s="181"/>
      <c r="C12" s="22"/>
      <c r="D12" s="22"/>
      <c r="E12" s="22"/>
    </row>
    <row r="13" spans="1:7" ht="16.5" customHeight="1" x14ac:dyDescent="0.3">
      <c r="A13" s="180"/>
      <c r="B13" s="206"/>
      <c r="C13" s="20"/>
      <c r="D13" s="20"/>
      <c r="E13" s="20"/>
    </row>
    <row r="14" spans="1:7" ht="16.5" customHeight="1" x14ac:dyDescent="0.2">
      <c r="A14" s="181"/>
      <c r="B14" s="207" t="s">
        <v>100</v>
      </c>
      <c r="C14" s="22"/>
      <c r="D14" s="20"/>
      <c r="E14" s="20"/>
    </row>
    <row r="15" spans="1:7" ht="16.5" customHeight="1" x14ac:dyDescent="0.2">
      <c r="A15" s="183" t="s">
        <v>98</v>
      </c>
      <c r="B15" s="197" t="s">
        <v>42</v>
      </c>
      <c r="C15" s="198" t="s">
        <v>24</v>
      </c>
      <c r="D15" s="198" t="s">
        <v>77</v>
      </c>
      <c r="E15" s="199" t="s">
        <v>25</v>
      </c>
    </row>
    <row r="16" spans="1:7" ht="16.5" customHeight="1" x14ac:dyDescent="0.2">
      <c r="A16" s="204">
        <v>1</v>
      </c>
      <c r="B16" s="208" t="s">
        <v>108</v>
      </c>
      <c r="C16" s="200" t="s">
        <v>109</v>
      </c>
      <c r="D16" s="201"/>
      <c r="E16" s="202"/>
    </row>
    <row r="17" spans="1:5" ht="16.5" customHeight="1" x14ac:dyDescent="0.2">
      <c r="A17" s="204">
        <v>2</v>
      </c>
      <c r="B17" s="208" t="s">
        <v>110</v>
      </c>
      <c r="C17" s="200" t="s">
        <v>111</v>
      </c>
      <c r="D17" s="201"/>
      <c r="E17" s="202"/>
    </row>
    <row r="18" spans="1:5" ht="51" x14ac:dyDescent="0.2">
      <c r="A18" s="204">
        <v>3</v>
      </c>
      <c r="B18" s="208" t="s">
        <v>112</v>
      </c>
      <c r="C18" s="200" t="s">
        <v>113</v>
      </c>
      <c r="D18" s="201"/>
      <c r="E18" s="202"/>
    </row>
    <row r="19" spans="1:5" ht="16.5" customHeight="1" x14ac:dyDescent="0.2">
      <c r="A19" s="204">
        <v>4</v>
      </c>
      <c r="B19" s="203" t="s">
        <v>115</v>
      </c>
      <c r="C19" s="200" t="s">
        <v>116</v>
      </c>
      <c r="D19" s="201"/>
      <c r="E19" s="202"/>
    </row>
    <row r="20" spans="1:5" ht="16.5" customHeight="1" x14ac:dyDescent="0.2">
      <c r="A20" s="204">
        <v>5</v>
      </c>
      <c r="B20" s="203" t="s">
        <v>117</v>
      </c>
      <c r="C20" s="200" t="s">
        <v>118</v>
      </c>
      <c r="D20" s="201"/>
      <c r="E20" s="202"/>
    </row>
    <row r="21" spans="1:5" ht="76.5" x14ac:dyDescent="0.2">
      <c r="A21" s="204">
        <v>6</v>
      </c>
      <c r="B21" s="203" t="s">
        <v>137</v>
      </c>
      <c r="C21" s="200" t="s">
        <v>119</v>
      </c>
      <c r="D21" s="201"/>
      <c r="E21" s="202"/>
    </row>
    <row r="22" spans="1:5" ht="25.5" x14ac:dyDescent="0.2">
      <c r="A22" s="204">
        <v>7</v>
      </c>
      <c r="B22" s="203" t="s">
        <v>120</v>
      </c>
      <c r="C22" s="200" t="s">
        <v>114</v>
      </c>
      <c r="D22" s="201"/>
      <c r="E22" s="202"/>
    </row>
    <row r="23" spans="1:5" ht="16.5" customHeight="1" x14ac:dyDescent="0.2">
      <c r="A23" s="204">
        <v>8</v>
      </c>
      <c r="B23" s="203" t="s">
        <v>121</v>
      </c>
      <c r="C23" s="200" t="s">
        <v>114</v>
      </c>
      <c r="D23" s="201"/>
      <c r="E23" s="202"/>
    </row>
    <row r="24" spans="1:5" ht="38.25" x14ac:dyDescent="0.2">
      <c r="A24" s="204">
        <v>9</v>
      </c>
      <c r="B24" s="203" t="s">
        <v>123</v>
      </c>
      <c r="C24" s="200" t="s">
        <v>122</v>
      </c>
      <c r="D24" s="201"/>
      <c r="E24" s="202"/>
    </row>
    <row r="25" spans="1:5" ht="63.75" x14ac:dyDescent="0.2">
      <c r="A25" s="204">
        <v>10</v>
      </c>
      <c r="B25" s="203" t="s">
        <v>138</v>
      </c>
      <c r="C25" s="200" t="s">
        <v>122</v>
      </c>
      <c r="D25" s="201"/>
      <c r="E25" s="202"/>
    </row>
    <row r="26" spans="1:5" ht="25.5" x14ac:dyDescent="0.2">
      <c r="A26" s="204">
        <v>11</v>
      </c>
      <c r="B26" s="203" t="s">
        <v>124</v>
      </c>
      <c r="C26" s="200" t="s">
        <v>125</v>
      </c>
      <c r="D26" s="201"/>
      <c r="E26" s="202"/>
    </row>
    <row r="27" spans="1:5" ht="38.25" x14ac:dyDescent="0.2">
      <c r="A27" s="204">
        <v>12</v>
      </c>
      <c r="B27" s="203" t="s">
        <v>126</v>
      </c>
      <c r="C27" s="200" t="s">
        <v>127</v>
      </c>
      <c r="D27" s="201"/>
      <c r="E27" s="202"/>
    </row>
    <row r="28" spans="1:5" ht="51" x14ac:dyDescent="0.2">
      <c r="A28" s="204">
        <v>13</v>
      </c>
      <c r="B28" s="203" t="s">
        <v>128</v>
      </c>
      <c r="C28" s="200" t="s">
        <v>127</v>
      </c>
      <c r="D28" s="201"/>
      <c r="E28" s="202"/>
    </row>
    <row r="29" spans="1:5" ht="38.25" x14ac:dyDescent="0.2">
      <c r="A29" s="204">
        <v>14</v>
      </c>
      <c r="B29" s="203" t="s">
        <v>129</v>
      </c>
      <c r="C29" s="200" t="s">
        <v>127</v>
      </c>
      <c r="D29" s="201"/>
      <c r="E29" s="202"/>
    </row>
    <row r="30" spans="1:5" ht="16.5" customHeight="1" x14ac:dyDescent="0.2">
      <c r="A30" s="204">
        <v>15</v>
      </c>
      <c r="B30" s="203" t="s">
        <v>131</v>
      </c>
      <c r="C30" s="200" t="s">
        <v>130</v>
      </c>
      <c r="D30" s="201"/>
      <c r="E30" s="202"/>
    </row>
    <row r="31" spans="1:5" ht="25.5" x14ac:dyDescent="0.2">
      <c r="A31" s="204">
        <v>16</v>
      </c>
      <c r="B31" s="203" t="s">
        <v>132</v>
      </c>
      <c r="C31" s="200" t="s">
        <v>133</v>
      </c>
      <c r="D31" s="201"/>
      <c r="E31" s="202"/>
    </row>
    <row r="32" spans="1:5" ht="16.5" customHeight="1" x14ac:dyDescent="0.2">
      <c r="A32" s="204">
        <v>17</v>
      </c>
      <c r="B32" s="203" t="s">
        <v>134</v>
      </c>
      <c r="C32" s="200" t="s">
        <v>133</v>
      </c>
      <c r="D32" s="201"/>
      <c r="E32" s="202"/>
    </row>
    <row r="33" spans="1:5" ht="16.5" customHeight="1" x14ac:dyDescent="0.2">
      <c r="A33" s="141"/>
      <c r="B33" s="258"/>
      <c r="C33" s="259"/>
      <c r="D33" s="23"/>
      <c r="E33" s="23"/>
    </row>
    <row r="34" spans="1:5" ht="16.5" customHeight="1" x14ac:dyDescent="0.2">
      <c r="A34" s="185"/>
      <c r="B34" s="185" t="s">
        <v>99</v>
      </c>
      <c r="C34" s="22"/>
      <c r="D34" s="20"/>
      <c r="E34" s="20"/>
    </row>
    <row r="35" spans="1:5" ht="16.5" customHeight="1" x14ac:dyDescent="0.2">
      <c r="A35" s="184"/>
      <c r="B35" s="186"/>
      <c r="C35" s="187"/>
      <c r="D35" s="188"/>
      <c r="E35" s="187"/>
    </row>
    <row r="36" spans="1:5" ht="16.5" customHeight="1" x14ac:dyDescent="0.2">
      <c r="A36" s="184"/>
      <c r="B36" s="186"/>
      <c r="C36" s="187"/>
      <c r="D36" s="188"/>
      <c r="E36" s="187"/>
    </row>
    <row r="37" spans="1:5" ht="16.5" customHeight="1" x14ac:dyDescent="0.2">
      <c r="A37" s="22"/>
      <c r="B37" s="22"/>
      <c r="C37" s="22"/>
      <c r="D37" s="20"/>
      <c r="E37" s="20"/>
    </row>
    <row r="38" spans="1:5" ht="16.5" customHeight="1" x14ac:dyDescent="0.2">
      <c r="A38" s="22"/>
      <c r="B38" s="22" t="s">
        <v>101</v>
      </c>
      <c r="C38" s="22"/>
      <c r="D38" s="20"/>
      <c r="E38" s="20"/>
    </row>
    <row r="39" spans="1:5" ht="16.5" customHeight="1" x14ac:dyDescent="0.2">
      <c r="A39" s="39"/>
      <c r="B39" s="39" t="s">
        <v>102</v>
      </c>
      <c r="C39" s="20"/>
      <c r="D39" s="20"/>
      <c r="E39" s="20"/>
    </row>
    <row r="40" spans="1:5" ht="16.5" customHeight="1" x14ac:dyDescent="0.2">
      <c r="A40" s="39"/>
      <c r="B40" s="39" t="s">
        <v>103</v>
      </c>
      <c r="C40" s="20"/>
      <c r="D40" s="20"/>
      <c r="E40" s="20"/>
    </row>
    <row r="41" spans="1:5" ht="16.5" customHeight="1" x14ac:dyDescent="0.2">
      <c r="A41" s="20"/>
      <c r="B41" s="20" t="s">
        <v>104</v>
      </c>
      <c r="C41" s="22"/>
      <c r="D41" s="20"/>
      <c r="E41" s="20"/>
    </row>
    <row r="42" spans="1:5" ht="16.5" customHeight="1" x14ac:dyDescent="0.2">
      <c r="A42" s="22"/>
      <c r="B42" s="22" t="s">
        <v>105</v>
      </c>
      <c r="C42" s="22"/>
      <c r="D42" s="20"/>
      <c r="E42" s="20"/>
    </row>
    <row r="43" spans="1:5" ht="16.5" customHeight="1" x14ac:dyDescent="0.2">
      <c r="A43" s="189"/>
      <c r="B43" s="189" t="s">
        <v>106</v>
      </c>
      <c r="C43" s="189"/>
      <c r="D43" s="189"/>
      <c r="E43" s="189"/>
    </row>
    <row r="44" spans="1:5" ht="16.5" customHeight="1" x14ac:dyDescent="0.2">
      <c r="A44" s="209" t="s">
        <v>64</v>
      </c>
      <c r="B44" s="189"/>
      <c r="C44" s="189"/>
      <c r="D44" s="189"/>
      <c r="E44" s="189"/>
    </row>
    <row r="45" spans="1:5" ht="16.5" customHeight="1" x14ac:dyDescent="0.3">
      <c r="A45" s="1"/>
      <c r="B45" s="190"/>
      <c r="C45" s="191"/>
      <c r="D45" s="192"/>
      <c r="E45" s="192"/>
    </row>
    <row r="46" spans="1:5" ht="16.5" customHeight="1" x14ac:dyDescent="0.2">
      <c r="A46" s="210" t="s">
        <v>26</v>
      </c>
      <c r="B46" s="22"/>
      <c r="C46" s="22"/>
      <c r="D46" s="20"/>
      <c r="E46" s="20"/>
    </row>
    <row r="47" spans="1:5" ht="16.5" customHeight="1" x14ac:dyDescent="0.3">
      <c r="A47" s="1"/>
      <c r="B47" s="177"/>
      <c r="C47" s="177"/>
      <c r="D47" s="178"/>
      <c r="E47" s="178"/>
    </row>
    <row r="48" spans="1:5" ht="16.5" customHeight="1" x14ac:dyDescent="0.2">
      <c r="A48" s="24"/>
      <c r="B48" s="24"/>
      <c r="C48" s="22"/>
      <c r="D48" s="20"/>
      <c r="E48" s="20"/>
    </row>
    <row r="49" spans="1:5" ht="16.5" customHeight="1" x14ac:dyDescent="0.2">
      <c r="A49" s="24"/>
      <c r="B49" s="24"/>
      <c r="C49" s="22"/>
      <c r="D49" s="20"/>
      <c r="E49" s="20"/>
    </row>
    <row r="50" spans="1:5" ht="16.5" customHeight="1" x14ac:dyDescent="0.2"/>
    <row r="51" spans="1:5" ht="16.5" customHeight="1" x14ac:dyDescent="0.2"/>
    <row r="52" spans="1:5" ht="16.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6" spans="1:5" ht="16.5" customHeight="1" x14ac:dyDescent="0.2"/>
    <row r="57" spans="1:5" ht="16.5" customHeight="1" x14ac:dyDescent="0.2"/>
    <row r="58" spans="1:5" ht="16.5" customHeight="1" x14ac:dyDescent="0.2"/>
    <row r="59" spans="1:5" ht="16.5" customHeight="1" x14ac:dyDescent="0.2"/>
    <row r="60" spans="1:5" ht="16.5" customHeight="1" x14ac:dyDescent="0.2"/>
    <row r="61" spans="1:5" ht="16.5" customHeight="1" x14ac:dyDescent="0.2"/>
    <row r="62" spans="1:5" ht="16.5" customHeight="1" x14ac:dyDescent="0.2"/>
    <row r="63" spans="1:5" ht="16.5" customHeight="1" x14ac:dyDescent="0.2"/>
    <row r="64" spans="1:5" ht="16.5" customHeight="1" x14ac:dyDescent="0.2"/>
    <row r="98" spans="2:2" x14ac:dyDescent="0.2">
      <c r="B98" s="3" t="s">
        <v>0</v>
      </c>
    </row>
  </sheetData>
  <mergeCells count="1">
    <mergeCell ref="B33:C33"/>
  </mergeCells>
  <phoneticPr fontId="0" type="noConversion"/>
  <hyperlinks>
    <hyperlink ref="C33" location="'F106'!A38" display="'F106'!A38"/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74" orientation="portrait" r:id="rId1"/>
  <headerFooter alignWithMargins="0"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showGridLines="0" zoomScaleNormal="100" workbookViewId="0"/>
  </sheetViews>
  <sheetFormatPr defaultRowHeight="13.5" x14ac:dyDescent="0.25"/>
  <cols>
    <col min="1" max="1" width="25.625" style="26" customWidth="1"/>
    <col min="2" max="8" width="8.625" style="26" customWidth="1"/>
    <col min="9" max="16384" width="9" style="26"/>
  </cols>
  <sheetData>
    <row r="1" spans="1:13" s="2" customFormat="1" ht="16.5" x14ac:dyDescent="0.3">
      <c r="A1" s="4" t="s">
        <v>2</v>
      </c>
      <c r="B1" s="20"/>
      <c r="C1" s="20"/>
      <c r="D1" s="20"/>
      <c r="E1" s="20"/>
      <c r="F1" s="39"/>
      <c r="G1" s="39"/>
      <c r="H1" s="20"/>
    </row>
    <row r="2" spans="1:13" s="2" customFormat="1" ht="15.75" x14ac:dyDescent="0.25">
      <c r="A2" s="39"/>
      <c r="B2" s="20"/>
      <c r="C2" s="20"/>
      <c r="D2" s="223">
        <f>A40</f>
        <v>0</v>
      </c>
      <c r="E2" s="223">
        <f>A42</f>
        <v>0</v>
      </c>
      <c r="F2" s="20"/>
      <c r="G2" s="20"/>
      <c r="H2" s="20"/>
      <c r="I2" s="217" t="s">
        <v>139</v>
      </c>
    </row>
    <row r="3" spans="1:13" s="2" customFormat="1" ht="16.5" x14ac:dyDescent="0.3">
      <c r="A3" s="39" t="s">
        <v>3</v>
      </c>
      <c r="B3" s="20"/>
      <c r="C3" s="20"/>
      <c r="D3" s="20"/>
      <c r="E3" s="20"/>
      <c r="F3" s="20"/>
      <c r="G3" s="39"/>
      <c r="H3" s="17" t="str">
        <f>"Adatok "&amp;Alapa!E33&amp;" "&amp;Alapa!D34&amp;"-ban"</f>
        <v>Adatok  -ban</v>
      </c>
      <c r="I3" s="25" t="s">
        <v>37</v>
      </c>
      <c r="J3" s="1" t="s">
        <v>42</v>
      </c>
    </row>
    <row r="4" spans="1:13" s="2" customFormat="1" ht="16.5" x14ac:dyDescent="0.3">
      <c r="A4" s="39" t="s">
        <v>30</v>
      </c>
      <c r="B4" s="20"/>
      <c r="C4" s="20"/>
      <c r="D4" s="20"/>
      <c r="E4" s="20"/>
      <c r="F4" s="20"/>
      <c r="G4" s="20"/>
      <c r="H4" s="20"/>
      <c r="I4" s="25" t="s">
        <v>2</v>
      </c>
      <c r="J4" s="1" t="s">
        <v>43</v>
      </c>
    </row>
    <row r="5" spans="1:13" ht="16.5" x14ac:dyDescent="0.3">
      <c r="A5" s="40" t="str">
        <f>"Ügyfél:   "&amp;Alapa!$C$17</f>
        <v xml:space="preserve">Ügyfél:   </v>
      </c>
      <c r="B5" s="41"/>
      <c r="C5" s="41"/>
      <c r="D5" s="40" t="s">
        <v>4</v>
      </c>
      <c r="E5" s="120">
        <f>Alapa!$C$15</f>
        <v>0</v>
      </c>
      <c r="F5" s="64"/>
      <c r="G5" s="41"/>
      <c r="H5" s="48"/>
      <c r="I5" s="25" t="s">
        <v>36</v>
      </c>
      <c r="J5" s="1" t="s">
        <v>44</v>
      </c>
    </row>
    <row r="6" spans="1:13" ht="16.5" x14ac:dyDescent="0.3">
      <c r="A6" s="42" t="str">
        <f>"Fordulónap: "&amp;Alapa!$C$12</f>
        <v xml:space="preserve">Fordulónap: </v>
      </c>
      <c r="B6" s="43"/>
      <c r="C6" s="43"/>
      <c r="D6" s="42" t="s">
        <v>5</v>
      </c>
      <c r="E6" s="55" t="e">
        <f>VLOOKUP(J9,Alapa!$G$2:$H$22,2)</f>
        <v>#N/A</v>
      </c>
      <c r="F6" s="43"/>
      <c r="G6" s="43"/>
      <c r="H6" s="13"/>
      <c r="I6" s="25" t="s">
        <v>79</v>
      </c>
      <c r="J6" s="1" t="s">
        <v>8</v>
      </c>
    </row>
    <row r="7" spans="1:13" ht="16.5" x14ac:dyDescent="0.3">
      <c r="A7" s="45"/>
      <c r="B7" s="45"/>
      <c r="C7" s="45"/>
      <c r="D7" s="42" t="s">
        <v>48</v>
      </c>
      <c r="E7" s="54" t="str">
        <f>IF(Alapa!$N$2=0," ",Alapa!$N$2)</f>
        <v xml:space="preserve"> </v>
      </c>
      <c r="F7" s="43"/>
      <c r="G7" s="43"/>
      <c r="H7" s="13"/>
      <c r="I7" s="25" t="s">
        <v>80</v>
      </c>
      <c r="J7" s="1" t="s">
        <v>47</v>
      </c>
    </row>
    <row r="8" spans="1:13" ht="16.5" x14ac:dyDescent="0.3">
      <c r="A8" s="45"/>
      <c r="B8" s="45"/>
      <c r="C8" s="45"/>
      <c r="D8" s="45"/>
      <c r="E8" s="45"/>
      <c r="F8" s="45"/>
      <c r="G8" s="45"/>
      <c r="H8" s="45"/>
      <c r="I8" s="25" t="s">
        <v>97</v>
      </c>
      <c r="J8" s="1" t="s">
        <v>93</v>
      </c>
    </row>
    <row r="9" spans="1:13" ht="16.5" x14ac:dyDescent="0.3">
      <c r="A9" s="45"/>
      <c r="B9" s="260" t="s">
        <v>6</v>
      </c>
      <c r="C9" s="262" t="s">
        <v>7</v>
      </c>
      <c r="D9" s="262"/>
      <c r="E9" s="262"/>
      <c r="F9" s="262"/>
      <c r="G9" s="263" t="s">
        <v>8</v>
      </c>
      <c r="H9" s="265" t="s">
        <v>9</v>
      </c>
      <c r="I9" s="1" t="s">
        <v>5</v>
      </c>
      <c r="J9" s="119">
        <v>1</v>
      </c>
    </row>
    <row r="10" spans="1:13" ht="40.5" x14ac:dyDescent="0.25">
      <c r="A10" s="45"/>
      <c r="B10" s="261"/>
      <c r="C10" s="112" t="s">
        <v>10</v>
      </c>
      <c r="D10" s="113" t="s">
        <v>11</v>
      </c>
      <c r="E10" s="112" t="s">
        <v>12</v>
      </c>
      <c r="F10" s="112" t="s">
        <v>13</v>
      </c>
      <c r="G10" s="264"/>
      <c r="H10" s="266"/>
    </row>
    <row r="11" spans="1:13" x14ac:dyDescent="0.25">
      <c r="A11" s="114" t="s">
        <v>31</v>
      </c>
      <c r="B11" s="242">
        <f>Import_M!D108</f>
        <v>0</v>
      </c>
      <c r="C11" s="243" t="s">
        <v>36</v>
      </c>
      <c r="D11" s="242">
        <f>Import_M!F108-Import_M!G108</f>
        <v>0</v>
      </c>
      <c r="E11" s="242">
        <f>Import_M!G108</f>
        <v>0</v>
      </c>
      <c r="F11" s="242">
        <f>Import_M!F108</f>
        <v>0</v>
      </c>
      <c r="G11" s="244">
        <f>F11-B11</f>
        <v>0</v>
      </c>
      <c r="H11" s="245">
        <f>IF(B11&lt;&gt;0,F11/B11%-100,0)</f>
        <v>0</v>
      </c>
      <c r="J11" s="28"/>
      <c r="K11" s="28"/>
      <c r="L11" s="28"/>
      <c r="M11" s="28"/>
    </row>
    <row r="12" spans="1:13" x14ac:dyDescent="0.25">
      <c r="A12" s="115" t="s">
        <v>32</v>
      </c>
      <c r="B12" s="246">
        <f>Import_M!D109</f>
        <v>0</v>
      </c>
      <c r="C12" s="247" t="s">
        <v>36</v>
      </c>
      <c r="D12" s="246">
        <f>Import_M!F109-Import_M!G109</f>
        <v>0</v>
      </c>
      <c r="E12" s="246">
        <f>Import_M!G109</f>
        <v>0</v>
      </c>
      <c r="F12" s="246">
        <f>Import_M!F109</f>
        <v>0</v>
      </c>
      <c r="G12" s="246">
        <f>F12-B12</f>
        <v>0</v>
      </c>
      <c r="H12" s="248">
        <f>IF(B12&lt;&gt;0,F12/B12%-100,0)</f>
        <v>0</v>
      </c>
      <c r="J12" s="28"/>
      <c r="K12" s="28"/>
      <c r="L12" s="28"/>
      <c r="M12" s="28"/>
    </row>
    <row r="13" spans="1:13" x14ac:dyDescent="0.25">
      <c r="A13" s="116" t="s">
        <v>33</v>
      </c>
      <c r="B13" s="249">
        <f>Import_M!D110</f>
        <v>0</v>
      </c>
      <c r="C13" s="250" t="s">
        <v>36</v>
      </c>
      <c r="D13" s="249">
        <f>Import_M!F110-Import_M!G110</f>
        <v>0</v>
      </c>
      <c r="E13" s="249">
        <f>Import_M!G110</f>
        <v>0</v>
      </c>
      <c r="F13" s="249">
        <f>Import_M!F110</f>
        <v>0</v>
      </c>
      <c r="G13" s="249">
        <f>F13-B13</f>
        <v>0</v>
      </c>
      <c r="H13" s="251">
        <f>IF(B13&lt;&gt;0,F13/B13%-100,0)</f>
        <v>0</v>
      </c>
      <c r="J13" s="28"/>
      <c r="K13" s="28"/>
      <c r="L13" s="28"/>
      <c r="M13" s="28"/>
    </row>
    <row r="14" spans="1:13" x14ac:dyDescent="0.25">
      <c r="A14" s="117"/>
      <c r="B14" s="231"/>
      <c r="C14" s="252"/>
      <c r="D14" s="231"/>
      <c r="E14" s="231"/>
      <c r="F14" s="231"/>
      <c r="G14" s="231"/>
      <c r="H14" s="231"/>
    </row>
    <row r="15" spans="1:13" x14ac:dyDescent="0.25">
      <c r="A15" s="118" t="s">
        <v>34</v>
      </c>
      <c r="B15" s="253">
        <f>SUM(B11:B13)</f>
        <v>0</v>
      </c>
      <c r="C15" s="254" t="s">
        <v>14</v>
      </c>
      <c r="D15" s="255">
        <f>SUM(D11:D13)</f>
        <v>0</v>
      </c>
      <c r="E15" s="253">
        <f>SUM(E11:E13)</f>
        <v>0</v>
      </c>
      <c r="F15" s="253">
        <f>SUM(F11:F13)</f>
        <v>0</v>
      </c>
      <c r="G15" s="253">
        <f>F15-B15</f>
        <v>0</v>
      </c>
      <c r="H15" s="256">
        <f>IF(B15&lt;&gt;0,F15/B15%-100,0)</f>
        <v>0</v>
      </c>
    </row>
    <row r="16" spans="1:13" x14ac:dyDescent="0.25">
      <c r="A16" s="142"/>
      <c r="B16" s="142"/>
      <c r="C16" s="142"/>
      <c r="D16" s="142"/>
      <c r="E16" s="142"/>
      <c r="F16" s="142"/>
      <c r="G16" s="142"/>
      <c r="H16" s="142"/>
    </row>
    <row r="17" spans="1:14" x14ac:dyDescent="0.25">
      <c r="A17" s="142"/>
      <c r="B17" s="142"/>
      <c r="C17" s="142"/>
      <c r="D17" s="142"/>
      <c r="E17" s="142"/>
      <c r="F17" s="142"/>
      <c r="G17" s="142"/>
      <c r="H17" s="142"/>
    </row>
    <row r="18" spans="1:14" x14ac:dyDescent="0.25">
      <c r="A18" s="240"/>
      <c r="B18" s="142"/>
      <c r="C18" s="142"/>
      <c r="D18" s="142"/>
      <c r="E18" s="142"/>
      <c r="F18" s="142"/>
      <c r="G18" s="142"/>
      <c r="H18" s="142"/>
    </row>
    <row r="19" spans="1:14" x14ac:dyDescent="0.25">
      <c r="A19" s="142"/>
      <c r="B19" s="142"/>
      <c r="C19" s="142"/>
      <c r="D19" s="142"/>
      <c r="E19" s="142"/>
      <c r="F19" s="142"/>
      <c r="G19" s="142"/>
      <c r="H19" s="142"/>
      <c r="K19" s="31"/>
      <c r="L19" s="31"/>
    </row>
    <row r="20" spans="1:14" x14ac:dyDescent="0.25">
      <c r="A20" s="142"/>
      <c r="B20" s="142"/>
      <c r="C20" s="142"/>
      <c r="D20" s="142"/>
      <c r="E20" s="142"/>
      <c r="F20" s="142"/>
      <c r="G20" s="142"/>
      <c r="H20" s="142"/>
      <c r="K20" s="31"/>
      <c r="L20" s="31"/>
    </row>
    <row r="21" spans="1:14" x14ac:dyDescent="0.25">
      <c r="A21" s="142"/>
      <c r="B21" s="142"/>
      <c r="C21" s="142"/>
      <c r="D21" s="142"/>
      <c r="E21" s="142"/>
      <c r="F21" s="142"/>
      <c r="G21" s="142"/>
      <c r="H21" s="142"/>
    </row>
    <row r="22" spans="1:14" x14ac:dyDescent="0.25">
      <c r="A22" s="234" t="s">
        <v>140</v>
      </c>
      <c r="B22" s="235" t="s">
        <v>141</v>
      </c>
      <c r="C22" s="236" t="s">
        <v>142</v>
      </c>
      <c r="D22" s="45"/>
      <c r="E22" s="142"/>
      <c r="F22" s="236" t="s">
        <v>143</v>
      </c>
      <c r="G22" s="45"/>
      <c r="H22" s="45"/>
    </row>
    <row r="23" spans="1:14" x14ac:dyDescent="0.25">
      <c r="A23" s="122" t="s">
        <v>147</v>
      </c>
      <c r="B23" s="256">
        <f>IFERROR(ROUND(Alapa!$C$96,0),0)</f>
        <v>0</v>
      </c>
      <c r="C23" s="123">
        <v>0.75</v>
      </c>
      <c r="D23" s="124"/>
      <c r="E23" s="237" t="s">
        <v>145</v>
      </c>
      <c r="F23" s="238"/>
      <c r="G23" s="239"/>
      <c r="H23" s="256">
        <f>B23*C23</f>
        <v>0</v>
      </c>
    </row>
    <row r="24" spans="1:14" x14ac:dyDescent="0.25">
      <c r="A24" s="122" t="s">
        <v>149</v>
      </c>
      <c r="B24" s="256">
        <f>IFERROR(ROUND(Alapa!$F$96,0),0)</f>
        <v>0</v>
      </c>
      <c r="C24" s="123">
        <v>0.75</v>
      </c>
      <c r="D24" s="124"/>
      <c r="E24" s="237" t="s">
        <v>151</v>
      </c>
      <c r="F24" s="238"/>
      <c r="G24" s="239"/>
      <c r="H24" s="256">
        <f>B24*C24</f>
        <v>0</v>
      </c>
    </row>
    <row r="25" spans="1:14" x14ac:dyDescent="0.25">
      <c r="A25" s="142"/>
      <c r="B25" s="257"/>
      <c r="C25" s="142"/>
      <c r="D25" s="142"/>
      <c r="E25" s="142"/>
      <c r="F25" s="142"/>
      <c r="G25" s="142"/>
      <c r="H25" s="257"/>
      <c r="I25" s="32" t="s">
        <v>16</v>
      </c>
    </row>
    <row r="26" spans="1:14" x14ac:dyDescent="0.25">
      <c r="A26" s="122" t="s">
        <v>144</v>
      </c>
      <c r="B26" s="256">
        <f>IFERROR(ROUND(Alapa!C112,0),0)</f>
        <v>0</v>
      </c>
      <c r="C26" s="142"/>
      <c r="D26" s="142"/>
      <c r="E26" s="237" t="s">
        <v>148</v>
      </c>
      <c r="F26" s="238"/>
      <c r="G26" s="239"/>
      <c r="H26" s="256">
        <f>IFERROR(ROUND(Alapa!C97,0),0)</f>
        <v>0</v>
      </c>
      <c r="I26" s="31" t="s">
        <v>17</v>
      </c>
    </row>
    <row r="27" spans="1:14" x14ac:dyDescent="0.25">
      <c r="A27" s="122" t="s">
        <v>146</v>
      </c>
      <c r="B27" s="256">
        <f>IFERROR(ROUND(Alapa!F112,0),0)</f>
        <v>0</v>
      </c>
      <c r="C27" s="142"/>
      <c r="D27" s="142"/>
      <c r="E27" s="237" t="s">
        <v>150</v>
      </c>
      <c r="F27" s="238"/>
      <c r="G27" s="239"/>
      <c r="H27" s="256">
        <f>IFERROR(ROUND(Alapa!F97,0),0)</f>
        <v>0</v>
      </c>
      <c r="I27" s="31" t="s">
        <v>18</v>
      </c>
      <c r="J27" s="31"/>
      <c r="K27" s="31"/>
      <c r="L27" s="31"/>
      <c r="M27" s="31"/>
      <c r="N27" s="31"/>
    </row>
    <row r="28" spans="1:14" x14ac:dyDescent="0.25">
      <c r="A28" s="45"/>
      <c r="B28" s="45"/>
      <c r="C28" s="45"/>
      <c r="D28" s="45"/>
      <c r="E28" s="45"/>
      <c r="F28" s="45"/>
      <c r="G28" s="51"/>
      <c r="H28" s="45"/>
      <c r="I28" s="31" t="s">
        <v>1</v>
      </c>
      <c r="J28" s="31"/>
      <c r="K28" s="31"/>
      <c r="L28" s="31"/>
      <c r="M28" s="31"/>
      <c r="N28" s="31"/>
    </row>
    <row r="29" spans="1:14" x14ac:dyDescent="0.25">
      <c r="A29" s="49" t="s">
        <v>35</v>
      </c>
      <c r="B29" s="45"/>
      <c r="C29" s="45"/>
      <c r="D29" s="45"/>
      <c r="E29" s="45"/>
      <c r="F29" s="45"/>
      <c r="G29" s="50" t="s">
        <v>37</v>
      </c>
      <c r="H29" s="45"/>
      <c r="I29" s="31" t="s">
        <v>19</v>
      </c>
      <c r="J29" s="31"/>
      <c r="K29" s="31"/>
      <c r="L29" s="31"/>
      <c r="M29" s="31"/>
      <c r="N29" s="31"/>
    </row>
    <row r="30" spans="1:14" x14ac:dyDescent="0.25">
      <c r="A30" s="49" t="s">
        <v>15</v>
      </c>
      <c r="B30" s="45"/>
      <c r="C30" s="45"/>
      <c r="D30" s="45"/>
      <c r="E30" s="45"/>
      <c r="F30" s="45"/>
      <c r="G30" s="50" t="s">
        <v>36</v>
      </c>
      <c r="H30" s="45"/>
      <c r="I30" s="31" t="s">
        <v>21</v>
      </c>
      <c r="J30" s="31"/>
      <c r="K30" s="31"/>
      <c r="L30" s="31"/>
      <c r="M30" s="31"/>
      <c r="N30" s="31"/>
    </row>
    <row r="31" spans="1:14" x14ac:dyDescent="0.25">
      <c r="A31" s="45"/>
      <c r="B31" s="45"/>
      <c r="C31" s="45"/>
      <c r="D31" s="45"/>
      <c r="E31" s="45"/>
      <c r="F31" s="45"/>
      <c r="G31" s="51"/>
      <c r="H31" s="45"/>
      <c r="J31" s="31"/>
      <c r="K31" s="31"/>
      <c r="L31" s="31"/>
      <c r="M31" s="31"/>
      <c r="N31" s="31"/>
    </row>
    <row r="32" spans="1:14" x14ac:dyDescent="0.25">
      <c r="A32" s="125" t="s">
        <v>20</v>
      </c>
      <c r="B32" s="45"/>
      <c r="C32" s="45"/>
      <c r="D32" s="53"/>
      <c r="E32" s="45"/>
      <c r="F32" s="45"/>
      <c r="G32" s="45"/>
      <c r="H32" s="45"/>
      <c r="J32" s="31"/>
      <c r="K32" s="31"/>
      <c r="L32" s="31"/>
      <c r="M32" s="31"/>
      <c r="N32" s="31"/>
    </row>
    <row r="33" spans="1:8" ht="24.75" customHeight="1" x14ac:dyDescent="0.25">
      <c r="A33" s="219"/>
      <c r="B33" s="220"/>
      <c r="C33" s="220"/>
      <c r="D33" s="221"/>
      <c r="E33" s="221"/>
      <c r="F33" s="221"/>
      <c r="G33" s="222"/>
      <c r="H33" s="221"/>
    </row>
    <row r="34" spans="1:8" ht="24.75" customHeight="1" x14ac:dyDescent="0.25">
      <c r="A34" s="219"/>
      <c r="B34" s="220"/>
      <c r="C34" s="220"/>
      <c r="D34" s="221"/>
      <c r="E34" s="221"/>
      <c r="F34" s="221"/>
      <c r="G34" s="222"/>
      <c r="H34" s="221"/>
    </row>
    <row r="35" spans="1:8" ht="24.75" customHeight="1" x14ac:dyDescent="0.25">
      <c r="A35" s="219"/>
      <c r="B35" s="220"/>
      <c r="C35" s="220"/>
      <c r="D35" s="221"/>
      <c r="E35" s="221"/>
      <c r="F35" s="221"/>
      <c r="G35" s="222"/>
      <c r="H35" s="221"/>
    </row>
    <row r="36" spans="1:8" ht="24.75" customHeight="1" x14ac:dyDescent="0.25">
      <c r="A36" s="219"/>
      <c r="B36" s="220"/>
      <c r="C36" s="220"/>
      <c r="D36" s="221"/>
      <c r="E36" s="221"/>
      <c r="F36" s="221"/>
      <c r="G36" s="222"/>
      <c r="H36" s="221"/>
    </row>
    <row r="37" spans="1:8" x14ac:dyDescent="0.25">
      <c r="A37" s="45"/>
      <c r="B37" s="45"/>
      <c r="C37" s="45"/>
      <c r="D37" s="47"/>
      <c r="E37" s="47"/>
      <c r="F37" s="47"/>
      <c r="G37" s="47"/>
      <c r="H37" s="47"/>
    </row>
    <row r="38" spans="1:8" x14ac:dyDescent="0.25">
      <c r="A38" s="45"/>
      <c r="B38" s="45"/>
      <c r="C38" s="45"/>
      <c r="D38" s="47"/>
      <c r="E38" s="47"/>
      <c r="F38" s="47"/>
      <c r="G38" s="47"/>
      <c r="H38" s="47"/>
    </row>
    <row r="39" spans="1:8" x14ac:dyDescent="0.25">
      <c r="A39" s="209" t="s">
        <v>64</v>
      </c>
      <c r="B39" s="189"/>
      <c r="C39" s="189"/>
      <c r="D39" s="189"/>
      <c r="E39" s="189"/>
      <c r="F39" s="45"/>
      <c r="G39" s="45"/>
      <c r="H39" s="47"/>
    </row>
    <row r="40" spans="1:8" ht="16.5" x14ac:dyDescent="0.3">
      <c r="A40" s="1"/>
      <c r="B40" s="190"/>
      <c r="C40" s="191"/>
      <c r="D40" s="192"/>
      <c r="E40" s="192"/>
      <c r="F40" s="192"/>
      <c r="G40" s="192"/>
      <c r="H40" s="192"/>
    </row>
    <row r="41" spans="1:8" x14ac:dyDescent="0.25">
      <c r="A41" s="210" t="s">
        <v>26</v>
      </c>
      <c r="B41" s="22"/>
      <c r="C41" s="22"/>
      <c r="D41" s="20"/>
      <c r="E41" s="20"/>
      <c r="F41" s="47"/>
      <c r="G41" s="47"/>
      <c r="H41" s="47"/>
    </row>
    <row r="42" spans="1:8" ht="16.5" x14ac:dyDescent="0.3">
      <c r="A42" s="1"/>
      <c r="B42" s="177"/>
      <c r="C42" s="177"/>
      <c r="D42" s="178"/>
      <c r="E42" s="178"/>
      <c r="F42" s="178"/>
      <c r="G42" s="178"/>
      <c r="H42" s="178"/>
    </row>
    <row r="43" spans="1:8" x14ac:dyDescent="0.25">
      <c r="A43" s="45"/>
      <c r="B43" s="45"/>
      <c r="C43" s="45"/>
      <c r="D43" s="47"/>
      <c r="E43" s="47"/>
      <c r="F43" s="47"/>
      <c r="G43" s="47"/>
      <c r="H43" s="47"/>
    </row>
    <row r="44" spans="1:8" x14ac:dyDescent="0.25">
      <c r="A44" s="45"/>
      <c r="B44" s="45"/>
      <c r="C44" s="45"/>
      <c r="D44" s="47"/>
      <c r="E44" s="47"/>
      <c r="F44" s="47"/>
      <c r="G44" s="47"/>
      <c r="H44" s="47"/>
    </row>
    <row r="45" spans="1:8" x14ac:dyDescent="0.25">
      <c r="A45" s="45"/>
      <c r="B45" s="45"/>
      <c r="C45" s="45"/>
      <c r="D45" s="47"/>
      <c r="E45" s="47"/>
      <c r="F45" s="47"/>
      <c r="G45" s="47"/>
      <c r="H45" s="47"/>
    </row>
    <row r="46" spans="1:8" x14ac:dyDescent="0.25">
      <c r="A46" s="45"/>
      <c r="B46" s="45"/>
      <c r="C46" s="45"/>
      <c r="D46" s="47"/>
      <c r="E46" s="47"/>
      <c r="F46" s="47"/>
      <c r="G46" s="47"/>
      <c r="H46" s="45"/>
    </row>
    <row r="47" spans="1:8" x14ac:dyDescent="0.25">
      <c r="A47" s="27" t="s">
        <v>78</v>
      </c>
      <c r="H47" s="30"/>
    </row>
    <row r="48" spans="1:8" x14ac:dyDescent="0.25">
      <c r="H48" s="30"/>
    </row>
    <row r="49" spans="1:8" x14ac:dyDescent="0.25">
      <c r="A49" s="31"/>
      <c r="B49" s="34"/>
      <c r="C49" s="35"/>
      <c r="D49" s="35"/>
      <c r="E49" s="35"/>
      <c r="F49" s="35"/>
      <c r="G49" s="35"/>
      <c r="H49" s="30"/>
    </row>
    <row r="50" spans="1:8" x14ac:dyDescent="0.25">
      <c r="B50" s="29"/>
      <c r="D50" s="30"/>
      <c r="E50" s="30"/>
      <c r="F50" s="30"/>
      <c r="G50" s="30"/>
      <c r="H50" s="30"/>
    </row>
    <row r="51" spans="1:8" x14ac:dyDescent="0.25">
      <c r="B51" s="29"/>
      <c r="D51" s="30"/>
      <c r="E51" s="30"/>
      <c r="F51" s="30"/>
      <c r="G51" s="30"/>
      <c r="H51" s="30"/>
    </row>
    <row r="52" spans="1:8" x14ac:dyDescent="0.25">
      <c r="B52" s="29"/>
      <c r="D52" s="30"/>
      <c r="E52" s="30"/>
      <c r="F52" s="30"/>
      <c r="G52" s="30"/>
      <c r="H52" s="30"/>
    </row>
    <row r="53" spans="1:8" x14ac:dyDescent="0.25">
      <c r="D53" s="30"/>
      <c r="E53" s="30"/>
      <c r="F53" s="30"/>
      <c r="G53" s="30"/>
      <c r="H53" s="30"/>
    </row>
    <row r="54" spans="1:8" x14ac:dyDescent="0.25">
      <c r="A54" s="33"/>
      <c r="D54" s="36"/>
      <c r="E54" s="30"/>
      <c r="F54" s="30"/>
      <c r="G54" s="30"/>
      <c r="H54" s="30"/>
    </row>
    <row r="55" spans="1:8" x14ac:dyDescent="0.25">
      <c r="D55" s="30"/>
      <c r="E55" s="30"/>
      <c r="F55" s="30"/>
      <c r="G55" s="30"/>
      <c r="H55" s="30"/>
    </row>
    <row r="56" spans="1:8" x14ac:dyDescent="0.25">
      <c r="A56" s="33"/>
      <c r="D56" s="36"/>
      <c r="E56" s="30"/>
      <c r="F56" s="30"/>
      <c r="G56" s="30"/>
      <c r="H56" s="30"/>
    </row>
    <row r="57" spans="1:8" x14ac:dyDescent="0.25">
      <c r="B57" s="37"/>
      <c r="D57" s="30"/>
      <c r="E57" s="30"/>
      <c r="F57" s="30"/>
      <c r="G57" s="38"/>
      <c r="H57" s="30"/>
    </row>
    <row r="58" spans="1:8" x14ac:dyDescent="0.25">
      <c r="B58" s="29"/>
      <c r="C58" s="29"/>
      <c r="D58" s="30"/>
      <c r="E58" s="30"/>
      <c r="F58" s="30"/>
      <c r="G58" s="38"/>
      <c r="H58" s="30"/>
    </row>
    <row r="59" spans="1:8" x14ac:dyDescent="0.25">
      <c r="D59" s="30"/>
      <c r="E59" s="30"/>
      <c r="F59" s="30"/>
      <c r="G59" s="30"/>
      <c r="H59" s="30"/>
    </row>
    <row r="60" spans="1:8" x14ac:dyDescent="0.25">
      <c r="D60" s="30"/>
      <c r="E60" s="30"/>
      <c r="F60" s="30"/>
      <c r="G60" s="30"/>
      <c r="H60" s="30"/>
    </row>
    <row r="61" spans="1:8" x14ac:dyDescent="0.25">
      <c r="A61" s="33"/>
      <c r="D61" s="36"/>
      <c r="E61" s="30"/>
      <c r="F61" s="30"/>
      <c r="G61" s="30"/>
      <c r="H61" s="30"/>
    </row>
    <row r="62" spans="1:8" x14ac:dyDescent="0.25">
      <c r="B62" s="37"/>
      <c r="D62" s="30"/>
      <c r="E62" s="30"/>
      <c r="F62" s="30"/>
      <c r="G62" s="38"/>
      <c r="H62" s="30"/>
    </row>
    <row r="63" spans="1:8" x14ac:dyDescent="0.25">
      <c r="B63" s="29"/>
      <c r="C63" s="29"/>
      <c r="D63" s="30"/>
      <c r="E63" s="30"/>
      <c r="F63" s="30"/>
      <c r="G63" s="38"/>
      <c r="H63" s="30"/>
    </row>
    <row r="64" spans="1:8" x14ac:dyDescent="0.25">
      <c r="D64" s="30"/>
      <c r="E64" s="30"/>
      <c r="F64" s="30"/>
      <c r="G64" s="30"/>
      <c r="H64" s="30"/>
    </row>
    <row r="65" spans="1:8" x14ac:dyDescent="0.25">
      <c r="D65" s="30"/>
      <c r="E65" s="30"/>
      <c r="F65" s="30"/>
      <c r="G65" s="30"/>
      <c r="H65" s="30"/>
    </row>
    <row r="66" spans="1:8" x14ac:dyDescent="0.25">
      <c r="A66" s="33"/>
      <c r="D66" s="36"/>
      <c r="E66" s="30"/>
      <c r="F66" s="30"/>
      <c r="G66" s="30"/>
      <c r="H66" s="30"/>
    </row>
    <row r="67" spans="1:8" x14ac:dyDescent="0.25">
      <c r="B67" s="37"/>
      <c r="D67" s="30"/>
      <c r="E67" s="30"/>
      <c r="F67" s="30"/>
      <c r="G67" s="38"/>
      <c r="H67" s="30"/>
    </row>
    <row r="68" spans="1:8" x14ac:dyDescent="0.25">
      <c r="B68" s="29"/>
      <c r="C68" s="29"/>
      <c r="D68" s="30"/>
      <c r="E68" s="30"/>
      <c r="F68" s="30"/>
      <c r="G68" s="38"/>
      <c r="H68" s="30"/>
    </row>
    <row r="69" spans="1:8" x14ac:dyDescent="0.25">
      <c r="D69" s="30"/>
      <c r="E69" s="30"/>
      <c r="F69" s="30"/>
      <c r="G69" s="30"/>
      <c r="H69" s="30"/>
    </row>
    <row r="70" spans="1:8" x14ac:dyDescent="0.25">
      <c r="D70" s="30"/>
      <c r="E70" s="30"/>
      <c r="F70" s="30"/>
      <c r="G70" s="30"/>
      <c r="H70" s="30"/>
    </row>
    <row r="71" spans="1:8" x14ac:dyDescent="0.25">
      <c r="D71" s="30"/>
      <c r="E71" s="30"/>
      <c r="F71" s="30"/>
      <c r="G71" s="30"/>
      <c r="H71" s="30"/>
    </row>
    <row r="72" spans="1:8" x14ac:dyDescent="0.25">
      <c r="D72" s="30"/>
      <c r="E72" s="30"/>
      <c r="F72" s="30"/>
      <c r="G72" s="30"/>
      <c r="H72" s="30"/>
    </row>
    <row r="73" spans="1:8" x14ac:dyDescent="0.25">
      <c r="D73" s="30"/>
      <c r="E73" s="30"/>
      <c r="F73" s="30"/>
      <c r="G73" s="30"/>
      <c r="H73" s="30"/>
    </row>
    <row r="74" spans="1:8" x14ac:dyDescent="0.25">
      <c r="D74" s="30"/>
      <c r="E74" s="30"/>
      <c r="F74" s="30"/>
      <c r="G74" s="30"/>
      <c r="H74" s="30"/>
    </row>
    <row r="75" spans="1:8" x14ac:dyDescent="0.25">
      <c r="D75" s="30"/>
      <c r="E75" s="30"/>
      <c r="F75" s="30"/>
      <c r="G75" s="30"/>
      <c r="H75" s="30"/>
    </row>
    <row r="76" spans="1:8" x14ac:dyDescent="0.25">
      <c r="D76" s="30"/>
      <c r="E76" s="30"/>
      <c r="F76" s="30"/>
      <c r="G76" s="30"/>
      <c r="H76" s="30"/>
    </row>
    <row r="77" spans="1:8" x14ac:dyDescent="0.25">
      <c r="D77" s="30"/>
      <c r="E77" s="30"/>
      <c r="F77" s="30"/>
      <c r="G77" s="30"/>
      <c r="H77" s="30"/>
    </row>
    <row r="78" spans="1:8" x14ac:dyDescent="0.25">
      <c r="D78" s="30"/>
      <c r="E78" s="30"/>
      <c r="F78" s="30"/>
      <c r="G78" s="30"/>
      <c r="H78" s="30"/>
    </row>
    <row r="79" spans="1:8" x14ac:dyDescent="0.25">
      <c r="D79" s="30"/>
      <c r="E79" s="30"/>
      <c r="F79" s="30"/>
      <c r="G79" s="30"/>
      <c r="H79" s="30"/>
    </row>
    <row r="80" spans="1:8" x14ac:dyDescent="0.25">
      <c r="D80" s="30"/>
      <c r="E80" s="30"/>
      <c r="F80" s="30"/>
      <c r="G80" s="30"/>
      <c r="H80" s="30"/>
    </row>
    <row r="81" spans="1:8" x14ac:dyDescent="0.25">
      <c r="D81" s="30"/>
      <c r="E81" s="30"/>
      <c r="F81" s="30"/>
      <c r="G81" s="30"/>
      <c r="H81" s="30"/>
    </row>
    <row r="82" spans="1:8" x14ac:dyDescent="0.25">
      <c r="D82" s="30"/>
      <c r="E82" s="30"/>
      <c r="F82" s="30"/>
      <c r="G82" s="30"/>
      <c r="H82" s="30"/>
    </row>
    <row r="83" spans="1:8" x14ac:dyDescent="0.25">
      <c r="D83" s="30"/>
      <c r="E83" s="30"/>
      <c r="F83" s="30"/>
      <c r="G83" s="30"/>
      <c r="H83" s="30"/>
    </row>
    <row r="84" spans="1:8" x14ac:dyDescent="0.25">
      <c r="D84" s="30"/>
      <c r="E84" s="30"/>
      <c r="F84" s="30"/>
      <c r="G84" s="30"/>
      <c r="H84" s="30"/>
    </row>
    <row r="85" spans="1:8" x14ac:dyDescent="0.25">
      <c r="D85" s="30"/>
      <c r="E85" s="30"/>
      <c r="F85" s="30"/>
      <c r="G85" s="30"/>
      <c r="H85" s="30"/>
    </row>
    <row r="86" spans="1:8" x14ac:dyDescent="0.25">
      <c r="D86" s="30"/>
      <c r="E86" s="30"/>
      <c r="F86" s="30"/>
      <c r="G86" s="30"/>
      <c r="H86" s="30"/>
    </row>
    <row r="87" spans="1:8" x14ac:dyDescent="0.25">
      <c r="D87" s="30"/>
      <c r="E87" s="30"/>
      <c r="F87" s="30"/>
      <c r="G87" s="30"/>
      <c r="H87" s="30"/>
    </row>
    <row r="88" spans="1:8" x14ac:dyDescent="0.25">
      <c r="D88" s="30"/>
      <c r="E88" s="30"/>
      <c r="F88" s="30"/>
      <c r="G88" s="30"/>
      <c r="H88" s="30"/>
    </row>
    <row r="89" spans="1:8" x14ac:dyDescent="0.25">
      <c r="D89" s="30"/>
      <c r="E89" s="30"/>
      <c r="F89" s="30"/>
      <c r="G89" s="30"/>
      <c r="H89" s="30"/>
    </row>
    <row r="90" spans="1:8" x14ac:dyDescent="0.25">
      <c r="D90" s="30"/>
      <c r="E90" s="30"/>
      <c r="F90" s="30"/>
      <c r="G90" s="30"/>
      <c r="H90" s="30"/>
    </row>
    <row r="91" spans="1:8" x14ac:dyDescent="0.25">
      <c r="D91" s="30"/>
      <c r="E91" s="30"/>
      <c r="F91" s="30"/>
      <c r="G91" s="30"/>
      <c r="H91" s="30"/>
    </row>
    <row r="92" spans="1:8" x14ac:dyDescent="0.25">
      <c r="D92" s="30"/>
      <c r="E92" s="30"/>
      <c r="F92" s="30"/>
      <c r="G92" s="30"/>
      <c r="H92" s="30"/>
    </row>
    <row r="93" spans="1:8" x14ac:dyDescent="0.25">
      <c r="D93" s="30"/>
      <c r="E93" s="30"/>
      <c r="F93" s="30"/>
      <c r="G93" s="30"/>
      <c r="H93" s="30"/>
    </row>
    <row r="94" spans="1:8" x14ac:dyDescent="0.25">
      <c r="D94" s="30"/>
      <c r="E94" s="30"/>
      <c r="F94" s="30"/>
      <c r="G94" s="30"/>
      <c r="H94" s="30"/>
    </row>
    <row r="95" spans="1:8" x14ac:dyDescent="0.25">
      <c r="A95" s="26" t="s">
        <v>0</v>
      </c>
      <c r="D95" s="30"/>
      <c r="E95" s="30"/>
      <c r="F95" s="30"/>
      <c r="G95" s="30"/>
      <c r="H95" s="30"/>
    </row>
    <row r="96" spans="1:8" x14ac:dyDescent="0.25">
      <c r="D96" s="30"/>
      <c r="E96" s="30"/>
      <c r="F96" s="30"/>
      <c r="G96" s="30"/>
      <c r="H96" s="30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6" priority="8" stopIfTrue="1">
      <formula>ABS(G11)&gt;=$G$22</formula>
    </cfRule>
  </conditionalFormatting>
  <conditionalFormatting sqref="B22">
    <cfRule type="expression" dxfId="5" priority="4" stopIfTrue="1">
      <formula>AND($B$24&lt;&gt;0,$B$24&lt;$B$23)</formula>
    </cfRule>
  </conditionalFormatting>
  <conditionalFormatting sqref="C22">
    <cfRule type="expression" dxfId="4" priority="3" stopIfTrue="1">
      <formula>AND($B$24&lt;&gt;0,$B$24&lt;$B$23)</formula>
    </cfRule>
  </conditionalFormatting>
  <conditionalFormatting sqref="A22">
    <cfRule type="expression" dxfId="3" priority="2" stopIfTrue="1">
      <formula>$B$23&lt;=$B$24</formula>
    </cfRule>
  </conditionalFormatting>
  <conditionalFormatting sqref="F22">
    <cfRule type="expression" dxfId="2" priority="1" stopIfTrue="1">
      <formula>$B$23&lt;=$B$24</formula>
    </cfRule>
  </conditionalFormatting>
  <hyperlinks>
    <hyperlink ref="G29" location="'KM-G'!A1" display="KM-G"/>
    <hyperlink ref="G30" location="'KM-GI-02'!A1" display="KM-G-02"/>
    <hyperlink ref="I8" location="'KM-G-10-E'!A1" display="KM-G-10-E"/>
    <hyperlink ref="I4" location="'KM-G-01'!A1" display="KM-G-01"/>
    <hyperlink ref="I5" location="'KM-G-02'!A1" display="KM-G-02"/>
    <hyperlink ref="I3" location="'KM-G'!A1" display="KM-G"/>
    <hyperlink ref="I6" location="'KM-G-10-1'!A1" display="KM-G-10-1 "/>
    <hyperlink ref="I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75" style="45" customWidth="1"/>
    <col min="2" max="2" width="7" style="45" customWidth="1"/>
    <col min="3" max="3" width="24.25" style="45" customWidth="1"/>
    <col min="4" max="4" width="11" style="45" customWidth="1"/>
    <col min="5" max="5" width="10.375" style="142" customWidth="1"/>
    <col min="6" max="6" width="10.625" style="45" customWidth="1"/>
    <col min="7" max="7" width="9.875" style="45" customWidth="1"/>
    <col min="8" max="8" width="9.875" style="137" customWidth="1"/>
    <col min="9" max="9" width="27.5" style="137" customWidth="1"/>
    <col min="10" max="10" width="9" style="142"/>
    <col min="11" max="16384" width="9" style="26"/>
  </cols>
  <sheetData>
    <row r="1" spans="1:16" s="2" customFormat="1" ht="15.75" customHeight="1" x14ac:dyDescent="0.25">
      <c r="A1" s="241" t="s">
        <v>41</v>
      </c>
      <c r="B1" s="20"/>
      <c r="C1" s="20"/>
      <c r="D1" s="20"/>
      <c r="E1" s="20"/>
      <c r="F1" s="20"/>
      <c r="G1" s="20"/>
      <c r="H1" s="132"/>
      <c r="I1" s="132"/>
      <c r="J1" s="141"/>
    </row>
    <row r="2" spans="1:16" s="2" customFormat="1" ht="15.75" customHeight="1" x14ac:dyDescent="0.25">
      <c r="A2" s="20"/>
      <c r="B2" s="20"/>
      <c r="C2" s="20"/>
      <c r="D2" s="223">
        <f>L12</f>
        <v>0</v>
      </c>
      <c r="E2" s="223">
        <f>L14</f>
        <v>0</v>
      </c>
      <c r="F2" s="20"/>
      <c r="G2" s="20"/>
      <c r="H2" s="132"/>
      <c r="I2" s="132"/>
      <c r="J2" s="141"/>
      <c r="K2" s="215" t="s">
        <v>139</v>
      </c>
    </row>
    <row r="3" spans="1:16" ht="15.75" customHeight="1" x14ac:dyDescent="0.3">
      <c r="A3" s="40" t="str">
        <f>"Ügyfél:   "&amp;Alapa!$C$17</f>
        <v xml:space="preserve">Ügyfél:   </v>
      </c>
      <c r="B3" s="54"/>
      <c r="C3" s="54"/>
      <c r="D3" s="54"/>
      <c r="E3" s="40" t="s">
        <v>28</v>
      </c>
      <c r="F3" s="120">
        <f>Alapa!$C$15</f>
        <v>0</v>
      </c>
      <c r="G3" s="126"/>
      <c r="H3" s="138"/>
      <c r="I3" s="138"/>
      <c r="J3" s="133"/>
      <c r="K3" s="25" t="s">
        <v>37</v>
      </c>
      <c r="L3" s="1" t="s">
        <v>42</v>
      </c>
    </row>
    <row r="4" spans="1:16" ht="15.75" customHeight="1" x14ac:dyDescent="0.3">
      <c r="A4" s="40" t="str">
        <f>"Fordulónap: "&amp;Alapa!$C$12</f>
        <v xml:space="preserve">Fordulónap: </v>
      </c>
      <c r="B4" s="44"/>
      <c r="C4" s="44"/>
      <c r="D4" s="44"/>
      <c r="E4" s="40" t="s">
        <v>29</v>
      </c>
      <c r="F4" s="54" t="e">
        <f>VLOOKUP(L9,Alapa!$G$2:$H$22,2)</f>
        <v>#N/A</v>
      </c>
      <c r="G4" s="41"/>
      <c r="H4" s="139"/>
      <c r="I4" s="139"/>
      <c r="J4" s="134"/>
      <c r="K4" s="25" t="s">
        <v>2</v>
      </c>
      <c r="L4" s="1" t="s">
        <v>43</v>
      </c>
    </row>
    <row r="5" spans="1:16" ht="15.75" customHeight="1" x14ac:dyDescent="0.3">
      <c r="E5" s="40" t="s">
        <v>82</v>
      </c>
      <c r="F5" s="54" t="str">
        <f>IF(Alapa!$N$2=0," ",Alapa!$N$2)</f>
        <v xml:space="preserve"> </v>
      </c>
      <c r="G5" s="41"/>
      <c r="H5" s="139"/>
      <c r="I5" s="154"/>
      <c r="J5" s="155"/>
      <c r="K5" s="25" t="s">
        <v>36</v>
      </c>
      <c r="L5" s="1" t="s">
        <v>44</v>
      </c>
    </row>
    <row r="6" spans="1:16" ht="15.75" customHeight="1" x14ac:dyDescent="0.3">
      <c r="A6" s="39" t="s">
        <v>27</v>
      </c>
      <c r="E6" s="45"/>
      <c r="G6" s="127" t="s">
        <v>85</v>
      </c>
      <c r="H6" s="158">
        <f>IF('KM-G-01'!H24&lt;'KM-G-01'!H23,'KM-G-01'!H24*Alapa!D33,'KM-G-01'!H23*Alapa!D33)</f>
        <v>0</v>
      </c>
      <c r="I6" s="159"/>
      <c r="J6" s="157"/>
      <c r="K6" s="25" t="s">
        <v>79</v>
      </c>
      <c r="L6" s="1" t="s">
        <v>8</v>
      </c>
    </row>
    <row r="7" spans="1:16" ht="15.75" customHeight="1" x14ac:dyDescent="0.3">
      <c r="A7" s="61" t="str">
        <f>"Mérlegértékek "&amp;Alapa!E33&amp;" "&amp;Alapa!D34&amp;"-ban"</f>
        <v>Mérlegértékek  -ban</v>
      </c>
      <c r="B7" s="56"/>
      <c r="C7" s="56"/>
      <c r="D7" s="57">
        <f>Alapa!C10</f>
        <v>0</v>
      </c>
      <c r="E7" s="145">
        <f>Alapa!C11</f>
        <v>0</v>
      </c>
      <c r="F7" s="57" t="s">
        <v>39</v>
      </c>
      <c r="G7" s="57" t="str">
        <f>Alapa!C11&amp;"/"&amp;Alapa!C10</f>
        <v>/</v>
      </c>
      <c r="H7" s="135" t="s">
        <v>83</v>
      </c>
      <c r="I7" s="160" t="s">
        <v>87</v>
      </c>
      <c r="J7" s="156" t="s">
        <v>88</v>
      </c>
      <c r="K7" s="25" t="s">
        <v>80</v>
      </c>
      <c r="L7" s="1" t="s">
        <v>47</v>
      </c>
    </row>
    <row r="8" spans="1:16" ht="15.75" customHeight="1" x14ac:dyDescent="0.3">
      <c r="A8" s="153"/>
      <c r="B8" s="153" t="str">
        <f>"Számlaegyenlegek "&amp;Alapa!D34&amp;"-ban"</f>
        <v>Számlaegyenlegek -ban</v>
      </c>
      <c r="C8" s="43"/>
      <c r="D8" s="58">
        <f>Alapa!D35</f>
        <v>0</v>
      </c>
      <c r="E8" s="146">
        <f>Alapa!D35</f>
        <v>0</v>
      </c>
      <c r="F8" s="58">
        <f>Alapa!D35</f>
        <v>0</v>
      </c>
      <c r="G8" s="58" t="s">
        <v>40</v>
      </c>
      <c r="H8" s="136" t="s">
        <v>84</v>
      </c>
      <c r="I8" s="161"/>
      <c r="J8" s="144"/>
      <c r="K8" s="25" t="s">
        <v>97</v>
      </c>
      <c r="L8" s="1" t="s">
        <v>93</v>
      </c>
    </row>
    <row r="9" spans="1:16" s="152" customFormat="1" ht="15.75" customHeight="1" x14ac:dyDescent="0.3">
      <c r="A9" s="43"/>
      <c r="B9" s="43"/>
      <c r="C9" s="43"/>
      <c r="D9" s="43"/>
      <c r="E9" s="149"/>
      <c r="F9" s="43"/>
      <c r="G9" s="43"/>
      <c r="H9" s="150"/>
      <c r="I9" s="150"/>
      <c r="J9" s="151"/>
      <c r="K9" s="1" t="s">
        <v>5</v>
      </c>
      <c r="L9" s="119">
        <v>1</v>
      </c>
    </row>
    <row r="10" spans="1:16" ht="15.75" customHeight="1" x14ac:dyDescent="0.25">
      <c r="A10" s="46"/>
      <c r="B10" s="46"/>
      <c r="C10" s="46"/>
      <c r="D10" s="59"/>
      <c r="E10" s="147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  <c r="J10" s="140"/>
    </row>
    <row r="11" spans="1:16" ht="15.75" customHeight="1" x14ac:dyDescent="0.25">
      <c r="A11" s="52"/>
      <c r="B11" s="52"/>
      <c r="C11" s="52"/>
      <c r="D11" s="60"/>
      <c r="E11" s="148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  <c r="J11" s="140"/>
      <c r="L11" s="209" t="s">
        <v>64</v>
      </c>
      <c r="M11" s="189"/>
      <c r="N11" s="189"/>
      <c r="O11" s="189"/>
      <c r="P11" s="189"/>
    </row>
    <row r="12" spans="1:16" ht="15.75" customHeight="1" x14ac:dyDescent="0.3">
      <c r="A12" s="46"/>
      <c r="B12" s="46"/>
      <c r="C12" s="46"/>
      <c r="D12" s="59"/>
      <c r="E12" s="147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  <c r="J12" s="140"/>
      <c r="L12" s="1"/>
      <c r="M12" s="190"/>
      <c r="N12" s="191"/>
      <c r="O12" s="192"/>
      <c r="P12" s="192"/>
    </row>
    <row r="13" spans="1:16" ht="15.75" customHeight="1" x14ac:dyDescent="0.25">
      <c r="A13" s="52"/>
      <c r="B13" s="52"/>
      <c r="C13" s="52"/>
      <c r="D13" s="60"/>
      <c r="E13" s="148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J13" s="140"/>
      <c r="L13" s="210" t="s">
        <v>26</v>
      </c>
      <c r="M13" s="22"/>
      <c r="N13" s="22"/>
      <c r="O13" s="20"/>
      <c r="P13" s="20"/>
    </row>
    <row r="14" spans="1:16" ht="15.75" customHeight="1" x14ac:dyDescent="0.3">
      <c r="A14" s="46"/>
      <c r="B14" s="52"/>
      <c r="C14" s="52"/>
      <c r="D14" s="60"/>
      <c r="E14" s="147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J14" s="140"/>
      <c r="L14" s="1"/>
      <c r="M14" s="177"/>
      <c r="N14" s="177"/>
      <c r="O14" s="216"/>
      <c r="P14" s="216"/>
    </row>
    <row r="15" spans="1:16" ht="15.75" customHeight="1" x14ac:dyDescent="0.25">
      <c r="A15" s="46"/>
      <c r="B15" s="46"/>
      <c r="C15" s="46"/>
      <c r="D15" s="59"/>
      <c r="E15" s="147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J15" s="140"/>
      <c r="L15" s="24"/>
      <c r="M15" s="24"/>
      <c r="N15" s="22"/>
      <c r="O15" s="20"/>
      <c r="P15" s="20"/>
    </row>
    <row r="16" spans="1:16" ht="15.75" customHeight="1" x14ac:dyDescent="0.25">
      <c r="A16" s="46"/>
      <c r="B16" s="46"/>
      <c r="C16" s="46"/>
      <c r="D16" s="59"/>
      <c r="E16" s="147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J16" s="140"/>
    </row>
    <row r="17" spans="1:10" ht="15.75" customHeight="1" x14ac:dyDescent="0.25">
      <c r="A17" s="52"/>
      <c r="B17" s="52"/>
      <c r="C17" s="52"/>
      <c r="D17" s="60"/>
      <c r="E17" s="14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J17" s="140"/>
    </row>
    <row r="18" spans="1:10" ht="15.75" customHeight="1" x14ac:dyDescent="0.25">
      <c r="A18" s="46"/>
      <c r="B18" s="52"/>
      <c r="C18" s="52"/>
      <c r="D18" s="60"/>
      <c r="E18" s="147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J18" s="140"/>
    </row>
    <row r="19" spans="1:10" ht="15.75" customHeight="1" x14ac:dyDescent="0.25">
      <c r="A19" s="46"/>
      <c r="B19" s="46"/>
      <c r="C19" s="46"/>
      <c r="D19" s="59"/>
      <c r="E19" s="147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J19" s="140"/>
    </row>
    <row r="20" spans="1:10" ht="15.75" customHeight="1" x14ac:dyDescent="0.25">
      <c r="A20" s="46"/>
      <c r="B20" s="46"/>
      <c r="C20" s="46"/>
      <c r="D20" s="59"/>
      <c r="E20" s="147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J20" s="140"/>
    </row>
    <row r="21" spans="1:10" ht="15.75" customHeight="1" x14ac:dyDescent="0.25">
      <c r="A21" s="52"/>
      <c r="B21" s="52"/>
      <c r="C21" s="52"/>
      <c r="D21" s="60"/>
      <c r="E21" s="148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J21" s="140"/>
    </row>
    <row r="22" spans="1:10" ht="15.75" customHeight="1" x14ac:dyDescent="0.25">
      <c r="A22" s="46"/>
      <c r="B22" s="52"/>
      <c r="C22" s="52"/>
      <c r="D22" s="60"/>
      <c r="E22" s="147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J22" s="140"/>
    </row>
    <row r="23" spans="1:10" ht="15.75" customHeight="1" x14ac:dyDescent="0.25">
      <c r="A23" s="46"/>
      <c r="B23" s="46"/>
      <c r="C23" s="46"/>
      <c r="D23" s="59"/>
      <c r="E23" s="147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J23" s="140"/>
    </row>
    <row r="24" spans="1:10" ht="15.75" customHeight="1" x14ac:dyDescent="0.25"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J24" s="140"/>
    </row>
    <row r="25" spans="1:10" ht="15.75" customHeight="1" x14ac:dyDescent="0.25"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J25" s="140"/>
    </row>
    <row r="26" spans="1:10" ht="15.75" customHeight="1" x14ac:dyDescent="0.25"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J26" s="140"/>
    </row>
    <row r="27" spans="1:10" ht="15.75" customHeight="1" x14ac:dyDescent="0.25"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J27" s="140"/>
    </row>
    <row r="28" spans="1:10" ht="15.75" customHeight="1" x14ac:dyDescent="0.25"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J28" s="140"/>
    </row>
    <row r="29" spans="1:10" ht="15.75" customHeight="1" x14ac:dyDescent="0.25"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J29" s="140"/>
    </row>
    <row r="30" spans="1:10" ht="15.75" customHeight="1" x14ac:dyDescent="0.25"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J30" s="140"/>
    </row>
    <row r="31" spans="1:10" ht="15.75" customHeight="1" x14ac:dyDescent="0.25"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J31" s="140"/>
    </row>
    <row r="32" spans="1:10" ht="15.75" customHeight="1" x14ac:dyDescent="0.25"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J32" s="140"/>
    </row>
    <row r="33" spans="6:10" ht="15.75" customHeight="1" x14ac:dyDescent="0.25"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J33" s="140"/>
    </row>
    <row r="34" spans="6:10" ht="15.75" customHeight="1" x14ac:dyDescent="0.25"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J34" s="140"/>
    </row>
    <row r="35" spans="6:10" ht="15.75" customHeight="1" x14ac:dyDescent="0.25"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J35" s="140"/>
    </row>
    <row r="36" spans="6:10" ht="15.75" customHeight="1" x14ac:dyDescent="0.25"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J36" s="140"/>
    </row>
    <row r="37" spans="6:10" ht="15.75" customHeight="1" x14ac:dyDescent="0.25"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J37" s="140"/>
    </row>
    <row r="38" spans="6:10" ht="15.75" customHeight="1" x14ac:dyDescent="0.25"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J38" s="140"/>
    </row>
    <row r="39" spans="6:10" ht="15.75" customHeight="1" x14ac:dyDescent="0.25"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J39" s="140"/>
    </row>
    <row r="40" spans="6:10" ht="15.75" customHeight="1" x14ac:dyDescent="0.25"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J40" s="140"/>
    </row>
    <row r="41" spans="6:10" ht="15.75" customHeight="1" x14ac:dyDescent="0.25"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J41" s="140"/>
    </row>
    <row r="42" spans="6:10" ht="15.75" customHeight="1" x14ac:dyDescent="0.25"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J42" s="140"/>
    </row>
    <row r="43" spans="6:10" ht="15.75" customHeight="1" x14ac:dyDescent="0.25"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J43" s="140"/>
    </row>
    <row r="44" spans="6:10" ht="15.75" customHeight="1" x14ac:dyDescent="0.25"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J44" s="140"/>
    </row>
    <row r="45" spans="6:10" ht="15.75" customHeight="1" x14ac:dyDescent="0.25"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J45" s="140"/>
    </row>
    <row r="46" spans="6:10" ht="15.75" customHeight="1" x14ac:dyDescent="0.25"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J46" s="140"/>
    </row>
    <row r="47" spans="6:10" ht="15.75" customHeight="1" x14ac:dyDescent="0.25"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J47" s="140"/>
    </row>
    <row r="48" spans="6:10" ht="15.75" customHeight="1" x14ac:dyDescent="0.25"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J48" s="140"/>
    </row>
    <row r="49" spans="6:10" ht="15.75" customHeight="1" x14ac:dyDescent="0.25"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J49" s="140"/>
    </row>
    <row r="50" spans="6:10" ht="15.75" customHeight="1" x14ac:dyDescent="0.25"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J50" s="140"/>
    </row>
    <row r="51" spans="6:10" x14ac:dyDescent="0.25"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J51" s="140"/>
    </row>
    <row r="52" spans="6:10" x14ac:dyDescent="0.25"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J52" s="140"/>
    </row>
    <row r="53" spans="6:10" x14ac:dyDescent="0.25"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J53" s="140"/>
    </row>
    <row r="54" spans="6:10" x14ac:dyDescent="0.25"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J54" s="140"/>
    </row>
    <row r="55" spans="6:10" x14ac:dyDescent="0.25"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J55" s="140"/>
    </row>
    <row r="56" spans="6:10" x14ac:dyDescent="0.25"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J56" s="140"/>
    </row>
    <row r="57" spans="6:10" x14ac:dyDescent="0.25"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J57" s="140"/>
    </row>
    <row r="58" spans="6:10" x14ac:dyDescent="0.25"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J58" s="140"/>
    </row>
    <row r="59" spans="6:10" x14ac:dyDescent="0.25"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J59" s="140"/>
    </row>
    <row r="60" spans="6:10" x14ac:dyDescent="0.25"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J60" s="140"/>
    </row>
    <row r="61" spans="6:10" x14ac:dyDescent="0.25"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J61" s="140"/>
    </row>
    <row r="62" spans="6:10" x14ac:dyDescent="0.25"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J62" s="140"/>
    </row>
    <row r="63" spans="6:10" x14ac:dyDescent="0.25"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J63" s="140"/>
    </row>
    <row r="64" spans="6:10" x14ac:dyDescent="0.25"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J64" s="140"/>
    </row>
    <row r="65" spans="6:10" x14ac:dyDescent="0.25"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J65" s="140"/>
    </row>
    <row r="66" spans="6:10" x14ac:dyDescent="0.25"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J66" s="140"/>
    </row>
    <row r="67" spans="6:10" x14ac:dyDescent="0.25"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J67" s="140"/>
    </row>
    <row r="68" spans="6:10" x14ac:dyDescent="0.25"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J68" s="140"/>
    </row>
    <row r="69" spans="6:10" x14ac:dyDescent="0.25"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J69" s="140"/>
    </row>
    <row r="70" spans="6:10" x14ac:dyDescent="0.25"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J70" s="140"/>
    </row>
    <row r="71" spans="6:10" x14ac:dyDescent="0.25"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J71" s="140"/>
    </row>
    <row r="72" spans="6:10" x14ac:dyDescent="0.25"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J72" s="140"/>
    </row>
    <row r="73" spans="6:10" x14ac:dyDescent="0.25"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J73" s="140"/>
    </row>
    <row r="74" spans="6:10" x14ac:dyDescent="0.25"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J74" s="140"/>
    </row>
    <row r="75" spans="6:10" x14ac:dyDescent="0.25"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J75" s="140"/>
    </row>
    <row r="76" spans="6:10" x14ac:dyDescent="0.25"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J76" s="140"/>
    </row>
    <row r="77" spans="6:10" x14ac:dyDescent="0.25"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J77" s="140"/>
    </row>
    <row r="78" spans="6:10" x14ac:dyDescent="0.25"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J78" s="140"/>
    </row>
    <row r="79" spans="6:10" x14ac:dyDescent="0.25"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J79" s="140"/>
    </row>
    <row r="80" spans="6:10" x14ac:dyDescent="0.25"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J80" s="140"/>
    </row>
    <row r="81" spans="6:10" x14ac:dyDescent="0.25"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J81" s="140"/>
    </row>
    <row r="82" spans="6:10" x14ac:dyDescent="0.25"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J82" s="140"/>
    </row>
    <row r="83" spans="6:10" x14ac:dyDescent="0.25"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J83" s="140"/>
    </row>
    <row r="84" spans="6:10" x14ac:dyDescent="0.25"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J84" s="140"/>
    </row>
    <row r="85" spans="6:10" x14ac:dyDescent="0.25"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J85" s="140"/>
    </row>
    <row r="86" spans="6:10" x14ac:dyDescent="0.25"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J86" s="140"/>
    </row>
    <row r="87" spans="6:10" x14ac:dyDescent="0.25"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J87" s="140"/>
    </row>
    <row r="88" spans="6:10" x14ac:dyDescent="0.25"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J88" s="140"/>
    </row>
    <row r="89" spans="6:10" x14ac:dyDescent="0.25"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J89" s="140"/>
    </row>
    <row r="90" spans="6:10" x14ac:dyDescent="0.25"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J90" s="140"/>
    </row>
    <row r="91" spans="6:10" x14ac:dyDescent="0.25"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J91" s="140"/>
    </row>
    <row r="92" spans="6:10" x14ac:dyDescent="0.25"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J92" s="140"/>
    </row>
    <row r="93" spans="6:10" x14ac:dyDescent="0.25"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J93" s="140"/>
    </row>
    <row r="94" spans="6:10" x14ac:dyDescent="0.25"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J94" s="140"/>
    </row>
    <row r="95" spans="6:10" x14ac:dyDescent="0.25"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J95" s="140"/>
    </row>
    <row r="96" spans="6:10" x14ac:dyDescent="0.25"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J96" s="140"/>
    </row>
    <row r="97" spans="6:10" x14ac:dyDescent="0.25"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J97" s="140"/>
    </row>
    <row r="98" spans="6:10" x14ac:dyDescent="0.25"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J98" s="140"/>
    </row>
    <row r="99" spans="6:10" x14ac:dyDescent="0.25"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J99" s="140"/>
    </row>
    <row r="100" spans="6:10" x14ac:dyDescent="0.25"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J100" s="140"/>
    </row>
    <row r="101" spans="6:10" x14ac:dyDescent="0.25"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J101" s="140"/>
    </row>
    <row r="102" spans="6:10" x14ac:dyDescent="0.25"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J102" s="140"/>
    </row>
    <row r="103" spans="6:10" x14ac:dyDescent="0.25"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J103" s="140"/>
    </row>
    <row r="104" spans="6:10" x14ac:dyDescent="0.25"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J104" s="140"/>
    </row>
    <row r="105" spans="6:10" x14ac:dyDescent="0.25"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J105" s="140"/>
    </row>
    <row r="106" spans="6:10" x14ac:dyDescent="0.25"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J106" s="140"/>
    </row>
    <row r="107" spans="6:10" x14ac:dyDescent="0.25"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J107" s="140"/>
    </row>
    <row r="108" spans="6:10" x14ac:dyDescent="0.25"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J108" s="140"/>
    </row>
    <row r="109" spans="6:10" x14ac:dyDescent="0.25"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J109" s="140"/>
    </row>
    <row r="110" spans="6:10" x14ac:dyDescent="0.25"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J110" s="140"/>
    </row>
    <row r="111" spans="6:10" x14ac:dyDescent="0.25"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J111" s="140"/>
    </row>
    <row r="112" spans="6:10" x14ac:dyDescent="0.25"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J112" s="140"/>
    </row>
    <row r="113" spans="6:10" x14ac:dyDescent="0.25"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J113" s="140"/>
    </row>
    <row r="114" spans="6:10" x14ac:dyDescent="0.25"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J114" s="140"/>
    </row>
    <row r="115" spans="6:10" x14ac:dyDescent="0.25"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J115" s="140"/>
    </row>
    <row r="116" spans="6:10" x14ac:dyDescent="0.25"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J116" s="140"/>
    </row>
    <row r="117" spans="6:10" x14ac:dyDescent="0.25"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J117" s="140"/>
    </row>
    <row r="118" spans="6:10" x14ac:dyDescent="0.25"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J118" s="140"/>
    </row>
    <row r="119" spans="6:10" x14ac:dyDescent="0.25"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J119" s="140"/>
    </row>
    <row r="120" spans="6:10" x14ac:dyDescent="0.25"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J120" s="140"/>
    </row>
    <row r="121" spans="6:10" x14ac:dyDescent="0.25"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J121" s="140"/>
    </row>
    <row r="122" spans="6:10" x14ac:dyDescent="0.25"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J122" s="140"/>
    </row>
    <row r="123" spans="6:10" x14ac:dyDescent="0.25"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J123" s="140"/>
    </row>
    <row r="124" spans="6:10" x14ac:dyDescent="0.25"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J124" s="140"/>
    </row>
    <row r="125" spans="6:10" x14ac:dyDescent="0.25"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J125" s="140"/>
    </row>
    <row r="126" spans="6:10" x14ac:dyDescent="0.25"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J126" s="140"/>
    </row>
    <row r="127" spans="6:10" x14ac:dyDescent="0.25"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J127" s="140"/>
    </row>
    <row r="128" spans="6:10" x14ac:dyDescent="0.25"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J128" s="140"/>
    </row>
    <row r="129" spans="6:10" x14ac:dyDescent="0.25"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J129" s="140"/>
    </row>
    <row r="130" spans="6:10" x14ac:dyDescent="0.25"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J130" s="140"/>
    </row>
    <row r="131" spans="6:10" x14ac:dyDescent="0.25"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J131" s="140"/>
    </row>
    <row r="132" spans="6:10" x14ac:dyDescent="0.25"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J132" s="140"/>
    </row>
    <row r="133" spans="6:10" x14ac:dyDescent="0.25"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J133" s="140"/>
    </row>
    <row r="134" spans="6:10" x14ac:dyDescent="0.25"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J134" s="140"/>
    </row>
    <row r="135" spans="6:10" x14ac:dyDescent="0.25"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J135" s="140"/>
    </row>
    <row r="136" spans="6:10" x14ac:dyDescent="0.25"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J136" s="140"/>
    </row>
    <row r="137" spans="6:10" x14ac:dyDescent="0.25"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J137" s="140"/>
    </row>
    <row r="138" spans="6:10" x14ac:dyDescent="0.25"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J138" s="140"/>
    </row>
    <row r="139" spans="6:10" x14ac:dyDescent="0.25"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J139" s="140"/>
    </row>
    <row r="140" spans="6:10" x14ac:dyDescent="0.25"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J140" s="140"/>
    </row>
    <row r="141" spans="6:10" x14ac:dyDescent="0.25"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J141" s="140"/>
    </row>
    <row r="142" spans="6:10" x14ac:dyDescent="0.25"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J142" s="140"/>
    </row>
    <row r="143" spans="6:10" x14ac:dyDescent="0.25"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J143" s="140"/>
    </row>
    <row r="144" spans="6:10" x14ac:dyDescent="0.25"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J144" s="140"/>
    </row>
    <row r="145" spans="6:10" x14ac:dyDescent="0.25"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J145" s="140"/>
    </row>
    <row r="146" spans="6:10" x14ac:dyDescent="0.25"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J146" s="140"/>
    </row>
    <row r="147" spans="6:10" x14ac:dyDescent="0.25"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J147" s="140"/>
    </row>
    <row r="148" spans="6:10" x14ac:dyDescent="0.25"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J148" s="140"/>
    </row>
    <row r="149" spans="6:10" x14ac:dyDescent="0.25"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J149" s="140"/>
    </row>
    <row r="150" spans="6:10" x14ac:dyDescent="0.25"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J150" s="140"/>
    </row>
    <row r="151" spans="6:10" x14ac:dyDescent="0.25"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J151" s="140"/>
    </row>
    <row r="152" spans="6:10" x14ac:dyDescent="0.25"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J152" s="140"/>
    </row>
    <row r="153" spans="6:10" x14ac:dyDescent="0.25"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J153" s="140"/>
    </row>
    <row r="154" spans="6:10" x14ac:dyDescent="0.25"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J154" s="140"/>
    </row>
    <row r="155" spans="6:10" x14ac:dyDescent="0.25"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J155" s="140"/>
    </row>
    <row r="156" spans="6:10" x14ac:dyDescent="0.25"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J156" s="140"/>
    </row>
    <row r="157" spans="6:10" x14ac:dyDescent="0.25"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J157" s="140"/>
    </row>
    <row r="158" spans="6:10" x14ac:dyDescent="0.25"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J158" s="140"/>
    </row>
    <row r="159" spans="6:10" x14ac:dyDescent="0.25"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J159" s="140"/>
    </row>
    <row r="160" spans="6:10" x14ac:dyDescent="0.25"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J160" s="140"/>
    </row>
    <row r="161" spans="6:10" x14ac:dyDescent="0.25"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J161" s="140"/>
    </row>
    <row r="162" spans="6:10" x14ac:dyDescent="0.25"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J162" s="140"/>
    </row>
    <row r="163" spans="6:10" x14ac:dyDescent="0.25"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J163" s="140"/>
    </row>
    <row r="164" spans="6:10" x14ac:dyDescent="0.25"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J164" s="140"/>
    </row>
    <row r="165" spans="6:10" x14ac:dyDescent="0.25"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J165" s="140"/>
    </row>
    <row r="166" spans="6:10" x14ac:dyDescent="0.25"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J166" s="140"/>
    </row>
    <row r="167" spans="6:10" x14ac:dyDescent="0.25"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J167" s="140"/>
    </row>
    <row r="168" spans="6:10" x14ac:dyDescent="0.25"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J168" s="140"/>
    </row>
    <row r="169" spans="6:10" x14ac:dyDescent="0.25"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J169" s="140"/>
    </row>
    <row r="170" spans="6:10" x14ac:dyDescent="0.25"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J170" s="140"/>
    </row>
    <row r="171" spans="6:10" x14ac:dyDescent="0.25"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J171" s="140"/>
    </row>
    <row r="172" spans="6:10" x14ac:dyDescent="0.25"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J172" s="140"/>
    </row>
    <row r="173" spans="6:10" x14ac:dyDescent="0.25"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J173" s="140"/>
    </row>
    <row r="174" spans="6:10" x14ac:dyDescent="0.25"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J174" s="140"/>
    </row>
    <row r="175" spans="6:10" x14ac:dyDescent="0.25"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J175" s="140"/>
    </row>
    <row r="176" spans="6:10" x14ac:dyDescent="0.25"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J176" s="140"/>
    </row>
    <row r="177" spans="6:10" x14ac:dyDescent="0.25"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J177" s="140"/>
    </row>
    <row r="178" spans="6:10" x14ac:dyDescent="0.25"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J178" s="140"/>
    </row>
    <row r="179" spans="6:10" x14ac:dyDescent="0.25"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J179" s="140"/>
    </row>
    <row r="180" spans="6:10" x14ac:dyDescent="0.25"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J180" s="140"/>
    </row>
    <row r="181" spans="6:10" x14ac:dyDescent="0.25"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J181" s="140"/>
    </row>
    <row r="182" spans="6:10" x14ac:dyDescent="0.25"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J182" s="140"/>
    </row>
    <row r="183" spans="6:10" x14ac:dyDescent="0.25"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J183" s="140"/>
    </row>
    <row r="184" spans="6:10" x14ac:dyDescent="0.25"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J184" s="140"/>
    </row>
    <row r="185" spans="6:10" x14ac:dyDescent="0.25"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J185" s="140"/>
    </row>
    <row r="186" spans="6:10" x14ac:dyDescent="0.25"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J186" s="140"/>
    </row>
    <row r="187" spans="6:10" x14ac:dyDescent="0.25"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J187" s="140"/>
    </row>
    <row r="188" spans="6:10" x14ac:dyDescent="0.25"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J188" s="140"/>
    </row>
    <row r="189" spans="6:10" x14ac:dyDescent="0.25"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J189" s="140"/>
    </row>
    <row r="190" spans="6:10" x14ac:dyDescent="0.25"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J190" s="140"/>
    </row>
    <row r="191" spans="6:10" x14ac:dyDescent="0.25"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J191" s="140"/>
    </row>
    <row r="192" spans="6:10" x14ac:dyDescent="0.25"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J192" s="140"/>
    </row>
    <row r="193" spans="6:10" x14ac:dyDescent="0.25"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J193" s="140"/>
    </row>
    <row r="194" spans="6:10" x14ac:dyDescent="0.25"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J194" s="140"/>
    </row>
    <row r="195" spans="6:10" x14ac:dyDescent="0.25"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J195" s="140"/>
    </row>
    <row r="196" spans="6:10" x14ac:dyDescent="0.25"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J196" s="140"/>
    </row>
    <row r="197" spans="6:10" x14ac:dyDescent="0.25"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J197" s="140"/>
    </row>
    <row r="198" spans="6:10" x14ac:dyDescent="0.25"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J198" s="140"/>
    </row>
    <row r="199" spans="6:10" x14ac:dyDescent="0.25"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J199" s="140"/>
    </row>
    <row r="200" spans="6:10" x14ac:dyDescent="0.25"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J200" s="140"/>
    </row>
    <row r="201" spans="6:10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J201" s="140"/>
    </row>
    <row r="202" spans="6:10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J202" s="140"/>
    </row>
    <row r="203" spans="6:10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J203" s="140"/>
    </row>
    <row r="204" spans="6:10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J204" s="140"/>
    </row>
    <row r="205" spans="6:10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J205" s="140"/>
    </row>
    <row r="206" spans="6:10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J206" s="140"/>
    </row>
    <row r="207" spans="6:10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J207" s="140"/>
    </row>
    <row r="208" spans="6:10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J208" s="140"/>
    </row>
    <row r="209" spans="6:10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J209" s="140"/>
    </row>
    <row r="210" spans="6:10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J210" s="140"/>
    </row>
    <row r="211" spans="6:10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J211" s="140"/>
    </row>
    <row r="212" spans="6:10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J212" s="140"/>
    </row>
    <row r="213" spans="6:10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J213" s="140"/>
    </row>
    <row r="214" spans="6:10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J214" s="140"/>
    </row>
    <row r="215" spans="6:10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J215" s="140"/>
    </row>
    <row r="216" spans="6:10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J216" s="140"/>
    </row>
    <row r="217" spans="6:10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J217" s="140"/>
    </row>
    <row r="218" spans="6:10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J218" s="140"/>
    </row>
    <row r="219" spans="6:10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J219" s="140"/>
    </row>
    <row r="220" spans="6:10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J220" s="140"/>
    </row>
    <row r="221" spans="6:10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J221" s="140"/>
    </row>
    <row r="222" spans="6:10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J222" s="140"/>
    </row>
    <row r="223" spans="6:10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J223" s="140"/>
    </row>
    <row r="224" spans="6:10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J224" s="140"/>
    </row>
    <row r="225" spans="6:10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J225" s="140"/>
    </row>
    <row r="226" spans="6:10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J226" s="140"/>
    </row>
    <row r="227" spans="6:10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J227" s="140"/>
    </row>
    <row r="228" spans="6:10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J228" s="140"/>
    </row>
    <row r="229" spans="6:10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J229" s="140"/>
    </row>
    <row r="230" spans="6:10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J230" s="140"/>
    </row>
    <row r="231" spans="6:10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J231" s="140"/>
    </row>
    <row r="232" spans="6:10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J232" s="140"/>
    </row>
    <row r="233" spans="6:10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J233" s="140"/>
    </row>
    <row r="234" spans="6:10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J234" s="140"/>
    </row>
    <row r="235" spans="6:10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J235" s="140"/>
    </row>
    <row r="236" spans="6:10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J236" s="140"/>
    </row>
    <row r="237" spans="6:10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J237" s="140"/>
    </row>
    <row r="238" spans="6:10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J238" s="140"/>
    </row>
    <row r="239" spans="6:10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J239" s="140"/>
    </row>
    <row r="240" spans="6:10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J240" s="140"/>
    </row>
    <row r="241" spans="6:10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J241" s="140"/>
    </row>
    <row r="242" spans="6:10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J242" s="140"/>
    </row>
    <row r="243" spans="6:10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J243" s="140"/>
    </row>
    <row r="244" spans="6:10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J244" s="140"/>
    </row>
    <row r="245" spans="6:10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J245" s="140"/>
    </row>
    <row r="246" spans="6:10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J246" s="140"/>
    </row>
    <row r="247" spans="6:10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J247" s="140"/>
    </row>
    <row r="248" spans="6:10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J248" s="140"/>
    </row>
    <row r="249" spans="6:10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J249" s="140"/>
    </row>
    <row r="250" spans="6:10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J250" s="140"/>
    </row>
    <row r="251" spans="6:10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J251" s="140"/>
    </row>
    <row r="252" spans="6:10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J252" s="140"/>
    </row>
    <row r="253" spans="6:10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J253" s="140"/>
    </row>
    <row r="254" spans="6:10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J254" s="140"/>
    </row>
    <row r="255" spans="6:10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J255" s="140"/>
    </row>
    <row r="256" spans="6:10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J256" s="140"/>
    </row>
    <row r="257" spans="6:10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J257" s="140"/>
    </row>
    <row r="258" spans="6:10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J258" s="140"/>
    </row>
    <row r="259" spans="6:10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J259" s="140"/>
    </row>
    <row r="260" spans="6:10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J260" s="140"/>
    </row>
    <row r="261" spans="6:10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J261" s="140"/>
    </row>
    <row r="262" spans="6:10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J262" s="140"/>
    </row>
    <row r="263" spans="6:10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J263" s="140"/>
    </row>
    <row r="264" spans="6:10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J264" s="140"/>
    </row>
    <row r="265" spans="6:10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J265" s="140"/>
    </row>
    <row r="266" spans="6:10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J266" s="140"/>
    </row>
    <row r="267" spans="6:10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J267" s="140"/>
    </row>
    <row r="268" spans="6:10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J268" s="140"/>
    </row>
    <row r="269" spans="6:10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J269" s="140"/>
    </row>
    <row r="270" spans="6:10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J270" s="140"/>
    </row>
    <row r="271" spans="6:10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J271" s="140"/>
    </row>
    <row r="272" spans="6:10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J272" s="140"/>
    </row>
    <row r="273" spans="6:10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J273" s="140"/>
    </row>
    <row r="274" spans="6:10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J274" s="140"/>
    </row>
    <row r="275" spans="6:10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J275" s="140"/>
    </row>
    <row r="276" spans="6:10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J276" s="140"/>
    </row>
    <row r="277" spans="6:10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J277" s="140"/>
    </row>
    <row r="278" spans="6:10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J278" s="140"/>
    </row>
    <row r="279" spans="6:10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J279" s="140"/>
    </row>
    <row r="280" spans="6:10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J280" s="140"/>
    </row>
    <row r="281" spans="6:10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J281" s="140"/>
    </row>
    <row r="282" spans="6:10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J282" s="140"/>
    </row>
    <row r="283" spans="6:10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J283" s="140"/>
    </row>
    <row r="284" spans="6:10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J284" s="140"/>
    </row>
    <row r="285" spans="6:10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J285" s="140"/>
    </row>
    <row r="286" spans="6:10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J286" s="140"/>
    </row>
    <row r="287" spans="6:10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J287" s="140"/>
    </row>
    <row r="288" spans="6:10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J288" s="140"/>
    </row>
    <row r="289" spans="6:10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J289" s="140"/>
    </row>
    <row r="290" spans="6:10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J290" s="140"/>
    </row>
    <row r="291" spans="6:10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J291" s="140"/>
    </row>
    <row r="292" spans="6:10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J292" s="140"/>
    </row>
    <row r="293" spans="6:10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J293" s="140"/>
    </row>
    <row r="294" spans="6:10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J294" s="140"/>
    </row>
    <row r="295" spans="6:10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J295" s="140"/>
    </row>
    <row r="296" spans="6:10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J296" s="140"/>
    </row>
    <row r="297" spans="6:10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J297" s="140"/>
    </row>
    <row r="298" spans="6:10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J298" s="140"/>
    </row>
    <row r="299" spans="6:10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J299" s="140"/>
    </row>
    <row r="300" spans="6:10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J300" s="140"/>
    </row>
    <row r="301" spans="6:10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J301" s="140"/>
    </row>
    <row r="302" spans="6:10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J302" s="140"/>
    </row>
    <row r="303" spans="6:10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J303" s="140"/>
    </row>
    <row r="304" spans="6:10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J304" s="140"/>
    </row>
    <row r="305" spans="6:10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J305" s="140"/>
    </row>
    <row r="306" spans="6:10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J306" s="140"/>
    </row>
    <row r="307" spans="6:10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J307" s="140"/>
    </row>
    <row r="308" spans="6:10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J308" s="140"/>
    </row>
    <row r="309" spans="6:10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J309" s="140"/>
    </row>
    <row r="310" spans="6:10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J310" s="140"/>
    </row>
    <row r="311" spans="6:10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J311" s="140"/>
    </row>
    <row r="312" spans="6:10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J312" s="140"/>
    </row>
    <row r="313" spans="6:10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J313" s="140"/>
    </row>
    <row r="314" spans="6:10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J314" s="140"/>
    </row>
    <row r="315" spans="6:10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J315" s="140"/>
    </row>
    <row r="316" spans="6:10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J316" s="140"/>
    </row>
    <row r="317" spans="6:10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J317" s="140"/>
    </row>
    <row r="318" spans="6:10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J318" s="140"/>
    </row>
    <row r="319" spans="6:10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J319" s="140"/>
    </row>
    <row r="320" spans="6:10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J320" s="140"/>
    </row>
    <row r="321" spans="6:10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J321" s="140"/>
    </row>
    <row r="322" spans="6:10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J322" s="140"/>
    </row>
    <row r="323" spans="6:10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J323" s="140"/>
    </row>
    <row r="324" spans="6:10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J324" s="140"/>
    </row>
    <row r="325" spans="6:10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J325" s="140"/>
    </row>
    <row r="326" spans="6:10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J326" s="140"/>
    </row>
    <row r="327" spans="6:10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J327" s="140"/>
    </row>
    <row r="328" spans="6:10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J328" s="140"/>
    </row>
    <row r="329" spans="6:10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J329" s="140"/>
    </row>
    <row r="330" spans="6:10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J330" s="140"/>
    </row>
    <row r="331" spans="6:10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J331" s="140"/>
    </row>
    <row r="332" spans="6:10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J332" s="140"/>
    </row>
    <row r="333" spans="6:10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J333" s="140"/>
    </row>
    <row r="334" spans="6:10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J334" s="140"/>
    </row>
    <row r="335" spans="6:10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J335" s="140"/>
    </row>
    <row r="336" spans="6:10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J336" s="140"/>
    </row>
    <row r="337" spans="6:10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J337" s="140"/>
    </row>
    <row r="338" spans="6:10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J338" s="140"/>
    </row>
    <row r="339" spans="6:10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J339" s="140"/>
    </row>
    <row r="340" spans="6:10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J340" s="140"/>
    </row>
    <row r="341" spans="6:10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J341" s="140"/>
    </row>
    <row r="342" spans="6:10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J342" s="140"/>
    </row>
    <row r="343" spans="6:10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J343" s="140"/>
    </row>
    <row r="344" spans="6:10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J344" s="140"/>
    </row>
    <row r="345" spans="6:10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J345" s="140"/>
    </row>
    <row r="346" spans="6:10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J346" s="140"/>
    </row>
    <row r="347" spans="6:10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J347" s="140"/>
    </row>
    <row r="348" spans="6:10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J348" s="140"/>
    </row>
    <row r="349" spans="6:10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J349" s="140"/>
    </row>
    <row r="350" spans="6:10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J350" s="140"/>
    </row>
    <row r="351" spans="6:10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J351" s="140"/>
    </row>
    <row r="352" spans="6:10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J352" s="140"/>
    </row>
    <row r="353" spans="6:10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J353" s="140"/>
    </row>
    <row r="354" spans="6:10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J354" s="140"/>
    </row>
    <row r="355" spans="6:10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J355" s="140"/>
    </row>
    <row r="356" spans="6:10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J356" s="140"/>
    </row>
    <row r="357" spans="6:10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J357" s="140"/>
    </row>
    <row r="358" spans="6:10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J358" s="140"/>
    </row>
    <row r="359" spans="6:10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J359" s="140"/>
    </row>
    <row r="360" spans="6:10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J360" s="140"/>
    </row>
    <row r="361" spans="6:10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J361" s="140"/>
    </row>
    <row r="362" spans="6:10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J362" s="140"/>
    </row>
    <row r="363" spans="6:10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J363" s="140"/>
    </row>
    <row r="364" spans="6:10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J364" s="140"/>
    </row>
    <row r="365" spans="6:10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J365" s="140"/>
    </row>
    <row r="366" spans="6:10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J366" s="140"/>
    </row>
    <row r="367" spans="6:10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J367" s="140"/>
    </row>
    <row r="368" spans="6:10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J368" s="140"/>
    </row>
    <row r="369" spans="6:10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J369" s="140"/>
    </row>
    <row r="370" spans="6:10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J370" s="140"/>
    </row>
    <row r="371" spans="6:10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J371" s="140"/>
    </row>
    <row r="372" spans="6:10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J372" s="140"/>
    </row>
    <row r="373" spans="6:10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J373" s="140"/>
    </row>
    <row r="374" spans="6:10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J374" s="140"/>
    </row>
    <row r="375" spans="6:10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J375" s="140"/>
    </row>
    <row r="376" spans="6:10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J376" s="140"/>
    </row>
    <row r="377" spans="6:10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J377" s="140"/>
    </row>
    <row r="378" spans="6:10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J378" s="140"/>
    </row>
    <row r="379" spans="6:10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J379" s="140"/>
    </row>
    <row r="380" spans="6:10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J380" s="140"/>
    </row>
    <row r="381" spans="6:10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J381" s="140"/>
    </row>
    <row r="382" spans="6:10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J382" s="140"/>
    </row>
    <row r="383" spans="6:10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J383" s="140"/>
    </row>
    <row r="384" spans="6:10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J384" s="140"/>
    </row>
    <row r="385" spans="6:10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J385" s="140"/>
    </row>
    <row r="386" spans="6:10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J386" s="140"/>
    </row>
    <row r="387" spans="6:10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J387" s="140"/>
    </row>
    <row r="388" spans="6:10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J388" s="140"/>
    </row>
    <row r="389" spans="6:10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J389" s="140"/>
    </row>
    <row r="390" spans="6:10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J390" s="140"/>
    </row>
    <row r="391" spans="6:10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J391" s="140"/>
    </row>
    <row r="392" spans="6:10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J392" s="140"/>
    </row>
    <row r="393" spans="6:10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J393" s="140"/>
    </row>
    <row r="394" spans="6:10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J394" s="140"/>
    </row>
    <row r="395" spans="6:10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J395" s="140"/>
    </row>
    <row r="396" spans="6:10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J396" s="140"/>
    </row>
    <row r="397" spans="6:10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J397" s="140"/>
    </row>
    <row r="398" spans="6:10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J398" s="140"/>
    </row>
    <row r="399" spans="6:10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J399" s="140"/>
    </row>
    <row r="400" spans="6:10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J400" s="143" t="s">
        <v>86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8" location="'KM-G-10-E'!A1" display="KM-G-10-E"/>
    <hyperlink ref="K4" location="'KM-G-01'!A1" display="KM-G-01"/>
    <hyperlink ref="K5" location="'KM-G-02'!A1" display="KM-G-02"/>
    <hyperlink ref="K3" location="'KM-G'!A1" display="KM-G"/>
    <hyperlink ref="K6" location="'KM-G-10-1'!A1" display="KM-G-10-1 "/>
    <hyperlink ref="K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90" customWidth="1"/>
    <col min="2" max="2" width="14.125" style="90" customWidth="1"/>
    <col min="3" max="3" width="13.25" style="90" customWidth="1"/>
    <col min="4" max="4" width="13.125" style="90" customWidth="1"/>
    <col min="5" max="5" width="13.875" style="90" customWidth="1"/>
    <col min="6" max="16384" width="9" style="90"/>
  </cols>
  <sheetData>
    <row r="1" spans="1:7" x14ac:dyDescent="0.3">
      <c r="A1" s="65" t="s">
        <v>73</v>
      </c>
      <c r="B1" s="39"/>
      <c r="C1" s="20"/>
      <c r="D1" s="20"/>
      <c r="E1" s="89"/>
    </row>
    <row r="2" spans="1:7" x14ac:dyDescent="0.3">
      <c r="A2" s="66"/>
      <c r="B2" s="67"/>
      <c r="C2" s="68"/>
      <c r="D2" s="224">
        <f>A33</f>
        <v>0</v>
      </c>
      <c r="E2" s="225">
        <f>A35</f>
        <v>0</v>
      </c>
      <c r="F2" s="214" t="s">
        <v>139</v>
      </c>
    </row>
    <row r="3" spans="1:7" x14ac:dyDescent="0.3">
      <c r="A3" s="69" t="s">
        <v>72</v>
      </c>
      <c r="B3" s="17"/>
      <c r="C3" s="70"/>
      <c r="D3" s="71"/>
      <c r="E3" s="89"/>
      <c r="F3" s="25" t="s">
        <v>37</v>
      </c>
      <c r="G3" s="1" t="s">
        <v>42</v>
      </c>
    </row>
    <row r="4" spans="1:7" x14ac:dyDescent="0.3">
      <c r="A4" s="72" t="str">
        <f>"Ügyfél:   "&amp;Alapa!$C$17</f>
        <v xml:space="preserve">Ügyfél:   </v>
      </c>
      <c r="B4" s="11" t="s">
        <v>4</v>
      </c>
      <c r="C4" s="14">
        <f>Alapa!$C$15</f>
        <v>0</v>
      </c>
      <c r="D4" s="13"/>
      <c r="E4" s="89"/>
      <c r="F4" s="25" t="s">
        <v>2</v>
      </c>
      <c r="G4" s="1" t="s">
        <v>43</v>
      </c>
    </row>
    <row r="5" spans="1:7" x14ac:dyDescent="0.3">
      <c r="A5" s="73" t="str">
        <f>"Fordulónap: "&amp;Alapa!$C$12</f>
        <v xml:space="preserve">Fordulónap: </v>
      </c>
      <c r="B5" s="11" t="s">
        <v>5</v>
      </c>
      <c r="C5" s="14" t="e">
        <f>VLOOKUP(G9,Alapa!$G$2:$H$22,2)</f>
        <v>#N/A</v>
      </c>
      <c r="D5" s="63"/>
      <c r="E5" s="89"/>
      <c r="F5" s="25" t="s">
        <v>36</v>
      </c>
      <c r="G5" s="1" t="s">
        <v>44</v>
      </c>
    </row>
    <row r="6" spans="1:7" x14ac:dyDescent="0.3">
      <c r="A6" s="15"/>
      <c r="B6" s="74" t="s">
        <v>48</v>
      </c>
      <c r="C6" s="14" t="str">
        <f>IF(Alapa!$N$2=0," ",Alapa!$N$2)</f>
        <v xml:space="preserve"> </v>
      </c>
      <c r="D6" s="63"/>
      <c r="E6" s="91"/>
      <c r="F6" s="25" t="s">
        <v>79</v>
      </c>
      <c r="G6" s="1" t="s">
        <v>8</v>
      </c>
    </row>
    <row r="7" spans="1:7" x14ac:dyDescent="0.3">
      <c r="A7" s="91"/>
      <c r="B7" s="91"/>
      <c r="C7" s="91"/>
      <c r="D7" s="91"/>
      <c r="E7" s="91"/>
      <c r="F7" s="25" t="s">
        <v>80</v>
      </c>
      <c r="G7" s="1" t="s">
        <v>47</v>
      </c>
    </row>
    <row r="8" spans="1:7" ht="17.25" thickBot="1" x14ac:dyDescent="0.35">
      <c r="A8" s="91"/>
      <c r="B8" s="91"/>
      <c r="C8" s="91"/>
      <c r="D8" s="91"/>
      <c r="E8" s="91"/>
      <c r="F8" s="25" t="s">
        <v>97</v>
      </c>
      <c r="G8" s="1" t="s">
        <v>93</v>
      </c>
    </row>
    <row r="9" spans="1:7" ht="17.25" thickBot="1" x14ac:dyDescent="0.35">
      <c r="A9" s="92" t="s">
        <v>49</v>
      </c>
      <c r="B9" s="93" t="s">
        <v>50</v>
      </c>
      <c r="C9" s="93" t="s">
        <v>51</v>
      </c>
      <c r="D9" s="93" t="s">
        <v>52</v>
      </c>
      <c r="E9" s="94" t="s">
        <v>53</v>
      </c>
      <c r="F9" s="1" t="s">
        <v>5</v>
      </c>
      <c r="G9" s="119">
        <v>1</v>
      </c>
    </row>
    <row r="10" spans="1:7" x14ac:dyDescent="0.3">
      <c r="A10" s="95" t="s">
        <v>75</v>
      </c>
      <c r="B10" s="96"/>
      <c r="C10" s="96"/>
      <c r="D10" s="96"/>
      <c r="E10" s="97"/>
    </row>
    <row r="11" spans="1:7" x14ac:dyDescent="0.3">
      <c r="A11" s="98" t="s">
        <v>54</v>
      </c>
      <c r="B11" s="128"/>
      <c r="C11" s="129"/>
      <c r="D11" s="128"/>
      <c r="E11" s="99">
        <f>B11-C11+D11</f>
        <v>0</v>
      </c>
    </row>
    <row r="12" spans="1:7" x14ac:dyDescent="0.3">
      <c r="A12" s="100" t="s">
        <v>55</v>
      </c>
      <c r="B12" s="130"/>
      <c r="C12" s="131"/>
      <c r="D12" s="130"/>
      <c r="E12" s="99">
        <f>B12-C12+D12</f>
        <v>0</v>
      </c>
    </row>
    <row r="13" spans="1:7" x14ac:dyDescent="0.3">
      <c r="A13" s="98" t="s">
        <v>56</v>
      </c>
      <c r="B13" s="128"/>
      <c r="C13" s="129"/>
      <c r="D13" s="128"/>
      <c r="E13" s="99">
        <f>B13-C13+D13</f>
        <v>0</v>
      </c>
    </row>
    <row r="14" spans="1:7" x14ac:dyDescent="0.3">
      <c r="A14" s="102" t="s">
        <v>57</v>
      </c>
      <c r="B14" s="108">
        <f>SUM(B11:B13)</f>
        <v>0</v>
      </c>
      <c r="C14" s="109">
        <f>SUM(C11:C13)</f>
        <v>0</v>
      </c>
      <c r="D14" s="108">
        <f>SUM(D11:D13)</f>
        <v>0</v>
      </c>
      <c r="E14" s="110">
        <f>B14-C14+D14</f>
        <v>0</v>
      </c>
    </row>
    <row r="15" spans="1:7" x14ac:dyDescent="0.3">
      <c r="A15" s="102" t="s">
        <v>76</v>
      </c>
      <c r="B15" s="101"/>
      <c r="C15" s="101"/>
      <c r="D15" s="101"/>
      <c r="E15" s="103"/>
    </row>
    <row r="16" spans="1:7" x14ac:dyDescent="0.3">
      <c r="A16" s="98" t="s">
        <v>58</v>
      </c>
      <c r="B16" s="128"/>
      <c r="C16" s="129"/>
      <c r="D16" s="128"/>
      <c r="E16" s="99">
        <f>B16-C16+D16</f>
        <v>0</v>
      </c>
    </row>
    <row r="17" spans="1:5" x14ac:dyDescent="0.3">
      <c r="A17" s="100" t="s">
        <v>59</v>
      </c>
      <c r="B17" s="130"/>
      <c r="C17" s="131"/>
      <c r="D17" s="130"/>
      <c r="E17" s="99">
        <f>B17-C17+D17</f>
        <v>0</v>
      </c>
    </row>
    <row r="18" spans="1:5" x14ac:dyDescent="0.3">
      <c r="A18" s="100" t="s">
        <v>56</v>
      </c>
      <c r="B18" s="130"/>
      <c r="C18" s="131"/>
      <c r="D18" s="130"/>
      <c r="E18" s="99">
        <f>B18-C18+D18</f>
        <v>0</v>
      </c>
    </row>
    <row r="19" spans="1:5" x14ac:dyDescent="0.3">
      <c r="A19" s="102" t="s">
        <v>57</v>
      </c>
      <c r="B19" s="108">
        <f>SUM(B16:B18)</f>
        <v>0</v>
      </c>
      <c r="C19" s="109">
        <f>SUM(C16:C18)</f>
        <v>0</v>
      </c>
      <c r="D19" s="108">
        <f>SUM(D16:D18)</f>
        <v>0</v>
      </c>
      <c r="E19" s="110">
        <f>B19-C19+D19</f>
        <v>0</v>
      </c>
    </row>
    <row r="20" spans="1:5" x14ac:dyDescent="0.3">
      <c r="A20" s="102" t="s">
        <v>33</v>
      </c>
      <c r="B20" s="101"/>
      <c r="C20" s="101"/>
      <c r="D20" s="101"/>
      <c r="E20" s="103"/>
    </row>
    <row r="21" spans="1:5" x14ac:dyDescent="0.3">
      <c r="A21" s="98" t="s">
        <v>60</v>
      </c>
      <c r="B21" s="128"/>
      <c r="C21" s="129"/>
      <c r="D21" s="128"/>
      <c r="E21" s="99">
        <f t="shared" ref="E21:E27" si="0">B21-C21+D21</f>
        <v>0</v>
      </c>
    </row>
    <row r="22" spans="1:5" x14ac:dyDescent="0.3">
      <c r="A22" s="100" t="s">
        <v>65</v>
      </c>
      <c r="B22" s="130"/>
      <c r="C22" s="131"/>
      <c r="D22" s="130"/>
      <c r="E22" s="99">
        <f t="shared" si="0"/>
        <v>0</v>
      </c>
    </row>
    <row r="23" spans="1:5" x14ac:dyDescent="0.3">
      <c r="A23" s="98" t="s">
        <v>66</v>
      </c>
      <c r="B23" s="128"/>
      <c r="C23" s="129"/>
      <c r="D23" s="128"/>
      <c r="E23" s="99">
        <f t="shared" si="0"/>
        <v>0</v>
      </c>
    </row>
    <row r="24" spans="1:5" x14ac:dyDescent="0.3">
      <c r="A24" s="100" t="s">
        <v>67</v>
      </c>
      <c r="B24" s="130"/>
      <c r="C24" s="131"/>
      <c r="D24" s="130"/>
      <c r="E24" s="99">
        <f t="shared" si="0"/>
        <v>0</v>
      </c>
    </row>
    <row r="25" spans="1:5" x14ac:dyDescent="0.3">
      <c r="A25" s="98" t="s">
        <v>68</v>
      </c>
      <c r="B25" s="128"/>
      <c r="C25" s="129"/>
      <c r="D25" s="128"/>
      <c r="E25" s="99">
        <f t="shared" si="0"/>
        <v>0</v>
      </c>
    </row>
    <row r="26" spans="1:5" x14ac:dyDescent="0.3">
      <c r="A26" s="100" t="s">
        <v>69</v>
      </c>
      <c r="B26" s="130"/>
      <c r="C26" s="131"/>
      <c r="D26" s="130"/>
      <c r="E26" s="99">
        <f t="shared" si="0"/>
        <v>0</v>
      </c>
    </row>
    <row r="27" spans="1:5" x14ac:dyDescent="0.3">
      <c r="A27" s="98" t="s">
        <v>70</v>
      </c>
      <c r="B27" s="130"/>
      <c r="C27" s="131"/>
      <c r="D27" s="130"/>
      <c r="E27" s="99">
        <f t="shared" si="0"/>
        <v>0</v>
      </c>
    </row>
    <row r="28" spans="1:5" x14ac:dyDescent="0.3">
      <c r="A28" s="104" t="s">
        <v>71</v>
      </c>
      <c r="B28" s="128"/>
      <c r="C28" s="129"/>
      <c r="D28" s="128"/>
      <c r="E28" s="105">
        <f>B28-C28+D28</f>
        <v>0</v>
      </c>
    </row>
    <row r="29" spans="1:5" ht="17.25" thickBot="1" x14ac:dyDescent="0.35">
      <c r="A29" s="102" t="s">
        <v>57</v>
      </c>
      <c r="B29" s="108">
        <f>SUM(B21:B28)</f>
        <v>0</v>
      </c>
      <c r="C29" s="109">
        <f>SUM(C21:C28)</f>
        <v>0</v>
      </c>
      <c r="D29" s="108">
        <f>SUM(D21:D28)</f>
        <v>0</v>
      </c>
      <c r="E29" s="110">
        <f>B29-C29+D29</f>
        <v>0</v>
      </c>
    </row>
    <row r="30" spans="1:5" ht="17.25" thickBot="1" x14ac:dyDescent="0.35">
      <c r="A30" s="106" t="s">
        <v>61</v>
      </c>
      <c r="B30" s="107">
        <f>B14+B19+B29</f>
        <v>0</v>
      </c>
      <c r="C30" s="107">
        <f>C14+C19+C29</f>
        <v>0</v>
      </c>
      <c r="D30" s="107">
        <f>D14+D19+D29</f>
        <v>0</v>
      </c>
      <c r="E30" s="111">
        <f>B30-C30+D30</f>
        <v>0</v>
      </c>
    </row>
    <row r="31" spans="1:5" x14ac:dyDescent="0.3">
      <c r="A31" s="226"/>
      <c r="B31" s="226"/>
      <c r="C31" s="226"/>
      <c r="D31" s="226"/>
      <c r="E31" s="226"/>
    </row>
    <row r="32" spans="1:5" x14ac:dyDescent="0.3">
      <c r="A32" s="209" t="s">
        <v>64</v>
      </c>
      <c r="B32" s="189"/>
      <c r="C32" s="189"/>
      <c r="D32" s="189"/>
      <c r="E32" s="189"/>
    </row>
    <row r="33" spans="1:5" x14ac:dyDescent="0.3">
      <c r="A33" s="1"/>
      <c r="B33" s="190"/>
      <c r="C33" s="191"/>
      <c r="D33" s="192"/>
      <c r="E33" s="192"/>
    </row>
    <row r="34" spans="1:5" x14ac:dyDescent="0.3">
      <c r="A34" s="210" t="s">
        <v>26</v>
      </c>
      <c r="B34" s="22"/>
      <c r="C34" s="22"/>
      <c r="D34" s="20"/>
      <c r="E34" s="20"/>
    </row>
    <row r="35" spans="1:5" x14ac:dyDescent="0.3">
      <c r="A35" s="1"/>
      <c r="B35" s="177"/>
      <c r="C35" s="177"/>
      <c r="D35" s="216"/>
      <c r="E35" s="216"/>
    </row>
    <row r="36" spans="1:5" x14ac:dyDescent="0.3">
      <c r="A36" s="24"/>
      <c r="B36" s="24"/>
      <c r="C36" s="22"/>
      <c r="D36" s="20"/>
      <c r="E36" s="20"/>
    </row>
  </sheetData>
  <phoneticPr fontId="0" type="noConversion"/>
  <hyperlinks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7" customWidth="1"/>
    <col min="2" max="2" width="69.25" style="88" customWidth="1"/>
    <col min="3" max="3" width="10.875" style="77" bestFit="1" customWidth="1"/>
    <col min="4" max="16384" width="9" style="77"/>
  </cols>
  <sheetData>
    <row r="1" spans="1:6" x14ac:dyDescent="0.3">
      <c r="A1" s="75" t="s">
        <v>81</v>
      </c>
      <c r="B1" s="76" t="s">
        <v>62</v>
      </c>
    </row>
    <row r="2" spans="1:6" x14ac:dyDescent="0.3">
      <c r="A2" s="78"/>
      <c r="B2" s="79"/>
      <c r="D2" s="163">
        <f>A40</f>
        <v>0</v>
      </c>
      <c r="E2" s="163">
        <f>A42</f>
        <v>0</v>
      </c>
      <c r="F2" s="213" t="s">
        <v>139</v>
      </c>
    </row>
    <row r="3" spans="1:6" x14ac:dyDescent="0.3">
      <c r="A3" s="80" t="s">
        <v>74</v>
      </c>
      <c r="B3" s="81"/>
      <c r="C3" s="25" t="s">
        <v>37</v>
      </c>
      <c r="D3" s="1" t="s">
        <v>42</v>
      </c>
    </row>
    <row r="4" spans="1:6" x14ac:dyDescent="0.3">
      <c r="A4" s="82" t="s">
        <v>63</v>
      </c>
      <c r="B4" s="83">
        <f xml:space="preserve"> Alapa!$C$17</f>
        <v>0</v>
      </c>
      <c r="C4" s="25" t="s">
        <v>2</v>
      </c>
      <c r="D4" s="1" t="s">
        <v>43</v>
      </c>
    </row>
    <row r="5" spans="1:6" x14ac:dyDescent="0.3">
      <c r="A5" s="82" t="s">
        <v>46</v>
      </c>
      <c r="B5" s="84">
        <f xml:space="preserve"> Alapa!$C$12</f>
        <v>0</v>
      </c>
      <c r="C5" s="25" t="s">
        <v>36</v>
      </c>
      <c r="D5" s="1" t="s">
        <v>44</v>
      </c>
    </row>
    <row r="6" spans="1:6" x14ac:dyDescent="0.3">
      <c r="A6" s="82" t="s">
        <v>4</v>
      </c>
      <c r="B6" s="121">
        <f>Alapa!$C$15</f>
        <v>0</v>
      </c>
      <c r="C6" s="25" t="s">
        <v>79</v>
      </c>
      <c r="D6" s="1" t="s">
        <v>8</v>
      </c>
    </row>
    <row r="7" spans="1:6" x14ac:dyDescent="0.3">
      <c r="A7" s="82" t="s">
        <v>5</v>
      </c>
      <c r="B7" s="83" t="e">
        <f>VLOOKUP(D9,Alapa!$G$2:$H$22,2)</f>
        <v>#N/A</v>
      </c>
      <c r="C7" s="25" t="s">
        <v>80</v>
      </c>
      <c r="D7" s="1" t="s">
        <v>47</v>
      </c>
    </row>
    <row r="8" spans="1:6" x14ac:dyDescent="0.3">
      <c r="A8" s="82" t="s">
        <v>48</v>
      </c>
      <c r="B8" s="83" t="str">
        <f>IF(Alapa!$N$2=0," ",Alapa!$N$2)</f>
        <v xml:space="preserve"> </v>
      </c>
      <c r="C8" s="25" t="s">
        <v>97</v>
      </c>
      <c r="D8" s="1" t="s">
        <v>93</v>
      </c>
    </row>
    <row r="9" spans="1:6" x14ac:dyDescent="0.3">
      <c r="A9" s="78"/>
      <c r="B9" s="85"/>
      <c r="C9" s="1" t="s">
        <v>5</v>
      </c>
      <c r="D9" s="119">
        <v>1</v>
      </c>
    </row>
    <row r="10" spans="1:6" x14ac:dyDescent="0.3">
      <c r="A10" s="86"/>
      <c r="B10" s="87"/>
    </row>
    <row r="11" spans="1:6" x14ac:dyDescent="0.3">
      <c r="A11" s="86"/>
      <c r="B11" s="87"/>
    </row>
    <row r="12" spans="1:6" x14ac:dyDescent="0.3">
      <c r="A12" s="86"/>
      <c r="B12" s="87"/>
    </row>
    <row r="13" spans="1:6" x14ac:dyDescent="0.3">
      <c r="A13" s="86"/>
      <c r="B13" s="87"/>
    </row>
    <row r="14" spans="1:6" x14ac:dyDescent="0.3">
      <c r="A14" s="86"/>
      <c r="B14" s="87"/>
    </row>
    <row r="15" spans="1:6" x14ac:dyDescent="0.3">
      <c r="A15" s="86"/>
      <c r="B15" s="87"/>
    </row>
    <row r="16" spans="1:6" x14ac:dyDescent="0.3">
      <c r="A16" s="86"/>
      <c r="B16" s="87"/>
    </row>
    <row r="17" spans="1:2" x14ac:dyDescent="0.3">
      <c r="A17" s="86"/>
      <c r="B17" s="87"/>
    </row>
    <row r="18" spans="1:2" x14ac:dyDescent="0.3">
      <c r="A18" s="86"/>
      <c r="B18" s="87"/>
    </row>
    <row r="19" spans="1:2" x14ac:dyDescent="0.3">
      <c r="A19" s="86"/>
      <c r="B19" s="87"/>
    </row>
    <row r="20" spans="1:2" x14ac:dyDescent="0.3">
      <c r="A20" s="86"/>
      <c r="B20" s="87"/>
    </row>
    <row r="21" spans="1:2" x14ac:dyDescent="0.3">
      <c r="A21" s="86"/>
      <c r="B21" s="87"/>
    </row>
    <row r="22" spans="1:2" x14ac:dyDescent="0.3">
      <c r="A22" s="86"/>
      <c r="B22" s="87"/>
    </row>
    <row r="23" spans="1:2" x14ac:dyDescent="0.3">
      <c r="A23" s="86"/>
      <c r="B23" s="87"/>
    </row>
    <row r="24" spans="1:2" x14ac:dyDescent="0.3">
      <c r="A24" s="86"/>
      <c r="B24" s="87"/>
    </row>
    <row r="25" spans="1:2" x14ac:dyDescent="0.3">
      <c r="A25" s="86"/>
      <c r="B25" s="87"/>
    </row>
    <row r="26" spans="1:2" x14ac:dyDescent="0.3">
      <c r="A26" s="86"/>
      <c r="B26" s="87"/>
    </row>
    <row r="27" spans="1:2" x14ac:dyDescent="0.3">
      <c r="A27" s="86"/>
      <c r="B27" s="87"/>
    </row>
    <row r="28" spans="1:2" x14ac:dyDescent="0.3">
      <c r="A28" s="86"/>
      <c r="B28" s="87"/>
    </row>
    <row r="29" spans="1:2" x14ac:dyDescent="0.3">
      <c r="A29" s="86"/>
      <c r="B29" s="87"/>
    </row>
    <row r="30" spans="1:2" x14ac:dyDescent="0.3">
      <c r="A30" s="86"/>
      <c r="B30" s="87"/>
    </row>
    <row r="31" spans="1:2" x14ac:dyDescent="0.3">
      <c r="A31" s="86"/>
      <c r="B31" s="87"/>
    </row>
    <row r="32" spans="1:2" x14ac:dyDescent="0.3">
      <c r="A32" s="86"/>
      <c r="B32" s="87"/>
    </row>
    <row r="33" spans="1:2" x14ac:dyDescent="0.3">
      <c r="A33" s="86"/>
      <c r="B33" s="87"/>
    </row>
    <row r="34" spans="1:2" x14ac:dyDescent="0.3">
      <c r="A34" s="86"/>
      <c r="B34" s="87"/>
    </row>
    <row r="35" spans="1:2" x14ac:dyDescent="0.3">
      <c r="A35" s="86"/>
      <c r="B35" s="87"/>
    </row>
    <row r="36" spans="1:2" x14ac:dyDescent="0.3">
      <c r="A36" s="86"/>
      <c r="B36" s="87"/>
    </row>
    <row r="37" spans="1:2" x14ac:dyDescent="0.3">
      <c r="A37" s="86"/>
      <c r="B37" s="87"/>
    </row>
    <row r="38" spans="1:2" x14ac:dyDescent="0.3">
      <c r="A38" s="86"/>
      <c r="B38" s="87"/>
    </row>
    <row r="39" spans="1:2" x14ac:dyDescent="0.3">
      <c r="A39" s="209" t="s">
        <v>64</v>
      </c>
      <c r="B39" s="189"/>
    </row>
    <row r="40" spans="1:2" x14ac:dyDescent="0.3">
      <c r="A40" s="1"/>
      <c r="B40" s="190"/>
    </row>
    <row r="41" spans="1:2" x14ac:dyDescent="0.3">
      <c r="A41" s="210" t="s">
        <v>26</v>
      </c>
      <c r="B41" s="22"/>
    </row>
    <row r="42" spans="1:2" x14ac:dyDescent="0.3">
      <c r="A42" s="1"/>
      <c r="B42" s="177"/>
    </row>
    <row r="43" spans="1:2" x14ac:dyDescent="0.3">
      <c r="A43" s="24"/>
      <c r="B43" s="24"/>
    </row>
  </sheetData>
  <phoneticPr fontId="0" type="noConversion"/>
  <hyperlinks>
    <hyperlink ref="C8" location="'KM-G-10-E'!A1" display="KM-G-10-E"/>
    <hyperlink ref="C4" location="'KM-G-01'!A1" display="KM-G-01"/>
    <hyperlink ref="C5" location="'KM-G-02'!A1" display="KM-G-02"/>
    <hyperlink ref="C3" location="'KM-G'!A1" display="KM-G"/>
    <hyperlink ref="C6" location="'KM-G-10-1'!A1" display="KM-G-10-1 "/>
    <hyperlink ref="C7" location="'KM-G'!A1" display="KM-G-10-M 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zoomScaleNormal="100" workbookViewId="0"/>
  </sheetViews>
  <sheetFormatPr defaultRowHeight="16.5" x14ac:dyDescent="0.3"/>
  <cols>
    <col min="1" max="1" width="11" style="162" customWidth="1"/>
    <col min="2" max="2" width="15.625" style="162" customWidth="1"/>
    <col min="3" max="3" width="23.75" style="162" bestFit="1" customWidth="1"/>
    <col min="4" max="4" width="11" style="162" customWidth="1"/>
    <col min="5" max="5" width="30.625" style="179" customWidth="1"/>
    <col min="6" max="6" width="10.875" style="162" bestFit="1" customWidth="1"/>
    <col min="7" max="16384" width="9" style="162"/>
  </cols>
  <sheetData>
    <row r="1" spans="1:10" x14ac:dyDescent="0.3">
      <c r="A1" s="80" t="s">
        <v>97</v>
      </c>
      <c r="B1" s="80"/>
      <c r="C1" s="80"/>
      <c r="D1" s="80"/>
      <c r="E1" s="76"/>
      <c r="I1" s="163" t="s">
        <v>91</v>
      </c>
      <c r="J1" s="163" t="s">
        <v>92</v>
      </c>
    </row>
    <row r="2" spans="1:10" x14ac:dyDescent="0.3">
      <c r="A2" s="164"/>
      <c r="B2" s="164"/>
      <c r="C2" s="164"/>
      <c r="D2" s="227">
        <f>A23</f>
        <v>0</v>
      </c>
      <c r="E2" s="228">
        <f>A25</f>
        <v>0</v>
      </c>
      <c r="F2" s="212" t="s">
        <v>139</v>
      </c>
    </row>
    <row r="3" spans="1:10" x14ac:dyDescent="0.3">
      <c r="A3" s="80" t="s">
        <v>96</v>
      </c>
      <c r="B3" s="80"/>
      <c r="C3" s="80"/>
      <c r="D3" s="80"/>
      <c r="E3" s="81"/>
      <c r="F3" s="25" t="s">
        <v>37</v>
      </c>
      <c r="G3" s="1" t="s">
        <v>42</v>
      </c>
    </row>
    <row r="4" spans="1:10" x14ac:dyDescent="0.3">
      <c r="A4" s="82" t="s">
        <v>63</v>
      </c>
      <c r="B4" s="165">
        <f xml:space="preserve"> Alapa!$C$17</f>
        <v>0</v>
      </c>
      <c r="C4" s="166"/>
      <c r="D4" s="166"/>
      <c r="E4" s="167"/>
      <c r="F4" s="25" t="s">
        <v>2</v>
      </c>
      <c r="G4" s="1" t="s">
        <v>43</v>
      </c>
    </row>
    <row r="5" spans="1:10" x14ac:dyDescent="0.3">
      <c r="A5" s="82" t="s">
        <v>46</v>
      </c>
      <c r="B5" s="165">
        <f xml:space="preserve"> Alapa!$C$12</f>
        <v>0</v>
      </c>
      <c r="C5" s="166"/>
      <c r="D5" s="166"/>
      <c r="E5" s="167"/>
      <c r="F5" s="25" t="s">
        <v>36</v>
      </c>
      <c r="G5" s="1" t="s">
        <v>44</v>
      </c>
    </row>
    <row r="6" spans="1:10" x14ac:dyDescent="0.3">
      <c r="A6" s="82" t="s">
        <v>4</v>
      </c>
      <c r="B6" s="165">
        <f>Alapa!$C$15</f>
        <v>0</v>
      </c>
      <c r="C6" s="166"/>
      <c r="D6" s="166"/>
      <c r="E6" s="167"/>
      <c r="F6" s="25" t="s">
        <v>79</v>
      </c>
      <c r="G6" s="1" t="s">
        <v>8</v>
      </c>
    </row>
    <row r="7" spans="1:10" x14ac:dyDescent="0.3">
      <c r="A7" s="82" t="s">
        <v>90</v>
      </c>
      <c r="B7" s="165" t="e">
        <f>VLOOKUP(G9,Alapa!$G$2:$H$22,2)</f>
        <v>#N/A</v>
      </c>
      <c r="C7" s="166"/>
      <c r="D7" s="166"/>
      <c r="E7" s="167"/>
      <c r="F7" s="25" t="s">
        <v>80</v>
      </c>
      <c r="G7" s="1" t="s">
        <v>47</v>
      </c>
    </row>
    <row r="8" spans="1:10" x14ac:dyDescent="0.3">
      <c r="A8" s="82" t="s">
        <v>94</v>
      </c>
      <c r="B8" s="165" t="str">
        <f>IF(Alapa!$N$2=0," ",Alapa!$N$2)</f>
        <v xml:space="preserve"> </v>
      </c>
      <c r="C8" s="166"/>
      <c r="D8" s="166"/>
      <c r="E8" s="167"/>
      <c r="F8" s="25" t="s">
        <v>97</v>
      </c>
      <c r="G8" s="1" t="s">
        <v>93</v>
      </c>
    </row>
    <row r="9" spans="1:10" x14ac:dyDescent="0.3">
      <c r="A9" s="164"/>
      <c r="B9" s="164"/>
      <c r="C9" s="164"/>
      <c r="D9" s="164"/>
      <c r="E9" s="169"/>
      <c r="F9" s="2" t="s">
        <v>90</v>
      </c>
      <c r="G9" s="168">
        <v>1</v>
      </c>
    </row>
    <row r="10" spans="1:10" x14ac:dyDescent="0.3">
      <c r="A10" s="170" t="s">
        <v>89</v>
      </c>
      <c r="B10" s="170" t="s">
        <v>25</v>
      </c>
      <c r="C10" s="170" t="s">
        <v>49</v>
      </c>
      <c r="D10" s="170" t="s">
        <v>107</v>
      </c>
      <c r="E10" s="171" t="s">
        <v>95</v>
      </c>
    </row>
    <row r="11" spans="1:10" x14ac:dyDescent="0.3">
      <c r="A11" s="172">
        <v>1</v>
      </c>
      <c r="B11" s="173" t="s">
        <v>37</v>
      </c>
      <c r="C11" s="174" t="s">
        <v>42</v>
      </c>
      <c r="D11" s="232"/>
      <c r="E11" s="233"/>
    </row>
    <row r="12" spans="1:10" x14ac:dyDescent="0.3">
      <c r="A12" s="172">
        <v>2</v>
      </c>
      <c r="B12" s="173" t="s">
        <v>2</v>
      </c>
      <c r="C12" s="174" t="s">
        <v>43</v>
      </c>
      <c r="D12" s="232"/>
      <c r="E12" s="233"/>
    </row>
    <row r="13" spans="1:10" x14ac:dyDescent="0.3">
      <c r="A13" s="172">
        <v>3</v>
      </c>
      <c r="B13" s="173" t="s">
        <v>36</v>
      </c>
      <c r="C13" s="174" t="s">
        <v>44</v>
      </c>
      <c r="D13" s="232"/>
      <c r="E13" s="233"/>
    </row>
    <row r="14" spans="1:10" x14ac:dyDescent="0.3">
      <c r="A14" s="172">
        <v>4</v>
      </c>
      <c r="B14" s="173" t="s">
        <v>79</v>
      </c>
      <c r="C14" s="174" t="s">
        <v>8</v>
      </c>
      <c r="D14" s="232"/>
      <c r="E14" s="233"/>
    </row>
    <row r="15" spans="1:10" x14ac:dyDescent="0.3">
      <c r="A15" s="172">
        <v>5</v>
      </c>
      <c r="B15" s="173" t="s">
        <v>80</v>
      </c>
      <c r="C15" s="174" t="s">
        <v>47</v>
      </c>
      <c r="D15" s="232"/>
      <c r="E15" s="233"/>
    </row>
    <row r="16" spans="1:10" x14ac:dyDescent="0.3">
      <c r="A16" s="172"/>
      <c r="B16" s="173"/>
      <c r="C16" s="174"/>
      <c r="D16" s="172"/>
      <c r="E16" s="175"/>
    </row>
    <row r="17" spans="1:5" x14ac:dyDescent="0.3">
      <c r="A17" s="172"/>
      <c r="B17" s="173"/>
      <c r="C17" s="174"/>
      <c r="D17" s="172"/>
      <c r="E17" s="175"/>
    </row>
    <row r="18" spans="1:5" x14ac:dyDescent="0.3">
      <c r="A18" s="172"/>
      <c r="B18" s="173"/>
      <c r="C18" s="174"/>
      <c r="D18" s="172"/>
      <c r="E18" s="175"/>
    </row>
    <row r="19" spans="1:5" x14ac:dyDescent="0.3">
      <c r="A19" s="172"/>
      <c r="B19" s="173"/>
      <c r="C19" s="174"/>
      <c r="D19" s="172"/>
      <c r="E19" s="175"/>
    </row>
    <row r="20" spans="1:5" x14ac:dyDescent="0.3">
      <c r="A20" s="176"/>
      <c r="B20" s="22"/>
      <c r="C20" s="20"/>
      <c r="D20" s="20"/>
      <c r="E20" s="20"/>
    </row>
    <row r="21" spans="1:5" x14ac:dyDescent="0.3">
      <c r="A21" s="176"/>
      <c r="B21" s="22"/>
      <c r="C21" s="20"/>
      <c r="D21" s="20"/>
      <c r="E21" s="20"/>
    </row>
    <row r="22" spans="1:5" x14ac:dyDescent="0.3">
      <c r="A22" s="209" t="s">
        <v>64</v>
      </c>
      <c r="B22" s="189"/>
      <c r="C22" s="189"/>
      <c r="D22" s="189"/>
      <c r="E22" s="189"/>
    </row>
    <row r="23" spans="1:5" x14ac:dyDescent="0.3">
      <c r="A23" s="1"/>
      <c r="B23" s="190"/>
      <c r="C23" s="190"/>
      <c r="D23" s="190"/>
      <c r="E23" s="190"/>
    </row>
    <row r="24" spans="1:5" x14ac:dyDescent="0.3">
      <c r="A24" s="210" t="s">
        <v>26</v>
      </c>
      <c r="B24" s="22"/>
      <c r="C24" s="22"/>
      <c r="D24" s="22"/>
      <c r="E24" s="22"/>
    </row>
    <row r="25" spans="1:5" x14ac:dyDescent="0.3">
      <c r="A25" s="1"/>
      <c r="B25" s="177"/>
      <c r="C25" s="177"/>
      <c r="D25" s="177"/>
      <c r="E25" s="177"/>
    </row>
    <row r="26" spans="1:5" x14ac:dyDescent="0.3">
      <c r="A26" s="24"/>
      <c r="B26" s="24"/>
      <c r="C26" s="24"/>
      <c r="D26" s="24"/>
      <c r="E26" s="24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  <hyperlink ref="B15" location="'KM-G'!A1" display="KM-G-10-M "/>
    <hyperlink ref="B14" location="'KM-G-10-1'!A1" display="KM-G-10-1 "/>
    <hyperlink ref="B11" location="'KM-G'!A1" display="KM-G"/>
    <hyperlink ref="B13" location="'KM-G-02'!A1" display="KM-G-02"/>
    <hyperlink ref="B12" location="'KM-G-01'!A1" display="KM-G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194" customWidth="1"/>
    <col min="2" max="2" width="36.625" style="194" customWidth="1"/>
    <col min="3" max="4" width="20.625" style="194" customWidth="1"/>
    <col min="5" max="5" width="11.5" style="194" customWidth="1"/>
    <col min="6" max="6" width="20.625" style="194" customWidth="1"/>
    <col min="7" max="16384" width="9" style="194"/>
  </cols>
  <sheetData>
    <row r="1" spans="2:6" ht="32.1" customHeight="1" x14ac:dyDescent="0.2">
      <c r="B1" s="193"/>
    </row>
    <row r="2" spans="2:6" ht="15" customHeight="1" x14ac:dyDescent="0.2"/>
    <row r="3" spans="2:6" ht="15" customHeight="1" x14ac:dyDescent="0.2">
      <c r="D3" s="195"/>
    </row>
    <row r="4" spans="2:6" ht="15" customHeight="1" x14ac:dyDescent="0.2"/>
    <row r="5" spans="2:6" ht="15" customHeight="1" x14ac:dyDescent="0.2">
      <c r="D5" s="195"/>
    </row>
    <row r="6" spans="2:6" ht="15" customHeight="1" x14ac:dyDescent="0.2"/>
    <row r="7" spans="2:6" ht="15" customHeight="1" x14ac:dyDescent="0.2"/>
    <row r="12" spans="2:6" x14ac:dyDescent="0.2">
      <c r="F12" s="196"/>
    </row>
    <row r="13" spans="2:6" x14ac:dyDescent="0.2">
      <c r="F13" s="196"/>
    </row>
    <row r="15" spans="2:6" x14ac:dyDescent="0.2">
      <c r="F15" s="19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KM-G</vt:lpstr>
      <vt:lpstr>KM-G-01</vt:lpstr>
      <vt:lpstr>KM-G-02</vt:lpstr>
      <vt:lpstr>KM-G-10-1</vt:lpstr>
      <vt:lpstr>KM-G-10-M</vt:lpstr>
      <vt:lpstr>KM-G-10-E</vt:lpstr>
      <vt:lpstr>Alapa</vt:lpstr>
      <vt:lpstr>Import_M</vt:lpstr>
      <vt:lpstr>Import_O</vt:lpstr>
      <vt:lpstr>Import_F</vt:lpstr>
      <vt:lpstr>'KM-G-02'!Nyomtatási_cím</vt:lpstr>
      <vt:lpstr>'KM-G'!Nyomtatási_terület</vt:lpstr>
      <vt:lpstr>'KM-G-01'!Nyomtatási_terület</vt:lpstr>
      <vt:lpstr>'KM-G-02'!Nyomtatási_terület</vt:lpstr>
      <vt:lpstr>'KM-G-10-1'!Nyomtatási_terület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v.1.18.24.0.0#2018-07-05</dc:description>
  <cp:lastPrinted>2016-07-06T08:54:43Z</cp:lastPrinted>
  <dcterms:created xsi:type="dcterms:W3CDTF">2011-02-03T09:55:45Z</dcterms:created>
  <dcterms:modified xsi:type="dcterms:W3CDTF">2018-07-04T09:50:17Z</dcterms:modified>
</cp:coreProperties>
</file>