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0\2020.Köv\"/>
    </mc:Choice>
  </mc:AlternateContent>
  <bookViews>
    <workbookView xWindow="240" yWindow="15" windowWidth="14880" windowHeight="8190" tabRatio="732"/>
  </bookViews>
  <sheets>
    <sheet name="KM-AII" sheetId="66" r:id="rId1"/>
    <sheet name="KM-AII-01" sheetId="67" r:id="rId2"/>
    <sheet name="KM-AII-02" sheetId="7" r:id="rId3"/>
    <sheet name="KM-AII-10-1" sheetId="64" r:id="rId4"/>
    <sheet name="KM-AII-10-2" sheetId="72" r:id="rId5"/>
    <sheet name="KM-AII-10-21" sheetId="75" r:id="rId6"/>
    <sheet name="KM-AII-10-3" sheetId="68" r:id="rId7"/>
    <sheet name="KM-AII-10-4" sheetId="69" r:id="rId8"/>
    <sheet name="KM-AII-10-5" sheetId="73" r:id="rId9"/>
    <sheet name="KM-AII-10-M" sheetId="70" r:id="rId10"/>
    <sheet name="KM-AII-10-E" sheetId="74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__nev1" localSheetId="5">#REF!</definedName>
    <definedName name="___nev1">#REF!</definedName>
    <definedName name="___nev10" localSheetId="5">#REF!</definedName>
    <definedName name="___nev10">#REF!</definedName>
    <definedName name="___nev11" localSheetId="5">#REF!</definedName>
    <definedName name="___nev11">#REF!</definedName>
    <definedName name="___nev12" localSheetId="5">#REF!</definedName>
    <definedName name="___nev12">#REF!</definedName>
    <definedName name="___nev13" localSheetId="5">#REF!</definedName>
    <definedName name="___nev13">#REF!</definedName>
    <definedName name="___nev14" localSheetId="5">#REF!</definedName>
    <definedName name="___nev14">#REF!</definedName>
    <definedName name="___nev15" localSheetId="5">#REF!</definedName>
    <definedName name="___nev15">#REF!</definedName>
    <definedName name="___nev2" localSheetId="5">#REF!</definedName>
    <definedName name="___nev2">#REF!</definedName>
    <definedName name="___nev3" localSheetId="5">#REF!</definedName>
    <definedName name="___nev3">#REF!</definedName>
    <definedName name="___nev4" localSheetId="5">#REF!</definedName>
    <definedName name="___nev4">#REF!</definedName>
    <definedName name="___nev5" localSheetId="5">#REF!</definedName>
    <definedName name="___nev5">#REF!</definedName>
    <definedName name="___nev6" localSheetId="5">#REF!</definedName>
    <definedName name="___nev6">#REF!</definedName>
    <definedName name="___nev7" localSheetId="5">#REF!</definedName>
    <definedName name="___nev7">#REF!</definedName>
    <definedName name="___nev8" localSheetId="5">#REF!</definedName>
    <definedName name="___nev8">#REF!</definedName>
    <definedName name="___nev9" localSheetId="5">#REF!</definedName>
    <definedName name="___nev9">#REF!</definedName>
    <definedName name="__nev1" localSheetId="5">#REF!</definedName>
    <definedName name="__nev1">#REF!</definedName>
    <definedName name="__nev10" localSheetId="5">#REF!</definedName>
    <definedName name="__nev10">#REF!</definedName>
    <definedName name="__nev11" localSheetId="5">#REF!</definedName>
    <definedName name="__nev11">#REF!</definedName>
    <definedName name="__nev12" localSheetId="5">#REF!</definedName>
    <definedName name="__nev12">#REF!</definedName>
    <definedName name="__nev13" localSheetId="5">#REF!</definedName>
    <definedName name="__nev13">#REF!</definedName>
    <definedName name="__nev14" localSheetId="5">#REF!</definedName>
    <definedName name="__nev14">#REF!</definedName>
    <definedName name="__nev15" localSheetId="5">#REF!</definedName>
    <definedName name="__nev15">#REF!</definedName>
    <definedName name="__nev2" localSheetId="5">#REF!</definedName>
    <definedName name="__nev2">#REF!</definedName>
    <definedName name="__nev3" localSheetId="5">#REF!</definedName>
    <definedName name="__nev3">#REF!</definedName>
    <definedName name="__nev4" localSheetId="5">#REF!</definedName>
    <definedName name="__nev4">#REF!</definedName>
    <definedName name="__nev5" localSheetId="5">#REF!</definedName>
    <definedName name="__nev5">#REF!</definedName>
    <definedName name="__nev6" localSheetId="5">#REF!</definedName>
    <definedName name="__nev6">#REF!</definedName>
    <definedName name="__nev7" localSheetId="5">#REF!</definedName>
    <definedName name="__nev7">#REF!</definedName>
    <definedName name="__nev8" localSheetId="5">#REF!</definedName>
    <definedName name="__nev8">#REF!</definedName>
    <definedName name="__nev9" localSheetId="5">#REF!</definedName>
    <definedName name="__nev9">#REF!</definedName>
    <definedName name="_nev1" localSheetId="5">#REF!</definedName>
    <definedName name="_nev1">#REF!</definedName>
    <definedName name="_nev10" localSheetId="5">#REF!</definedName>
    <definedName name="_nev10">#REF!</definedName>
    <definedName name="_nev11" localSheetId="5">#REF!</definedName>
    <definedName name="_nev11">#REF!</definedName>
    <definedName name="_nev12" localSheetId="5">#REF!</definedName>
    <definedName name="_nev12">#REF!</definedName>
    <definedName name="_nev13" localSheetId="5">#REF!</definedName>
    <definedName name="_nev13">#REF!</definedName>
    <definedName name="_nev14" localSheetId="5">#REF!</definedName>
    <definedName name="_nev14">#REF!</definedName>
    <definedName name="_nev15" localSheetId="5">#REF!</definedName>
    <definedName name="_nev15">#REF!</definedName>
    <definedName name="_nev2" localSheetId="5">#REF!</definedName>
    <definedName name="_nev2">#REF!</definedName>
    <definedName name="_nev3" localSheetId="5">#REF!</definedName>
    <definedName name="_nev3">#REF!</definedName>
    <definedName name="_nev4" localSheetId="5">#REF!</definedName>
    <definedName name="_nev4">#REF!</definedName>
    <definedName name="_nev5" localSheetId="5">#REF!</definedName>
    <definedName name="_nev5">#REF!</definedName>
    <definedName name="_nev6" localSheetId="5">#REF!</definedName>
    <definedName name="_nev6">#REF!</definedName>
    <definedName name="_nev7" localSheetId="5">#REF!</definedName>
    <definedName name="_nev7">#REF!</definedName>
    <definedName name="_nev8" localSheetId="5">#REF!</definedName>
    <definedName name="_nev8">#REF!</definedName>
    <definedName name="_nev9" localSheetId="5">#REF!</definedName>
    <definedName name="_nev9">#REF!</definedName>
    <definedName name="A.I.L1" localSheetId="5">#REF!</definedName>
    <definedName name="A.I.L1">#REF!</definedName>
    <definedName name="A.I.L2" localSheetId="5">#REF!</definedName>
    <definedName name="A.I.L2">#REF!</definedName>
    <definedName name="A.II.L1." localSheetId="5">#REF!</definedName>
    <definedName name="A.II.L1.">#REF!</definedName>
    <definedName name="A.II.L2" localSheetId="5">'[1]8. L.A.II.6.'!#REF!</definedName>
    <definedName name="A.II.L2">'[1]8. L.A.II.6.'!#REF!</definedName>
    <definedName name="A.II.L2_1" localSheetId="5">'[2]8. L.A.II.6.'!#REF!</definedName>
    <definedName name="A.II.L2_1">'[2]8. L.A.II.6.'!#REF!</definedName>
    <definedName name="A.II.L3" localSheetId="5">'[3]8. L.A.II.6.'!#REF!</definedName>
    <definedName name="A.II.L3">'[3]8. L.A.II.6.'!#REF!</definedName>
    <definedName name="A.III.L1." localSheetId="5">#REF!</definedName>
    <definedName name="A.III.L1." localSheetId="8">'KM-AII-10-5'!$D$1:$E$1</definedName>
    <definedName name="A.III.L1.">#REF!</definedName>
    <definedName name="A.III.L2." localSheetId="5">'[1]11. L.A.III.2.,4.,5.'!#REF!</definedName>
    <definedName name="A.III.L2.">'[1]11. L.A.III.2.,4.,5.'!#REF!</definedName>
    <definedName name="_xlnm.Database">[4]Tartalomj.!$A$1:$D$108</definedName>
    <definedName name="K" hidden="1">{#N/A,#N/A,TRUE,"A1";#N/A,#N/A,TRUE,"A2";#N/A,#N/A,TRUE,"B1"}</definedName>
    <definedName name="KörlevMező">'[5]#HIV'!$A$1</definedName>
    <definedName name="MPR" localSheetId="5">#REF!</definedName>
    <definedName name="MPR">#REF!</definedName>
    <definedName name="nyomtat" localSheetId="5">#REF!</definedName>
    <definedName name="nyomtat">#REF!</definedName>
    <definedName name="_xlnm.Print_Titles" localSheetId="2">'KM-AII-02'!$7:$8</definedName>
    <definedName name="_xlnm.Print_Titles" localSheetId="3">'KM-AII-10-1'!$1:$8</definedName>
    <definedName name="_xlnm.Print_Titles" localSheetId="6">'KM-AII-10-3'!$1:$8</definedName>
    <definedName name="_xlnm.Print_Titles" localSheetId="7">'KM-AII-10-4'!$1:$8</definedName>
    <definedName name="_xlnm.Print_Area" localSheetId="0">'KM-AII'!$A$1:$E$61</definedName>
    <definedName name="_xlnm.Print_Area" localSheetId="1">'KM-AII-01'!$A$1:$H$48</definedName>
    <definedName name="_xlnm.Print_Area" localSheetId="2">'KM-AII-02'!$A$1:$J$400</definedName>
    <definedName name="_xlnm.Print_Area" localSheetId="3">'KM-AII-10-1'!$A$1:$I$42</definedName>
    <definedName name="_xlnm.Print_Area" localSheetId="4">'KM-AII-10-2'!$A$1:$T$48</definedName>
    <definedName name="_xlnm.Print_Area" localSheetId="5">'KM-AII-10-21'!$A$1:$N$48</definedName>
    <definedName name="_xlnm.Print_Area" localSheetId="6">'KM-AII-10-3'!$A$1:$I$30</definedName>
    <definedName name="_xlnm.Print_Area" localSheetId="7">'KM-AII-10-4'!$A$1:$I$31</definedName>
    <definedName name="_xlnm.Print_Area" localSheetId="8">'KM-AII-10-5'!$A$1:$L$39</definedName>
    <definedName name="_xlnm.Print_Area" localSheetId="10">'KM-AII-10-E'!$A$1:$E$27</definedName>
    <definedName name="_xlnm.Print_Area" localSheetId="9">'KM-AII-10-M'!$A$1:$B$43</definedName>
    <definedName name="szallitok" localSheetId="5">#REF!</definedName>
    <definedName name="szallitok">#REF!</definedName>
    <definedName name="TABLE" localSheetId="11">Alapa!$C$27:$C$27</definedName>
    <definedName name="TABLE_2" localSheetId="11">Alapa!$C$27:$C$27</definedName>
    <definedName name="vevok" localSheetId="5">#REF!</definedName>
    <definedName name="vevok">#REF!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8" hidden="1">{#N/A,#N/A,TRUE,"A1";#N/A,#N/A,TRUE,"A2";#N/A,#N/A,TRUE,"B1"}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  <definedName name="XXX" localSheetId="5">'[2]11. L.A.III.2.,4.,5.'!#REF!</definedName>
    <definedName name="XXX">'[2]11. L.A.III.2.,4.,5.'!#REF!</definedName>
  </definedNames>
  <calcPr calcId="162913"/>
</workbook>
</file>

<file path=xl/calcChain.xml><?xml version="1.0" encoding="utf-8"?>
<calcChain xmlns="http://schemas.openxmlformats.org/spreadsheetml/2006/main">
  <c r="S33" i="72" l="1"/>
  <c r="S31" i="72"/>
  <c r="S32" i="72"/>
  <c r="S34" i="72"/>
  <c r="S35" i="72"/>
  <c r="S30" i="72"/>
  <c r="T25" i="72"/>
  <c r="T21" i="72"/>
  <c r="T22" i="72"/>
  <c r="T23" i="72"/>
  <c r="T24" i="72"/>
  <c r="T20" i="72"/>
  <c r="T10" i="72"/>
  <c r="S26" i="72"/>
  <c r="S24" i="72"/>
  <c r="S13" i="72"/>
  <c r="S22" i="72"/>
  <c r="S21" i="72"/>
  <c r="S23" i="72"/>
  <c r="S25" i="72"/>
  <c r="S20" i="72"/>
  <c r="N26" i="72"/>
  <c r="N22" i="72"/>
  <c r="N21" i="72"/>
  <c r="N23" i="72"/>
  <c r="N24" i="72"/>
  <c r="N25" i="72"/>
  <c r="N20" i="72"/>
  <c r="M23" i="72"/>
  <c r="M20" i="72"/>
  <c r="M21" i="72"/>
  <c r="M22" i="72"/>
  <c r="M24" i="72"/>
  <c r="M25" i="72"/>
  <c r="K23" i="72"/>
  <c r="K21" i="72"/>
  <c r="K22" i="72"/>
  <c r="K24" i="72"/>
  <c r="K25" i="72"/>
  <c r="K20" i="72"/>
  <c r="I22" i="72"/>
  <c r="I21" i="72"/>
  <c r="I23" i="72"/>
  <c r="I24" i="72"/>
  <c r="I25" i="72"/>
  <c r="I20" i="72"/>
  <c r="E16" i="72"/>
  <c r="A5" i="7" l="1"/>
  <c r="A21" i="67"/>
  <c r="A6" i="66"/>
  <c r="H5" i="75" l="1"/>
  <c r="K5" i="75"/>
  <c r="B5" i="75"/>
  <c r="H4" i="75"/>
  <c r="B4" i="75"/>
  <c r="E40" i="75"/>
  <c r="E42" i="75" s="1"/>
  <c r="E36" i="75"/>
  <c r="E38" i="75" s="1"/>
  <c r="E26" i="75"/>
  <c r="E28" i="75" s="1"/>
  <c r="E16" i="75"/>
  <c r="E18" i="75" s="1"/>
  <c r="A10" i="75"/>
  <c r="K8" i="75"/>
  <c r="G2" i="75"/>
  <c r="F2" i="75"/>
  <c r="A11" i="75" l="1"/>
  <c r="A12" i="75"/>
  <c r="H26" i="67"/>
  <c r="H25" i="67"/>
  <c r="B26" i="67"/>
  <c r="B25" i="67"/>
  <c r="B23" i="67"/>
  <c r="B22" i="67"/>
  <c r="H22" i="67" s="1"/>
  <c r="H23" i="6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G99" i="7"/>
  <c r="F100" i="7"/>
  <c r="G100" i="7"/>
  <c r="F101" i="7"/>
  <c r="G101" i="7"/>
  <c r="F102" i="7"/>
  <c r="G102" i="7"/>
  <c r="F103" i="7"/>
  <c r="G103" i="7"/>
  <c r="F104" i="7"/>
  <c r="G104" i="7"/>
  <c r="F105" i="7"/>
  <c r="G105" i="7"/>
  <c r="F106" i="7"/>
  <c r="G106" i="7"/>
  <c r="F107" i="7"/>
  <c r="G107" i="7"/>
  <c r="F108" i="7"/>
  <c r="G108" i="7"/>
  <c r="F109" i="7"/>
  <c r="G109" i="7"/>
  <c r="F110" i="7"/>
  <c r="G110" i="7"/>
  <c r="F111" i="7"/>
  <c r="G111" i="7"/>
  <c r="F112" i="7"/>
  <c r="G112" i="7"/>
  <c r="F113" i="7"/>
  <c r="G113" i="7"/>
  <c r="F114" i="7"/>
  <c r="G114" i="7"/>
  <c r="F115" i="7"/>
  <c r="G115" i="7"/>
  <c r="F116" i="7"/>
  <c r="G116" i="7"/>
  <c r="F117" i="7"/>
  <c r="G117" i="7"/>
  <c r="F118" i="7"/>
  <c r="G118" i="7"/>
  <c r="F119" i="7"/>
  <c r="G119" i="7"/>
  <c r="F120" i="7"/>
  <c r="G120" i="7"/>
  <c r="F121" i="7"/>
  <c r="G121" i="7"/>
  <c r="F122" i="7"/>
  <c r="G122" i="7"/>
  <c r="F123" i="7"/>
  <c r="G123" i="7"/>
  <c r="F124" i="7"/>
  <c r="G124" i="7"/>
  <c r="F125" i="7"/>
  <c r="G125" i="7"/>
  <c r="F126" i="7"/>
  <c r="G126" i="7"/>
  <c r="F127" i="7"/>
  <c r="G127" i="7"/>
  <c r="F128" i="7"/>
  <c r="G128" i="7"/>
  <c r="F129" i="7"/>
  <c r="G129" i="7"/>
  <c r="F130" i="7"/>
  <c r="G130" i="7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F177" i="7"/>
  <c r="G177" i="7"/>
  <c r="F178" i="7"/>
  <c r="G178" i="7"/>
  <c r="F179" i="7"/>
  <c r="G179" i="7"/>
  <c r="F180" i="7"/>
  <c r="G180" i="7"/>
  <c r="F181" i="7"/>
  <c r="G181" i="7"/>
  <c r="F182" i="7"/>
  <c r="G182" i="7"/>
  <c r="F183" i="7"/>
  <c r="G183" i="7"/>
  <c r="F184" i="7"/>
  <c r="G184" i="7"/>
  <c r="F185" i="7"/>
  <c r="G185" i="7"/>
  <c r="F186" i="7"/>
  <c r="G186" i="7"/>
  <c r="F187" i="7"/>
  <c r="G187" i="7"/>
  <c r="F188" i="7"/>
  <c r="G188" i="7"/>
  <c r="F189" i="7"/>
  <c r="G189" i="7"/>
  <c r="F190" i="7"/>
  <c r="G190" i="7"/>
  <c r="F191" i="7"/>
  <c r="G191" i="7"/>
  <c r="F192" i="7"/>
  <c r="G192" i="7"/>
  <c r="F193" i="7"/>
  <c r="G193" i="7"/>
  <c r="F194" i="7"/>
  <c r="G194" i="7"/>
  <c r="F195" i="7"/>
  <c r="G195" i="7"/>
  <c r="F196" i="7"/>
  <c r="G196" i="7"/>
  <c r="F197" i="7"/>
  <c r="G197" i="7"/>
  <c r="F198" i="7"/>
  <c r="G198" i="7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F297" i="7"/>
  <c r="G297" i="7"/>
  <c r="F298" i="7"/>
  <c r="G298" i="7"/>
  <c r="F299" i="7"/>
  <c r="G299" i="7"/>
  <c r="F300" i="7"/>
  <c r="G300" i="7"/>
  <c r="F301" i="7"/>
  <c r="G301" i="7"/>
  <c r="F302" i="7"/>
  <c r="G302" i="7"/>
  <c r="F303" i="7"/>
  <c r="G303" i="7"/>
  <c r="F304" i="7"/>
  <c r="G304" i="7"/>
  <c r="F305" i="7"/>
  <c r="G305" i="7"/>
  <c r="F306" i="7"/>
  <c r="G306" i="7"/>
  <c r="F307" i="7"/>
  <c r="G307" i="7"/>
  <c r="F308" i="7"/>
  <c r="G308" i="7"/>
  <c r="F309" i="7"/>
  <c r="G309" i="7"/>
  <c r="F310" i="7"/>
  <c r="G310" i="7"/>
  <c r="F311" i="7"/>
  <c r="G311" i="7"/>
  <c r="F312" i="7"/>
  <c r="G312" i="7"/>
  <c r="F313" i="7"/>
  <c r="G313" i="7"/>
  <c r="F314" i="7"/>
  <c r="G314" i="7"/>
  <c r="F315" i="7"/>
  <c r="G315" i="7"/>
  <c r="F316" i="7"/>
  <c r="G316" i="7"/>
  <c r="F317" i="7"/>
  <c r="G317" i="7"/>
  <c r="F318" i="7"/>
  <c r="G318" i="7"/>
  <c r="F319" i="7"/>
  <c r="G319" i="7"/>
  <c r="F320" i="7"/>
  <c r="G320" i="7"/>
  <c r="F321" i="7"/>
  <c r="G321" i="7"/>
  <c r="F322" i="7"/>
  <c r="G322" i="7"/>
  <c r="F323" i="7"/>
  <c r="G323" i="7"/>
  <c r="F324" i="7"/>
  <c r="G324" i="7"/>
  <c r="F325" i="7"/>
  <c r="G325" i="7"/>
  <c r="F326" i="7"/>
  <c r="G326" i="7"/>
  <c r="F327" i="7"/>
  <c r="G327" i="7"/>
  <c r="F328" i="7"/>
  <c r="G328" i="7"/>
  <c r="F329" i="7"/>
  <c r="G329" i="7"/>
  <c r="F330" i="7"/>
  <c r="G330" i="7"/>
  <c r="F331" i="7"/>
  <c r="G331" i="7"/>
  <c r="F332" i="7"/>
  <c r="G332" i="7"/>
  <c r="F333" i="7"/>
  <c r="G333" i="7"/>
  <c r="F334" i="7"/>
  <c r="G334" i="7"/>
  <c r="F335" i="7"/>
  <c r="G335" i="7"/>
  <c r="F336" i="7"/>
  <c r="G336" i="7"/>
  <c r="F337" i="7"/>
  <c r="G337" i="7"/>
  <c r="F338" i="7"/>
  <c r="G338" i="7"/>
  <c r="F339" i="7"/>
  <c r="G339" i="7"/>
  <c r="F340" i="7"/>
  <c r="G340" i="7"/>
  <c r="F341" i="7"/>
  <c r="G341" i="7"/>
  <c r="F342" i="7"/>
  <c r="G342" i="7"/>
  <c r="F343" i="7"/>
  <c r="G343" i="7"/>
  <c r="F344" i="7"/>
  <c r="G344" i="7"/>
  <c r="F345" i="7"/>
  <c r="G345" i="7"/>
  <c r="F346" i="7"/>
  <c r="G346" i="7"/>
  <c r="F347" i="7"/>
  <c r="G347" i="7"/>
  <c r="F348" i="7"/>
  <c r="G348" i="7"/>
  <c r="F349" i="7"/>
  <c r="G349" i="7"/>
  <c r="F350" i="7"/>
  <c r="G350" i="7"/>
  <c r="F351" i="7"/>
  <c r="G351" i="7"/>
  <c r="F352" i="7"/>
  <c r="G352" i="7"/>
  <c r="F353" i="7"/>
  <c r="G353" i="7"/>
  <c r="F354" i="7"/>
  <c r="G354" i="7"/>
  <c r="F355" i="7"/>
  <c r="G355" i="7"/>
  <c r="F356" i="7"/>
  <c r="G356" i="7"/>
  <c r="F357" i="7"/>
  <c r="G357" i="7"/>
  <c r="F358" i="7"/>
  <c r="G358" i="7"/>
  <c r="F359" i="7"/>
  <c r="G359" i="7"/>
  <c r="F360" i="7"/>
  <c r="G360" i="7"/>
  <c r="F361" i="7"/>
  <c r="G361" i="7"/>
  <c r="F362" i="7"/>
  <c r="G362" i="7"/>
  <c r="F363" i="7"/>
  <c r="G363" i="7"/>
  <c r="F364" i="7"/>
  <c r="G364" i="7"/>
  <c r="F365" i="7"/>
  <c r="G365" i="7"/>
  <c r="F366" i="7"/>
  <c r="G366" i="7"/>
  <c r="F367" i="7"/>
  <c r="G367" i="7"/>
  <c r="F368" i="7"/>
  <c r="G368" i="7"/>
  <c r="F369" i="7"/>
  <c r="G369" i="7"/>
  <c r="F370" i="7"/>
  <c r="G370" i="7"/>
  <c r="F371" i="7"/>
  <c r="G371" i="7"/>
  <c r="F372" i="7"/>
  <c r="G372" i="7"/>
  <c r="F373" i="7"/>
  <c r="G373" i="7"/>
  <c r="F374" i="7"/>
  <c r="G374" i="7"/>
  <c r="F375" i="7"/>
  <c r="G375" i="7"/>
  <c r="F376" i="7"/>
  <c r="G376" i="7"/>
  <c r="F377" i="7"/>
  <c r="G377" i="7"/>
  <c r="F378" i="7"/>
  <c r="G378" i="7"/>
  <c r="F379" i="7"/>
  <c r="G379" i="7"/>
  <c r="F380" i="7"/>
  <c r="G380" i="7"/>
  <c r="F381" i="7"/>
  <c r="G381" i="7"/>
  <c r="F382" i="7"/>
  <c r="G382" i="7"/>
  <c r="F383" i="7"/>
  <c r="G383" i="7"/>
  <c r="F384" i="7"/>
  <c r="G384" i="7"/>
  <c r="F385" i="7"/>
  <c r="G385" i="7"/>
  <c r="F386" i="7"/>
  <c r="G386" i="7"/>
  <c r="F387" i="7"/>
  <c r="G387" i="7"/>
  <c r="F388" i="7"/>
  <c r="G388" i="7"/>
  <c r="F389" i="7"/>
  <c r="G389" i="7"/>
  <c r="F390" i="7"/>
  <c r="G390" i="7"/>
  <c r="F391" i="7"/>
  <c r="G391" i="7"/>
  <c r="F392" i="7"/>
  <c r="G392" i="7"/>
  <c r="F393" i="7"/>
  <c r="G393" i="7"/>
  <c r="F394" i="7"/>
  <c r="G394" i="7"/>
  <c r="F395" i="7"/>
  <c r="G395" i="7"/>
  <c r="F396" i="7"/>
  <c r="G396" i="7"/>
  <c r="F397" i="7"/>
  <c r="G397" i="7"/>
  <c r="F398" i="7"/>
  <c r="G398" i="7"/>
  <c r="F399" i="7"/>
  <c r="G399" i="7"/>
  <c r="F400" i="7"/>
  <c r="G400" i="7"/>
  <c r="G10" i="7"/>
  <c r="F10" i="7"/>
  <c r="B6" i="74"/>
  <c r="B6" i="70"/>
  <c r="B8" i="74"/>
  <c r="B8" i="70"/>
  <c r="B7" i="74"/>
  <c r="B7" i="70"/>
  <c r="B5" i="74"/>
  <c r="B4" i="74"/>
  <c r="D8" i="66"/>
  <c r="E2" i="74"/>
  <c r="D2" i="74"/>
  <c r="E2" i="70"/>
  <c r="D2" i="70"/>
  <c r="E2" i="73"/>
  <c r="D2" i="73"/>
  <c r="E2" i="69"/>
  <c r="D2" i="69"/>
  <c r="E2" i="68"/>
  <c r="D2" i="68"/>
  <c r="E2" i="72"/>
  <c r="D2" i="72"/>
  <c r="E2" i="64"/>
  <c r="D2" i="64"/>
  <c r="E2" i="7"/>
  <c r="D2" i="7"/>
  <c r="E2" i="67"/>
  <c r="D2" i="67"/>
  <c r="E2" i="66"/>
  <c r="D2" i="66"/>
  <c r="I10" i="72"/>
  <c r="I36" i="64"/>
  <c r="K10" i="72"/>
  <c r="I8" i="72"/>
  <c r="D33" i="73"/>
  <c r="F33" i="73"/>
  <c r="G33" i="73"/>
  <c r="I33" i="73"/>
  <c r="J33" i="73"/>
  <c r="K33" i="73"/>
  <c r="C33" i="73"/>
  <c r="H3" i="67"/>
  <c r="B8" i="7"/>
  <c r="A7" i="7"/>
  <c r="F8" i="7"/>
  <c r="E8" i="7"/>
  <c r="D8" i="7"/>
  <c r="F5" i="73"/>
  <c r="G5" i="69"/>
  <c r="G5" i="68"/>
  <c r="H5" i="72"/>
  <c r="G5" i="64"/>
  <c r="F4" i="7"/>
  <c r="E6" i="67"/>
  <c r="D5" i="66"/>
  <c r="H10" i="73"/>
  <c r="D6" i="66"/>
  <c r="E7" i="67"/>
  <c r="F5" i="7"/>
  <c r="I5" i="64"/>
  <c r="K5" i="72"/>
  <c r="I5" i="68"/>
  <c r="I5" i="69"/>
  <c r="I5" i="73"/>
  <c r="D4" i="66"/>
  <c r="A5" i="66"/>
  <c r="A4" i="66"/>
  <c r="B17" i="67"/>
  <c r="H17" i="67" s="1"/>
  <c r="B16" i="67"/>
  <c r="H16" i="67" s="1"/>
  <c r="B15" i="67"/>
  <c r="H15" i="67" s="1"/>
  <c r="B14" i="67"/>
  <c r="H14" i="67" s="1"/>
  <c r="B13" i="67"/>
  <c r="H13" i="67" s="1"/>
  <c r="B12" i="67"/>
  <c r="H12" i="67" s="1"/>
  <c r="F17" i="67"/>
  <c r="E17" i="67"/>
  <c r="D17" i="67"/>
  <c r="F16" i="67"/>
  <c r="E16" i="67"/>
  <c r="D16" i="67"/>
  <c r="F15" i="67"/>
  <c r="G15" i="67" s="1"/>
  <c r="E15" i="67"/>
  <c r="D15" i="67"/>
  <c r="F14" i="67"/>
  <c r="G14" i="67" s="1"/>
  <c r="E14" i="67"/>
  <c r="D14" i="67"/>
  <c r="F13" i="67"/>
  <c r="E13" i="67"/>
  <c r="D13" i="67"/>
  <c r="F12" i="67"/>
  <c r="G12" i="67" s="1"/>
  <c r="E12" i="67"/>
  <c r="D12" i="67"/>
  <c r="F11" i="67"/>
  <c r="E11" i="67"/>
  <c r="D11" i="67"/>
  <c r="B11" i="67"/>
  <c r="E5" i="67"/>
  <c r="A6" i="67"/>
  <c r="A5" i="67"/>
  <c r="F3" i="7"/>
  <c r="A4" i="7"/>
  <c r="A3" i="7"/>
  <c r="D7" i="7"/>
  <c r="E7" i="7"/>
  <c r="G7" i="7"/>
  <c r="C23" i="64"/>
  <c r="G4" i="64"/>
  <c r="B5" i="64"/>
  <c r="B4" i="64"/>
  <c r="I34" i="64"/>
  <c r="G25" i="64"/>
  <c r="F25" i="64"/>
  <c r="E25" i="64"/>
  <c r="D25" i="64"/>
  <c r="C25" i="64"/>
  <c r="B25" i="64"/>
  <c r="H9" i="64"/>
  <c r="I24" i="64"/>
  <c r="E23" i="64"/>
  <c r="E13" i="64"/>
  <c r="E26" i="64" s="1"/>
  <c r="E18" i="64"/>
  <c r="D23" i="64"/>
  <c r="B23" i="64"/>
  <c r="G18" i="64"/>
  <c r="F18" i="64"/>
  <c r="D18" i="64"/>
  <c r="C18" i="64"/>
  <c r="I18" i="64" s="1"/>
  <c r="B18" i="64"/>
  <c r="I17" i="64"/>
  <c r="I16" i="64"/>
  <c r="I15" i="64"/>
  <c r="G13" i="64"/>
  <c r="G26" i="64" s="1"/>
  <c r="G37" i="64" s="1"/>
  <c r="F13" i="64"/>
  <c r="F29" i="64"/>
  <c r="D13" i="64"/>
  <c r="D29" i="64" s="1"/>
  <c r="C13" i="64"/>
  <c r="C29" i="64" s="1"/>
  <c r="B13" i="64"/>
  <c r="B29" i="64"/>
  <c r="I12" i="64"/>
  <c r="H11" i="64"/>
  <c r="I11" i="64" s="1"/>
  <c r="H10" i="64"/>
  <c r="I10" i="64"/>
  <c r="S37" i="72"/>
  <c r="S27" i="72"/>
  <c r="S28" i="72" s="1"/>
  <c r="S17" i="72"/>
  <c r="H37" i="72"/>
  <c r="H27" i="72"/>
  <c r="H17" i="72"/>
  <c r="H4" i="72"/>
  <c r="B5" i="72"/>
  <c r="B4" i="72"/>
  <c r="R16" i="72"/>
  <c r="R26" i="72"/>
  <c r="R36" i="72"/>
  <c r="H16" i="72"/>
  <c r="E26" i="72"/>
  <c r="E36" i="72"/>
  <c r="E40" i="72" s="1"/>
  <c r="K11" i="72"/>
  <c r="M11" i="72" s="1"/>
  <c r="K12" i="72"/>
  <c r="M12" i="72"/>
  <c r="N12" i="72" s="1"/>
  <c r="K13" i="72"/>
  <c r="M13" i="72" s="1"/>
  <c r="K14" i="72"/>
  <c r="M14" i="72"/>
  <c r="S14" i="72" s="1"/>
  <c r="T14" i="72" s="1"/>
  <c r="K15" i="72"/>
  <c r="M15" i="72" s="1"/>
  <c r="S36" i="72"/>
  <c r="S38" i="72" s="1"/>
  <c r="H26" i="72"/>
  <c r="H40" i="72" s="1"/>
  <c r="H36" i="72"/>
  <c r="C36" i="72"/>
  <c r="C26" i="72"/>
  <c r="C16" i="72"/>
  <c r="I12" i="72"/>
  <c r="D16" i="72"/>
  <c r="J16" i="72"/>
  <c r="L16" i="72"/>
  <c r="L40" i="72" s="1"/>
  <c r="O16" i="72"/>
  <c r="P16" i="72"/>
  <c r="Q16" i="72"/>
  <c r="Q40" i="72" s="1"/>
  <c r="D26" i="72"/>
  <c r="J26" i="72"/>
  <c r="L26" i="72"/>
  <c r="O26" i="72"/>
  <c r="O40" i="72" s="1"/>
  <c r="P26" i="72"/>
  <c r="Q26" i="72"/>
  <c r="D36" i="72"/>
  <c r="J36" i="72"/>
  <c r="L36" i="72"/>
  <c r="O36" i="72"/>
  <c r="P36" i="72"/>
  <c r="Q36" i="72"/>
  <c r="K33" i="72"/>
  <c r="M33" i="72"/>
  <c r="N33" i="72" s="1"/>
  <c r="K31" i="72"/>
  <c r="M31" i="72"/>
  <c r="N31" i="72" s="1"/>
  <c r="K35" i="72"/>
  <c r="M35" i="72" s="1"/>
  <c r="N35" i="72" s="1"/>
  <c r="K30" i="72"/>
  <c r="M30" i="72"/>
  <c r="N30" i="72" s="1"/>
  <c r="N36" i="72" s="1"/>
  <c r="K32" i="72"/>
  <c r="M32" i="72"/>
  <c r="N32" i="72"/>
  <c r="K34" i="72"/>
  <c r="M34" i="72" s="1"/>
  <c r="N34" i="72" s="1"/>
  <c r="T31" i="72"/>
  <c r="T33" i="72"/>
  <c r="T35" i="72"/>
  <c r="T32" i="72"/>
  <c r="T34" i="72"/>
  <c r="K26" i="72"/>
  <c r="M26" i="72"/>
  <c r="T30" i="72"/>
  <c r="T26" i="72"/>
  <c r="B5" i="68"/>
  <c r="G4" i="68"/>
  <c r="B4" i="68"/>
  <c r="H25" i="68"/>
  <c r="F24" i="68"/>
  <c r="I24" i="68" s="1"/>
  <c r="F23" i="68"/>
  <c r="I23" i="68" s="1"/>
  <c r="F22" i="68"/>
  <c r="I22" i="68"/>
  <c r="F21" i="68"/>
  <c r="I21" i="68" s="1"/>
  <c r="F20" i="68"/>
  <c r="I20" i="68"/>
  <c r="F19" i="68"/>
  <c r="I19" i="68" s="1"/>
  <c r="F18" i="68"/>
  <c r="I18" i="68" s="1"/>
  <c r="F17" i="68"/>
  <c r="I17" i="68" s="1"/>
  <c r="F16" i="68"/>
  <c r="I16" i="68" s="1"/>
  <c r="F15" i="68"/>
  <c r="I15" i="68" s="1"/>
  <c r="F14" i="68"/>
  <c r="I14" i="68" s="1"/>
  <c r="F13" i="68"/>
  <c r="I13" i="68" s="1"/>
  <c r="F12" i="68"/>
  <c r="I12" i="68"/>
  <c r="F11" i="68"/>
  <c r="I11" i="68" s="1"/>
  <c r="F10" i="68"/>
  <c r="I10" i="68"/>
  <c r="F9" i="68"/>
  <c r="B5" i="69"/>
  <c r="G4" i="69"/>
  <c r="B4" i="69"/>
  <c r="H25" i="69"/>
  <c r="I25" i="69" s="1"/>
  <c r="G25" i="69"/>
  <c r="F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  <c r="F4" i="73"/>
  <c r="A5" i="73"/>
  <c r="A4" i="73"/>
  <c r="H11" i="73"/>
  <c r="J11" i="73" s="1"/>
  <c r="H12" i="73"/>
  <c r="J12" i="73" s="1"/>
  <c r="H13" i="73"/>
  <c r="J13" i="73" s="1"/>
  <c r="H14" i="73"/>
  <c r="J14" i="73" s="1"/>
  <c r="C15" i="73"/>
  <c r="D15" i="73"/>
  <c r="E15" i="73"/>
  <c r="F15" i="73"/>
  <c r="G15" i="73"/>
  <c r="I15" i="73"/>
  <c r="E19" i="73"/>
  <c r="E24" i="73" s="1"/>
  <c r="E20" i="73"/>
  <c r="G20" i="73" s="1"/>
  <c r="E21" i="73"/>
  <c r="G21" i="73"/>
  <c r="K21" i="73" s="1"/>
  <c r="E22" i="73"/>
  <c r="G22" i="73" s="1"/>
  <c r="K22" i="73" s="1"/>
  <c r="E23" i="73"/>
  <c r="G23" i="73" s="1"/>
  <c r="K23" i="73" s="1"/>
  <c r="C24" i="73"/>
  <c r="D24" i="73"/>
  <c r="F24" i="73"/>
  <c r="H24" i="73"/>
  <c r="E28" i="73"/>
  <c r="H28" i="73" s="1"/>
  <c r="L28" i="73"/>
  <c r="E29" i="73"/>
  <c r="L29" i="73"/>
  <c r="E30" i="73"/>
  <c r="H30" i="73" s="1"/>
  <c r="L30" i="73"/>
  <c r="E31" i="73"/>
  <c r="H31" i="73"/>
  <c r="L31" i="73"/>
  <c r="E32" i="73"/>
  <c r="H32" i="73" s="1"/>
  <c r="L32" i="73"/>
  <c r="B5" i="70"/>
  <c r="B4" i="70"/>
  <c r="I33" i="72"/>
  <c r="H29" i="73"/>
  <c r="J10" i="73"/>
  <c r="I14" i="72"/>
  <c r="B26" i="64"/>
  <c r="H25" i="64"/>
  <c r="F26" i="64"/>
  <c r="I35" i="72"/>
  <c r="I32" i="72"/>
  <c r="I11" i="72"/>
  <c r="I30" i="72"/>
  <c r="I34" i="72"/>
  <c r="I31" i="72"/>
  <c r="I15" i="72"/>
  <c r="I13" i="72"/>
  <c r="G35" i="64"/>
  <c r="K16" i="72"/>
  <c r="I9" i="64"/>
  <c r="M10" i="72"/>
  <c r="N14" i="72"/>
  <c r="K20" i="73"/>
  <c r="D9" i="66"/>
  <c r="G17" i="67"/>
  <c r="G13" i="67" l="1"/>
  <c r="A13" i="75"/>
  <c r="T13" i="72"/>
  <c r="N13" i="72"/>
  <c r="S15" i="72"/>
  <c r="T15" i="72" s="1"/>
  <c r="N15" i="72"/>
  <c r="S11" i="72"/>
  <c r="T11" i="72" s="1"/>
  <c r="N11" i="72"/>
  <c r="E35" i="64"/>
  <c r="E37" i="64"/>
  <c r="C40" i="72"/>
  <c r="S12" i="72"/>
  <c r="T12" i="72" s="1"/>
  <c r="P40" i="72"/>
  <c r="D40" i="72"/>
  <c r="R40" i="72"/>
  <c r="H41" i="72"/>
  <c r="H42" i="72" s="1"/>
  <c r="E29" i="64"/>
  <c r="T36" i="72"/>
  <c r="H38" i="72"/>
  <c r="S41" i="72"/>
  <c r="D26" i="64"/>
  <c r="H13" i="64"/>
  <c r="H26" i="64" s="1"/>
  <c r="H386" i="7"/>
  <c r="H368" i="7"/>
  <c r="H326" i="7"/>
  <c r="H284" i="7"/>
  <c r="H242" i="7"/>
  <c r="H198" i="7"/>
  <c r="H168" i="7"/>
  <c r="H134" i="7"/>
  <c r="H102" i="7"/>
  <c r="H68" i="7"/>
  <c r="H34" i="7"/>
  <c r="H16" i="7"/>
  <c r="H6" i="7"/>
  <c r="H376" i="7" s="1"/>
  <c r="J15" i="73"/>
  <c r="F37" i="64"/>
  <c r="F35" i="64"/>
  <c r="H33" i="73"/>
  <c r="I25" i="64"/>
  <c r="E19" i="67"/>
  <c r="H11" i="67"/>
  <c r="G11" i="67"/>
  <c r="F25" i="68"/>
  <c r="I13" i="64"/>
  <c r="I29" i="64" s="1"/>
  <c r="C26" i="64"/>
  <c r="S10" i="72"/>
  <c r="N10" i="72"/>
  <c r="M16" i="72"/>
  <c r="B19" i="67"/>
  <c r="H19" i="67" s="1"/>
  <c r="H18" i="72"/>
  <c r="I9" i="68"/>
  <c r="I25" i="68" s="1"/>
  <c r="G19" i="73"/>
  <c r="H15" i="73"/>
  <c r="M36" i="72"/>
  <c r="K36" i="72"/>
  <c r="K40" i="72" s="1"/>
  <c r="H323" i="7"/>
  <c r="H35" i="7"/>
  <c r="H209" i="7"/>
  <c r="H87" i="7"/>
  <c r="H73" i="7"/>
  <c r="H347" i="7"/>
  <c r="H41" i="7"/>
  <c r="H71" i="7"/>
  <c r="H83" i="7"/>
  <c r="H219" i="7"/>
  <c r="H107" i="7"/>
  <c r="H395" i="7"/>
  <c r="H183" i="7"/>
  <c r="H27" i="7"/>
  <c r="H91" i="7"/>
  <c r="H361" i="7"/>
  <c r="H237" i="7"/>
  <c r="H115" i="7"/>
  <c r="H119" i="7"/>
  <c r="H207" i="7"/>
  <c r="H339" i="7"/>
  <c r="H147" i="7"/>
  <c r="H311" i="7"/>
  <c r="H321" i="7"/>
  <c r="H391" i="7"/>
  <c r="H45" i="7"/>
  <c r="H371" i="7"/>
  <c r="H287" i="7"/>
  <c r="H37" i="7"/>
  <c r="H291" i="7"/>
  <c r="H205" i="7"/>
  <c r="H301" i="7"/>
  <c r="H155" i="7"/>
  <c r="H51" i="7"/>
  <c r="H203" i="7"/>
  <c r="H397" i="7"/>
  <c r="H363" i="7"/>
  <c r="H257" i="7"/>
  <c r="H189" i="7"/>
  <c r="H43" i="7"/>
  <c r="H175" i="7"/>
  <c r="H343" i="7"/>
  <c r="B35" i="64"/>
  <c r="B37" i="64"/>
  <c r="E33" i="73"/>
  <c r="D19" i="67"/>
  <c r="J40" i="72"/>
  <c r="H28" i="72"/>
  <c r="F19" i="67"/>
  <c r="G16" i="67"/>
  <c r="G19" i="67" l="1"/>
  <c r="H26" i="7"/>
  <c r="H52" i="7"/>
  <c r="H84" i="7"/>
  <c r="H118" i="7"/>
  <c r="H152" i="7"/>
  <c r="H186" i="7"/>
  <c r="H218" i="7"/>
  <c r="H262" i="7"/>
  <c r="H304" i="7"/>
  <c r="H344" i="7"/>
  <c r="H25" i="7"/>
  <c r="H235" i="7"/>
  <c r="H187" i="7"/>
  <c r="H135" i="7"/>
  <c r="H101" i="7"/>
  <c r="H81" i="7"/>
  <c r="H353" i="7"/>
  <c r="H225" i="7"/>
  <c r="H57" i="7"/>
  <c r="H385" i="7"/>
  <c r="H31" i="7"/>
  <c r="H293" i="7"/>
  <c r="H67" i="7"/>
  <c r="H165" i="7"/>
  <c r="H109" i="7"/>
  <c r="H14" i="7"/>
  <c r="H32" i="7"/>
  <c r="H60" i="7"/>
  <c r="H92" i="7"/>
  <c r="H126" i="7"/>
  <c r="H160" i="7"/>
  <c r="H398" i="7"/>
  <c r="H234" i="7"/>
  <c r="H276" i="7"/>
  <c r="H316" i="7"/>
  <c r="H358" i="7"/>
  <c r="H318" i="7"/>
  <c r="H356" i="7"/>
  <c r="H157" i="7"/>
  <c r="H22" i="7"/>
  <c r="H44" i="7"/>
  <c r="H76" i="7"/>
  <c r="H110" i="7"/>
  <c r="H142" i="7"/>
  <c r="H176" i="7"/>
  <c r="H210" i="7"/>
  <c r="H252" i="7"/>
  <c r="H294" i="7"/>
  <c r="H336" i="7"/>
  <c r="A14" i="75"/>
  <c r="H89" i="7"/>
  <c r="H307" i="7"/>
  <c r="H399" i="7"/>
  <c r="H93" i="7"/>
  <c r="H123" i="7"/>
  <c r="H69" i="7"/>
  <c r="H315" i="7"/>
  <c r="H319" i="7"/>
  <c r="H63" i="7"/>
  <c r="H303" i="7"/>
  <c r="H239" i="7"/>
  <c r="H268" i="7"/>
  <c r="H229" i="7"/>
  <c r="H367" i="7"/>
  <c r="H275" i="7"/>
  <c r="H99" i="7"/>
  <c r="H377" i="7"/>
  <c r="H161" i="7"/>
  <c r="H375" i="7"/>
  <c r="H24" i="7"/>
  <c r="H302" i="7"/>
  <c r="H146" i="7"/>
  <c r="H281" i="7"/>
  <c r="H387" i="7"/>
  <c r="H79" i="7"/>
  <c r="H103" i="7"/>
  <c r="H246" i="7"/>
  <c r="H201" i="7"/>
  <c r="H47" i="7"/>
  <c r="H259" i="7"/>
  <c r="H355" i="7"/>
  <c r="H233" i="7"/>
  <c r="H59" i="7"/>
  <c r="H204" i="7"/>
  <c r="H141" i="7"/>
  <c r="H77" i="7"/>
  <c r="H129" i="7"/>
  <c r="H75" i="7"/>
  <c r="H349" i="7"/>
  <c r="H265" i="7"/>
  <c r="H121" i="7"/>
  <c r="H111" i="7"/>
  <c r="H17" i="7"/>
  <c r="H195" i="7"/>
  <c r="H100" i="7"/>
  <c r="H351" i="7"/>
  <c r="H359" i="7"/>
  <c r="H341" i="7"/>
  <c r="H173" i="7"/>
  <c r="H127" i="7"/>
  <c r="H49" i="7"/>
  <c r="H180" i="7"/>
  <c r="H335" i="7"/>
  <c r="H299" i="7"/>
  <c r="H231" i="7"/>
  <c r="H179" i="7"/>
  <c r="H269" i="7"/>
  <c r="H253" i="7"/>
  <c r="H305" i="7"/>
  <c r="H167" i="7"/>
  <c r="H241" i="7"/>
  <c r="H149" i="7"/>
  <c r="H199" i="7"/>
  <c r="H357" i="7"/>
  <c r="H345" i="7"/>
  <c r="H15" i="7"/>
  <c r="H285" i="7"/>
  <c r="H39" i="7"/>
  <c r="H177" i="7"/>
  <c r="H143" i="7"/>
  <c r="H261" i="7"/>
  <c r="H379" i="7"/>
  <c r="H283" i="7"/>
  <c r="H228" i="7"/>
  <c r="H139" i="7"/>
  <c r="H13" i="7"/>
  <c r="H309" i="7"/>
  <c r="H105" i="7"/>
  <c r="H400" i="7"/>
  <c r="H29" i="7"/>
  <c r="H145" i="7"/>
  <c r="H153" i="7"/>
  <c r="H159" i="7"/>
  <c r="H277" i="7"/>
  <c r="H185" i="7"/>
  <c r="H263" i="7"/>
  <c r="H251" i="7"/>
  <c r="H249" i="7"/>
  <c r="H317" i="7"/>
  <c r="H254" i="7"/>
  <c r="H193" i="7"/>
  <c r="H381" i="7"/>
  <c r="H289" i="7"/>
  <c r="H23" i="7"/>
  <c r="H325" i="7"/>
  <c r="H272" i="7"/>
  <c r="H125" i="7"/>
  <c r="H220" i="7"/>
  <c r="H288" i="7"/>
  <c r="H117" i="7"/>
  <c r="H331" i="7"/>
  <c r="H181" i="7"/>
  <c r="H243" i="7"/>
  <c r="H36" i="7"/>
  <c r="H61" i="7"/>
  <c r="H329" i="7"/>
  <c r="H271" i="7"/>
  <c r="H131" i="7"/>
  <c r="H313" i="7"/>
  <c r="H224" i="7"/>
  <c r="H163" i="7"/>
  <c r="H53" i="7"/>
  <c r="H337" i="7"/>
  <c r="H221" i="7"/>
  <c r="H137" i="7"/>
  <c r="H389" i="7"/>
  <c r="H213" i="7"/>
  <c r="H191" i="7"/>
  <c r="H266" i="7"/>
  <c r="H85" i="7"/>
  <c r="H365" i="7"/>
  <c r="H200" i="7"/>
  <c r="H21" i="7"/>
  <c r="H279" i="7"/>
  <c r="H55" i="7"/>
  <c r="H232" i="7"/>
  <c r="H369" i="7"/>
  <c r="H151" i="7"/>
  <c r="H267" i="7"/>
  <c r="H362" i="7"/>
  <c r="H383" i="7"/>
  <c r="H227" i="7"/>
  <c r="H97" i="7"/>
  <c r="H38" i="7"/>
  <c r="H393" i="7"/>
  <c r="H223" i="7"/>
  <c r="H247" i="7"/>
  <c r="H245" i="7"/>
  <c r="H295" i="7"/>
  <c r="H19" i="7"/>
  <c r="H65" i="7"/>
  <c r="H211" i="7"/>
  <c r="H33" i="7"/>
  <c r="H169" i="7"/>
  <c r="H171" i="7"/>
  <c r="H273" i="7"/>
  <c r="H11" i="7"/>
  <c r="H133" i="7"/>
  <c r="H373" i="7"/>
  <c r="H255" i="7"/>
  <c r="H113" i="7"/>
  <c r="H197" i="7"/>
  <c r="H327" i="7"/>
  <c r="H217" i="7"/>
  <c r="H333" i="7"/>
  <c r="H215" i="7"/>
  <c r="H95" i="7"/>
  <c r="H297" i="7"/>
  <c r="H12" i="7"/>
  <c r="H20" i="7"/>
  <c r="H30" i="7"/>
  <c r="H42" i="7"/>
  <c r="H50" i="7"/>
  <c r="H58" i="7"/>
  <c r="H66" i="7"/>
  <c r="H74" i="7"/>
  <c r="H82" i="7"/>
  <c r="H90" i="7"/>
  <c r="H98" i="7"/>
  <c r="H108" i="7"/>
  <c r="H116" i="7"/>
  <c r="H124" i="7"/>
  <c r="H132" i="7"/>
  <c r="H140" i="7"/>
  <c r="H150" i="7"/>
  <c r="H158" i="7"/>
  <c r="H166" i="7"/>
  <c r="H174" i="7"/>
  <c r="H184" i="7"/>
  <c r="H10" i="7"/>
  <c r="H196" i="7"/>
  <c r="H208" i="7"/>
  <c r="H216" i="7"/>
  <c r="H230" i="7"/>
  <c r="H240" i="7"/>
  <c r="H250" i="7"/>
  <c r="H260" i="7"/>
  <c r="H274" i="7"/>
  <c r="H282" i="7"/>
  <c r="H292" i="7"/>
  <c r="H300" i="7"/>
  <c r="H314" i="7"/>
  <c r="H324" i="7"/>
  <c r="H334" i="7"/>
  <c r="H342" i="7"/>
  <c r="H354" i="7"/>
  <c r="H366" i="7"/>
  <c r="H374" i="7"/>
  <c r="H384" i="7"/>
  <c r="H394" i="7"/>
  <c r="H310" i="7"/>
  <c r="H352" i="7"/>
  <c r="N16" i="72"/>
  <c r="N40" i="72" s="1"/>
  <c r="H46" i="7"/>
  <c r="H54" i="7"/>
  <c r="H62" i="7"/>
  <c r="H70" i="7"/>
  <c r="H78" i="7"/>
  <c r="H86" i="7"/>
  <c r="H94" i="7"/>
  <c r="H104" i="7"/>
  <c r="H112" i="7"/>
  <c r="H120" i="7"/>
  <c r="H128" i="7"/>
  <c r="H136" i="7"/>
  <c r="H144" i="7"/>
  <c r="H154" i="7"/>
  <c r="H162" i="7"/>
  <c r="H170" i="7"/>
  <c r="H178" i="7"/>
  <c r="H188" i="7"/>
  <c r="H192" i="7"/>
  <c r="H202" i="7"/>
  <c r="H212" i="7"/>
  <c r="H222" i="7"/>
  <c r="H236" i="7"/>
  <c r="H244" i="7"/>
  <c r="H256" i="7"/>
  <c r="H264" i="7"/>
  <c r="H278" i="7"/>
  <c r="H286" i="7"/>
  <c r="H296" i="7"/>
  <c r="H306" i="7"/>
  <c r="H320" i="7"/>
  <c r="H330" i="7"/>
  <c r="H338" i="7"/>
  <c r="H346" i="7"/>
  <c r="H360" i="7"/>
  <c r="H370" i="7"/>
  <c r="H380" i="7"/>
  <c r="H388" i="7"/>
  <c r="D35" i="64"/>
  <c r="D37" i="64"/>
  <c r="H396" i="7"/>
  <c r="H328" i="7"/>
  <c r="H378" i="7"/>
  <c r="H35" i="64"/>
  <c r="H37" i="64"/>
  <c r="H18" i="7"/>
  <c r="H28" i="7"/>
  <c r="H40" i="7"/>
  <c r="H48" i="7"/>
  <c r="H56" i="7"/>
  <c r="H64" i="7"/>
  <c r="H72" i="7"/>
  <c r="H80" i="7"/>
  <c r="H88" i="7"/>
  <c r="H96" i="7"/>
  <c r="H106" i="7"/>
  <c r="H114" i="7"/>
  <c r="H122" i="7"/>
  <c r="H130" i="7"/>
  <c r="H138" i="7"/>
  <c r="H148" i="7"/>
  <c r="H156" i="7"/>
  <c r="H164" i="7"/>
  <c r="H172" i="7"/>
  <c r="H182" i="7"/>
  <c r="H190" i="7"/>
  <c r="H194" i="7"/>
  <c r="H206" i="7"/>
  <c r="H214" i="7"/>
  <c r="H226" i="7"/>
  <c r="H238" i="7"/>
  <c r="H248" i="7"/>
  <c r="H258" i="7"/>
  <c r="H270" i="7"/>
  <c r="H280" i="7"/>
  <c r="H290" i="7"/>
  <c r="H298" i="7"/>
  <c r="H312" i="7"/>
  <c r="H322" i="7"/>
  <c r="H332" i="7"/>
  <c r="H340" i="7"/>
  <c r="H350" i="7"/>
  <c r="H364" i="7"/>
  <c r="H372" i="7"/>
  <c r="H382" i="7"/>
  <c r="H390" i="7"/>
  <c r="H392" i="7"/>
  <c r="H308" i="7"/>
  <c r="H348" i="7"/>
  <c r="G24" i="73"/>
  <c r="K19" i="73"/>
  <c r="K24" i="73" s="1"/>
  <c r="M40" i="72"/>
  <c r="C37" i="64"/>
  <c r="I26" i="64"/>
  <c r="I37" i="64" s="1"/>
  <c r="C35" i="64"/>
  <c r="I35" i="64" s="1"/>
  <c r="S16" i="72"/>
  <c r="T16" i="72"/>
  <c r="T40" i="72" s="1"/>
  <c r="A15" i="75" l="1"/>
  <c r="S18" i="72"/>
  <c r="S40" i="72"/>
  <c r="S42" i="72" s="1"/>
  <c r="A20" i="75" l="1"/>
  <c r="A21" i="75" s="1"/>
  <c r="A22" i="75" s="1"/>
  <c r="A23" i="75" l="1"/>
  <c r="A24" i="75" s="1"/>
  <c r="A25" i="75" s="1"/>
  <c r="A30" i="75" s="1"/>
  <c r="A31" i="75" s="1"/>
  <c r="A32" i="75" s="1"/>
  <c r="A33" i="75" s="1"/>
  <c r="A34" i="75" s="1"/>
  <c r="A35" i="75" s="1"/>
</calcChain>
</file>

<file path=xl/sharedStrings.xml><?xml version="1.0" encoding="utf-8"?>
<sst xmlns="http://schemas.openxmlformats.org/spreadsheetml/2006/main" count="746" uniqueCount="322">
  <si>
    <t xml:space="preserve"> </t>
  </si>
  <si>
    <t>Leltár</t>
  </si>
  <si>
    <t>KM-AII-01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</si>
  <si>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</si>
  <si>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</si>
  <si>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</si>
  <si>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</si>
  <si>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</si>
  <si>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</si>
  <si>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</si>
  <si>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</si>
  <si>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</si>
  <si>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</si>
  <si>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</si>
  <si>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</si>
  <si>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</si>
  <si>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</si>
  <si>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</si>
  <si>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</si>
  <si>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</si>
  <si>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</si>
  <si>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</si>
  <si>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</si>
  <si>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</si>
  <si>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Könyvvizsgáló aláírása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</si>
  <si>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</si>
  <si>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</si>
  <si>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</si>
  <si>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</si>
  <si>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</si>
  <si>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M</t>
  </si>
  <si>
    <t>Következtetés:</t>
  </si>
  <si>
    <t>Főlap - főkönyvi kivonat egyeztetés</t>
  </si>
  <si>
    <t xml:space="preserve">Dátum:         </t>
  </si>
  <si>
    <t xml:space="preserve">Készítette:   </t>
  </si>
  <si>
    <t>AII. TÁRGYI ESZKÖZÖK</t>
  </si>
  <si>
    <t>Tenyészállatok</t>
  </si>
  <si>
    <t>Beruházások, felújítások</t>
  </si>
  <si>
    <t>Tárgyi eszközök értékhelyesbítése</t>
  </si>
  <si>
    <t>KM-AII-02</t>
  </si>
  <si>
    <t>Vizsgálja meg a befejezetlen beruházások állományát (záró állomány leltára, számlák, szerződések)!</t>
  </si>
  <si>
    <t>KM-AII</t>
  </si>
  <si>
    <t xml:space="preserve">Eltérés </t>
  </si>
  <si>
    <t>%</t>
  </si>
  <si>
    <t>TÁRGYI ESZKÖZÖK ÁLLOMÁNYVÁLTOZÁSA</t>
  </si>
  <si>
    <t>Ügyfél neve:</t>
  </si>
  <si>
    <t>Fordulónap:</t>
  </si>
  <si>
    <t>ezer Ft-ban</t>
  </si>
  <si>
    <t>MEGNEVEZÉS</t>
  </si>
  <si>
    <t>INGATLAN 
ÉS VAGYONI
ÉRTÉKŰ JOGOK</t>
  </si>
  <si>
    <t>MŰSZAKI BERENDEZÉS</t>
  </si>
  <si>
    <t>EGYÉB BERENDEZÉS</t>
  </si>
  <si>
    <t>TENYÉSZ-ÁLLATOK</t>
  </si>
  <si>
    <t>BERUHÁZÁSOK
FELÚJÍTÁSOK</t>
  </si>
  <si>
    <t>BERUHÁZÁ-SOKRA ADOTT ELŐLEGEK</t>
  </si>
  <si>
    <t>ÉRTÉKHELYES-BÍTÉS</t>
  </si>
  <si>
    <t>TÁRGYI ESZKÖZÖK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</si>
  <si>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</si>
  <si>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</si>
  <si>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</si>
  <si>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</si>
  <si>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</si>
  <si>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</si>
  <si>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</si>
  <si>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</t>
  </si>
  <si>
    <t>Záró é. cs./Értékvesztés</t>
  </si>
  <si>
    <t>Nyitó értékhelyesbítés</t>
  </si>
  <si>
    <t>Záró értékhelyesbítés</t>
  </si>
  <si>
    <t>NYITÓ NETTÓ ÉRTÉK/KÖV.</t>
  </si>
  <si>
    <t>ZÁRÓ NETTÓ ÉRTÉK/KÖV.</t>
  </si>
  <si>
    <t>Számviteli politika szerinti leírási kulcs; %</t>
  </si>
  <si>
    <t>Tárgyévben elszámolt écs./ (Bruttó nyitó + záró érték)/2; %</t>
  </si>
  <si>
    <t>Főkönyv (Ft)</t>
  </si>
  <si>
    <t>Eltérés</t>
  </si>
  <si>
    <t>Beszámoló</t>
  </si>
  <si>
    <t>TÁRGYI ESZKÖZÖK MÉRLEGÉRTÉKÉNEK ALÁTÁMASZTÁSA</t>
  </si>
  <si>
    <t>Tárgyév első napja:</t>
  </si>
  <si>
    <t>Tárgyév utolsó napja:</t>
  </si>
  <si>
    <t>Azonosító</t>
  </si>
  <si>
    <t>Megnevezés</t>
  </si>
  <si>
    <t>Db.</t>
  </si>
  <si>
    <t>Beszerzési ár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</si>
  <si>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</si>
  <si>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</si>
  <si>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</si>
  <si>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</si>
  <si>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</si>
  <si>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</si>
  <si>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</si>
  <si>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</si>
  <si>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</si>
  <si>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</si>
  <si>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</si>
  <si>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</si>
  <si>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</si>
  <si>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</si>
  <si>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131 kiválasztott összesen:</t>
  </si>
  <si>
    <t>141 kiválasztott összesen:</t>
  </si>
  <si>
    <t>Összesen</t>
  </si>
  <si>
    <t>Munkaprogram</t>
  </si>
  <si>
    <t>Főlap</t>
  </si>
  <si>
    <t>KM-AI-02</t>
  </si>
  <si>
    <t>Főkönyvi egyeztetés</t>
  </si>
  <si>
    <t>Befektetési tükör ellenőrzése</t>
  </si>
  <si>
    <t>Beszerzési ár - értékcsökkenés</t>
  </si>
  <si>
    <t>Tárgyévi növekedés</t>
  </si>
  <si>
    <t>Tárgyévi csökkenés</t>
  </si>
  <si>
    <t>Munkalap</t>
  </si>
  <si>
    <t>R/Né</t>
  </si>
  <si>
    <t>TÁRGYI ESZKÖZÖK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</si>
  <si>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</si>
  <si>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</si>
  <si>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</si>
  <si>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</si>
  <si>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</si>
  <si>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</si>
  <si>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</si>
  <si>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</si>
  <si>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</si>
  <si>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</si>
  <si>
    <t>Főkönyvi szá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</si>
  <si>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</si>
  <si>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</si>
  <si>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</si>
  <si>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</si>
  <si>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</si>
  <si>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</si>
  <si>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(VESZTESÉG)</t>
  </si>
  <si>
    <t xml:space="preserve">KM-AII-01 </t>
  </si>
  <si>
    <t xml:space="preserve">KM-AII-02 </t>
  </si>
  <si>
    <t xml:space="preserve">KM-AII-10-1 </t>
  </si>
  <si>
    <t>KM-AII-10-3</t>
  </si>
  <si>
    <t>KM-AII-10-4</t>
  </si>
  <si>
    <t>KM-AII-10-2</t>
  </si>
  <si>
    <t>MUNKALAP</t>
  </si>
  <si>
    <t>Eredmény:</t>
  </si>
  <si>
    <t>KM-AII-10-M</t>
  </si>
  <si>
    <t>TÁRGYI ESZKÖZÖK ÁLLOMÁNYVÁLTOZÁSA / TÁRGYÉVI NÖVEKEDÉS</t>
  </si>
  <si>
    <t>KM-AII-10-1</t>
  </si>
  <si>
    <t>Ingatlanok és a kapcs. v. é. jogok</t>
  </si>
  <si>
    <t>Műszaki berend., gépek, járművek</t>
  </si>
  <si>
    <t>Egyéb berend., felsz., járművek</t>
  </si>
  <si>
    <t>Beruházásokra adott előleg</t>
  </si>
  <si>
    <t>Tárgyi eszközök összesen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</si>
  <si>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</si>
  <si>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</si>
  <si>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</si>
  <si>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</si>
  <si>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</si>
  <si>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</si>
  <si>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</si>
  <si>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</si>
  <si>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</si>
  <si>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</si>
  <si>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</si>
  <si>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</si>
  <si>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</si>
  <si>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</si>
  <si>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</si>
  <si>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</si>
  <si>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</si>
  <si>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</si>
  <si>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</si>
  <si>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</si>
  <si>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</si>
  <si>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</si>
  <si>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</si>
  <si>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</si>
  <si>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</si>
  <si>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</si>
  <si>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</si>
  <si>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</si>
  <si>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</si>
  <si>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</si>
  <si>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</si>
  <si>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</si>
  <si>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</si>
  <si>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</si>
  <si>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</si>
  <si>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</si>
  <si>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BERUHÁZÁSOKRA ADOTT ELŐLEGEK ÉRTÉKELÉSE</t>
  </si>
  <si>
    <t>KM-AII-10-5</t>
  </si>
  <si>
    <t xml:space="preserve">KM-AII-10-5 </t>
  </si>
  <si>
    <t>Beruházásokra adott előlegek</t>
  </si>
  <si>
    <t xml:space="preserve">Ellenőrizte:   </t>
  </si>
  <si>
    <t>Az Eredmény és a Következtetés a konkrét vizsgálat alapján módosítandó!</t>
  </si>
  <si>
    <t>TÁRGYI ESZKÖZÖK ÁLLOMÁNYVÁLTOZÁSA / TÁRGYÉVI CSÖKKENÉS</t>
  </si>
  <si>
    <t>Könyvvizsgálati munkaprogram; AII. Tárgyi eszközök</t>
  </si>
  <si>
    <t>Tárgyév napjainak száma:</t>
  </si>
  <si>
    <t>Maradványérték</t>
  </si>
  <si>
    <t>Üzembe helyezés kelte</t>
  </si>
  <si>
    <t>Mérlegtétel összesen:</t>
  </si>
  <si>
    <t>e Ft</t>
  </si>
  <si>
    <t>Vizsgált aránya %</t>
  </si>
  <si>
    <t>Mérlegtételek összesen:</t>
  </si>
  <si>
    <t>JELENTŐS</t>
  </si>
  <si>
    <t>ELTÉRÉS</t>
  </si>
  <si>
    <t>Végrehajtási lényegesség</t>
  </si>
  <si>
    <t>Jelentős változások magyarázata</t>
  </si>
  <si>
    <t>Elöző évi adat</t>
  </si>
  <si>
    <t>Sorsz.</t>
  </si>
  <si>
    <t>6.</t>
  </si>
  <si>
    <t>7.</t>
  </si>
  <si>
    <t>8.</t>
  </si>
  <si>
    <t>9.</t>
  </si>
  <si>
    <t>10.</t>
  </si>
  <si>
    <t>11.</t>
  </si>
  <si>
    <t>További munkaprogram feladatok felvétele a vizsgált cégre vonatkozóan:</t>
  </si>
  <si>
    <t xml:space="preserve">                                                            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</si>
  <si>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</si>
  <si>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</si>
  <si>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</si>
  <si>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</si>
  <si>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</si>
  <si>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</si>
  <si>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Ellenőrzés</t>
  </si>
  <si>
    <t>Ellenőr:</t>
  </si>
  <si>
    <t>Megjegyzés</t>
  </si>
  <si>
    <t>TÁRGYI ESZKÖZÖK DOKUMENTÁCIÓ ELLENŐRZÉSE</t>
  </si>
  <si>
    <t>KM-AII-10-E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</si>
  <si>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</si>
  <si>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Évközi munkaprogram</t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</si>
  <si>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</si>
  <si>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</si>
  <si>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</si>
  <si>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</si>
  <si>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</si>
  <si>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</si>
  <si>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</si>
  <si>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Egyeztesse az értékcsökkenési leírásokat az eredménykimutatás megfelelő tételeivel!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</si>
  <si>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</si>
  <si>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</si>
  <si>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</si>
  <si>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</si>
  <si>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</si>
  <si>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</si>
  <si>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</si>
  <si>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számították-e át a könyvvezetés devizanemére, vámot aktiválták)!</t>
  </si>
  <si>
    <t>Vizsgálja meg az értéknövelő felújítások és javítások, karbantartások minősítésének helyességét (meghatározásuk a számviteli politikában)!</t>
  </si>
  <si>
    <t>Vizsgálja meg a beruházásokra adott előlegeket (előleg folyószámla, bankbizonylatok, előleg számlák ellenőrzése)!</t>
  </si>
  <si>
    <t>Hasonlítsa össze az eszközök értékelését a számviteli politikában és a számlarendben foglaltakkal!</t>
  </si>
  <si>
    <t>Annak ellenőrzése, hogy az ingatlanhoz kapcsolódó vagyoni értékű jogok aktivált értéke mi alapján lett meghatározva /dokumentumok begyűjtése/, van-e információ azok valós piaci értékéről!</t>
  </si>
  <si>
    <t>Vizsgálja meg az eszközök tárgyidőszaki állományváltozásait, növekedések, csökkenések jogcímenkénti részletezését, az üzembehelyezési bizonylatokat!</t>
  </si>
  <si>
    <t>Ellenőrizze a nullára leírt de még használatban lévő eszközök nyilvántartását!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</si>
  <si>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</si>
  <si>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Tekintse meg a tárgyi eszközöket olyan helyszíneken, ahol a könyvvizsgáló megjelenését korábban nem jelentették be.</t>
  </si>
  <si>
    <t>A tárgyi eszközök leltározását a beszámolási időszak végén vagy az időszak végéhez közelebb eső napokon hajtsa végre.</t>
  </si>
  <si>
    <t>Vizsgálja meg a tárgyidőszakban leírt kisértékű (100 E Ft alatt) tárgyi eszközök nyilvántartását!</t>
  </si>
  <si>
    <t>Ellenőrizze a telkek telekkönyvi kivonatait, tulajdoni lapjait!</t>
  </si>
  <si>
    <t>Vizsgálja meg az eszközök tehermentességét (zálogjogok, biztosítékok, meghosszabbított tulajdonosi előjogok)!</t>
  </si>
  <si>
    <t>Vizsgálja meg a lízingelt és bérelt eszközök értékét és ezek nyilvántartását!</t>
  </si>
  <si>
    <t>Értékhelyesbítés értékének összehasonlítása a független értékbecslő véleményével.</t>
  </si>
  <si>
    <t>LT</t>
  </si>
  <si>
    <t>LM</t>
  </si>
  <si>
    <t>LJ</t>
  </si>
  <si>
    <t>MB</t>
  </si>
  <si>
    <t>MÉ</t>
  </si>
  <si>
    <t>TM</t>
  </si>
  <si>
    <t>É</t>
  </si>
  <si>
    <t xml:space="preserve"> B</t>
  </si>
  <si>
    <t>TL</t>
  </si>
  <si>
    <t>ÉM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</si>
  <si>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</si>
  <si>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</si>
  <si>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</si>
  <si>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</si>
  <si>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</si>
  <si>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</si>
  <si>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</si>
  <si>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</si>
  <si>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</si>
  <si>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</si>
  <si>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</si>
  <si>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</si>
  <si>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</si>
  <si>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</si>
  <si>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</si>
  <si>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</si>
  <si>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</si>
  <si>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</si>
  <si>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</si>
  <si>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</si>
  <si>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</si>
  <si>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</si>
  <si>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</si>
  <si>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</si>
  <si>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</si>
  <si>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Vizsgálja meg a beszerzési ár speciális értelmezéseinek megfelelő elszámolását (apport, térítés nélküli átadás, ajándék, fellelés...)</t>
  </si>
  <si>
    <t>Az értékcsökkenésre ésszerűségi teszt elvégzése.</t>
  </si>
  <si>
    <t>33.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</si>
  <si>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</si>
  <si>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</si>
  <si>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</si>
  <si>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</si>
  <si>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</si>
  <si>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t>TÁRGYI ESZKÖZÖK …..</t>
  </si>
  <si>
    <t>Feltételes formázás eddig!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</si>
  <si>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</si>
  <si>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</si>
  <si>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</si>
  <si>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</si>
  <si>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KM-AII-10-2-1</t>
  </si>
  <si>
    <t>I</t>
  </si>
  <si>
    <t>N</t>
  </si>
  <si>
    <t>TÁRGYI ESZKÖZÖK MÉRLEGÉRTÉKÉNEK ALÁTÁMASZTÁSA (Nyilvántartása és értékcsökkenésének elszámolása)</t>
  </si>
  <si>
    <t>Azonosító (könyvelési bizonylatszám vagy számlaszám</t>
  </si>
  <si>
    <t>Szerződő/Szállító partner megnevezése</t>
  </si>
  <si>
    <t>Szerződés/Szállítás tárgya</t>
  </si>
  <si>
    <t>Beszerzési ár (szerződés/megrendelés szerint)</t>
  </si>
  <si>
    <t>Számla teljesítésének dátuma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</si>
  <si>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</si>
  <si>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</si>
  <si>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</si>
  <si>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</si>
  <si>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</si>
  <si>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</si>
  <si>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121 tárgyévben aktivált eszközérték</t>
  </si>
  <si>
    <t>131 tárgyévben aktivált eszközérték</t>
  </si>
  <si>
    <t>141 tárgyévben aktivált eszközérték</t>
  </si>
  <si>
    <t>Tárgyévben aktivált eszközérték összesen:</t>
  </si>
  <si>
    <t>KM-AII-10-21</t>
  </si>
  <si>
    <t>Készítette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</si>
</sst>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F_t_-;\-* #,##0.00\ _F_t_-;_-* &quot;-&quot;??\ _F_t_-;_-@_-"/>
    <numFmt numFmtId="165" formatCode="#,###,###,###,##0"/>
    <numFmt numFmtId="166" formatCode="yy\ mm\ dd"/>
    <numFmt numFmtId="167" formatCode="0.0%"/>
    <numFmt numFmtId="168" formatCode="_-* #,##0\ _F_t_._-;\-* #,##0\ _F_t_._-;_-* &quot;-&quot;??\ _F_t_._-;_-@_-"/>
    <numFmt numFmtId="169" formatCode="#,##0_ ;[Red]\-#,##0\ "/>
    <numFmt numFmtId="170" formatCode="_-* #,##0.00\ _F_t_._-;\-* #,##0.00\ _F_t_._-;_-* &quot;-&quot;??\ _F_t_._-;_-@_-"/>
    <numFmt numFmtId="171" formatCode="0.00_ ;[Red]\-0.00\ "/>
    <numFmt numFmtId="176" formatCode="#\ ###\ ###\ ###\ ##0"/>
  </numFmts>
  <fonts count="66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"/>
      <family val="2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sz val="12"/>
      <name val="Arial Narrow"/>
      <family val="2"/>
      <charset val="238"/>
    </font>
    <font>
      <sz val="12"/>
      <color indexed="56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u/>
      <sz val="9"/>
      <name val="Arial Narrow"/>
      <family val="2"/>
      <charset val="238"/>
    </font>
    <font>
      <sz val="11"/>
      <name val="Arial"/>
      <family val="2"/>
      <charset val="238"/>
    </font>
    <font>
      <b/>
      <sz val="9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3">
    <xf numFmtId="0" fontId="0" fillId="0" borderId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41" fillId="0" borderId="0" applyFont="0" applyFill="0" applyBorder="0" applyAlignment="0" applyProtection="0"/>
    <xf numFmtId="164" fontId="40" fillId="0" borderId="0" applyFont="0" applyFill="0" applyBorder="0" applyAlignment="0" applyProtection="0"/>
    <xf numFmtId="170" fontId="4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3" fillId="0" borderId="0"/>
    <xf numFmtId="0" fontId="52" fillId="0" borderId="0"/>
    <xf numFmtId="0" fontId="10" fillId="0" borderId="0"/>
    <xf numFmtId="0" fontId="53" fillId="0" borderId="0"/>
    <xf numFmtId="0" fontId="54" fillId="0" borderId="0"/>
    <xf numFmtId="0" fontId="10" fillId="0" borderId="0"/>
    <xf numFmtId="0" fontId="3" fillId="0" borderId="0"/>
    <xf numFmtId="0" fontId="3" fillId="0" borderId="0"/>
    <xf numFmtId="0" fontId="7" fillId="0" borderId="0"/>
    <xf numFmtId="0" fontId="54" fillId="0" borderId="0"/>
    <xf numFmtId="0" fontId="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18" fillId="0" borderId="0">
      <alignment vertical="top"/>
    </xf>
    <xf numFmtId="0" fontId="2" fillId="0" borderId="0"/>
    <xf numFmtId="0" fontId="8" fillId="0" borderId="0"/>
    <xf numFmtId="0" fontId="8" fillId="0" borderId="0"/>
    <xf numFmtId="0" fontId="17" fillId="0" borderId="0"/>
    <xf numFmtId="0" fontId="52" fillId="0" borderId="0"/>
    <xf numFmtId="0" fontId="2" fillId="0" borderId="0"/>
    <xf numFmtId="0" fontId="9" fillId="0" borderId="0"/>
    <xf numFmtId="0" fontId="18" fillId="0" borderId="0"/>
    <xf numFmtId="0" fontId="18" fillId="0" borderId="0"/>
    <xf numFmtId="0" fontId="8" fillId="0" borderId="0"/>
    <xf numFmtId="0" fontId="9" fillId="0" borderId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9" fillId="0" borderId="0"/>
    <xf numFmtId="0" fontId="43" fillId="0" borderId="0"/>
    <xf numFmtId="0" fontId="8" fillId="0" borderId="0"/>
    <xf numFmtId="0" fontId="41" fillId="0" borderId="0"/>
    <xf numFmtId="0" fontId="8" fillId="0" borderId="0"/>
    <xf numFmtId="0" fontId="10" fillId="0" borderId="0"/>
    <xf numFmtId="0" fontId="8" fillId="0" borderId="0"/>
    <xf numFmtId="0" fontId="17" fillId="0" borderId="0">
      <alignment horizontal="left" vertical="center"/>
    </xf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47" fillId="0" borderId="0"/>
  </cellStyleXfs>
  <cellXfs count="500">
    <xf numFmtId="0" fontId="0" fillId="0" borderId="0" xfId="0"/>
    <xf numFmtId="0" fontId="4" fillId="0" borderId="0" xfId="0" applyFont="1"/>
    <xf numFmtId="0" fontId="11" fillId="0" borderId="0" xfId="0" applyFont="1" applyBorder="1"/>
    <xf numFmtId="0" fontId="12" fillId="0" borderId="0" xfId="0" applyFont="1"/>
    <xf numFmtId="0" fontId="13" fillId="2" borderId="0" xfId="30" applyFont="1" applyFill="1" applyAlignment="1">
      <alignment horizontal="left"/>
    </xf>
    <xf numFmtId="0" fontId="14" fillId="2" borderId="0" xfId="30" applyFont="1" applyFill="1"/>
    <xf numFmtId="0" fontId="14" fillId="3" borderId="0" xfId="30" applyFont="1" applyFill="1"/>
    <xf numFmtId="0" fontId="15" fillId="2" borderId="0" xfId="30" applyFont="1" applyFill="1"/>
    <xf numFmtId="0" fontId="13" fillId="2" borderId="0" xfId="30" applyFont="1" applyFill="1"/>
    <xf numFmtId="0" fontId="16" fillId="2" borderId="1" xfId="61" applyFont="1" applyFill="1" applyBorder="1" applyAlignment="1">
      <alignment horizontal="left" vertical="top"/>
    </xf>
    <xf numFmtId="0" fontId="16" fillId="2" borderId="2" xfId="61" applyFont="1" applyFill="1" applyBorder="1" applyAlignment="1">
      <alignment horizontal="left" vertical="top"/>
    </xf>
    <xf numFmtId="0" fontId="14" fillId="2" borderId="3" xfId="30" applyFont="1" applyFill="1" applyBorder="1"/>
    <xf numFmtId="0" fontId="16" fillId="2" borderId="2" xfId="68" applyFont="1" applyFill="1" applyBorder="1" applyAlignment="1" applyProtection="1">
      <alignment horizontal="left" vertical="center"/>
      <protection hidden="1"/>
    </xf>
    <xf numFmtId="0" fontId="14" fillId="3" borderId="0" xfId="30" applyFont="1" applyFill="1" applyBorder="1"/>
    <xf numFmtId="14" fontId="16" fillId="2" borderId="2" xfId="61" applyNumberFormat="1" applyFont="1" applyFill="1" applyBorder="1" applyAlignment="1">
      <alignment horizontal="left" vertical="top"/>
    </xf>
    <xf numFmtId="0" fontId="16" fillId="2" borderId="0" xfId="61" applyFont="1" applyFill="1" applyBorder="1" applyAlignment="1">
      <alignment horizontal="left" vertical="top"/>
    </xf>
    <xf numFmtId="14" fontId="16" fillId="2" borderId="0" xfId="61" applyNumberFormat="1" applyFont="1" applyFill="1" applyBorder="1" applyAlignment="1">
      <alignment horizontal="left" vertical="top"/>
    </xf>
    <xf numFmtId="0" fontId="18" fillId="2" borderId="0" xfId="68" applyFont="1" applyFill="1" applyBorder="1" applyAlignment="1" applyProtection="1">
      <alignment horizontal="left" vertical="center"/>
      <protection hidden="1"/>
    </xf>
    <xf numFmtId="0" fontId="16" fillId="2" borderId="0" xfId="68" applyFont="1" applyFill="1" applyAlignment="1" applyProtection="1">
      <alignment horizontal="left" vertical="center"/>
      <protection hidden="1"/>
    </xf>
    <xf numFmtId="0" fontId="16" fillId="2" borderId="0" xfId="68" applyFont="1" applyFill="1" applyAlignment="1" applyProtection="1">
      <alignment horizontal="left"/>
      <protection hidden="1"/>
    </xf>
    <xf numFmtId="0" fontId="18" fillId="2" borderId="0" xfId="68" applyFont="1" applyFill="1" applyBorder="1" applyAlignment="1" applyProtection="1">
      <alignment horizontal="centerContinuous"/>
      <protection hidden="1"/>
    </xf>
    <xf numFmtId="0" fontId="18" fillId="2" borderId="0" xfId="68" applyFont="1" applyFill="1" applyAlignment="1" applyProtection="1">
      <alignment horizontal="centerContinuous"/>
      <protection hidden="1"/>
    </xf>
    <xf numFmtId="0" fontId="18" fillId="2" borderId="0" xfId="68" applyFont="1" applyFill="1" applyBorder="1" applyAlignment="1" applyProtection="1">
      <alignment horizontal="right"/>
      <protection hidden="1"/>
    </xf>
    <xf numFmtId="0" fontId="16" fillId="2" borderId="4" xfId="68" applyFont="1" applyFill="1" applyBorder="1" applyAlignment="1" applyProtection="1">
      <alignment horizontal="left" vertical="center"/>
      <protection hidden="1"/>
    </xf>
    <xf numFmtId="0" fontId="16" fillId="2" borderId="5" xfId="68" applyFont="1" applyFill="1" applyBorder="1" applyAlignment="1" applyProtection="1">
      <alignment horizontal="center" vertical="center" wrapText="1"/>
      <protection hidden="1"/>
    </xf>
    <xf numFmtId="0" fontId="16" fillId="2" borderId="5" xfId="68" applyFont="1" applyFill="1" applyBorder="1" applyAlignment="1" applyProtection="1">
      <alignment horizontal="centerContinuous" vertical="center" wrapText="1"/>
      <protection hidden="1"/>
    </xf>
    <xf numFmtId="0" fontId="16" fillId="2" borderId="6" xfId="68" applyFont="1" applyFill="1" applyBorder="1" applyAlignment="1" applyProtection="1">
      <alignment horizontal="center" vertical="center" wrapText="1"/>
      <protection hidden="1"/>
    </xf>
    <xf numFmtId="0" fontId="18" fillId="2" borderId="7" xfId="68" applyFont="1" applyFill="1" applyBorder="1" applyAlignment="1" applyProtection="1">
      <alignment horizontal="left" vertical="center"/>
      <protection hidden="1"/>
    </xf>
    <xf numFmtId="3" fontId="18" fillId="2" borderId="8" xfId="15" applyNumberFormat="1" applyFont="1" applyFill="1" applyBorder="1" applyAlignment="1" applyProtection="1">
      <alignment horizontal="right" vertical="center"/>
      <protection locked="0"/>
    </xf>
    <xf numFmtId="3" fontId="18" fillId="2" borderId="9" xfId="15" applyNumberFormat="1" applyFont="1" applyFill="1" applyBorder="1" applyAlignment="1" applyProtection="1">
      <alignment horizontal="right" vertical="center"/>
      <protection hidden="1"/>
    </xf>
    <xf numFmtId="0" fontId="18" fillId="2" borderId="10" xfId="68" applyFont="1" applyFill="1" applyBorder="1" applyAlignment="1" applyProtection="1">
      <alignment horizontal="left" vertical="center"/>
      <protection hidden="1"/>
    </xf>
    <xf numFmtId="3" fontId="18" fillId="2" borderId="11" xfId="15" applyNumberFormat="1" applyFont="1" applyFill="1" applyBorder="1" applyAlignment="1" applyProtection="1">
      <alignment horizontal="right" vertical="center"/>
      <protection hidden="1"/>
    </xf>
    <xf numFmtId="3" fontId="18" fillId="2" borderId="12" xfId="15" applyNumberFormat="1" applyFont="1" applyFill="1" applyBorder="1" applyAlignment="1" applyProtection="1">
      <alignment horizontal="right" vertical="center"/>
      <protection hidden="1"/>
    </xf>
    <xf numFmtId="0" fontId="16" fillId="2" borderId="10" xfId="68" applyFont="1" applyFill="1" applyBorder="1" applyAlignment="1" applyProtection="1">
      <alignment horizontal="left" vertical="center"/>
      <protection hidden="1"/>
    </xf>
    <xf numFmtId="3" fontId="16" fillId="2" borderId="11" xfId="15" applyNumberFormat="1" applyFont="1" applyFill="1" applyBorder="1" applyAlignment="1" applyProtection="1">
      <alignment horizontal="right" vertical="center"/>
      <protection hidden="1"/>
    </xf>
    <xf numFmtId="3" fontId="16" fillId="2" borderId="12" xfId="15" applyNumberFormat="1" applyFont="1" applyFill="1" applyBorder="1" applyAlignment="1" applyProtection="1">
      <alignment horizontal="right" vertical="center"/>
      <protection hidden="1"/>
    </xf>
    <xf numFmtId="0" fontId="16" fillId="2" borderId="13" xfId="68" applyFont="1" applyFill="1" applyBorder="1" applyAlignment="1" applyProtection="1">
      <alignment horizontal="left" vertical="center"/>
      <protection hidden="1"/>
    </xf>
    <xf numFmtId="3" fontId="16" fillId="2" borderId="14" xfId="15" applyNumberFormat="1" applyFont="1" applyFill="1" applyBorder="1" applyAlignment="1" applyProtection="1">
      <alignment horizontal="right" vertical="center"/>
      <protection hidden="1"/>
    </xf>
    <xf numFmtId="3" fontId="16" fillId="2" borderId="15" xfId="15" applyNumberFormat="1" applyFont="1" applyFill="1" applyBorder="1" applyAlignment="1" applyProtection="1">
      <alignment horizontal="right" vertical="center"/>
      <protection hidden="1"/>
    </xf>
    <xf numFmtId="0" fontId="18" fillId="2" borderId="0" xfId="68" applyFont="1" applyFill="1" applyBorder="1" applyProtection="1">
      <alignment horizontal="left" vertical="center"/>
      <protection hidden="1"/>
    </xf>
    <xf numFmtId="0" fontId="16" fillId="2" borderId="16" xfId="68" applyFont="1" applyFill="1" applyBorder="1" applyAlignment="1" applyProtection="1">
      <alignment horizontal="left" vertical="center" wrapText="1"/>
      <protection hidden="1"/>
    </xf>
    <xf numFmtId="0" fontId="16" fillId="2" borderId="13" xfId="68" applyFont="1" applyFill="1" applyBorder="1" applyAlignment="1" applyProtection="1">
      <alignment horizontal="left" vertical="center" wrapText="1"/>
      <protection hidden="1"/>
    </xf>
    <xf numFmtId="0" fontId="16" fillId="2" borderId="16" xfId="68" applyFont="1" applyFill="1" applyBorder="1" applyAlignment="1" applyProtection="1">
      <alignment horizontal="left" vertical="center"/>
      <protection hidden="1"/>
    </xf>
    <xf numFmtId="0" fontId="19" fillId="3" borderId="0" xfId="0" applyFont="1" applyFill="1" applyAlignment="1">
      <alignment vertical="center" wrapText="1"/>
    </xf>
    <xf numFmtId="0" fontId="19" fillId="3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0" fontId="37" fillId="3" borderId="0" xfId="16" applyFont="1" applyFill="1" applyAlignment="1" applyProtection="1"/>
    <xf numFmtId="0" fontId="21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67" applyFont="1" applyFill="1" applyAlignment="1">
      <alignment vertical="center"/>
    </xf>
    <xf numFmtId="0" fontId="16" fillId="2" borderId="0" xfId="67" applyFont="1" applyFill="1" applyAlignment="1">
      <alignment vertical="center" wrapText="1"/>
    </xf>
    <xf numFmtId="0" fontId="18" fillId="2" borderId="0" xfId="67" applyFont="1" applyFill="1"/>
    <xf numFmtId="0" fontId="16" fillId="2" borderId="1" xfId="0" applyFont="1" applyFill="1" applyBorder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2" xfId="0" quotePrefix="1" applyFont="1" applyFill="1" applyBorder="1"/>
    <xf numFmtId="0" fontId="16" fillId="2" borderId="3" xfId="0" applyFont="1" applyFill="1" applyBorder="1" applyAlignment="1">
      <alignment horizontal="right"/>
    </xf>
    <xf numFmtId="0" fontId="16" fillId="2" borderId="0" xfId="66" applyFont="1" applyFill="1" applyBorder="1"/>
    <xf numFmtId="0" fontId="16" fillId="2" borderId="2" xfId="0" applyFont="1" applyFill="1" applyBorder="1"/>
    <xf numFmtId="0" fontId="16" fillId="2" borderId="0" xfId="66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66" applyFont="1" applyFill="1" applyBorder="1"/>
    <xf numFmtId="0" fontId="18" fillId="2" borderId="0" xfId="0" applyFont="1" applyFill="1" applyAlignment="1">
      <alignment vertical="center" wrapText="1"/>
    </xf>
    <xf numFmtId="0" fontId="37" fillId="3" borderId="0" xfId="16" applyFont="1" applyFill="1" applyAlignment="1" applyProtection="1">
      <alignment vertical="top"/>
    </xf>
    <xf numFmtId="0" fontId="19" fillId="3" borderId="0" xfId="0" applyFont="1" applyFill="1" applyAlignment="1">
      <alignment vertical="top"/>
    </xf>
    <xf numFmtId="0" fontId="18" fillId="3" borderId="0" xfId="0" applyFont="1" applyFill="1"/>
    <xf numFmtId="0" fontId="16" fillId="2" borderId="0" xfId="0" applyFont="1" applyFill="1" applyBorder="1" applyAlignment="1">
      <alignment horizontal="left" vertical="center"/>
    </xf>
    <xf numFmtId="0" fontId="20" fillId="3" borderId="0" xfId="0" applyFont="1" applyFill="1"/>
    <xf numFmtId="0" fontId="18" fillId="2" borderId="0" xfId="0" applyFont="1" applyFill="1"/>
    <xf numFmtId="0" fontId="16" fillId="2" borderId="0" xfId="0" applyFont="1" applyFill="1" applyAlignment="1">
      <alignment vertical="center" wrapText="1"/>
    </xf>
    <xf numFmtId="0" fontId="16" fillId="2" borderId="17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22" fillId="2" borderId="1" xfId="0" applyFont="1" applyFill="1" applyBorder="1"/>
    <xf numFmtId="0" fontId="23" fillId="2" borderId="2" xfId="0" applyFont="1" applyFill="1" applyBorder="1"/>
    <xf numFmtId="0" fontId="22" fillId="2" borderId="2" xfId="0" applyFont="1" applyFill="1" applyBorder="1" applyAlignment="1">
      <alignment horizontal="left"/>
    </xf>
    <xf numFmtId="49" fontId="22" fillId="2" borderId="2" xfId="0" applyNumberFormat="1" applyFont="1" applyFill="1" applyBorder="1"/>
    <xf numFmtId="0" fontId="23" fillId="2" borderId="3" xfId="0" applyFont="1" applyFill="1" applyBorder="1"/>
    <xf numFmtId="0" fontId="23" fillId="3" borderId="0" xfId="0" applyFont="1" applyFill="1"/>
    <xf numFmtId="0" fontId="22" fillId="2" borderId="18" xfId="0" applyFont="1" applyFill="1" applyBorder="1"/>
    <xf numFmtId="0" fontId="23" fillId="2" borderId="19" xfId="0" applyFont="1" applyFill="1" applyBorder="1"/>
    <xf numFmtId="0" fontId="22" fillId="2" borderId="19" xfId="0" applyFont="1" applyFill="1" applyBorder="1"/>
    <xf numFmtId="0" fontId="23" fillId="2" borderId="0" xfId="0" applyFont="1" applyFill="1"/>
    <xf numFmtId="0" fontId="22" fillId="2" borderId="2" xfId="0" applyFont="1" applyFill="1" applyBorder="1"/>
    <xf numFmtId="0" fontId="22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top" wrapText="1"/>
    </xf>
    <xf numFmtId="0" fontId="23" fillId="2" borderId="21" xfId="0" applyFont="1" applyFill="1" applyBorder="1" applyAlignment="1">
      <alignment horizontal="left"/>
    </xf>
    <xf numFmtId="0" fontId="23" fillId="2" borderId="22" xfId="0" applyFont="1" applyFill="1" applyBorder="1" applyAlignment="1">
      <alignment horizontal="left"/>
    </xf>
    <xf numFmtId="0" fontId="23" fillId="2" borderId="22" xfId="0" applyFont="1" applyFill="1" applyBorder="1"/>
    <xf numFmtId="0" fontId="23" fillId="2" borderId="23" xfId="0" applyFont="1" applyFill="1" applyBorder="1" applyAlignment="1">
      <alignment horizontal="left"/>
    </xf>
    <xf numFmtId="0" fontId="23" fillId="2" borderId="0" xfId="0" applyFont="1" applyFill="1" applyBorder="1"/>
    <xf numFmtId="3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0" fontId="24" fillId="2" borderId="0" xfId="16" applyFont="1" applyFill="1" applyAlignment="1" applyProtection="1">
      <alignment horizontal="left"/>
    </xf>
    <xf numFmtId="0" fontId="25" fillId="3" borderId="0" xfId="0" applyFont="1" applyFill="1"/>
    <xf numFmtId="0" fontId="22" fillId="2" borderId="0" xfId="0" applyFont="1" applyFill="1"/>
    <xf numFmtId="0" fontId="26" fillId="2" borderId="0" xfId="16" applyFont="1" applyFill="1" applyAlignment="1" applyProtection="1">
      <alignment horizontal="left"/>
    </xf>
    <xf numFmtId="0" fontId="22" fillId="3" borderId="0" xfId="0" applyFont="1" applyFill="1"/>
    <xf numFmtId="0" fontId="24" fillId="2" borderId="0" xfId="16" applyFont="1" applyFill="1" applyAlignment="1" applyProtection="1"/>
    <xf numFmtId="3" fontId="23" fillId="2" borderId="0" xfId="0" applyNumberFormat="1" applyFont="1" applyFill="1"/>
    <xf numFmtId="3" fontId="23" fillId="2" borderId="25" xfId="0" applyNumberFormat="1" applyFont="1" applyFill="1" applyBorder="1"/>
    <xf numFmtId="3" fontId="22" fillId="2" borderId="0" xfId="0" applyNumberFormat="1" applyFont="1" applyFill="1"/>
    <xf numFmtId="3" fontId="18" fillId="2" borderId="0" xfId="0" applyNumberFormat="1" applyFont="1" applyFill="1"/>
    <xf numFmtId="3" fontId="18" fillId="3" borderId="0" xfId="0" applyNumberFormat="1" applyFont="1" applyFill="1"/>
    <xf numFmtId="0" fontId="27" fillId="3" borderId="0" xfId="0" applyFont="1" applyFill="1"/>
    <xf numFmtId="0" fontId="22" fillId="2" borderId="26" xfId="0" applyFont="1" applyFill="1" applyBorder="1"/>
    <xf numFmtId="0" fontId="23" fillId="2" borderId="26" xfId="0" applyFont="1" applyFill="1" applyBorder="1"/>
    <xf numFmtId="0" fontId="22" fillId="2" borderId="26" xfId="0" applyFont="1" applyFill="1" applyBorder="1" applyAlignment="1">
      <alignment horizontal="center"/>
    </xf>
    <xf numFmtId="0" fontId="19" fillId="2" borderId="19" xfId="0" applyFont="1" applyFill="1" applyBorder="1"/>
    <xf numFmtId="0" fontId="22" fillId="2" borderId="19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/>
    <xf numFmtId="0" fontId="16" fillId="2" borderId="26" xfId="61" applyFont="1" applyFill="1" applyBorder="1" applyAlignment="1">
      <alignment horizontal="left" vertical="top"/>
    </xf>
    <xf numFmtId="0" fontId="13" fillId="0" borderId="27" xfId="68" applyFont="1" applyBorder="1" applyAlignment="1">
      <alignment vertical="center"/>
    </xf>
    <xf numFmtId="0" fontId="20" fillId="0" borderId="27" xfId="68" applyFont="1" applyBorder="1" applyAlignment="1">
      <alignment horizontal="centerContinuous" vertical="center"/>
    </xf>
    <xf numFmtId="0" fontId="20" fillId="0" borderId="27" xfId="68" applyFont="1" applyBorder="1" applyAlignment="1">
      <alignment horizontal="centerContinuous" vertical="center" wrapText="1"/>
    </xf>
    <xf numFmtId="168" fontId="20" fillId="0" borderId="27" xfId="1" applyNumberFormat="1" applyFont="1" applyBorder="1" applyAlignment="1">
      <alignment horizontal="centerContinuous" vertical="center" wrapText="1"/>
    </xf>
    <xf numFmtId="168" fontId="20" fillId="0" borderId="27" xfId="1" applyNumberFormat="1" applyFont="1" applyFill="1" applyBorder="1" applyAlignment="1">
      <alignment horizontal="center" vertical="center" wrapText="1"/>
    </xf>
    <xf numFmtId="3" fontId="27" fillId="2" borderId="27" xfId="1" applyNumberFormat="1" applyFont="1" applyFill="1" applyBorder="1" applyAlignment="1">
      <alignment horizontal="right" vertical="center"/>
    </xf>
    <xf numFmtId="0" fontId="29" fillId="2" borderId="27" xfId="68" applyFont="1" applyFill="1" applyBorder="1">
      <alignment horizontal="left" vertical="center"/>
    </xf>
    <xf numFmtId="0" fontId="30" fillId="2" borderId="27" xfId="68" applyFont="1" applyFill="1" applyBorder="1">
      <alignment horizontal="left" vertical="center"/>
    </xf>
    <xf numFmtId="3" fontId="30" fillId="4" borderId="27" xfId="68" applyNumberFormat="1" applyFont="1" applyFill="1" applyBorder="1" applyAlignment="1">
      <alignment horizontal="center" vertical="center"/>
    </xf>
    <xf numFmtId="3" fontId="21" fillId="5" borderId="27" xfId="1" applyNumberFormat="1" applyFont="1" applyFill="1" applyBorder="1" applyAlignment="1">
      <alignment horizontal="right" vertical="center"/>
    </xf>
    <xf numFmtId="3" fontId="21" fillId="6" borderId="27" xfId="1" applyNumberFormat="1" applyFont="1" applyFill="1" applyBorder="1" applyAlignment="1">
      <alignment horizontal="right" vertical="center"/>
    </xf>
    <xf numFmtId="0" fontId="13" fillId="2" borderId="3" xfId="30" applyFont="1" applyFill="1" applyBorder="1"/>
    <xf numFmtId="0" fontId="38" fillId="2" borderId="0" xfId="30" applyFont="1" applyFill="1"/>
    <xf numFmtId="0" fontId="13" fillId="2" borderId="0" xfId="30" applyFont="1" applyFill="1" applyAlignment="1">
      <alignment horizontal="center" vertical="top" wrapText="1"/>
    </xf>
    <xf numFmtId="0" fontId="39" fillId="3" borderId="0" xfId="30" applyFont="1" applyFill="1"/>
    <xf numFmtId="0" fontId="39" fillId="2" borderId="0" xfId="30" applyFont="1" applyFill="1"/>
    <xf numFmtId="0" fontId="13" fillId="2" borderId="0" xfId="30" applyFont="1" applyFill="1" applyAlignment="1">
      <alignment horizontal="right"/>
    </xf>
    <xf numFmtId="0" fontId="15" fillId="2" borderId="0" xfId="30" applyFont="1" applyFill="1" applyAlignment="1">
      <alignment vertical="top" wrapText="1"/>
    </xf>
    <xf numFmtId="0" fontId="16" fillId="2" borderId="11" xfId="61" applyFont="1" applyFill="1" applyBorder="1" applyAlignment="1">
      <alignment horizontal="left" vertical="top"/>
    </xf>
    <xf numFmtId="0" fontId="16" fillId="2" borderId="11" xfId="61" applyFont="1" applyFill="1" applyBorder="1" applyAlignment="1">
      <alignment horizontal="left" vertical="top" wrapText="1"/>
    </xf>
    <xf numFmtId="0" fontId="31" fillId="2" borderId="11" xfId="30" applyFont="1" applyFill="1" applyBorder="1" applyAlignment="1">
      <alignment horizontal="left" vertical="top" wrapText="1"/>
    </xf>
    <xf numFmtId="0" fontId="39" fillId="2" borderId="0" xfId="30" applyFont="1" applyFill="1" applyAlignment="1">
      <alignment vertical="top" wrapText="1"/>
    </xf>
    <xf numFmtId="0" fontId="39" fillId="2" borderId="17" xfId="30" applyFont="1" applyFill="1" applyBorder="1"/>
    <xf numFmtId="0" fontId="39" fillId="2" borderId="17" xfId="30" applyFont="1" applyFill="1" applyBorder="1" applyAlignment="1">
      <alignment vertical="top" wrapText="1"/>
    </xf>
    <xf numFmtId="0" fontId="39" fillId="3" borderId="0" xfId="30" applyFont="1" applyFill="1" applyAlignment="1">
      <alignment vertical="top" wrapText="1"/>
    </xf>
    <xf numFmtId="3" fontId="18" fillId="4" borderId="11" xfId="15" applyNumberFormat="1" applyFont="1" applyFill="1" applyBorder="1" applyAlignment="1" applyProtection="1">
      <alignment horizontal="right" vertical="center"/>
      <protection hidden="1"/>
    </xf>
    <xf numFmtId="3" fontId="16" fillId="4" borderId="11" xfId="15" applyNumberFormat="1" applyFont="1" applyFill="1" applyBorder="1" applyAlignment="1" applyProtection="1">
      <alignment horizontal="right" vertical="center"/>
      <protection hidden="1"/>
    </xf>
    <xf numFmtId="0" fontId="18" fillId="4" borderId="12" xfId="68" applyFont="1" applyFill="1" applyBorder="1" applyProtection="1">
      <alignment horizontal="left" vertical="center"/>
      <protection hidden="1"/>
    </xf>
    <xf numFmtId="0" fontId="16" fillId="2" borderId="10" xfId="68" applyFont="1" applyFill="1" applyBorder="1" applyAlignment="1" applyProtection="1">
      <alignment horizontal="left" vertical="center" wrapText="1"/>
      <protection hidden="1"/>
    </xf>
    <xf numFmtId="0" fontId="16" fillId="2" borderId="14" xfId="61" applyFont="1" applyFill="1" applyBorder="1" applyAlignment="1" applyProtection="1">
      <alignment horizontal="center" vertical="center"/>
      <protection hidden="1"/>
    </xf>
    <xf numFmtId="3" fontId="16" fillId="2" borderId="14" xfId="68" applyNumberFormat="1" applyFont="1" applyFill="1" applyBorder="1" applyAlignment="1" applyProtection="1">
      <alignment horizontal="center" vertical="center"/>
      <protection hidden="1"/>
    </xf>
    <xf numFmtId="3" fontId="16" fillId="2" borderId="14" xfId="68" applyNumberFormat="1" applyFont="1" applyFill="1" applyBorder="1" applyAlignment="1" applyProtection="1">
      <alignment horizontal="right" vertical="center"/>
      <protection hidden="1"/>
    </xf>
    <xf numFmtId="3" fontId="16" fillId="2" borderId="15" xfId="68" applyNumberFormat="1" applyFont="1" applyFill="1" applyBorder="1" applyProtection="1">
      <alignment horizontal="left" vertical="center"/>
      <protection hidden="1"/>
    </xf>
    <xf numFmtId="3" fontId="18" fillId="2" borderId="28" xfId="68" applyNumberFormat="1" applyFont="1" applyFill="1" applyBorder="1" applyAlignment="1" applyProtection="1">
      <alignment horizontal="right" vertical="center"/>
      <protection hidden="1"/>
    </xf>
    <xf numFmtId="3" fontId="16" fillId="2" borderId="11" xfId="68" applyNumberFormat="1" applyFont="1" applyFill="1" applyBorder="1" applyAlignment="1" applyProtection="1">
      <alignment horizontal="right" vertical="center"/>
      <protection hidden="1"/>
    </xf>
    <xf numFmtId="3" fontId="16" fillId="2" borderId="12" xfId="68" applyNumberFormat="1" applyFont="1" applyFill="1" applyBorder="1" applyAlignment="1" applyProtection="1">
      <alignment horizontal="right" vertical="center"/>
      <protection hidden="1"/>
    </xf>
    <xf numFmtId="3" fontId="16" fillId="2" borderId="15" xfId="68" applyNumberFormat="1" applyFont="1" applyFill="1" applyBorder="1" applyAlignment="1" applyProtection="1">
      <alignment horizontal="right" vertical="center"/>
      <protection hidden="1"/>
    </xf>
    <xf numFmtId="0" fontId="16" fillId="2" borderId="0" xfId="68" applyFont="1" applyFill="1" applyBorder="1" applyAlignment="1" applyProtection="1">
      <alignment horizontal="left" vertical="center" wrapText="1"/>
      <protection hidden="1"/>
    </xf>
    <xf numFmtId="0" fontId="16" fillId="2" borderId="0" xfId="61" applyFont="1" applyFill="1" applyBorder="1" applyAlignment="1" applyProtection="1">
      <alignment horizontal="center" vertical="center"/>
      <protection hidden="1"/>
    </xf>
    <xf numFmtId="3" fontId="16" fillId="2" borderId="0" xfId="68" applyNumberFormat="1" applyFont="1" applyFill="1" applyBorder="1" applyAlignment="1" applyProtection="1">
      <alignment horizontal="center" vertical="center"/>
      <protection hidden="1"/>
    </xf>
    <xf numFmtId="3" fontId="16" fillId="2" borderId="0" xfId="68" applyNumberFormat="1" applyFont="1" applyFill="1" applyBorder="1" applyAlignment="1" applyProtection="1">
      <alignment horizontal="right" vertical="center"/>
      <protection hidden="1"/>
    </xf>
    <xf numFmtId="3" fontId="16" fillId="2" borderId="0" xfId="68" applyNumberFormat="1" applyFont="1" applyFill="1" applyBorder="1" applyProtection="1">
      <alignment horizontal="left" vertical="center"/>
      <protection hidden="1"/>
    </xf>
    <xf numFmtId="0" fontId="16" fillId="4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169" fontId="18" fillId="2" borderId="27" xfId="1" applyNumberFormat="1" applyFont="1" applyFill="1" applyBorder="1" applyAlignment="1">
      <alignment horizontal="right" vertical="center"/>
    </xf>
    <xf numFmtId="0" fontId="36" fillId="2" borderId="27" xfId="68" applyFont="1" applyFill="1" applyBorder="1">
      <alignment horizontal="left" vertical="center"/>
    </xf>
    <xf numFmtId="0" fontId="16" fillId="2" borderId="27" xfId="68" applyFont="1" applyFill="1" applyBorder="1">
      <alignment horizontal="left" vertical="center"/>
    </xf>
    <xf numFmtId="3" fontId="16" fillId="4" borderId="27" xfId="68" applyNumberFormat="1" applyFont="1" applyFill="1" applyBorder="1" applyAlignment="1">
      <alignment horizontal="center" vertical="center"/>
    </xf>
    <xf numFmtId="3" fontId="16" fillId="5" borderId="27" xfId="1" applyNumberFormat="1" applyFont="1" applyFill="1" applyBorder="1" applyAlignment="1">
      <alignment horizontal="right" vertical="center"/>
    </xf>
    <xf numFmtId="3" fontId="16" fillId="2" borderId="11" xfId="43" applyNumberFormat="1" applyFont="1" applyFill="1" applyBorder="1"/>
    <xf numFmtId="0" fontId="13" fillId="0" borderId="0" xfId="42" applyFont="1" applyAlignment="1">
      <alignment horizontal="left"/>
    </xf>
    <xf numFmtId="0" fontId="14" fillId="2" borderId="0" xfId="42" applyFont="1" applyFill="1"/>
    <xf numFmtId="0" fontId="14" fillId="3" borderId="0" xfId="42" applyFont="1" applyFill="1"/>
    <xf numFmtId="0" fontId="15" fillId="2" borderId="0" xfId="42" applyFont="1" applyFill="1"/>
    <xf numFmtId="0" fontId="13" fillId="2" borderId="0" xfId="42" applyFont="1" applyFill="1"/>
    <xf numFmtId="0" fontId="14" fillId="2" borderId="3" xfId="42" applyFont="1" applyFill="1" applyBorder="1"/>
    <xf numFmtId="0" fontId="14" fillId="2" borderId="0" xfId="42" applyFont="1" applyFill="1" applyBorder="1"/>
    <xf numFmtId="0" fontId="16" fillId="2" borderId="0" xfId="61" applyFont="1" applyFill="1" applyBorder="1" applyAlignment="1">
      <alignment horizontal="right" vertical="top"/>
    </xf>
    <xf numFmtId="14" fontId="18" fillId="3" borderId="11" xfId="61" applyNumberFormat="1" applyFont="1" applyFill="1" applyBorder="1"/>
    <xf numFmtId="14" fontId="16" fillId="2" borderId="0" xfId="61" applyNumberFormat="1" applyFont="1" applyFill="1" applyBorder="1" applyAlignment="1">
      <alignment horizontal="right" vertical="top"/>
    </xf>
    <xf numFmtId="0" fontId="16" fillId="2" borderId="0" xfId="61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6" fillId="2" borderId="29" xfId="43" applyFont="1" applyFill="1" applyBorder="1" applyAlignment="1">
      <alignment horizontal="center" vertical="center" wrapText="1"/>
    </xf>
    <xf numFmtId="0" fontId="16" fillId="2" borderId="30" xfId="43" applyFont="1" applyFill="1" applyBorder="1" applyAlignment="1">
      <alignment horizontal="center" vertical="center"/>
    </xf>
    <xf numFmtId="0" fontId="16" fillId="2" borderId="30" xfId="43" applyFont="1" applyFill="1" applyBorder="1" applyAlignment="1">
      <alignment horizontal="center" vertical="center" wrapText="1"/>
    </xf>
    <xf numFmtId="9" fontId="16" fillId="2" borderId="30" xfId="43" applyNumberFormat="1" applyFont="1" applyFill="1" applyBorder="1" applyAlignment="1">
      <alignment horizontal="center" vertical="center" wrapText="1"/>
    </xf>
    <xf numFmtId="0" fontId="16" fillId="2" borderId="31" xfId="43" applyFont="1" applyFill="1" applyBorder="1" applyAlignment="1">
      <alignment horizontal="center" vertical="center" wrapText="1"/>
    </xf>
    <xf numFmtId="0" fontId="18" fillId="3" borderId="10" xfId="43" applyFont="1" applyFill="1" applyBorder="1" applyAlignment="1">
      <alignment horizontal="center"/>
    </xf>
    <xf numFmtId="0" fontId="18" fillId="3" borderId="11" xfId="43" applyFont="1" applyFill="1" applyBorder="1" applyAlignment="1">
      <alignment horizontal="left"/>
    </xf>
    <xf numFmtId="0" fontId="18" fillId="3" borderId="11" xfId="43" applyFont="1" applyFill="1" applyBorder="1" applyAlignment="1">
      <alignment horizontal="center"/>
    </xf>
    <xf numFmtId="3" fontId="18" fillId="3" borderId="11" xfId="43" applyNumberFormat="1" applyFont="1" applyFill="1" applyBorder="1"/>
    <xf numFmtId="166" fontId="18" fillId="3" borderId="11" xfId="43" applyNumberFormat="1" applyFont="1" applyFill="1" applyBorder="1" applyAlignment="1">
      <alignment horizontal="center"/>
    </xf>
    <xf numFmtId="167" fontId="18" fillId="3" borderId="11" xfId="43" applyNumberFormat="1" applyFont="1" applyFill="1" applyBorder="1" applyAlignment="1">
      <alignment horizontal="center"/>
    </xf>
    <xf numFmtId="3" fontId="18" fillId="2" borderId="11" xfId="43" applyNumberFormat="1" applyFont="1" applyFill="1" applyBorder="1"/>
    <xf numFmtId="3" fontId="18" fillId="2" borderId="12" xfId="43" applyNumberFormat="1" applyFont="1" applyFill="1" applyBorder="1"/>
    <xf numFmtId="0" fontId="18" fillId="3" borderId="11" xfId="43" applyFont="1" applyFill="1" applyBorder="1"/>
    <xf numFmtId="0" fontId="18" fillId="3" borderId="0" xfId="61" applyFont="1" applyFill="1"/>
    <xf numFmtId="0" fontId="16" fillId="2" borderId="10" xfId="43" applyFont="1" applyFill="1" applyBorder="1" applyAlignment="1">
      <alignment horizontal="left"/>
    </xf>
    <xf numFmtId="0" fontId="16" fillId="2" borderId="11" xfId="43" applyFont="1" applyFill="1" applyBorder="1" applyAlignment="1">
      <alignment horizontal="left"/>
    </xf>
    <xf numFmtId="3" fontId="16" fillId="2" borderId="11" xfId="43" applyNumberFormat="1" applyFont="1" applyFill="1" applyBorder="1" applyAlignment="1">
      <alignment horizontal="center"/>
    </xf>
    <xf numFmtId="166" fontId="16" fillId="2" borderId="11" xfId="43" applyNumberFormat="1" applyFont="1" applyFill="1" applyBorder="1" applyAlignment="1">
      <alignment horizontal="center"/>
    </xf>
    <xf numFmtId="167" fontId="16" fillId="2" borderId="11" xfId="43" applyNumberFormat="1" applyFont="1" applyFill="1" applyBorder="1" applyAlignment="1">
      <alignment horizontal="center"/>
    </xf>
    <xf numFmtId="3" fontId="16" fillId="2" borderId="12" xfId="43" applyNumberFormat="1" applyFont="1" applyFill="1" applyBorder="1"/>
    <xf numFmtId="0" fontId="16" fillId="2" borderId="32" xfId="43" applyFont="1" applyFill="1" applyBorder="1" applyAlignment="1">
      <alignment horizontal="left"/>
    </xf>
    <xf numFmtId="0" fontId="16" fillId="2" borderId="0" xfId="43" applyFont="1" applyFill="1" applyBorder="1"/>
    <xf numFmtId="166" fontId="16" fillId="2" borderId="0" xfId="43" applyNumberFormat="1" applyFont="1" applyFill="1" applyBorder="1" applyAlignment="1">
      <alignment horizontal="center"/>
    </xf>
    <xf numFmtId="167" fontId="16" fillId="2" borderId="0" xfId="43" applyNumberFormat="1" applyFont="1" applyFill="1" applyBorder="1" applyAlignment="1">
      <alignment horizontal="center"/>
    </xf>
    <xf numFmtId="3" fontId="16" fillId="2" borderId="0" xfId="43" applyNumberFormat="1" applyFont="1" applyFill="1" applyBorder="1"/>
    <xf numFmtId="3" fontId="16" fillId="2" borderId="33" xfId="43" applyNumberFormat="1" applyFont="1" applyFill="1" applyBorder="1"/>
    <xf numFmtId="0" fontId="16" fillId="2" borderId="0" xfId="43" applyFont="1" applyFill="1" applyBorder="1" applyAlignment="1">
      <alignment horizontal="left"/>
    </xf>
    <xf numFmtId="4" fontId="16" fillId="2" borderId="11" xfId="43" applyNumberFormat="1" applyFont="1" applyFill="1" applyBorder="1"/>
    <xf numFmtId="0" fontId="16" fillId="2" borderId="32" xfId="43" applyFont="1" applyFill="1" applyBorder="1" applyAlignment="1">
      <alignment horizontal="center"/>
    </xf>
    <xf numFmtId="167" fontId="16" fillId="2" borderId="11" xfId="43" applyNumberFormat="1" applyFont="1" applyFill="1" applyBorder="1"/>
    <xf numFmtId="0" fontId="18" fillId="2" borderId="32" xfId="43" applyFont="1" applyFill="1" applyBorder="1" applyAlignment="1">
      <alignment horizontal="center"/>
    </xf>
    <xf numFmtId="0" fontId="18" fillId="2" borderId="0" xfId="43" applyFont="1" applyFill="1" applyBorder="1"/>
    <xf numFmtId="3" fontId="18" fillId="2" borderId="0" xfId="43" applyNumberFormat="1" applyFont="1" applyFill="1" applyBorder="1"/>
    <xf numFmtId="166" fontId="18" fillId="2" borderId="0" xfId="43" applyNumberFormat="1" applyFont="1" applyFill="1" applyBorder="1" applyAlignment="1">
      <alignment horizontal="center"/>
    </xf>
    <xf numFmtId="167" fontId="18" fillId="2" borderId="0" xfId="43" applyNumberFormat="1" applyFont="1" applyFill="1" applyBorder="1" applyAlignment="1">
      <alignment horizontal="center"/>
    </xf>
    <xf numFmtId="3" fontId="18" fillId="2" borderId="33" xfId="43" applyNumberFormat="1" applyFont="1" applyFill="1" applyBorder="1"/>
    <xf numFmtId="0" fontId="16" fillId="2" borderId="34" xfId="43" applyFont="1" applyFill="1" applyBorder="1"/>
    <xf numFmtId="0" fontId="16" fillId="2" borderId="35" xfId="43" applyFont="1" applyFill="1" applyBorder="1"/>
    <xf numFmtId="3" fontId="16" fillId="2" borderId="5" xfId="43" applyNumberFormat="1" applyFont="1" applyFill="1" applyBorder="1" applyAlignment="1">
      <alignment horizontal="center"/>
    </xf>
    <xf numFmtId="3" fontId="16" fillId="2" borderId="5" xfId="43" applyNumberFormat="1" applyFont="1" applyFill="1" applyBorder="1"/>
    <xf numFmtId="3" fontId="16" fillId="2" borderId="6" xfId="43" applyNumberFormat="1" applyFont="1" applyFill="1" applyBorder="1"/>
    <xf numFmtId="0" fontId="16" fillId="2" borderId="36" xfId="43" applyFont="1" applyFill="1" applyBorder="1" applyAlignment="1">
      <alignment horizontal="left"/>
    </xf>
    <xf numFmtId="0" fontId="16" fillId="2" borderId="25" xfId="43" applyFont="1" applyFill="1" applyBorder="1" applyAlignment="1">
      <alignment horizontal="left"/>
    </xf>
    <xf numFmtId="0" fontId="16" fillId="2" borderId="25" xfId="43" applyFont="1" applyFill="1" applyBorder="1"/>
    <xf numFmtId="166" fontId="16" fillId="2" borderId="25" xfId="43" applyNumberFormat="1" applyFont="1" applyFill="1" applyBorder="1" applyAlignment="1">
      <alignment horizontal="center"/>
    </xf>
    <xf numFmtId="167" fontId="16" fillId="2" borderId="25" xfId="43" applyNumberFormat="1" applyFont="1" applyFill="1" applyBorder="1" applyAlignment="1">
      <alignment horizontal="center"/>
    </xf>
    <xf numFmtId="4" fontId="16" fillId="2" borderId="14" xfId="43" applyNumberFormat="1" applyFont="1" applyFill="1" applyBorder="1"/>
    <xf numFmtId="3" fontId="16" fillId="2" borderId="25" xfId="43" applyNumberFormat="1" applyFont="1" applyFill="1" applyBorder="1"/>
    <xf numFmtId="3" fontId="16" fillId="2" borderId="37" xfId="43" applyNumberFormat="1" applyFont="1" applyFill="1" applyBorder="1"/>
    <xf numFmtId="0" fontId="20" fillId="2" borderId="0" xfId="63" applyFont="1" applyFill="1" applyBorder="1" applyAlignment="1"/>
    <xf numFmtId="0" fontId="20" fillId="2" borderId="0" xfId="63" applyFont="1" applyFill="1" applyBorder="1"/>
    <xf numFmtId="0" fontId="19" fillId="2" borderId="0" xfId="63" applyFont="1" applyFill="1"/>
    <xf numFmtId="0" fontId="19" fillId="2" borderId="0" xfId="63" applyFont="1" applyFill="1" applyBorder="1"/>
    <xf numFmtId="0" fontId="19" fillId="3" borderId="0" xfId="53" applyFont="1" applyFill="1"/>
    <xf numFmtId="0" fontId="19" fillId="2" borderId="0" xfId="63" applyFont="1" applyFill="1" applyBorder="1" applyAlignment="1"/>
    <xf numFmtId="14" fontId="20" fillId="2" borderId="0" xfId="63" applyNumberFormat="1" applyFont="1" applyFill="1" applyBorder="1" applyAlignment="1">
      <alignment horizontal="center"/>
    </xf>
    <xf numFmtId="0" fontId="20" fillId="2" borderId="0" xfId="63" applyFont="1" applyFill="1" applyBorder="1" applyAlignment="1">
      <alignment horizontal="center"/>
    </xf>
    <xf numFmtId="0" fontId="19" fillId="2" borderId="0" xfId="53" applyFont="1" applyFill="1"/>
    <xf numFmtId="0" fontId="20" fillId="2" borderId="1" xfId="61" applyFont="1" applyFill="1" applyBorder="1" applyAlignment="1">
      <alignment vertical="top"/>
    </xf>
    <xf numFmtId="0" fontId="20" fillId="2" borderId="2" xfId="61" applyFont="1" applyFill="1" applyBorder="1" applyAlignment="1">
      <alignment horizontal="left" vertical="top"/>
    </xf>
    <xf numFmtId="0" fontId="20" fillId="2" borderId="38" xfId="68" applyFont="1" applyFill="1" applyBorder="1" applyAlignment="1" applyProtection="1">
      <alignment horizontal="left" vertical="center"/>
      <protection hidden="1"/>
    </xf>
    <xf numFmtId="0" fontId="20" fillId="2" borderId="26" xfId="0" applyFont="1" applyFill="1" applyBorder="1" applyAlignment="1">
      <alignment horizontal="left"/>
    </xf>
    <xf numFmtId="0" fontId="20" fillId="2" borderId="26" xfId="61" applyFont="1" applyFill="1" applyBorder="1" applyAlignment="1">
      <alignment horizontal="left" vertical="top"/>
    </xf>
    <xf numFmtId="0" fontId="14" fillId="2" borderId="26" xfId="36" applyFont="1" applyFill="1" applyBorder="1"/>
    <xf numFmtId="0" fontId="19" fillId="2" borderId="26" xfId="63" applyFont="1" applyFill="1" applyBorder="1"/>
    <xf numFmtId="0" fontId="19" fillId="2" borderId="39" xfId="63" applyFont="1" applyFill="1" applyBorder="1" applyProtection="1">
      <protection locked="0" hidden="1"/>
    </xf>
    <xf numFmtId="14" fontId="20" fillId="2" borderId="2" xfId="61" applyNumberFormat="1" applyFont="1" applyFill="1" applyBorder="1" applyAlignment="1">
      <alignment horizontal="left" vertical="top"/>
    </xf>
    <xf numFmtId="0" fontId="20" fillId="2" borderId="1" xfId="61" applyFont="1" applyFill="1" applyBorder="1" applyAlignment="1">
      <alignment horizontal="left" vertical="top"/>
    </xf>
    <xf numFmtId="0" fontId="19" fillId="2" borderId="2" xfId="53" applyFont="1" applyFill="1" applyBorder="1"/>
    <xf numFmtId="0" fontId="20" fillId="2" borderId="2" xfId="0" applyFont="1" applyFill="1" applyBorder="1"/>
    <xf numFmtId="0" fontId="19" fillId="2" borderId="3" xfId="63" applyFont="1" applyFill="1" applyBorder="1" applyProtection="1">
      <protection locked="0" hidden="1"/>
    </xf>
    <xf numFmtId="0" fontId="20" fillId="2" borderId="0" xfId="61" applyFont="1" applyFill="1" applyBorder="1" applyAlignment="1">
      <alignment vertical="top"/>
    </xf>
    <xf numFmtId="14" fontId="20" fillId="2" borderId="0" xfId="61" applyNumberFormat="1" applyFont="1" applyFill="1" applyBorder="1" applyAlignment="1">
      <alignment horizontal="left" vertical="top"/>
    </xf>
    <xf numFmtId="14" fontId="20" fillId="2" borderId="26" xfId="61" applyNumberFormat="1" applyFont="1" applyFill="1" applyBorder="1" applyAlignment="1">
      <alignment horizontal="left" vertical="top"/>
    </xf>
    <xf numFmtId="0" fontId="20" fillId="2" borderId="0" xfId="61" applyFont="1" applyFill="1" applyBorder="1" applyAlignment="1">
      <alignment horizontal="left" vertical="top"/>
    </xf>
    <xf numFmtId="0" fontId="19" fillId="2" borderId="0" xfId="53" applyFont="1" applyFill="1" applyBorder="1"/>
    <xf numFmtId="0" fontId="19" fillId="2" borderId="0" xfId="63" applyFont="1" applyFill="1" applyAlignment="1"/>
    <xf numFmtId="0" fontId="19" fillId="3" borderId="0" xfId="63" applyFont="1" applyFill="1"/>
    <xf numFmtId="0" fontId="32" fillId="2" borderId="0" xfId="63" applyFont="1" applyFill="1" applyBorder="1" applyProtection="1">
      <protection locked="0" hidden="1"/>
    </xf>
    <xf numFmtId="0" fontId="18" fillId="2" borderId="0" xfId="63" applyFont="1" applyFill="1" applyBorder="1"/>
    <xf numFmtId="0" fontId="33" fillId="2" borderId="16" xfId="63" applyFont="1" applyFill="1" applyBorder="1" applyAlignment="1" applyProtection="1">
      <alignment horizontal="center" vertical="center" wrapText="1"/>
      <protection locked="0" hidden="1"/>
    </xf>
    <xf numFmtId="0" fontId="33" fillId="2" borderId="40" xfId="63" applyFont="1" applyFill="1" applyBorder="1" applyAlignment="1" applyProtection="1">
      <alignment horizontal="center" vertical="center" wrapText="1"/>
      <protection locked="0" hidden="1"/>
    </xf>
    <xf numFmtId="0" fontId="33" fillId="2" borderId="41" xfId="63" applyFont="1" applyFill="1" applyBorder="1" applyAlignment="1" applyProtection="1">
      <alignment horizontal="center" vertical="center" wrapText="1"/>
      <protection locked="0" hidden="1"/>
    </xf>
    <xf numFmtId="0" fontId="8" fillId="2" borderId="0" xfId="63" applyFill="1"/>
    <xf numFmtId="0" fontId="32" fillId="2" borderId="10" xfId="63" applyFont="1" applyFill="1" applyBorder="1" applyAlignment="1" applyProtection="1">
      <alignment horizontal="center"/>
      <protection locked="0" hidden="1"/>
    </xf>
    <xf numFmtId="0" fontId="32" fillId="3" borderId="11" xfId="63" applyFont="1" applyFill="1" applyBorder="1" applyAlignment="1" applyProtection="1">
      <alignment horizontal="left"/>
      <protection locked="0" hidden="1"/>
    </xf>
    <xf numFmtId="169" fontId="32" fillId="3" borderId="11" xfId="63" applyNumberFormat="1" applyFont="1" applyFill="1" applyBorder="1" applyProtection="1">
      <protection locked="0" hidden="1"/>
    </xf>
    <xf numFmtId="169" fontId="32" fillId="2" borderId="11" xfId="63" applyNumberFormat="1" applyFont="1" applyFill="1" applyBorder="1" applyProtection="1">
      <protection locked="0" hidden="1"/>
    </xf>
    <xf numFmtId="169" fontId="32" fillId="2" borderId="12" xfId="63" applyNumberFormat="1" applyFont="1" applyFill="1" applyBorder="1" applyProtection="1">
      <protection locked="0" hidden="1"/>
    </xf>
    <xf numFmtId="0" fontId="32" fillId="2" borderId="13" xfId="63" applyFont="1" applyFill="1" applyBorder="1" applyProtection="1">
      <protection locked="0" hidden="1"/>
    </xf>
    <xf numFmtId="0" fontId="16" fillId="2" borderId="42" xfId="63" applyFont="1" applyFill="1" applyBorder="1"/>
    <xf numFmtId="169" fontId="16" fillId="2" borderId="14" xfId="63" applyNumberFormat="1" applyFont="1" applyFill="1" applyBorder="1"/>
    <xf numFmtId="169" fontId="16" fillId="2" borderId="15" xfId="63" applyNumberFormat="1" applyFont="1" applyFill="1" applyBorder="1"/>
    <xf numFmtId="0" fontId="33" fillId="2" borderId="43" xfId="63" applyFont="1" applyFill="1" applyBorder="1" applyAlignment="1" applyProtection="1">
      <alignment horizontal="center" vertical="center" wrapText="1"/>
      <protection locked="0" hidden="1"/>
    </xf>
    <xf numFmtId="0" fontId="33" fillId="2" borderId="44" xfId="63" applyFont="1" applyFill="1" applyBorder="1" applyAlignment="1" applyProtection="1">
      <alignment horizontal="center" vertical="center" wrapText="1"/>
      <protection locked="0" hidden="1"/>
    </xf>
    <xf numFmtId="0" fontId="33" fillId="2" borderId="28" xfId="63" applyFont="1" applyFill="1" applyBorder="1" applyAlignment="1" applyProtection="1">
      <alignment horizontal="center" vertical="center" wrapText="1"/>
      <protection locked="0" hidden="1"/>
    </xf>
    <xf numFmtId="169" fontId="32" fillId="3" borderId="1" xfId="63" applyNumberFormat="1" applyFont="1" applyFill="1" applyBorder="1" applyProtection="1">
      <protection locked="0" hidden="1"/>
    </xf>
    <xf numFmtId="169" fontId="32" fillId="3" borderId="3" xfId="63" applyNumberFormat="1" applyFont="1" applyFill="1" applyBorder="1" applyProtection="1">
      <protection locked="0" hidden="1"/>
    </xf>
    <xf numFmtId="169" fontId="32" fillId="2" borderId="42" xfId="63" applyNumberFormat="1" applyFont="1" applyFill="1" applyBorder="1" applyProtection="1">
      <protection locked="0" hidden="1"/>
    </xf>
    <xf numFmtId="169" fontId="32" fillId="2" borderId="45" xfId="63" applyNumberFormat="1" applyFont="1" applyFill="1" applyBorder="1" applyProtection="1">
      <protection locked="0" hidden="1"/>
    </xf>
    <xf numFmtId="0" fontId="32" fillId="2" borderId="0" xfId="63" applyFont="1" applyFill="1" applyBorder="1" applyAlignment="1" applyProtection="1">
      <alignment horizontal="right"/>
      <protection locked="0" hidden="1"/>
    </xf>
    <xf numFmtId="0" fontId="23" fillId="3" borderId="1" xfId="63" applyFont="1" applyFill="1" applyBorder="1" applyAlignment="1" applyProtection="1">
      <alignment horizontal="left" vertical="center" wrapText="1"/>
      <protection locked="0" hidden="1"/>
    </xf>
    <xf numFmtId="169" fontId="33" fillId="3" borderId="11" xfId="63" applyNumberFormat="1" applyFont="1" applyFill="1" applyBorder="1" applyAlignment="1" applyProtection="1">
      <alignment horizontal="right" vertical="center" wrapText="1"/>
      <protection locked="0" hidden="1"/>
    </xf>
    <xf numFmtId="169" fontId="32" fillId="2" borderId="11" xfId="63" applyNumberFormat="1" applyFont="1" applyFill="1" applyBorder="1" applyAlignment="1" applyProtection="1">
      <alignment horizontal="right" vertical="center" wrapText="1"/>
      <protection locked="0" hidden="1"/>
    </xf>
    <xf numFmtId="169" fontId="32" fillId="3" borderId="11" xfId="63" applyNumberFormat="1" applyFont="1" applyFill="1" applyBorder="1" applyAlignment="1" applyProtection="1">
      <alignment horizontal="right" vertical="center" wrapText="1"/>
      <protection locked="0" hidden="1"/>
    </xf>
    <xf numFmtId="169" fontId="32" fillId="2" borderId="11" xfId="63" applyNumberFormat="1" applyFont="1" applyFill="1" applyBorder="1" applyAlignment="1" applyProtection="1">
      <alignment horizontal="right"/>
      <protection locked="0" hidden="1"/>
    </xf>
    <xf numFmtId="169" fontId="32" fillId="2" borderId="12" xfId="63" applyNumberFormat="1" applyFont="1" applyFill="1" applyBorder="1" applyAlignment="1">
      <alignment horizontal="right"/>
    </xf>
    <xf numFmtId="0" fontId="22" fillId="2" borderId="42" xfId="63" applyFont="1" applyFill="1" applyBorder="1" applyAlignment="1" applyProtection="1">
      <alignment horizontal="left"/>
      <protection locked="0" hidden="1"/>
    </xf>
    <xf numFmtId="169" fontId="22" fillId="2" borderId="14" xfId="63" applyNumberFormat="1" applyFont="1" applyFill="1" applyBorder="1" applyAlignment="1" applyProtection="1">
      <alignment horizontal="right"/>
      <protection locked="0" hidden="1"/>
    </xf>
    <xf numFmtId="169" fontId="32" fillId="2" borderId="15" xfId="63" applyNumberFormat="1" applyFont="1" applyFill="1" applyBorder="1" applyProtection="1">
      <protection locked="0" hidden="1"/>
    </xf>
    <xf numFmtId="0" fontId="19" fillId="3" borderId="0" xfId="63" applyFont="1" applyFill="1" applyAlignment="1"/>
    <xf numFmtId="0" fontId="22" fillId="7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/>
    </xf>
    <xf numFmtId="9" fontId="22" fillId="3" borderId="11" xfId="0" applyNumberFormat="1" applyFont="1" applyFill="1" applyBorder="1"/>
    <xf numFmtId="0" fontId="22" fillId="2" borderId="0" xfId="0" applyFont="1" applyFill="1" applyAlignment="1">
      <alignment horizontal="right"/>
    </xf>
    <xf numFmtId="0" fontId="27" fillId="2" borderId="2" xfId="0" applyFont="1" applyFill="1" applyBorder="1"/>
    <xf numFmtId="169" fontId="19" fillId="2" borderId="0" xfId="0" applyNumberFormat="1" applyFont="1" applyFill="1"/>
    <xf numFmtId="169" fontId="23" fillId="2" borderId="0" xfId="0" applyNumberFormat="1" applyFont="1" applyFill="1"/>
    <xf numFmtId="169" fontId="22" fillId="2" borderId="26" xfId="0" applyNumberFormat="1" applyFont="1" applyFill="1" applyBorder="1" applyAlignment="1">
      <alignment horizontal="center"/>
    </xf>
    <xf numFmtId="169" fontId="22" fillId="2" borderId="19" xfId="0" quotePrefix="1" applyNumberFormat="1" applyFont="1" applyFill="1" applyBorder="1" applyAlignment="1">
      <alignment horizontal="center"/>
    </xf>
    <xf numFmtId="3" fontId="18" fillId="3" borderId="8" xfId="15" applyNumberFormat="1" applyFont="1" applyFill="1" applyBorder="1" applyAlignment="1" applyProtection="1">
      <alignment horizontal="right" vertical="center"/>
      <protection locked="0"/>
    </xf>
    <xf numFmtId="3" fontId="18" fillId="3" borderId="11" xfId="15" applyNumberFormat="1" applyFont="1" applyFill="1" applyBorder="1" applyAlignment="1" applyProtection="1">
      <alignment horizontal="right" vertical="center"/>
      <protection hidden="1"/>
    </xf>
    <xf numFmtId="3" fontId="18" fillId="3" borderId="11" xfId="15" applyNumberFormat="1" applyFont="1" applyFill="1" applyBorder="1" applyAlignment="1" applyProtection="1">
      <alignment horizontal="right" vertical="center"/>
      <protection locked="0"/>
    </xf>
    <xf numFmtId="0" fontId="16" fillId="3" borderId="40" xfId="68" applyFont="1" applyFill="1" applyBorder="1" applyAlignment="1" applyProtection="1">
      <alignment horizontal="center" vertical="center"/>
      <protection locked="0"/>
    </xf>
    <xf numFmtId="0" fontId="15" fillId="3" borderId="40" xfId="30" applyFont="1" applyFill="1" applyBorder="1"/>
    <xf numFmtId="0" fontId="18" fillId="3" borderId="40" xfId="68" applyFont="1" applyFill="1" applyBorder="1" applyAlignment="1" applyProtection="1">
      <alignment horizontal="center" vertical="center"/>
      <protection locked="0"/>
    </xf>
    <xf numFmtId="9" fontId="18" fillId="3" borderId="40" xfId="68" applyNumberFormat="1" applyFont="1" applyFill="1" applyBorder="1" applyAlignment="1" applyProtection="1">
      <alignment horizontal="right" vertical="center"/>
      <protection locked="0"/>
    </xf>
    <xf numFmtId="3" fontId="18" fillId="3" borderId="40" xfId="68" applyNumberFormat="1" applyFont="1" applyFill="1" applyBorder="1" applyAlignment="1" applyProtection="1">
      <alignment horizontal="right" vertical="center"/>
      <protection locked="0"/>
    </xf>
    <xf numFmtId="3" fontId="18" fillId="3" borderId="40" xfId="68" applyNumberFormat="1" applyFont="1" applyFill="1" applyBorder="1" applyAlignment="1" applyProtection="1">
      <alignment horizontal="right" vertical="center"/>
      <protection hidden="1"/>
    </xf>
    <xf numFmtId="3" fontId="18" fillId="3" borderId="28" xfId="68" applyNumberFormat="1" applyFont="1" applyFill="1" applyBorder="1" applyProtection="1">
      <alignment horizontal="left" vertical="center"/>
      <protection hidden="1"/>
    </xf>
    <xf numFmtId="9" fontId="16" fillId="3" borderId="11" xfId="68" applyNumberFormat="1" applyFont="1" applyFill="1" applyBorder="1" applyAlignment="1" applyProtection="1">
      <alignment horizontal="right" vertical="center"/>
      <protection hidden="1"/>
    </xf>
    <xf numFmtId="9" fontId="16" fillId="3" borderId="12" xfId="68" applyNumberFormat="1" applyFont="1" applyFill="1" applyBorder="1" applyAlignment="1" applyProtection="1">
      <alignment horizontal="right" vertical="center"/>
      <protection hidden="1"/>
    </xf>
    <xf numFmtId="3" fontId="18" fillId="3" borderId="11" xfId="68" applyNumberFormat="1" applyFont="1" applyFill="1" applyBorder="1" applyAlignment="1" applyProtection="1">
      <alignment horizontal="right" vertical="center"/>
      <protection hidden="1"/>
    </xf>
    <xf numFmtId="0" fontId="28" fillId="3" borderId="27" xfId="68" applyFont="1" applyFill="1" applyBorder="1">
      <alignment horizontal="left" vertical="center"/>
    </xf>
    <xf numFmtId="0" fontId="27" fillId="3" borderId="27" xfId="68" applyFont="1" applyFill="1" applyBorder="1" applyAlignment="1">
      <alignment horizontal="left" vertical="center" wrapText="1"/>
    </xf>
    <xf numFmtId="14" fontId="27" fillId="3" borderId="27" xfId="68" applyNumberFormat="1" applyFont="1" applyFill="1" applyBorder="1" applyAlignment="1" applyProtection="1">
      <alignment horizontal="center" vertical="center"/>
      <protection locked="0"/>
    </xf>
    <xf numFmtId="168" fontId="27" fillId="3" borderId="27" xfId="1" applyNumberFormat="1" applyFont="1" applyFill="1" applyBorder="1" applyAlignment="1" applyProtection="1">
      <alignment horizontal="right" vertical="center"/>
      <protection locked="0"/>
    </xf>
    <xf numFmtId="168" fontId="27" fillId="3" borderId="27" xfId="1" applyNumberFormat="1" applyFont="1" applyFill="1" applyBorder="1" applyAlignment="1">
      <alignment horizontal="right" vertical="center"/>
    </xf>
    <xf numFmtId="3" fontId="27" fillId="3" borderId="27" xfId="1" applyNumberFormat="1" applyFont="1" applyFill="1" applyBorder="1" applyAlignment="1">
      <alignment horizontal="right" vertical="center"/>
    </xf>
    <xf numFmtId="0" fontId="35" fillId="3" borderId="27" xfId="68" applyFont="1" applyFill="1" applyBorder="1">
      <alignment horizontal="left" vertical="center"/>
    </xf>
    <xf numFmtId="0" fontId="18" fillId="3" borderId="27" xfId="68" applyFont="1" applyFill="1" applyBorder="1" applyAlignment="1">
      <alignment horizontal="left" vertical="center" wrapText="1"/>
    </xf>
    <xf numFmtId="14" fontId="18" fillId="3" borderId="27" xfId="68" applyNumberFormat="1" applyFont="1" applyFill="1" applyBorder="1" applyAlignment="1" applyProtection="1">
      <alignment horizontal="center" vertical="center"/>
      <protection locked="0"/>
    </xf>
    <xf numFmtId="169" fontId="18" fillId="3" borderId="27" xfId="1" applyNumberFormat="1" applyFont="1" applyFill="1" applyBorder="1" applyAlignment="1">
      <alignment horizontal="right" vertical="center"/>
    </xf>
    <xf numFmtId="14" fontId="18" fillId="3" borderId="27" xfId="1" applyNumberFormat="1" applyFont="1" applyFill="1" applyBorder="1" applyAlignment="1" applyProtection="1">
      <alignment horizontal="right" vertical="center"/>
      <protection locked="0"/>
    </xf>
    <xf numFmtId="169" fontId="16" fillId="6" borderId="27" xfId="1" applyNumberFormat="1" applyFont="1" applyFill="1" applyBorder="1" applyAlignment="1">
      <alignment horizontal="right" vertical="center"/>
    </xf>
    <xf numFmtId="169" fontId="16" fillId="2" borderId="27" xfId="1" applyNumberFormat="1" applyFont="1" applyFill="1" applyBorder="1" applyAlignment="1">
      <alignment horizontal="right" vertical="center"/>
    </xf>
    <xf numFmtId="169" fontId="27" fillId="2" borderId="2" xfId="0" applyNumberFormat="1" applyFont="1" applyFill="1" applyBorder="1"/>
    <xf numFmtId="169" fontId="23" fillId="2" borderId="2" xfId="0" applyNumberFormat="1" applyFont="1" applyFill="1" applyBorder="1"/>
    <xf numFmtId="169" fontId="19" fillId="0" borderId="0" xfId="0" applyNumberFormat="1" applyFont="1" applyFill="1"/>
    <xf numFmtId="169" fontId="23" fillId="0" borderId="0" xfId="0" applyNumberFormat="1" applyFont="1" applyFill="1"/>
    <xf numFmtId="169" fontId="27" fillId="0" borderId="3" xfId="0" applyNumberFormat="1" applyFont="1" applyFill="1" applyBorder="1"/>
    <xf numFmtId="169" fontId="23" fillId="0" borderId="3" xfId="0" applyNumberFormat="1" applyFont="1" applyFill="1" applyBorder="1"/>
    <xf numFmtId="0" fontId="27" fillId="0" borderId="0" xfId="0" applyFont="1" applyFill="1"/>
    <xf numFmtId="0" fontId="22" fillId="0" borderId="46" xfId="0" applyFont="1" applyFill="1" applyBorder="1"/>
    <xf numFmtId="0" fontId="27" fillId="0" borderId="8" xfId="0" applyFont="1" applyFill="1" applyBorder="1"/>
    <xf numFmtId="0" fontId="27" fillId="0" borderId="19" xfId="0" applyFont="1" applyFill="1" applyBorder="1"/>
    <xf numFmtId="0" fontId="27" fillId="3" borderId="19" xfId="0" applyFont="1" applyFill="1" applyBorder="1"/>
    <xf numFmtId="0" fontId="22" fillId="0" borderId="26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3" fillId="0" borderId="0" xfId="0" applyFont="1" applyFill="1"/>
    <xf numFmtId="0" fontId="16" fillId="2" borderId="26" xfId="0" applyFont="1" applyFill="1" applyBorder="1"/>
    <xf numFmtId="0" fontId="18" fillId="2" borderId="19" xfId="0" applyFont="1" applyFill="1" applyBorder="1"/>
    <xf numFmtId="169" fontId="22" fillId="0" borderId="1" xfId="0" applyNumberFormat="1" applyFont="1" applyFill="1" applyBorder="1" applyAlignment="1">
      <alignment horizontal="center"/>
    </xf>
    <xf numFmtId="0" fontId="27" fillId="0" borderId="3" xfId="0" applyFont="1" applyFill="1" applyBorder="1"/>
    <xf numFmtId="0" fontId="16" fillId="2" borderId="0" xfId="0" applyFont="1" applyFill="1" applyBorder="1" applyAlignment="1">
      <alignment horizontal="right"/>
    </xf>
    <xf numFmtId="0" fontId="18" fillId="2" borderId="0" xfId="0" applyFont="1" applyFill="1" applyAlignment="1"/>
    <xf numFmtId="169" fontId="22" fillId="7" borderId="47" xfId="0" applyNumberFormat="1" applyFont="1" applyFill="1" applyBorder="1"/>
    <xf numFmtId="169" fontId="22" fillId="7" borderId="39" xfId="0" applyNumberFormat="1" applyFont="1" applyFill="1" applyBorder="1" applyAlignment="1">
      <alignment horizontal="center"/>
    </xf>
    <xf numFmtId="169" fontId="22" fillId="7" borderId="48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0" xfId="66" applyFont="1" applyFill="1" applyBorder="1" applyAlignment="1"/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17" xfId="0" applyFont="1" applyFill="1" applyBorder="1" applyAlignment="1">
      <alignment horizontal="center" vertical="center" wrapText="1"/>
    </xf>
    <xf numFmtId="14" fontId="18" fillId="2" borderId="0" xfId="65" applyNumberFormat="1" applyFont="1" applyFill="1"/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wrapText="1"/>
    </xf>
    <xf numFmtId="0" fontId="18" fillId="8" borderId="17" xfId="0" applyFont="1" applyFill="1" applyBorder="1" applyAlignment="1">
      <alignment vertical="center" wrapText="1"/>
    </xf>
    <xf numFmtId="0" fontId="18" fillId="0" borderId="0" xfId="0" applyFont="1"/>
    <xf numFmtId="0" fontId="18" fillId="3" borderId="0" xfId="0" applyFont="1" applyFill="1" applyBorder="1" applyAlignment="1">
      <alignment vertical="center" wrapText="1"/>
    </xf>
    <xf numFmtId="0" fontId="18" fillId="8" borderId="17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18" fillId="8" borderId="0" xfId="0" applyFont="1" applyFill="1" applyAlignment="1">
      <alignment vertical="center" wrapText="1"/>
    </xf>
    <xf numFmtId="0" fontId="18" fillId="8" borderId="0" xfId="0" applyFont="1" applyFill="1"/>
    <xf numFmtId="0" fontId="18" fillId="8" borderId="0" xfId="0" applyFont="1" applyFill="1" applyBorder="1" applyAlignment="1">
      <alignment vertical="center" wrapText="1"/>
    </xf>
    <xf numFmtId="0" fontId="18" fillId="8" borderId="0" xfId="0" applyFont="1" applyFill="1" applyBorder="1"/>
    <xf numFmtId="0" fontId="13" fillId="2" borderId="0" xfId="35" applyFont="1" applyFill="1"/>
    <xf numFmtId="0" fontId="13" fillId="2" borderId="0" xfId="35" applyFont="1" applyFill="1" applyAlignment="1">
      <alignment horizontal="center" vertical="top" wrapText="1"/>
    </xf>
    <xf numFmtId="0" fontId="14" fillId="3" borderId="0" xfId="35" applyFont="1" applyFill="1"/>
    <xf numFmtId="0" fontId="14" fillId="2" borderId="0" xfId="35" applyFont="1" applyFill="1"/>
    <xf numFmtId="0" fontId="15" fillId="2" borderId="0" xfId="35" applyFont="1" applyFill="1" applyAlignment="1">
      <alignment vertical="top" wrapText="1"/>
    </xf>
    <xf numFmtId="0" fontId="14" fillId="2" borderId="0" xfId="35" applyFont="1" applyFill="1" applyAlignment="1">
      <alignment vertical="top" wrapText="1"/>
    </xf>
    <xf numFmtId="0" fontId="14" fillId="3" borderId="0" xfId="35" applyFont="1" applyFill="1" applyAlignment="1">
      <alignment vertical="top" wrapText="1"/>
    </xf>
    <xf numFmtId="0" fontId="56" fillId="3" borderId="0" xfId="35" applyFont="1" applyFill="1"/>
    <xf numFmtId="0" fontId="14" fillId="2" borderId="17" xfId="35" applyFont="1" applyFill="1" applyBorder="1" applyAlignment="1">
      <alignment horizontal="center"/>
    </xf>
    <xf numFmtId="0" fontId="13" fillId="2" borderId="17" xfId="35" applyFont="1" applyFill="1" applyBorder="1" applyAlignment="1">
      <alignment horizontal="center"/>
    </xf>
    <xf numFmtId="0" fontId="13" fillId="2" borderId="17" xfId="35" applyFont="1" applyFill="1" applyBorder="1" applyAlignment="1">
      <alignment horizontal="center" vertical="top" wrapText="1"/>
    </xf>
    <xf numFmtId="0" fontId="19" fillId="9" borderId="17" xfId="0" applyFont="1" applyFill="1" applyBorder="1"/>
    <xf numFmtId="0" fontId="16" fillId="2" borderId="1" xfId="61" applyFont="1" applyFill="1" applyBorder="1" applyAlignment="1">
      <alignment horizontal="left" vertical="top" wrapText="1"/>
    </xf>
    <xf numFmtId="0" fontId="16" fillId="2" borderId="2" xfId="61" applyFont="1" applyFill="1" applyBorder="1" applyAlignment="1">
      <alignment horizontal="left" vertical="top" wrapText="1"/>
    </xf>
    <xf numFmtId="0" fontId="16" fillId="2" borderId="3" xfId="61" applyFont="1" applyFill="1" applyBorder="1" applyAlignment="1">
      <alignment horizontal="left" vertical="top" wrapText="1"/>
    </xf>
    <xf numFmtId="0" fontId="18" fillId="8" borderId="0" xfId="0" applyFont="1" applyFill="1" applyAlignment="1">
      <alignment vertical="center" wrapText="1"/>
    </xf>
    <xf numFmtId="0" fontId="19" fillId="0" borderId="0" xfId="0" applyFont="1" applyFill="1"/>
    <xf numFmtId="0" fontId="18" fillId="0" borderId="17" xfId="25" applyFont="1" applyBorder="1" applyAlignment="1">
      <alignment vertical="top" wrapText="1"/>
    </xf>
    <xf numFmtId="0" fontId="18" fillId="0" borderId="17" xfId="25" applyFill="1" applyBorder="1" applyAlignment="1">
      <alignment horizontal="center" vertical="top"/>
    </xf>
    <xf numFmtId="0" fontId="19" fillId="0" borderId="17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37" fillId="0" borderId="17" xfId="16" applyFont="1" applyFill="1" applyBorder="1" applyAlignment="1" applyProtection="1"/>
    <xf numFmtId="0" fontId="37" fillId="0" borderId="17" xfId="16" applyFont="1" applyFill="1" applyBorder="1" applyAlignment="1" applyProtection="1">
      <alignment vertical="top"/>
    </xf>
    <xf numFmtId="0" fontId="14" fillId="8" borderId="17" xfId="35" applyFont="1" applyFill="1" applyBorder="1" applyAlignment="1">
      <alignment vertical="top" wrapText="1"/>
    </xf>
    <xf numFmtId="0" fontId="16" fillId="2" borderId="0" xfId="0" applyFont="1" applyFill="1" applyAlignment="1">
      <alignment vertical="center"/>
    </xf>
    <xf numFmtId="0" fontId="18" fillId="10" borderId="0" xfId="0" applyFont="1" applyFill="1" applyAlignment="1">
      <alignment horizontal="left"/>
    </xf>
    <xf numFmtId="0" fontId="18" fillId="10" borderId="17" xfId="25" applyFont="1" applyFill="1" applyBorder="1" applyAlignment="1">
      <alignment vertical="top" wrapText="1"/>
    </xf>
    <xf numFmtId="0" fontId="16" fillId="0" borderId="0" xfId="0" applyFont="1" applyFill="1" applyAlignment="1">
      <alignment horizontal="left" vertical="center"/>
    </xf>
    <xf numFmtId="0" fontId="16" fillId="0" borderId="0" xfId="65" applyFont="1" applyFill="1"/>
    <xf numFmtId="0" fontId="14" fillId="0" borderId="0" xfId="42" applyFont="1" applyFill="1"/>
    <xf numFmtId="0" fontId="14" fillId="0" borderId="0" xfId="30" applyFont="1" applyFill="1"/>
    <xf numFmtId="0" fontId="16" fillId="2" borderId="0" xfId="0" applyFont="1" applyFill="1" applyAlignment="1">
      <alignment horizontal="center"/>
    </xf>
    <xf numFmtId="0" fontId="18" fillId="8" borderId="0" xfId="0" applyFont="1" applyFill="1"/>
    <xf numFmtId="0" fontId="57" fillId="3" borderId="0" xfId="32" applyFont="1" applyFill="1"/>
    <xf numFmtId="0" fontId="56" fillId="2" borderId="0" xfId="0" applyFont="1" applyFill="1"/>
    <xf numFmtId="0" fontId="58" fillId="2" borderId="0" xfId="0" applyFont="1" applyFill="1" applyAlignment="1">
      <alignment horizontal="right"/>
    </xf>
    <xf numFmtId="0" fontId="23" fillId="8" borderId="50" xfId="0" applyFont="1" applyFill="1" applyBorder="1"/>
    <xf numFmtId="0" fontId="23" fillId="8" borderId="50" xfId="0" applyFont="1" applyFill="1" applyBorder="1" applyAlignment="1">
      <alignment horizontal="left"/>
    </xf>
    <xf numFmtId="3" fontId="23" fillId="8" borderId="50" xfId="0" applyNumberFormat="1" applyFont="1" applyFill="1" applyBorder="1"/>
    <xf numFmtId="3" fontId="23" fillId="8" borderId="50" xfId="0" applyNumberFormat="1" applyFont="1" applyFill="1" applyBorder="1" applyAlignment="1">
      <alignment horizontal="right"/>
    </xf>
    <xf numFmtId="0" fontId="59" fillId="2" borderId="0" xfId="0" applyFont="1" applyFill="1"/>
    <xf numFmtId="0" fontId="58" fillId="2" borderId="0" xfId="30" applyFont="1" applyFill="1"/>
    <xf numFmtId="0" fontId="58" fillId="2" borderId="0" xfId="42" applyFont="1" applyFill="1"/>
    <xf numFmtId="0" fontId="56" fillId="2" borderId="0" xfId="63" applyFont="1" applyFill="1" applyBorder="1"/>
    <xf numFmtId="0" fontId="56" fillId="3" borderId="0" xfId="30" applyFont="1" applyFill="1"/>
    <xf numFmtId="0" fontId="56" fillId="2" borderId="0" xfId="35" applyFont="1" applyFill="1"/>
    <xf numFmtId="0" fontId="56" fillId="2" borderId="0" xfId="35" applyFont="1" applyFill="1" applyAlignment="1">
      <alignment horizontal="right"/>
    </xf>
    <xf numFmtId="0" fontId="14" fillId="10" borderId="17" xfId="35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0" fontId="22" fillId="0" borderId="0" xfId="0" applyFont="1"/>
    <xf numFmtId="0" fontId="46" fillId="0" borderId="0" xfId="0" applyFont="1"/>
    <xf numFmtId="0" fontId="22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5" fontId="22" fillId="0" borderId="0" xfId="0" applyNumberFormat="1" applyFont="1"/>
    <xf numFmtId="165" fontId="46" fillId="0" borderId="0" xfId="0" applyNumberFormat="1" applyFont="1"/>
    <xf numFmtId="165" fontId="23" fillId="0" borderId="0" xfId="0" applyNumberFormat="1" applyFont="1"/>
    <xf numFmtId="0" fontId="60" fillId="0" borderId="0" xfId="0" applyFont="1"/>
    <xf numFmtId="0" fontId="61" fillId="0" borderId="0" xfId="0" applyFont="1"/>
    <xf numFmtId="3" fontId="0" fillId="0" borderId="0" xfId="0" applyNumberFormat="1"/>
    <xf numFmtId="0" fontId="47" fillId="0" borderId="0" xfId="0" applyFont="1"/>
    <xf numFmtId="3" fontId="47" fillId="0" borderId="0" xfId="0" applyNumberFormat="1" applyFont="1"/>
    <xf numFmtId="0" fontId="62" fillId="3" borderId="0" xfId="0" applyFont="1" applyFill="1"/>
    <xf numFmtId="0" fontId="16" fillId="0" borderId="1" xfId="61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169" fontId="22" fillId="0" borderId="0" xfId="0" applyNumberFormat="1" applyFont="1"/>
    <xf numFmtId="171" fontId="22" fillId="0" borderId="0" xfId="0" applyNumberFormat="1" applyFont="1" applyAlignment="1">
      <alignment horizontal="center"/>
    </xf>
    <xf numFmtId="169" fontId="22" fillId="2" borderId="0" xfId="0" applyNumberFormat="1" applyFont="1" applyFill="1" applyBorder="1"/>
    <xf numFmtId="169" fontId="22" fillId="0" borderId="0" xfId="0" applyNumberFormat="1" applyFont="1" applyFill="1"/>
    <xf numFmtId="0" fontId="49" fillId="0" borderId="0" xfId="0" applyFont="1" applyFill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right"/>
    </xf>
    <xf numFmtId="0" fontId="23" fillId="0" borderId="51" xfId="0" applyFont="1" applyFill="1" applyBorder="1"/>
    <xf numFmtId="169" fontId="22" fillId="2" borderId="52" xfId="0" applyNumberFormat="1" applyFont="1" applyFill="1" applyBorder="1"/>
    <xf numFmtId="169" fontId="22" fillId="2" borderId="52" xfId="0" applyNumberFormat="1" applyFont="1" applyFill="1" applyBorder="1" applyAlignment="1">
      <alignment horizontal="center"/>
    </xf>
    <xf numFmtId="169" fontId="22" fillId="2" borderId="52" xfId="0" applyNumberFormat="1" applyFont="1" applyFill="1" applyBorder="1" applyAlignment="1">
      <alignment vertical="center"/>
    </xf>
    <xf numFmtId="169" fontId="22" fillId="2" borderId="53" xfId="0" applyNumberFormat="1" applyFont="1" applyFill="1" applyBorder="1"/>
    <xf numFmtId="169" fontId="22" fillId="2" borderId="17" xfId="0" applyNumberFormat="1" applyFont="1" applyFill="1" applyBorder="1"/>
    <xf numFmtId="169" fontId="22" fillId="2" borderId="17" xfId="0" applyNumberFormat="1" applyFont="1" applyFill="1" applyBorder="1" applyAlignment="1">
      <alignment horizontal="center"/>
    </xf>
    <xf numFmtId="169" fontId="22" fillId="2" borderId="54" xfId="0" applyNumberFormat="1" applyFont="1" applyFill="1" applyBorder="1"/>
    <xf numFmtId="169" fontId="22" fillId="2" borderId="20" xfId="0" applyNumberFormat="1" applyFont="1" applyFill="1" applyBorder="1"/>
    <xf numFmtId="169" fontId="22" fillId="2" borderId="20" xfId="0" applyNumberFormat="1" applyFont="1" applyFill="1" applyBorder="1" applyAlignment="1">
      <alignment horizontal="center"/>
    </xf>
    <xf numFmtId="169" fontId="22" fillId="2" borderId="55" xfId="0" applyNumberFormat="1" applyFont="1" applyFill="1" applyBorder="1"/>
    <xf numFmtId="169" fontId="22" fillId="2" borderId="0" xfId="0" applyNumberFormat="1" applyFont="1" applyFill="1" applyBorder="1" applyAlignment="1">
      <alignment horizontal="center"/>
    </xf>
    <xf numFmtId="169" fontId="22" fillId="2" borderId="56" xfId="0" applyNumberFormat="1" applyFont="1" applyFill="1" applyBorder="1"/>
    <xf numFmtId="169" fontId="22" fillId="2" borderId="56" xfId="0" applyNumberFormat="1" applyFont="1" applyFill="1" applyBorder="1" applyAlignment="1">
      <alignment horizontal="center"/>
    </xf>
    <xf numFmtId="169" fontId="22" fillId="2" borderId="56" xfId="0" applyNumberFormat="1" applyFont="1" applyFill="1" applyBorder="1" applyAlignment="1">
      <alignment horizontal="right"/>
    </xf>
    <xf numFmtId="169" fontId="22" fillId="2" borderId="57" xfId="0" applyNumberFormat="1" applyFont="1" applyFill="1" applyBorder="1"/>
    <xf numFmtId="0" fontId="13" fillId="0" borderId="0" xfId="42" applyFont="1" applyFill="1" applyAlignment="1">
      <alignment horizontal="left"/>
    </xf>
    <xf numFmtId="0" fontId="14" fillId="8" borderId="0" xfId="42" applyFont="1" applyFill="1"/>
    <xf numFmtId="0" fontId="13" fillId="8" borderId="0" xfId="42" applyFont="1" applyFill="1"/>
    <xf numFmtId="0" fontId="13" fillId="3" borderId="0" xfId="42" applyFont="1" applyFill="1"/>
    <xf numFmtId="0" fontId="16" fillId="2" borderId="60" xfId="43" applyFont="1" applyFill="1" applyBorder="1" applyAlignment="1">
      <alignment horizontal="center" vertical="center" wrapText="1"/>
    </xf>
    <xf numFmtId="0" fontId="16" fillId="2" borderId="40" xfId="43" applyFont="1" applyFill="1" applyBorder="1" applyAlignment="1">
      <alignment horizontal="center" vertical="center" wrapText="1"/>
    </xf>
    <xf numFmtId="0" fontId="16" fillId="2" borderId="61" xfId="43" applyFont="1" applyFill="1" applyBorder="1" applyAlignment="1">
      <alignment horizontal="center" vertical="center" wrapText="1"/>
    </xf>
    <xf numFmtId="0" fontId="16" fillId="0" borderId="10" xfId="43" applyFont="1" applyFill="1" applyBorder="1" applyAlignment="1">
      <alignment horizontal="center"/>
    </xf>
    <xf numFmtId="0" fontId="18" fillId="3" borderId="3" xfId="43" applyFont="1" applyFill="1" applyBorder="1" applyAlignment="1">
      <alignment horizontal="center" vertical="center"/>
    </xf>
    <xf numFmtId="0" fontId="18" fillId="3" borderId="11" xfId="43" applyFont="1" applyFill="1" applyBorder="1" applyAlignment="1">
      <alignment horizontal="center" vertical="center"/>
    </xf>
    <xf numFmtId="3" fontId="18" fillId="3" borderId="11" xfId="43" applyNumberFormat="1" applyFont="1" applyFill="1" applyBorder="1" applyAlignment="1">
      <alignment horizontal="right" vertical="center"/>
    </xf>
    <xf numFmtId="14" fontId="18" fillId="3" borderId="11" xfId="43" applyNumberFormat="1" applyFont="1" applyFill="1" applyBorder="1" applyAlignment="1">
      <alignment horizontal="center" vertical="center"/>
    </xf>
    <xf numFmtId="0" fontId="16" fillId="10" borderId="8" xfId="71" applyFont="1" applyFill="1" applyBorder="1" applyAlignment="1" applyProtection="1">
      <alignment horizontal="center" vertical="center"/>
      <protection locked="0"/>
    </xf>
    <xf numFmtId="3" fontId="18" fillId="3" borderId="11" xfId="43" applyNumberFormat="1" applyFont="1" applyFill="1" applyBorder="1" applyAlignment="1">
      <alignment horizontal="center" vertical="center"/>
    </xf>
    <xf numFmtId="3" fontId="18" fillId="3" borderId="11" xfId="43" applyNumberFormat="1" applyFont="1" applyFill="1" applyBorder="1" applyAlignment="1">
      <alignment horizontal="left" vertical="center" wrapText="1"/>
    </xf>
    <xf numFmtId="3" fontId="16" fillId="8" borderId="11" xfId="43" applyNumberFormat="1" applyFont="1" applyFill="1" applyBorder="1"/>
    <xf numFmtId="3" fontId="16" fillId="2" borderId="26" xfId="43" applyNumberFormat="1" applyFont="1" applyFill="1" applyBorder="1"/>
    <xf numFmtId="4" fontId="16" fillId="2" borderId="0" xfId="43" applyNumberFormat="1" applyFont="1" applyFill="1" applyBorder="1"/>
    <xf numFmtId="0" fontId="16" fillId="10" borderId="11" xfId="71" applyFont="1" applyFill="1" applyBorder="1" applyAlignment="1" applyProtection="1">
      <alignment horizontal="center" vertical="center"/>
      <protection locked="0"/>
    </xf>
    <xf numFmtId="3" fontId="16" fillId="8" borderId="8" xfId="43" applyNumberFormat="1" applyFont="1" applyFill="1" applyBorder="1"/>
    <xf numFmtId="166" fontId="16" fillId="2" borderId="0" xfId="43" applyNumberFormat="1" applyFont="1" applyFill="1" applyBorder="1" applyAlignment="1">
      <alignment horizontal="left"/>
    </xf>
    <xf numFmtId="3" fontId="16" fillId="2" borderId="60" xfId="43" applyNumberFormat="1" applyFont="1" applyFill="1" applyBorder="1"/>
    <xf numFmtId="4" fontId="16" fillId="2" borderId="25" xfId="43" applyNumberFormat="1" applyFont="1" applyFill="1" applyBorder="1"/>
    <xf numFmtId="0" fontId="14" fillId="0" borderId="0" xfId="35" applyFont="1" applyFill="1"/>
    <xf numFmtId="0" fontId="63" fillId="0" borderId="0" xfId="0" applyFont="1" applyFill="1" applyAlignment="1">
      <alignment horizontal="center"/>
    </xf>
    <xf numFmtId="0" fontId="63" fillId="0" borderId="0" xfId="0" applyFont="1" applyFill="1" applyAlignment="1">
      <alignment horizontal="left"/>
    </xf>
    <xf numFmtId="0" fontId="64" fillId="2" borderId="0" xfId="0" applyFont="1" applyFill="1"/>
    <xf numFmtId="0" fontId="64" fillId="0" borderId="0" xfId="0" applyFont="1" applyFill="1"/>
    <xf numFmtId="0" fontId="22" fillId="2" borderId="2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/>
    </xf>
    <xf numFmtId="0" fontId="22" fillId="2" borderId="52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33" fillId="2" borderId="43" xfId="63" applyFont="1" applyFill="1" applyBorder="1" applyAlignment="1" applyProtection="1">
      <alignment horizontal="center" vertical="center" wrapText="1"/>
      <protection locked="0" hidden="1"/>
    </xf>
    <xf numFmtId="0" fontId="33" fillId="2" borderId="44" xfId="63" applyFont="1" applyFill="1" applyBorder="1" applyAlignment="1" applyProtection="1">
      <alignment horizontal="center" vertical="center" wrapText="1"/>
      <protection locked="0" hidden="1"/>
    </xf>
    <xf numFmtId="0" fontId="34" fillId="2" borderId="0" xfId="63" applyFont="1" applyFill="1" applyBorder="1"/>
    <xf numFmtId="0" fontId="47" fillId="0" borderId="0" xfId="72"/>
    <xf numFmtId="0" fontId="47" fillId="0" borderId="0" xfId="72" applyFont="1" applyFill="1" applyAlignment="1"/>
    <xf numFmtId="176" fontId="47" fillId="0" borderId="0" xfId="72" applyNumberFormat="1" applyFont="1" applyFill="1" applyAlignment="1">
      <alignment horizontal="right"/>
    </xf>
    <xf numFmtId="0" fontId="65" fillId="0" borderId="0" xfId="72" applyFont="1" applyFill="1" applyAlignment="1"/>
  </cellXfs>
  <cellStyles count="73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Ezres_2001Immat_tárgyi_eszk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4" xfId="21"/>
    <cellStyle name="Hivatkozás 4 2" xfId="22"/>
    <cellStyle name="Hivatkozás 4 3" xfId="23"/>
    <cellStyle name="Hivatkozás 5" xfId="24"/>
    <cellStyle name="Normál" xfId="0" builtinId="0"/>
    <cellStyle name="Normál 10" xfId="25"/>
    <cellStyle name="Normál 11" xfId="26"/>
    <cellStyle name="Normál 12" xfId="27"/>
    <cellStyle name="Normál 13" xfId="28"/>
    <cellStyle name="Normál 14" xfId="72"/>
    <cellStyle name="Normal 2" xfId="29"/>
    <cellStyle name="Normál 2" xfId="30"/>
    <cellStyle name="Normál 2 10" xfId="31"/>
    <cellStyle name="Normál 2 11" xfId="71"/>
    <cellStyle name="Normál 2 2" xfId="32"/>
    <cellStyle name="Normál 2 3" xfId="33"/>
    <cellStyle name="Normál 2 4" xfId="34"/>
    <cellStyle name="Normál 2 5" xfId="35"/>
    <cellStyle name="Normál 2 5_JAVÍTÁS KM-AII_2011_Targyi_eszkozok" xfId="36"/>
    <cellStyle name="Normál 2 6" xfId="37"/>
    <cellStyle name="Normál 2 7" xfId="38"/>
    <cellStyle name="Normál 2 8" xfId="39"/>
    <cellStyle name="Normál 2 9" xfId="40"/>
    <cellStyle name="Normál 2_Alapa" xfId="41"/>
    <cellStyle name="Normál 2_JAVÍTÁS KM-AII_2011_Targyi_eszkozok" xfId="42"/>
    <cellStyle name="Normál 3" xfId="43"/>
    <cellStyle name="Normál 3 2" xfId="44"/>
    <cellStyle name="Normál 3 3" xfId="45"/>
    <cellStyle name="Normál 3 4" xfId="46"/>
    <cellStyle name="Normál 3_AuditDok_2010_Feri" xfId="47"/>
    <cellStyle name="Normál 4" xfId="48"/>
    <cellStyle name="Normál 4 2" xfId="49"/>
    <cellStyle name="Normál 4 3" xfId="50"/>
    <cellStyle name="Normál 4 4" xfId="51"/>
    <cellStyle name="Normál 4_AuditDok_2010_Feri" xfId="52"/>
    <cellStyle name="Normál 5" xfId="53"/>
    <cellStyle name="Normál 6" xfId="54"/>
    <cellStyle name="Normál 6 2" xfId="55"/>
    <cellStyle name="Normál 6 3" xfId="56"/>
    <cellStyle name="Normál 7" xfId="57"/>
    <cellStyle name="Normál 8" xfId="58"/>
    <cellStyle name="Normál 9" xfId="59"/>
    <cellStyle name="Normal_1997os osztalékkorlát" xfId="60"/>
    <cellStyle name="Normál_Dunacargo - forgalmi - A 2004-2005-05-25" xfId="61"/>
    <cellStyle name="Normal_KÉSZLET" xfId="62"/>
    <cellStyle name="Normál_Leltár összesítők" xfId="63"/>
    <cellStyle name="Normal_MERLEG1" xfId="64"/>
    <cellStyle name="Normál_Munka1" xfId="65"/>
    <cellStyle name="Normál_Munka1_Munka9" xfId="66"/>
    <cellStyle name="Normál_Munka9" xfId="67"/>
    <cellStyle name="Normál_MUNKALAP" xfId="68"/>
    <cellStyle name="Standard_BRPRINT" xfId="69"/>
    <cellStyle name="Százalék 2" xfId="70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tabSelected="1" zoomScaleNormal="100" workbookViewId="0"/>
  </sheetViews>
  <sheetFormatPr defaultRowHeight="16.5" x14ac:dyDescent="0.3"/>
  <cols>
    <col min="1" max="1" width="5.875" style="44" customWidth="1"/>
    <col min="2" max="2" width="54.875" style="43" customWidth="1"/>
    <col min="3" max="3" width="10.625" style="43" customWidth="1"/>
    <col min="4" max="5" width="10.625" style="44" customWidth="1"/>
    <col min="6" max="6" width="10.125" style="44" bestFit="1" customWidth="1"/>
    <col min="7" max="16384" width="9" style="44"/>
  </cols>
  <sheetData>
    <row r="1" spans="1:9" x14ac:dyDescent="0.3">
      <c r="A1" s="45" t="s">
        <v>41</v>
      </c>
      <c r="B1" s="351"/>
      <c r="C1" s="46"/>
      <c r="D1" s="47"/>
      <c r="E1" s="47"/>
    </row>
    <row r="2" spans="1:9" x14ac:dyDescent="0.3">
      <c r="A2" s="383"/>
      <c r="B2" s="49"/>
      <c r="C2" s="50"/>
      <c r="D2" s="402">
        <f>A61</f>
        <v>0</v>
      </c>
      <c r="E2" s="402">
        <f>A63</f>
        <v>0</v>
      </c>
      <c r="F2" s="401" t="s">
        <v>290</v>
      </c>
    </row>
    <row r="3" spans="1:9" x14ac:dyDescent="0.3">
      <c r="A3" s="51" t="s">
        <v>109</v>
      </c>
      <c r="B3" s="351"/>
      <c r="C3" s="52"/>
      <c r="D3" s="53"/>
      <c r="E3" s="53"/>
      <c r="F3" s="48" t="s">
        <v>41</v>
      </c>
      <c r="G3" s="44" t="s">
        <v>99</v>
      </c>
    </row>
    <row r="4" spans="1:9" x14ac:dyDescent="0.3">
      <c r="A4" s="349" t="str">
        <f>"Ügyfél:   "&amp;Alapa!$C$17</f>
        <v xml:space="preserve">Ügyfél:   </v>
      </c>
      <c r="B4" s="352"/>
      <c r="C4" s="54" t="s">
        <v>4</v>
      </c>
      <c r="D4" s="55">
        <f>Alapa!$C$15</f>
        <v>0</v>
      </c>
      <c r="E4" s="56"/>
      <c r="F4" s="48" t="s">
        <v>128</v>
      </c>
      <c r="G4" s="44" t="s">
        <v>100</v>
      </c>
    </row>
    <row r="5" spans="1:9" x14ac:dyDescent="0.3">
      <c r="A5" s="349" t="str">
        <f>"Fordulónap: "&amp;Alapa!$C$12</f>
        <v xml:space="preserve">Fordulónap: </v>
      </c>
      <c r="B5" s="352"/>
      <c r="C5" s="54" t="s">
        <v>5</v>
      </c>
      <c r="D5" s="57" t="e">
        <f>VLOOKUP(G14,Alapa!$G$2:$H$22,2)</f>
        <v>#N/A</v>
      </c>
      <c r="E5" s="58"/>
      <c r="F5" s="48" t="s">
        <v>129</v>
      </c>
      <c r="G5" s="44" t="s">
        <v>102</v>
      </c>
    </row>
    <row r="6" spans="1:9" x14ac:dyDescent="0.3">
      <c r="A6" s="350" t="str">
        <f>IF(Alapa!G96="","",Alapa!G96)</f>
        <v/>
      </c>
      <c r="B6" s="351"/>
      <c r="C6" s="54" t="s">
        <v>144</v>
      </c>
      <c r="D6" s="60" t="str">
        <f>IF(Alapa!$N$2=0," ",Alapa!$N$2)</f>
        <v xml:space="preserve"> </v>
      </c>
      <c r="E6" s="58"/>
      <c r="F6" s="48" t="s">
        <v>130</v>
      </c>
      <c r="G6" s="44" t="s">
        <v>103</v>
      </c>
    </row>
    <row r="7" spans="1:9" x14ac:dyDescent="0.3">
      <c r="A7" s="350"/>
      <c r="B7" s="351"/>
      <c r="C7" s="61"/>
      <c r="D7" s="62"/>
      <c r="E7" s="63"/>
      <c r="F7" s="48" t="s">
        <v>133</v>
      </c>
      <c r="G7" s="44" t="s">
        <v>104</v>
      </c>
    </row>
    <row r="8" spans="1:9" x14ac:dyDescent="0.3">
      <c r="A8" s="59" t="s">
        <v>25</v>
      </c>
      <c r="B8" s="351"/>
      <c r="C8" s="64"/>
      <c r="D8" s="2">
        <f>Alapa!D101</f>
        <v>0</v>
      </c>
      <c r="E8" s="63"/>
      <c r="F8" s="48" t="s">
        <v>320</v>
      </c>
      <c r="G8" s="44" t="s">
        <v>104</v>
      </c>
      <c r="I8" s="67"/>
    </row>
    <row r="9" spans="1:9" x14ac:dyDescent="0.3">
      <c r="A9" s="68" t="s">
        <v>26</v>
      </c>
      <c r="B9" s="351"/>
      <c r="C9" s="61"/>
      <c r="D9" s="2">
        <f>Alapa!E101</f>
        <v>0</v>
      </c>
      <c r="E9" s="63"/>
      <c r="F9" s="48" t="s">
        <v>131</v>
      </c>
      <c r="G9" s="44" t="s">
        <v>105</v>
      </c>
      <c r="I9" s="67"/>
    </row>
    <row r="10" spans="1:9" x14ac:dyDescent="0.3">
      <c r="A10" s="70"/>
      <c r="B10" s="351"/>
      <c r="C10" s="61"/>
      <c r="D10" s="62"/>
      <c r="E10" s="63"/>
      <c r="F10" s="48" t="s">
        <v>132</v>
      </c>
      <c r="G10" s="44" t="s">
        <v>106</v>
      </c>
    </row>
    <row r="11" spans="1:9" x14ac:dyDescent="0.3">
      <c r="A11" s="392" t="s">
        <v>285</v>
      </c>
      <c r="B11" s="353"/>
      <c r="C11" s="61"/>
      <c r="D11" s="62"/>
      <c r="E11" s="63"/>
      <c r="F11" s="48" t="s">
        <v>182</v>
      </c>
      <c r="G11" s="44" t="s">
        <v>183</v>
      </c>
    </row>
    <row r="12" spans="1:9" x14ac:dyDescent="0.3">
      <c r="A12" s="74" t="s">
        <v>286</v>
      </c>
      <c r="B12" s="353"/>
      <c r="C12" s="71"/>
      <c r="D12" s="70"/>
      <c r="E12" s="70"/>
      <c r="F12" s="65" t="s">
        <v>136</v>
      </c>
      <c r="G12" s="66" t="s">
        <v>107</v>
      </c>
      <c r="I12" s="44" t="s">
        <v>0</v>
      </c>
    </row>
    <row r="13" spans="1:9" x14ac:dyDescent="0.3">
      <c r="A13" s="383"/>
      <c r="B13" s="351"/>
      <c r="C13" s="345"/>
      <c r="D13" s="345"/>
      <c r="E13" s="345"/>
      <c r="F13" s="65" t="s">
        <v>219</v>
      </c>
      <c r="G13" s="44" t="s">
        <v>215</v>
      </c>
    </row>
    <row r="14" spans="1:9" x14ac:dyDescent="0.3">
      <c r="A14" s="353"/>
      <c r="B14" s="393" t="s">
        <v>221</v>
      </c>
      <c r="C14" s="64"/>
      <c r="D14" s="70"/>
      <c r="E14" s="70"/>
      <c r="F14" s="69" t="s">
        <v>5</v>
      </c>
      <c r="G14" s="159">
        <v>1</v>
      </c>
    </row>
    <row r="15" spans="1:9" x14ac:dyDescent="0.3">
      <c r="A15" s="387" t="s">
        <v>200</v>
      </c>
      <c r="B15" s="387" t="s">
        <v>27</v>
      </c>
      <c r="C15" s="72" t="s">
        <v>28</v>
      </c>
      <c r="D15" s="72" t="s">
        <v>108</v>
      </c>
      <c r="E15" s="72" t="s">
        <v>29</v>
      </c>
    </row>
    <row r="16" spans="1:9" x14ac:dyDescent="0.3">
      <c r="A16" s="388" t="s">
        <v>156</v>
      </c>
      <c r="B16" s="394" t="s">
        <v>223</v>
      </c>
      <c r="C16" s="385" t="s">
        <v>256</v>
      </c>
      <c r="D16" s="361"/>
      <c r="E16" s="361"/>
    </row>
    <row r="17" spans="1:5" ht="51" x14ac:dyDescent="0.3">
      <c r="A17" s="388" t="s">
        <v>157</v>
      </c>
      <c r="B17" s="394" t="s">
        <v>225</v>
      </c>
      <c r="C17" s="385" t="s">
        <v>260</v>
      </c>
      <c r="D17" s="361"/>
      <c r="E17" s="361"/>
    </row>
    <row r="18" spans="1:5" ht="38.25" x14ac:dyDescent="0.3">
      <c r="A18" s="388" t="s">
        <v>158</v>
      </c>
      <c r="B18" s="394" t="s">
        <v>227</v>
      </c>
      <c r="C18" s="385" t="s">
        <v>254</v>
      </c>
      <c r="D18" s="361"/>
      <c r="E18" s="361"/>
    </row>
    <row r="19" spans="1:5" ht="38.25" x14ac:dyDescent="0.3">
      <c r="A19" s="388" t="s">
        <v>159</v>
      </c>
      <c r="B19" s="394" t="s">
        <v>228</v>
      </c>
      <c r="C19" s="385" t="s">
        <v>253</v>
      </c>
      <c r="D19" s="361"/>
      <c r="E19" s="361"/>
    </row>
    <row r="20" spans="1:5" ht="25.5" x14ac:dyDescent="0.3">
      <c r="A20" s="388" t="s">
        <v>160</v>
      </c>
      <c r="B20" s="394" t="s">
        <v>231</v>
      </c>
      <c r="C20" s="386" t="s">
        <v>30</v>
      </c>
      <c r="D20" s="361"/>
      <c r="E20" s="361"/>
    </row>
    <row r="21" spans="1:5" x14ac:dyDescent="0.3">
      <c r="A21" s="388" t="s">
        <v>201</v>
      </c>
      <c r="B21" s="394" t="s">
        <v>232</v>
      </c>
      <c r="C21" s="386" t="s">
        <v>256</v>
      </c>
      <c r="D21" s="361"/>
      <c r="E21" s="361"/>
    </row>
    <row r="22" spans="1:5" x14ac:dyDescent="0.3">
      <c r="A22" s="388" t="s">
        <v>202</v>
      </c>
      <c r="B22" s="394" t="s">
        <v>233</v>
      </c>
      <c r="C22" s="386" t="s">
        <v>256</v>
      </c>
      <c r="D22" s="361"/>
      <c r="E22" s="361"/>
    </row>
    <row r="23" spans="1:5" x14ac:dyDescent="0.3">
      <c r="A23" s="388" t="s">
        <v>203</v>
      </c>
      <c r="B23" s="394" t="s">
        <v>234</v>
      </c>
      <c r="C23" s="386" t="s">
        <v>256</v>
      </c>
      <c r="D23" s="361"/>
      <c r="E23" s="361"/>
    </row>
    <row r="24" spans="1:5" x14ac:dyDescent="0.3">
      <c r="A24" s="388" t="s">
        <v>204</v>
      </c>
      <c r="B24" s="394" t="s">
        <v>235</v>
      </c>
      <c r="C24" s="386" t="s">
        <v>256</v>
      </c>
      <c r="D24" s="361"/>
      <c r="E24" s="361"/>
    </row>
    <row r="25" spans="1:5" ht="25.5" x14ac:dyDescent="0.3">
      <c r="A25" s="388" t="s">
        <v>205</v>
      </c>
      <c r="B25" s="394" t="s">
        <v>236</v>
      </c>
      <c r="C25" s="386" t="s">
        <v>261</v>
      </c>
      <c r="D25" s="361"/>
      <c r="E25" s="361"/>
    </row>
    <row r="26" spans="1:5" ht="25.5" x14ac:dyDescent="0.3">
      <c r="A26" s="388" t="s">
        <v>206</v>
      </c>
      <c r="B26" s="394" t="s">
        <v>237</v>
      </c>
      <c r="C26" s="386" t="s">
        <v>258</v>
      </c>
      <c r="D26" s="361"/>
      <c r="E26" s="361"/>
    </row>
    <row r="27" spans="1:5" ht="25.5" x14ac:dyDescent="0.3">
      <c r="A27" s="388" t="s">
        <v>262</v>
      </c>
      <c r="B27" s="394" t="s">
        <v>238</v>
      </c>
      <c r="C27" s="386" t="s">
        <v>256</v>
      </c>
      <c r="D27" s="361"/>
      <c r="E27" s="361"/>
    </row>
    <row r="28" spans="1:5" ht="25.5" x14ac:dyDescent="0.3">
      <c r="A28" s="388" t="s">
        <v>263</v>
      </c>
      <c r="B28" s="394" t="s">
        <v>239</v>
      </c>
      <c r="C28" s="386" t="s">
        <v>257</v>
      </c>
      <c r="D28" s="361"/>
      <c r="E28" s="361"/>
    </row>
    <row r="29" spans="1:5" ht="25.5" x14ac:dyDescent="0.3">
      <c r="A29" s="388" t="s">
        <v>264</v>
      </c>
      <c r="B29" s="394" t="s">
        <v>240</v>
      </c>
      <c r="C29" s="386" t="s">
        <v>258</v>
      </c>
      <c r="D29" s="361"/>
      <c r="E29" s="361"/>
    </row>
    <row r="30" spans="1:5" ht="25.5" x14ac:dyDescent="0.3">
      <c r="A30" s="388" t="s">
        <v>265</v>
      </c>
      <c r="B30" s="394" t="s">
        <v>242</v>
      </c>
      <c r="C30" s="386" t="s">
        <v>257</v>
      </c>
      <c r="D30" s="361"/>
      <c r="E30" s="361"/>
    </row>
    <row r="31" spans="1:5" x14ac:dyDescent="0.3">
      <c r="A31" s="388" t="s">
        <v>266</v>
      </c>
      <c r="B31" s="394" t="s">
        <v>243</v>
      </c>
      <c r="C31" s="386" t="s">
        <v>253</v>
      </c>
      <c r="D31" s="361"/>
      <c r="E31" s="361"/>
    </row>
    <row r="32" spans="1:5" ht="25.5" x14ac:dyDescent="0.3">
      <c r="A32" s="388" t="s">
        <v>267</v>
      </c>
      <c r="B32" s="394" t="s">
        <v>287</v>
      </c>
      <c r="C32" s="386" t="s">
        <v>258</v>
      </c>
      <c r="D32" s="361"/>
      <c r="E32" s="361"/>
    </row>
    <row r="33" spans="1:5" x14ac:dyDescent="0.3">
      <c r="A33" s="388" t="s">
        <v>268</v>
      </c>
      <c r="B33" s="394" t="s">
        <v>288</v>
      </c>
      <c r="C33" s="386"/>
      <c r="D33" s="361"/>
      <c r="E33" s="361"/>
    </row>
    <row r="34" spans="1:5" ht="25.5" x14ac:dyDescent="0.3">
      <c r="A34" s="388" t="s">
        <v>269</v>
      </c>
      <c r="B34" s="394" t="s">
        <v>247</v>
      </c>
      <c r="C34" s="386" t="s">
        <v>253</v>
      </c>
      <c r="D34" s="361"/>
      <c r="E34" s="361"/>
    </row>
    <row r="35" spans="1:5" x14ac:dyDescent="0.3">
      <c r="A35" s="388" t="s">
        <v>270</v>
      </c>
      <c r="B35" s="394" t="s">
        <v>248</v>
      </c>
      <c r="C35" s="386" t="s">
        <v>254</v>
      </c>
      <c r="D35" s="361"/>
      <c r="E35" s="361"/>
    </row>
    <row r="36" spans="1:5" x14ac:dyDescent="0.3">
      <c r="A36" s="388" t="s">
        <v>271</v>
      </c>
      <c r="B36" s="394" t="s">
        <v>250</v>
      </c>
      <c r="C36" s="386" t="s">
        <v>256</v>
      </c>
      <c r="D36" s="361"/>
      <c r="E36" s="361"/>
    </row>
    <row r="37" spans="1:5" x14ac:dyDescent="0.3">
      <c r="A37" s="388" t="s">
        <v>272</v>
      </c>
      <c r="B37" s="384" t="s">
        <v>222</v>
      </c>
      <c r="C37" s="385" t="s">
        <v>30</v>
      </c>
      <c r="D37" s="361"/>
      <c r="E37" s="361"/>
    </row>
    <row r="38" spans="1:5" x14ac:dyDescent="0.3">
      <c r="A38" s="388" t="s">
        <v>273</v>
      </c>
      <c r="B38" s="384" t="s">
        <v>224</v>
      </c>
      <c r="C38" s="385" t="s">
        <v>259</v>
      </c>
      <c r="D38" s="361"/>
      <c r="E38" s="361"/>
    </row>
    <row r="39" spans="1:5" x14ac:dyDescent="0.3">
      <c r="A39" s="388" t="s">
        <v>274</v>
      </c>
      <c r="B39" s="384" t="s">
        <v>226</v>
      </c>
      <c r="C39" s="385" t="s">
        <v>30</v>
      </c>
      <c r="D39" s="361"/>
      <c r="E39" s="361"/>
    </row>
    <row r="40" spans="1:5" x14ac:dyDescent="0.3">
      <c r="A40" s="388" t="s">
        <v>275</v>
      </c>
      <c r="B40" s="384" t="s">
        <v>229</v>
      </c>
      <c r="C40" s="385" t="s">
        <v>30</v>
      </c>
      <c r="D40" s="361"/>
      <c r="E40" s="361"/>
    </row>
    <row r="41" spans="1:5" ht="25.5" x14ac:dyDescent="0.3">
      <c r="A41" s="388" t="s">
        <v>276</v>
      </c>
      <c r="B41" s="384" t="s">
        <v>230</v>
      </c>
      <c r="C41" s="385" t="s">
        <v>257</v>
      </c>
      <c r="D41" s="361"/>
      <c r="E41" s="361"/>
    </row>
    <row r="42" spans="1:5" ht="38.25" x14ac:dyDescent="0.3">
      <c r="A42" s="388" t="s">
        <v>277</v>
      </c>
      <c r="B42" s="384" t="s">
        <v>241</v>
      </c>
      <c r="C42" s="386" t="s">
        <v>261</v>
      </c>
      <c r="D42" s="361"/>
      <c r="E42" s="361"/>
    </row>
    <row r="43" spans="1:5" ht="38.25" x14ac:dyDescent="0.3">
      <c r="A43" s="388" t="s">
        <v>278</v>
      </c>
      <c r="B43" s="384" t="s">
        <v>244</v>
      </c>
      <c r="C43" s="386" t="s">
        <v>252</v>
      </c>
      <c r="D43" s="361"/>
      <c r="E43" s="361"/>
    </row>
    <row r="44" spans="1:5" ht="25.5" x14ac:dyDescent="0.3">
      <c r="A44" s="388" t="s">
        <v>279</v>
      </c>
      <c r="B44" s="384" t="s">
        <v>245</v>
      </c>
      <c r="C44" s="386" t="s">
        <v>252</v>
      </c>
      <c r="D44" s="361"/>
      <c r="E44" s="361"/>
    </row>
    <row r="45" spans="1:5" ht="25.5" x14ac:dyDescent="0.3">
      <c r="A45" s="388" t="s">
        <v>280</v>
      </c>
      <c r="B45" s="384" t="s">
        <v>246</v>
      </c>
      <c r="C45" s="386" t="s">
        <v>252</v>
      </c>
      <c r="D45" s="361"/>
      <c r="E45" s="361"/>
    </row>
    <row r="46" spans="1:5" ht="25.5" x14ac:dyDescent="0.3">
      <c r="A46" s="388" t="s">
        <v>281</v>
      </c>
      <c r="B46" s="384" t="s">
        <v>249</v>
      </c>
      <c r="C46" s="386" t="s">
        <v>255</v>
      </c>
      <c r="D46" s="361"/>
      <c r="E46" s="361"/>
    </row>
    <row r="47" spans="1:5" ht="25.5" x14ac:dyDescent="0.3">
      <c r="A47" s="388" t="s">
        <v>282</v>
      </c>
      <c r="B47" s="384" t="s">
        <v>40</v>
      </c>
      <c r="C47" s="386" t="s">
        <v>257</v>
      </c>
      <c r="D47" s="361"/>
      <c r="E47" s="361"/>
    </row>
    <row r="48" spans="1:5" x14ac:dyDescent="0.3">
      <c r="A48" s="388" t="s">
        <v>289</v>
      </c>
      <c r="B48" s="384" t="s">
        <v>251</v>
      </c>
      <c r="C48" s="386" t="s">
        <v>258</v>
      </c>
      <c r="D48" s="361"/>
      <c r="E48" s="361"/>
    </row>
    <row r="49" spans="1:5" x14ac:dyDescent="0.3">
      <c r="A49" s="353"/>
      <c r="B49" s="353"/>
      <c r="C49" s="64"/>
      <c r="D49" s="70"/>
      <c r="E49" s="70"/>
    </row>
    <row r="50" spans="1:5" x14ac:dyDescent="0.3">
      <c r="A50" s="359"/>
      <c r="B50" s="359" t="s">
        <v>207</v>
      </c>
      <c r="C50" s="64"/>
      <c r="D50" s="70"/>
      <c r="E50" s="70"/>
    </row>
    <row r="51" spans="1:5" x14ac:dyDescent="0.3">
      <c r="A51" s="354"/>
      <c r="B51" s="358"/>
      <c r="C51" s="361"/>
      <c r="D51" s="362"/>
      <c r="E51" s="361"/>
    </row>
    <row r="52" spans="1:5" x14ac:dyDescent="0.3">
      <c r="A52" s="354"/>
      <c r="B52" s="358"/>
      <c r="C52" s="361"/>
      <c r="D52" s="362"/>
      <c r="E52" s="361"/>
    </row>
    <row r="53" spans="1:5" x14ac:dyDescent="0.3">
      <c r="A53" s="64"/>
      <c r="B53" s="64"/>
      <c r="C53" s="64"/>
      <c r="D53" s="70"/>
      <c r="E53" s="70"/>
    </row>
    <row r="54" spans="1:5" x14ac:dyDescent="0.3">
      <c r="A54" s="64"/>
      <c r="B54" s="64" t="s">
        <v>209</v>
      </c>
      <c r="C54" s="64"/>
      <c r="D54" s="70"/>
      <c r="E54" s="70"/>
    </row>
    <row r="55" spans="1:5" x14ac:dyDescent="0.3">
      <c r="A55" s="74"/>
      <c r="B55" s="74" t="s">
        <v>220</v>
      </c>
      <c r="C55" s="70"/>
      <c r="D55" s="70"/>
      <c r="E55" s="70"/>
    </row>
    <row r="56" spans="1:5" x14ac:dyDescent="0.3">
      <c r="A56" s="74"/>
      <c r="B56" s="74" t="s">
        <v>210</v>
      </c>
      <c r="C56" s="70"/>
      <c r="D56" s="70"/>
      <c r="E56" s="70"/>
    </row>
    <row r="57" spans="1:5" x14ac:dyDescent="0.3">
      <c r="A57" s="70"/>
      <c r="B57" s="70" t="s">
        <v>283</v>
      </c>
      <c r="C57" s="64"/>
      <c r="D57" s="70"/>
      <c r="E57" s="70"/>
    </row>
    <row r="58" spans="1:5" x14ac:dyDescent="0.3">
      <c r="A58" s="64"/>
      <c r="B58" s="64"/>
      <c r="C58" s="64"/>
      <c r="D58" s="70"/>
      <c r="E58" s="70"/>
    </row>
    <row r="59" spans="1:5" x14ac:dyDescent="0.3">
      <c r="A59" s="357"/>
      <c r="B59" s="357" t="s">
        <v>208</v>
      </c>
      <c r="C59" s="357"/>
      <c r="D59" s="357"/>
      <c r="E59" s="357"/>
    </row>
    <row r="60" spans="1:5" x14ac:dyDescent="0.3">
      <c r="A60" s="396" t="s">
        <v>135</v>
      </c>
      <c r="B60" s="357"/>
      <c r="C60" s="357"/>
      <c r="D60" s="357"/>
      <c r="E60" s="357"/>
    </row>
    <row r="61" spans="1:5" x14ac:dyDescent="0.3">
      <c r="B61" s="360"/>
      <c r="C61" s="365"/>
      <c r="D61" s="366"/>
      <c r="E61" s="366"/>
    </row>
    <row r="62" spans="1:5" x14ac:dyDescent="0.3">
      <c r="A62" s="395" t="s">
        <v>31</v>
      </c>
      <c r="B62" s="64"/>
      <c r="C62" s="64"/>
      <c r="D62" s="70"/>
      <c r="E62" s="70"/>
    </row>
    <row r="63" spans="1:5" x14ac:dyDescent="0.3">
      <c r="B63" s="363"/>
      <c r="C63" s="363"/>
      <c r="D63" s="364"/>
      <c r="E63" s="364"/>
    </row>
    <row r="64" spans="1:5" x14ac:dyDescent="0.3">
      <c r="A64" s="356"/>
      <c r="B64" s="356"/>
      <c r="C64" s="64"/>
      <c r="D64" s="70"/>
      <c r="E64" s="70"/>
    </row>
    <row r="65" spans="1:5" x14ac:dyDescent="0.3">
      <c r="A65" s="356"/>
      <c r="B65" s="356"/>
      <c r="C65" s="64"/>
      <c r="D65" s="70"/>
      <c r="E65" s="70"/>
    </row>
    <row r="66" spans="1:5" x14ac:dyDescent="0.3">
      <c r="B66" s="44"/>
      <c r="C66" s="44"/>
    </row>
    <row r="67" spans="1:5" x14ac:dyDescent="0.3">
      <c r="B67" s="44"/>
      <c r="C67" s="44"/>
    </row>
    <row r="68" spans="1:5" x14ac:dyDescent="0.3">
      <c r="B68" s="44"/>
      <c r="C68" s="44"/>
    </row>
    <row r="69" spans="1:5" x14ac:dyDescent="0.3">
      <c r="B69" s="44"/>
      <c r="C69" s="44"/>
    </row>
    <row r="70" spans="1:5" x14ac:dyDescent="0.3">
      <c r="B70" s="44"/>
      <c r="C70" s="44"/>
    </row>
    <row r="71" spans="1:5" x14ac:dyDescent="0.3">
      <c r="B71" s="44"/>
      <c r="C71" s="44"/>
    </row>
    <row r="72" spans="1:5" x14ac:dyDescent="0.3">
      <c r="B72" s="44"/>
      <c r="C72" s="44"/>
    </row>
    <row r="73" spans="1:5" x14ac:dyDescent="0.3">
      <c r="B73" s="44"/>
      <c r="C73" s="44"/>
    </row>
    <row r="74" spans="1:5" x14ac:dyDescent="0.3">
      <c r="B74" s="44"/>
      <c r="C74" s="44"/>
    </row>
    <row r="75" spans="1:5" x14ac:dyDescent="0.3">
      <c r="B75" s="44"/>
      <c r="C75" s="44"/>
    </row>
    <row r="76" spans="1:5" x14ac:dyDescent="0.3">
      <c r="B76" s="44"/>
      <c r="C76" s="44"/>
    </row>
    <row r="77" spans="1:5" x14ac:dyDescent="0.3">
      <c r="B77" s="44"/>
      <c r="C77" s="44"/>
    </row>
    <row r="78" spans="1:5" x14ac:dyDescent="0.3">
      <c r="B78" s="44"/>
      <c r="C78" s="44"/>
    </row>
    <row r="79" spans="1:5" x14ac:dyDescent="0.3">
      <c r="B79" s="44"/>
      <c r="C79" s="44"/>
    </row>
    <row r="80" spans="1:5" x14ac:dyDescent="0.3">
      <c r="B80" s="44"/>
      <c r="C80" s="44"/>
    </row>
    <row r="81" spans="1:9" x14ac:dyDescent="0.3">
      <c r="B81" s="44"/>
      <c r="C81" s="44"/>
    </row>
    <row r="82" spans="1:9" x14ac:dyDescent="0.3">
      <c r="B82" s="44"/>
      <c r="C82" s="44"/>
    </row>
    <row r="83" spans="1:9" x14ac:dyDescent="0.3">
      <c r="B83" s="44"/>
      <c r="C83" s="44"/>
    </row>
    <row r="84" spans="1:9" x14ac:dyDescent="0.3">
      <c r="B84" s="44"/>
      <c r="C84" s="44"/>
    </row>
    <row r="85" spans="1:9" x14ac:dyDescent="0.3">
      <c r="B85" s="44"/>
      <c r="C85" s="44"/>
    </row>
    <row r="86" spans="1:9" x14ac:dyDescent="0.3">
      <c r="B86" s="44"/>
      <c r="C86" s="44"/>
    </row>
    <row r="87" spans="1:9" x14ac:dyDescent="0.3">
      <c r="B87" s="44"/>
      <c r="C87" s="44"/>
    </row>
    <row r="88" spans="1:9" x14ac:dyDescent="0.3">
      <c r="B88" s="44"/>
      <c r="C88" s="44"/>
    </row>
    <row r="89" spans="1:9" x14ac:dyDescent="0.3">
      <c r="B89" s="44"/>
      <c r="C89" s="44"/>
    </row>
    <row r="90" spans="1:9" x14ac:dyDescent="0.3">
      <c r="B90" s="44"/>
      <c r="C90" s="44"/>
    </row>
    <row r="91" spans="1:9" x14ac:dyDescent="0.3">
      <c r="B91" s="44"/>
      <c r="C91" s="44"/>
    </row>
    <row r="92" spans="1:9" x14ac:dyDescent="0.3">
      <c r="B92" s="44"/>
      <c r="C92" s="44"/>
    </row>
    <row r="93" spans="1:9" s="43" customFormat="1" x14ac:dyDescent="0.3">
      <c r="A93" s="44"/>
      <c r="B93" s="44"/>
      <c r="C93" s="44"/>
      <c r="D93" s="44"/>
      <c r="E93" s="44"/>
      <c r="F93" s="44"/>
      <c r="G93" s="44"/>
      <c r="H93" s="44"/>
      <c r="I93" s="44"/>
    </row>
    <row r="94" spans="1:9" x14ac:dyDescent="0.3">
      <c r="B94" s="44"/>
      <c r="C94" s="44"/>
    </row>
    <row r="95" spans="1:9" x14ac:dyDescent="0.3">
      <c r="B95" s="44"/>
      <c r="C95" s="44"/>
    </row>
    <row r="96" spans="1:9" x14ac:dyDescent="0.3">
      <c r="B96" s="44"/>
      <c r="C96" s="44"/>
    </row>
    <row r="97" spans="1:3" x14ac:dyDescent="0.3">
      <c r="B97" s="44"/>
      <c r="C97" s="44"/>
    </row>
    <row r="98" spans="1:3" x14ac:dyDescent="0.3">
      <c r="B98" s="44"/>
      <c r="C98" s="44"/>
    </row>
    <row r="99" spans="1:3" x14ac:dyDescent="0.3">
      <c r="B99" s="44"/>
      <c r="C99" s="44"/>
    </row>
    <row r="100" spans="1:3" x14ac:dyDescent="0.3">
      <c r="B100" s="44"/>
      <c r="C100" s="44"/>
    </row>
    <row r="101" spans="1:3" x14ac:dyDescent="0.3">
      <c r="B101" s="44"/>
      <c r="C101" s="44"/>
    </row>
    <row r="102" spans="1:3" x14ac:dyDescent="0.3">
      <c r="B102" s="44"/>
      <c r="C102" s="44"/>
    </row>
    <row r="103" spans="1:3" x14ac:dyDescent="0.3">
      <c r="B103" s="44"/>
      <c r="C103" s="44"/>
    </row>
    <row r="104" spans="1:3" x14ac:dyDescent="0.3">
      <c r="B104" s="44"/>
      <c r="C104" s="44"/>
    </row>
    <row r="105" spans="1:3" x14ac:dyDescent="0.3">
      <c r="B105" s="44"/>
      <c r="C105" s="44"/>
    </row>
    <row r="106" spans="1:3" x14ac:dyDescent="0.3">
      <c r="B106" s="44"/>
      <c r="C106" s="44"/>
    </row>
    <row r="110" spans="1:3" x14ac:dyDescent="0.3">
      <c r="A110" s="43"/>
      <c r="B110" s="43" t="s">
        <v>0</v>
      </c>
    </row>
  </sheetData>
  <phoneticPr fontId="0" type="noConversion"/>
  <hyperlinks>
    <hyperlink ref="F3" location="'KM-AII'!A1" display="KM-AII"/>
    <hyperlink ref="F4" location="'KM-AII-01'!A1" display="KM-AII-01 "/>
    <hyperlink ref="F5" location="'KM-AII-02'!A1" display="'KM-AII-02 "/>
    <hyperlink ref="F6" location="'KM-AII-10-1'!A1" display="'KM-AII-10-1 "/>
    <hyperlink ref="F9" location="'KM-AII-10-3'!A1" display="'KM-AII-10-3"/>
    <hyperlink ref="F10" location="'KM-AII-10-4'!A1" display="'KM-AII-10-4"/>
    <hyperlink ref="F7" location="'KM-AII-10-2'!A1" display="'KM-AII-10-2"/>
    <hyperlink ref="F12" location="'KM-AII-10-M'!A1" display="'KM-AII-10-M"/>
    <hyperlink ref="F11:G11" location="'KM-AII-10-5'!A1" display="'KM-AII-10-5 "/>
    <hyperlink ref="F13" location="'KM-AII-10-E'!A1" display="'KM-AII-10-E"/>
    <hyperlink ref="F8" location="'KM-AII-10-2'!A1" display="'KM-AII-10-2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3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131" customWidth="1"/>
    <col min="2" max="2" width="69.25" style="141" customWidth="1"/>
    <col min="3" max="3" width="10.125" style="131" bestFit="1" customWidth="1"/>
    <col min="4" max="16384" width="9" style="131"/>
  </cols>
  <sheetData>
    <row r="1" spans="1:6" x14ac:dyDescent="0.3">
      <c r="A1" s="129" t="s">
        <v>136</v>
      </c>
      <c r="B1" s="130" t="s">
        <v>134</v>
      </c>
    </row>
    <row r="2" spans="1:6" x14ac:dyDescent="0.3">
      <c r="A2" s="132"/>
      <c r="B2" s="133"/>
      <c r="D2" s="412">
        <f>A41</f>
        <v>0</v>
      </c>
      <c r="E2" s="412">
        <f>A43</f>
        <v>0</v>
      </c>
      <c r="F2" s="401" t="s">
        <v>290</v>
      </c>
    </row>
    <row r="3" spans="1:6" x14ac:dyDescent="0.3">
      <c r="A3" s="8" t="s">
        <v>295</v>
      </c>
      <c r="B3" s="134"/>
      <c r="C3" s="48" t="s">
        <v>41</v>
      </c>
      <c r="D3" s="44" t="s">
        <v>99</v>
      </c>
    </row>
    <row r="4" spans="1:6" x14ac:dyDescent="0.3">
      <c r="A4" s="135" t="s">
        <v>45</v>
      </c>
      <c r="B4" s="136">
        <f xml:space="preserve"> Alapa!$C$17</f>
        <v>0</v>
      </c>
      <c r="C4" s="48" t="s">
        <v>128</v>
      </c>
      <c r="D4" s="44" t="s">
        <v>100</v>
      </c>
    </row>
    <row r="5" spans="1:6" x14ac:dyDescent="0.3">
      <c r="A5" s="135" t="s">
        <v>46</v>
      </c>
      <c r="B5" s="137">
        <f xml:space="preserve"> Alapa!$C$12</f>
        <v>0</v>
      </c>
      <c r="C5" s="48" t="s">
        <v>129</v>
      </c>
      <c r="D5" s="44" t="s">
        <v>102</v>
      </c>
    </row>
    <row r="6" spans="1:6" x14ac:dyDescent="0.3">
      <c r="A6" s="135" t="s">
        <v>4</v>
      </c>
      <c r="B6" s="114">
        <f>Alapa!$C$15</f>
        <v>0</v>
      </c>
      <c r="C6" s="48" t="s">
        <v>130</v>
      </c>
      <c r="D6" s="44" t="s">
        <v>103</v>
      </c>
    </row>
    <row r="7" spans="1:6" x14ac:dyDescent="0.3">
      <c r="A7" s="135" t="s">
        <v>5</v>
      </c>
      <c r="B7" s="136" t="e">
        <f>VLOOKUP(D14,Alapa!$G$2:$H$22,2)</f>
        <v>#N/A</v>
      </c>
      <c r="C7" s="48" t="s">
        <v>133</v>
      </c>
      <c r="D7" s="44" t="s">
        <v>104</v>
      </c>
    </row>
    <row r="8" spans="1:6" x14ac:dyDescent="0.3">
      <c r="A8" s="135" t="s">
        <v>144</v>
      </c>
      <c r="B8" s="136" t="str">
        <f>IF(Alapa!$N$2=0," ",Alapa!$N$2)</f>
        <v xml:space="preserve"> </v>
      </c>
      <c r="C8" s="48" t="s">
        <v>320</v>
      </c>
      <c r="D8" s="44" t="s">
        <v>104</v>
      </c>
    </row>
    <row r="9" spans="1:6" x14ac:dyDescent="0.3">
      <c r="A9" s="132"/>
      <c r="B9" s="138"/>
      <c r="C9" s="48" t="s">
        <v>131</v>
      </c>
      <c r="D9" s="44" t="s">
        <v>105</v>
      </c>
    </row>
    <row r="10" spans="1:6" x14ac:dyDescent="0.3">
      <c r="A10" s="139"/>
      <c r="B10" s="140"/>
      <c r="C10" s="48" t="s">
        <v>132</v>
      </c>
      <c r="D10" s="44" t="s">
        <v>106</v>
      </c>
    </row>
    <row r="11" spans="1:6" x14ac:dyDescent="0.3">
      <c r="A11" s="139"/>
      <c r="B11" s="140"/>
      <c r="C11" s="48" t="s">
        <v>182</v>
      </c>
      <c r="D11" s="44" t="s">
        <v>183</v>
      </c>
    </row>
    <row r="12" spans="1:6" x14ac:dyDescent="0.3">
      <c r="A12" s="139"/>
      <c r="B12" s="140"/>
      <c r="C12" s="65" t="s">
        <v>136</v>
      </c>
      <c r="D12" s="66" t="s">
        <v>107</v>
      </c>
    </row>
    <row r="13" spans="1:6" x14ac:dyDescent="0.3">
      <c r="A13" s="139"/>
      <c r="B13" s="140"/>
      <c r="C13" s="65" t="s">
        <v>219</v>
      </c>
      <c r="D13" s="44" t="s">
        <v>215</v>
      </c>
    </row>
    <row r="14" spans="1:6" x14ac:dyDescent="0.3">
      <c r="A14" s="139"/>
      <c r="B14" s="140"/>
      <c r="C14" s="69" t="s">
        <v>5</v>
      </c>
      <c r="D14" s="159">
        <v>1</v>
      </c>
    </row>
    <row r="15" spans="1:6" x14ac:dyDescent="0.3">
      <c r="A15" s="139"/>
      <c r="B15" s="140"/>
    </row>
    <row r="16" spans="1:6" x14ac:dyDescent="0.3">
      <c r="A16" s="139"/>
      <c r="B16" s="140"/>
    </row>
    <row r="17" spans="1:2" x14ac:dyDescent="0.3">
      <c r="A17" s="139"/>
      <c r="B17" s="140"/>
    </row>
    <row r="18" spans="1:2" x14ac:dyDescent="0.3">
      <c r="A18" s="139"/>
      <c r="B18" s="140"/>
    </row>
    <row r="19" spans="1:2" x14ac:dyDescent="0.3">
      <c r="A19" s="139"/>
      <c r="B19" s="140"/>
    </row>
    <row r="20" spans="1:2" x14ac:dyDescent="0.3">
      <c r="A20" s="139"/>
      <c r="B20" s="140"/>
    </row>
    <row r="21" spans="1:2" x14ac:dyDescent="0.3">
      <c r="A21" s="139"/>
      <c r="B21" s="140"/>
    </row>
    <row r="22" spans="1:2" x14ac:dyDescent="0.3">
      <c r="A22" s="139"/>
      <c r="B22" s="140"/>
    </row>
    <row r="23" spans="1:2" x14ac:dyDescent="0.3">
      <c r="A23" s="139"/>
      <c r="B23" s="140"/>
    </row>
    <row r="24" spans="1:2" x14ac:dyDescent="0.3">
      <c r="A24" s="139"/>
      <c r="B24" s="140"/>
    </row>
    <row r="25" spans="1:2" x14ac:dyDescent="0.3">
      <c r="A25" s="139"/>
      <c r="B25" s="140"/>
    </row>
    <row r="26" spans="1:2" x14ac:dyDescent="0.3">
      <c r="A26" s="139"/>
      <c r="B26" s="140"/>
    </row>
    <row r="27" spans="1:2" x14ac:dyDescent="0.3">
      <c r="A27" s="139"/>
      <c r="B27" s="140"/>
    </row>
    <row r="28" spans="1:2" x14ac:dyDescent="0.3">
      <c r="A28" s="139"/>
      <c r="B28" s="140"/>
    </row>
    <row r="29" spans="1:2" x14ac:dyDescent="0.3">
      <c r="A29" s="139"/>
      <c r="B29" s="140"/>
    </row>
    <row r="30" spans="1:2" x14ac:dyDescent="0.3">
      <c r="A30" s="139"/>
      <c r="B30" s="140"/>
    </row>
    <row r="31" spans="1:2" x14ac:dyDescent="0.3">
      <c r="A31" s="139"/>
      <c r="B31" s="140"/>
    </row>
    <row r="32" spans="1:2" x14ac:dyDescent="0.3">
      <c r="A32" s="139"/>
      <c r="B32" s="140"/>
    </row>
    <row r="33" spans="1:2" x14ac:dyDescent="0.3">
      <c r="A33" s="139"/>
      <c r="B33" s="140"/>
    </row>
    <row r="34" spans="1:2" x14ac:dyDescent="0.3">
      <c r="A34" s="139"/>
      <c r="B34" s="140"/>
    </row>
    <row r="35" spans="1:2" x14ac:dyDescent="0.3">
      <c r="A35" s="139"/>
      <c r="B35" s="140"/>
    </row>
    <row r="36" spans="1:2" x14ac:dyDescent="0.3">
      <c r="A36" s="139"/>
      <c r="B36" s="140"/>
    </row>
    <row r="37" spans="1:2" x14ac:dyDescent="0.3">
      <c r="A37" s="139"/>
      <c r="B37" s="140"/>
    </row>
    <row r="38" spans="1:2" x14ac:dyDescent="0.3">
      <c r="A38" s="139"/>
      <c r="B38" s="140"/>
    </row>
    <row r="39" spans="1:2" x14ac:dyDescent="0.3">
      <c r="A39" s="397"/>
      <c r="B39" s="397"/>
    </row>
    <row r="40" spans="1:2" x14ac:dyDescent="0.3">
      <c r="A40" s="396" t="s">
        <v>135</v>
      </c>
      <c r="B40" s="357"/>
    </row>
    <row r="41" spans="1:2" x14ac:dyDescent="0.3">
      <c r="A41" s="44"/>
      <c r="B41" s="360"/>
    </row>
    <row r="42" spans="1:2" x14ac:dyDescent="0.3">
      <c r="A42" s="395" t="s">
        <v>31</v>
      </c>
      <c r="B42" s="64"/>
    </row>
    <row r="43" spans="1:2" x14ac:dyDescent="0.3">
      <c r="A43" s="44"/>
      <c r="B43" s="382"/>
    </row>
    <row r="44" spans="1:2" x14ac:dyDescent="0.3">
      <c r="A44" s="398"/>
      <c r="B44" s="398"/>
    </row>
  </sheetData>
  <phoneticPr fontId="0" type="noConversion"/>
  <hyperlinks>
    <hyperlink ref="C3" location="'KM-AII'!A1" display="KM-AII"/>
    <hyperlink ref="C4" location="'KM-AII-01'!A1" display="KM-AII-01 "/>
    <hyperlink ref="C5" location="'KM-AII-02'!A1" display="'KM-AII-02 "/>
    <hyperlink ref="C6" location="'KM-AII-10-1'!A1" display="'KM-AII-10-1 "/>
    <hyperlink ref="C9" location="'KM-AII-10-3'!A1" display="'KM-AII-10-3"/>
    <hyperlink ref="C10" location="'KM-AII-10-4'!A1" display="'KM-AII-10-4"/>
    <hyperlink ref="C7" location="'KM-AII-10-2'!A1" display="'KM-AII-10-2"/>
    <hyperlink ref="C12" location="'KM-AII-10-M'!A1" display="'KM-AII-10-M"/>
    <hyperlink ref="C11:D11" location="'KM-AII-10-5'!A1" display="'KM-AII-10-5 "/>
    <hyperlink ref="C13" location="'KM-AII-10-E'!A1" display="'KM-AII-10-E"/>
    <hyperlink ref="C8" location="'KM-AII-10-2'!A1" display="'KM-AII-10-2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369" customWidth="1"/>
    <col min="2" max="2" width="15.625" style="369" customWidth="1"/>
    <col min="3" max="3" width="23.75" style="369" bestFit="1" customWidth="1"/>
    <col min="4" max="4" width="11" style="369" customWidth="1"/>
    <col min="5" max="5" width="30.625" style="373" customWidth="1"/>
    <col min="6" max="6" width="10.875" style="369" bestFit="1" customWidth="1"/>
    <col min="7" max="16384" width="9" style="369"/>
  </cols>
  <sheetData>
    <row r="1" spans="1:10" x14ac:dyDescent="0.3">
      <c r="A1" s="367" t="s">
        <v>219</v>
      </c>
      <c r="B1" s="367"/>
      <c r="C1" s="367"/>
      <c r="D1" s="367"/>
      <c r="E1" s="368"/>
      <c r="I1" s="374" t="s">
        <v>212</v>
      </c>
      <c r="J1" s="374" t="s">
        <v>214</v>
      </c>
    </row>
    <row r="2" spans="1:10" x14ac:dyDescent="0.3">
      <c r="A2" s="370"/>
      <c r="B2" s="370"/>
      <c r="C2" s="370"/>
      <c r="D2" s="413">
        <f>A24</f>
        <v>0</v>
      </c>
      <c r="E2" s="414">
        <f>A26</f>
        <v>0</v>
      </c>
      <c r="F2" s="401" t="s">
        <v>290</v>
      </c>
    </row>
    <row r="3" spans="1:10" x14ac:dyDescent="0.3">
      <c r="A3" s="367" t="s">
        <v>218</v>
      </c>
      <c r="B3" s="367"/>
      <c r="C3" s="367"/>
      <c r="D3" s="367"/>
      <c r="E3" s="371"/>
      <c r="F3" s="48" t="s">
        <v>41</v>
      </c>
      <c r="G3" s="44" t="s">
        <v>99</v>
      </c>
    </row>
    <row r="4" spans="1:10" x14ac:dyDescent="0.3">
      <c r="A4" s="135" t="s">
        <v>45</v>
      </c>
      <c r="B4" s="379">
        <f>Alapa!C17</f>
        <v>0</v>
      </c>
      <c r="C4" s="380"/>
      <c r="D4" s="380"/>
      <c r="E4" s="381"/>
      <c r="F4" s="48" t="s">
        <v>128</v>
      </c>
      <c r="G4" s="44" t="s">
        <v>100</v>
      </c>
    </row>
    <row r="5" spans="1:10" x14ac:dyDescent="0.3">
      <c r="A5" s="135" t="s">
        <v>46</v>
      </c>
      <c r="B5" s="379">
        <f>Alapa!C12</f>
        <v>0</v>
      </c>
      <c r="C5" s="380"/>
      <c r="D5" s="380"/>
      <c r="E5" s="381"/>
      <c r="F5" s="48" t="s">
        <v>129</v>
      </c>
      <c r="G5" s="44" t="s">
        <v>102</v>
      </c>
    </row>
    <row r="6" spans="1:10" x14ac:dyDescent="0.3">
      <c r="A6" s="135" t="s">
        <v>4</v>
      </c>
      <c r="B6" s="432">
        <f>Alapa!$C$15</f>
        <v>0</v>
      </c>
      <c r="C6" s="380"/>
      <c r="D6" s="380"/>
      <c r="E6" s="381"/>
      <c r="F6" s="48" t="s">
        <v>130</v>
      </c>
      <c r="G6" s="44" t="s">
        <v>103</v>
      </c>
    </row>
    <row r="7" spans="1:10" x14ac:dyDescent="0.3">
      <c r="A7" s="135" t="s">
        <v>211</v>
      </c>
      <c r="B7" s="379" t="e">
        <f>VLOOKUP(G14,Alapa!$G$2:$H$22,2)</f>
        <v>#N/A</v>
      </c>
      <c r="C7" s="380"/>
      <c r="D7" s="380"/>
      <c r="E7" s="381"/>
      <c r="F7" s="48" t="s">
        <v>133</v>
      </c>
      <c r="G7" s="44" t="s">
        <v>104</v>
      </c>
    </row>
    <row r="8" spans="1:10" x14ac:dyDescent="0.3">
      <c r="A8" s="135" t="s">
        <v>216</v>
      </c>
      <c r="B8" s="379" t="str">
        <f>IF(Alapa!$N$2=0," ",Alapa!$N$2)</f>
        <v xml:space="preserve"> </v>
      </c>
      <c r="C8" s="380"/>
      <c r="D8" s="380"/>
      <c r="E8" s="381"/>
      <c r="F8" s="48" t="s">
        <v>320</v>
      </c>
      <c r="G8" s="44" t="s">
        <v>104</v>
      </c>
    </row>
    <row r="9" spans="1:10" x14ac:dyDescent="0.3">
      <c r="A9" s="370"/>
      <c r="B9" s="370"/>
      <c r="C9" s="370"/>
      <c r="D9" s="370"/>
      <c r="E9" s="372"/>
      <c r="F9" s="48" t="s">
        <v>131</v>
      </c>
      <c r="G9" s="44" t="s">
        <v>105</v>
      </c>
    </row>
    <row r="10" spans="1:10" x14ac:dyDescent="0.3">
      <c r="A10" s="376" t="s">
        <v>213</v>
      </c>
      <c r="B10" s="376" t="s">
        <v>29</v>
      </c>
      <c r="C10" s="376" t="s">
        <v>79</v>
      </c>
      <c r="D10" s="376" t="s">
        <v>284</v>
      </c>
      <c r="E10" s="377" t="s">
        <v>217</v>
      </c>
      <c r="F10" s="48" t="s">
        <v>132</v>
      </c>
      <c r="G10" s="44" t="s">
        <v>106</v>
      </c>
    </row>
    <row r="11" spans="1:10" x14ac:dyDescent="0.3">
      <c r="A11" s="375">
        <v>1</v>
      </c>
      <c r="B11" s="389" t="s">
        <v>41</v>
      </c>
      <c r="C11" s="378" t="s">
        <v>99</v>
      </c>
      <c r="D11" s="415"/>
      <c r="E11" s="391"/>
      <c r="F11" s="48" t="s">
        <v>182</v>
      </c>
      <c r="G11" s="44" t="s">
        <v>183</v>
      </c>
    </row>
    <row r="12" spans="1:10" x14ac:dyDescent="0.3">
      <c r="A12" s="375">
        <v>2</v>
      </c>
      <c r="B12" s="389" t="s">
        <v>128</v>
      </c>
      <c r="C12" s="378" t="s">
        <v>100</v>
      </c>
      <c r="D12" s="415"/>
      <c r="E12" s="391"/>
      <c r="F12" s="65" t="s">
        <v>136</v>
      </c>
      <c r="G12" s="66" t="s">
        <v>107</v>
      </c>
    </row>
    <row r="13" spans="1:10" x14ac:dyDescent="0.3">
      <c r="A13" s="375">
        <v>3</v>
      </c>
      <c r="B13" s="389" t="s">
        <v>129</v>
      </c>
      <c r="C13" s="378" t="s">
        <v>102</v>
      </c>
      <c r="D13" s="415"/>
      <c r="E13" s="391"/>
      <c r="F13" s="65" t="s">
        <v>219</v>
      </c>
      <c r="G13" s="44" t="s">
        <v>215</v>
      </c>
    </row>
    <row r="14" spans="1:10" x14ac:dyDescent="0.3">
      <c r="A14" s="375">
        <v>4</v>
      </c>
      <c r="B14" s="389" t="s">
        <v>130</v>
      </c>
      <c r="C14" s="378" t="s">
        <v>103</v>
      </c>
      <c r="D14" s="415"/>
      <c r="E14" s="391"/>
      <c r="F14" s="69" t="s">
        <v>5</v>
      </c>
      <c r="G14" s="159">
        <v>1</v>
      </c>
    </row>
    <row r="15" spans="1:10" x14ac:dyDescent="0.3">
      <c r="A15" s="375">
        <v>5</v>
      </c>
      <c r="B15" s="389" t="s">
        <v>133</v>
      </c>
      <c r="C15" s="378" t="s">
        <v>104</v>
      </c>
      <c r="D15" s="415"/>
      <c r="E15" s="391"/>
    </row>
    <row r="16" spans="1:10" x14ac:dyDescent="0.3">
      <c r="A16" s="375">
        <v>6</v>
      </c>
      <c r="B16" s="389" t="s">
        <v>131</v>
      </c>
      <c r="C16" s="378" t="s">
        <v>105</v>
      </c>
      <c r="D16" s="415"/>
      <c r="E16" s="391"/>
    </row>
    <row r="17" spans="1:5" x14ac:dyDescent="0.3">
      <c r="A17" s="375">
        <v>7</v>
      </c>
      <c r="B17" s="389" t="s">
        <v>132</v>
      </c>
      <c r="C17" s="378" t="s">
        <v>106</v>
      </c>
      <c r="D17" s="415"/>
      <c r="E17" s="391"/>
    </row>
    <row r="18" spans="1:5" x14ac:dyDescent="0.3">
      <c r="A18" s="375">
        <v>8</v>
      </c>
      <c r="B18" s="389" t="s">
        <v>182</v>
      </c>
      <c r="C18" s="378" t="s">
        <v>183</v>
      </c>
      <c r="D18" s="415"/>
      <c r="E18" s="391"/>
    </row>
    <row r="19" spans="1:5" x14ac:dyDescent="0.3">
      <c r="A19" s="375">
        <v>9</v>
      </c>
      <c r="B19" s="390" t="s">
        <v>136</v>
      </c>
      <c r="C19" s="378" t="s">
        <v>107</v>
      </c>
      <c r="D19" s="415"/>
      <c r="E19" s="391"/>
    </row>
    <row r="20" spans="1:5" x14ac:dyDescent="0.3">
      <c r="A20" s="355"/>
      <c r="B20" s="64"/>
      <c r="C20" s="70"/>
      <c r="D20" s="70"/>
      <c r="E20" s="70"/>
    </row>
    <row r="21" spans="1:5" x14ac:dyDescent="0.3">
      <c r="A21" s="355"/>
      <c r="B21" s="64"/>
      <c r="C21" s="70"/>
      <c r="D21" s="70"/>
      <c r="E21" s="70"/>
    </row>
    <row r="22" spans="1:5" x14ac:dyDescent="0.3">
      <c r="A22" s="397"/>
      <c r="B22" s="397"/>
      <c r="C22" s="397"/>
      <c r="D22" s="397"/>
      <c r="E22" s="397"/>
    </row>
    <row r="23" spans="1:5" x14ac:dyDescent="0.3">
      <c r="A23" s="396" t="s">
        <v>135</v>
      </c>
      <c r="B23" s="357"/>
      <c r="C23" s="357"/>
      <c r="D23" s="357"/>
      <c r="E23" s="357"/>
    </row>
    <row r="24" spans="1:5" x14ac:dyDescent="0.3">
      <c r="A24" s="44"/>
      <c r="B24" s="360"/>
      <c r="C24" s="365"/>
      <c r="D24" s="366"/>
      <c r="E24" s="366"/>
    </row>
    <row r="25" spans="1:5" x14ac:dyDescent="0.3">
      <c r="A25" s="395" t="s">
        <v>31</v>
      </c>
      <c r="B25" s="64"/>
      <c r="C25" s="64"/>
      <c r="D25" s="70"/>
      <c r="E25" s="70"/>
    </row>
    <row r="26" spans="1:5" x14ac:dyDescent="0.3">
      <c r="A26" s="44"/>
      <c r="B26" s="382"/>
      <c r="C26" s="382"/>
      <c r="D26" s="400"/>
      <c r="E26" s="400"/>
    </row>
    <row r="27" spans="1:5" x14ac:dyDescent="0.3">
      <c r="A27" s="398"/>
      <c r="B27" s="398"/>
      <c r="C27" s="398"/>
      <c r="D27" s="398"/>
      <c r="E27" s="398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1" location="'KM-AII'!A1" display="KM-AII"/>
    <hyperlink ref="B12" location="'KM-AII-01'!A1" display="KM-AII-01 "/>
    <hyperlink ref="B13" location="'KM-AII-02'!A1" display="'KM-AII-02 "/>
    <hyperlink ref="B14" location="'KM-AII-10-1'!A1" display="'KM-AII-10-1 "/>
    <hyperlink ref="B16" location="'KM-AII-10-3'!A1" display="'KM-AII-10-3"/>
    <hyperlink ref="B17" location="'KM-AII-10-4'!A1" display="'KM-AII-10-4"/>
    <hyperlink ref="B15" location="'KM-AII-10-2'!A1" display="'KM-AII-10-2"/>
    <hyperlink ref="B19" location="'KM-AII-10-M'!A1" display="'KM-AII-10-M"/>
    <hyperlink ref="B18" location="'KM-AII-10-5'!A1" display="'KM-AII-10-5 "/>
    <hyperlink ref="F3" location="'KM-AII'!A1" display="KM-AII"/>
    <hyperlink ref="F4" location="'KM-AII-01'!A1" display="KM-AII-01 "/>
    <hyperlink ref="F5" location="'KM-AII-02'!A1" display="'KM-AII-02 "/>
    <hyperlink ref="F6" location="'KM-AII-10-1'!A1" display="'KM-AII-10-1 "/>
    <hyperlink ref="F9" location="'KM-AII-10-3'!A1" display="'KM-AII-10-3"/>
    <hyperlink ref="F10" location="'KM-AII-10-4'!A1" display="'KM-AII-10-4"/>
    <hyperlink ref="F7" location="'KM-AII-10-2'!A1" display="'KM-AII-10-2"/>
    <hyperlink ref="F12" location="'KM-AII-10-M'!A1" display="'KM-AII-10-M"/>
    <hyperlink ref="F11:G11" location="'KM-AII-10-5'!A1" display="'KM-AII-10-5 "/>
    <hyperlink ref="F13" location="'KM-AII-10-E'!A1" display="'KM-AII-10-E"/>
    <hyperlink ref="F8" location="'KM-AII-10-2'!A1" display="'KM-AII-10-2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26" ht="32.1" customHeight="1" x14ac:dyDescent="0.25">
      <c r="A1"/>
      <c r="B1" s="426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41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41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428"/>
      <c r="D96"/>
      <c r="E96"/>
      <c r="F96" s="428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428"/>
      <c r="D97"/>
      <c r="E97"/>
      <c r="F97" s="428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 s="429"/>
      <c r="C98" s="429"/>
      <c r="D98" s="429"/>
      <c r="E98" s="429"/>
      <c r="F98" s="429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429"/>
      <c r="C99" s="429"/>
      <c r="D99" s="429"/>
      <c r="E99" s="429"/>
      <c r="F99" s="42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 s="429"/>
      <c r="C100" s="430"/>
      <c r="D100" s="429"/>
      <c r="E100" s="429"/>
      <c r="F100" s="43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 s="429"/>
      <c r="C101" s="430"/>
      <c r="D101" s="429"/>
      <c r="E101" s="429"/>
      <c r="F101" s="430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 s="429"/>
      <c r="C102" s="430"/>
      <c r="D102" s="429"/>
      <c r="E102" s="429"/>
      <c r="F102" s="430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 s="429"/>
      <c r="C103" s="430"/>
      <c r="D103" s="429"/>
      <c r="E103" s="429"/>
      <c r="F103" s="430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 s="429"/>
      <c r="C104" s="430"/>
      <c r="D104" s="429"/>
      <c r="E104" s="429"/>
      <c r="F104" s="430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 s="429"/>
      <c r="C105" s="430"/>
      <c r="D105" s="429"/>
      <c r="E105" s="429"/>
      <c r="F105" s="430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 s="429"/>
      <c r="C106" s="430"/>
      <c r="D106" s="429"/>
      <c r="E106" s="429"/>
      <c r="F106" s="430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 s="429"/>
      <c r="C107" s="430"/>
      <c r="D107" s="429"/>
      <c r="E107" s="429"/>
      <c r="F107" s="430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 s="429"/>
      <c r="C108" s="430"/>
      <c r="D108" s="429"/>
      <c r="E108" s="429"/>
      <c r="F108" s="430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 s="429"/>
      <c r="C109" s="430"/>
      <c r="D109" s="429"/>
      <c r="E109" s="429"/>
      <c r="F109" s="430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 s="429"/>
      <c r="C110" s="430"/>
      <c r="D110" s="429"/>
      <c r="E110" s="429"/>
      <c r="F110" s="43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 s="429"/>
      <c r="C111" s="430"/>
      <c r="D111" s="429"/>
      <c r="E111" s="429"/>
      <c r="F111" s="430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 s="429"/>
      <c r="C112" s="430"/>
      <c r="D112" s="429"/>
      <c r="E112" s="429"/>
      <c r="F112" s="430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 s="429"/>
      <c r="C113" s="430"/>
      <c r="D113" s="429"/>
      <c r="E113" s="429"/>
      <c r="F113" s="430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 s="429"/>
      <c r="C114" s="430"/>
      <c r="D114" s="429"/>
      <c r="E114" s="429"/>
      <c r="F114" s="430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 s="429"/>
      <c r="C115" s="430"/>
      <c r="D115" s="429"/>
      <c r="E115" s="429"/>
      <c r="F115" s="430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 s="429"/>
      <c r="C116" s="430"/>
      <c r="D116" s="429"/>
      <c r="E116" s="429"/>
      <c r="F116" s="430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430"/>
      <c r="D117" s="429"/>
      <c r="E117" s="429"/>
      <c r="F117" s="430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 s="429"/>
      <c r="C118" s="430"/>
      <c r="D118" s="429"/>
      <c r="E118" s="429"/>
      <c r="F118" s="430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 s="429"/>
      <c r="C119" s="430"/>
      <c r="D119" s="429"/>
      <c r="E119" s="429"/>
      <c r="F119" s="430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 s="429"/>
      <c r="C120" s="430"/>
      <c r="D120" s="429"/>
      <c r="E120" s="429"/>
      <c r="F120" s="43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 s="429"/>
      <c r="C121" s="430"/>
      <c r="D121" s="429"/>
      <c r="E121" s="429"/>
      <c r="F121" s="430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 s="429"/>
      <c r="C122" s="430"/>
      <c r="D122" s="429"/>
      <c r="E122" s="429"/>
      <c r="F122" s="430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 s="429"/>
      <c r="B123" s="429"/>
      <c r="C123" s="429"/>
      <c r="D123" s="429"/>
      <c r="E123" s="429"/>
      <c r="F123" s="429"/>
      <c r="G123" s="429"/>
      <c r="H123" s="429"/>
      <c r="I123" s="429"/>
      <c r="J123" s="429"/>
      <c r="K123" s="429"/>
      <c r="L123" s="429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429"/>
      <c r="B124" s="429"/>
      <c r="C124" s="430"/>
      <c r="D124" s="429"/>
      <c r="E124" s="429"/>
      <c r="F124" s="430"/>
      <c r="G124" s="429"/>
      <c r="H124" s="429"/>
      <c r="I124" s="429"/>
      <c r="J124" s="429"/>
      <c r="K124" s="429"/>
      <c r="L124" s="429"/>
    </row>
    <row r="125" spans="1:26" ht="14.25" x14ac:dyDescent="0.2">
      <c r="B125" s="429"/>
      <c r="C125" s="430"/>
      <c r="D125" s="429"/>
      <c r="E125" s="429"/>
      <c r="F125" s="43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25">
      <c r="A1" s="499"/>
      <c r="B1" s="499"/>
      <c r="C1" s="499"/>
      <c r="D1" s="499"/>
      <c r="E1" s="499"/>
      <c r="F1" s="499"/>
      <c r="G1" s="499"/>
      <c r="H1" s="499"/>
    </row>
    <row r="2" spans="1:8" ht="15" customHeight="1" x14ac:dyDescent="0.2">
      <c r="A2" s="496"/>
      <c r="B2" s="496"/>
      <c r="C2" s="496"/>
      <c r="D2" s="496"/>
      <c r="E2" s="496"/>
      <c r="F2" s="496"/>
      <c r="G2" s="496"/>
      <c r="H2" s="496"/>
    </row>
    <row r="3" spans="1:8" ht="15" customHeight="1" x14ac:dyDescent="0.2">
      <c r="A3" s="498"/>
      <c r="B3" s="497"/>
      <c r="C3" s="497"/>
      <c r="D3" s="498"/>
      <c r="E3" s="498"/>
      <c r="F3" s="498"/>
      <c r="G3" s="498"/>
      <c r="H3" s="498"/>
    </row>
    <row r="4" spans="1:8" ht="15" customHeight="1" x14ac:dyDescent="0.2">
      <c r="A4" s="498"/>
      <c r="B4" s="497"/>
      <c r="C4" s="497"/>
      <c r="D4" s="498"/>
      <c r="E4" s="498"/>
      <c r="F4" s="498"/>
      <c r="G4" s="498"/>
      <c r="H4" s="498"/>
    </row>
    <row r="5" spans="1:8" ht="15" customHeight="1" x14ac:dyDescent="0.2">
      <c r="A5" s="498"/>
      <c r="B5" s="498"/>
      <c r="C5" s="497"/>
      <c r="D5" s="498"/>
      <c r="E5" s="498"/>
      <c r="F5" s="498"/>
      <c r="G5" s="498"/>
      <c r="H5" s="498"/>
    </row>
    <row r="6" spans="1:8" ht="15" customHeight="1" x14ac:dyDescent="0.2">
      <c r="A6" s="498"/>
      <c r="B6" s="498"/>
      <c r="C6" s="497"/>
      <c r="D6" s="498"/>
      <c r="E6" s="498"/>
      <c r="F6" s="498"/>
      <c r="G6" s="498"/>
      <c r="H6" s="498"/>
    </row>
    <row r="7" spans="1:8" ht="15" customHeight="1" x14ac:dyDescent="0.2">
      <c r="A7" s="498"/>
      <c r="B7" s="498"/>
      <c r="C7" s="497"/>
      <c r="D7" s="498"/>
      <c r="E7" s="498"/>
      <c r="F7" s="498"/>
      <c r="G7" s="498"/>
      <c r="H7" s="498"/>
    </row>
    <row r="8" spans="1:8" ht="15" customHeight="1" x14ac:dyDescent="0.2">
      <c r="A8" s="498"/>
      <c r="B8" s="498"/>
      <c r="C8" s="497"/>
      <c r="D8" s="498"/>
      <c r="E8" s="498"/>
      <c r="F8" s="498"/>
      <c r="G8" s="498"/>
      <c r="H8" s="498"/>
    </row>
    <row r="9" spans="1:8" ht="15" customHeight="1" x14ac:dyDescent="0.2">
      <c r="A9" s="498"/>
      <c r="B9" s="498"/>
      <c r="C9" s="497"/>
      <c r="D9" s="498"/>
      <c r="E9" s="498"/>
      <c r="F9" s="498"/>
      <c r="G9" s="498"/>
      <c r="H9" s="498"/>
    </row>
    <row r="10" spans="1:8" ht="15" customHeight="1" x14ac:dyDescent="0.2">
      <c r="A10" s="498"/>
      <c r="B10" s="498"/>
      <c r="C10" s="497"/>
      <c r="D10" s="498"/>
      <c r="E10" s="498"/>
      <c r="F10" s="498"/>
      <c r="G10" s="498"/>
      <c r="H10" s="498"/>
    </row>
    <row r="11" spans="1:8" ht="15" customHeight="1" x14ac:dyDescent="0.2">
      <c r="A11" s="498"/>
      <c r="B11" s="498"/>
      <c r="C11" s="497"/>
      <c r="D11" s="498"/>
      <c r="E11" s="498"/>
      <c r="F11" s="498"/>
      <c r="G11" s="498"/>
      <c r="H11" s="498"/>
    </row>
    <row r="12" spans="1:8" ht="15" customHeight="1" x14ac:dyDescent="0.2">
      <c r="A12" s="498"/>
      <c r="B12" s="497"/>
      <c r="C12" s="497"/>
      <c r="D12" s="498"/>
      <c r="E12" s="498"/>
      <c r="F12" s="498"/>
      <c r="G12" s="498"/>
      <c r="H12" s="498"/>
    </row>
    <row r="13" spans="1:8" ht="15" customHeight="1" x14ac:dyDescent="0.2">
      <c r="A13" s="498"/>
      <c r="B13" s="498"/>
      <c r="C13" s="497"/>
      <c r="D13" s="498"/>
      <c r="E13" s="498"/>
      <c r="F13" s="498"/>
      <c r="G13" s="498"/>
      <c r="H13" s="498"/>
    </row>
    <row r="14" spans="1:8" ht="15" customHeight="1" x14ac:dyDescent="0.2">
      <c r="A14" s="498"/>
      <c r="B14" s="498"/>
      <c r="C14" s="497"/>
      <c r="D14" s="498"/>
      <c r="E14" s="498"/>
      <c r="F14" s="498"/>
      <c r="G14" s="498"/>
      <c r="H14" s="498"/>
    </row>
    <row r="15" spans="1:8" ht="15" customHeight="1" x14ac:dyDescent="0.2">
      <c r="A15" s="498"/>
      <c r="B15" s="498"/>
      <c r="C15" s="497"/>
      <c r="D15" s="498"/>
      <c r="E15" s="498"/>
      <c r="F15" s="498"/>
      <c r="G15" s="498"/>
      <c r="H15" s="498"/>
    </row>
    <row r="16" spans="1:8" ht="15" customHeight="1" x14ac:dyDescent="0.2">
      <c r="A16" s="498"/>
      <c r="B16" s="498"/>
      <c r="C16" s="497"/>
      <c r="D16" s="498"/>
      <c r="E16" s="498"/>
      <c r="F16" s="498"/>
      <c r="G16" s="498"/>
      <c r="H16" s="498"/>
    </row>
    <row r="17" spans="1:8" ht="15" customHeight="1" x14ac:dyDescent="0.2">
      <c r="A17" s="498"/>
      <c r="B17" s="498"/>
      <c r="C17" s="497"/>
      <c r="D17" s="498"/>
      <c r="E17" s="498"/>
      <c r="F17" s="498"/>
      <c r="G17" s="498"/>
      <c r="H17" s="498"/>
    </row>
    <row r="18" spans="1:8" ht="15" customHeight="1" x14ac:dyDescent="0.2">
      <c r="A18" s="498"/>
      <c r="B18" s="498"/>
      <c r="C18" s="497"/>
      <c r="D18" s="498"/>
      <c r="E18" s="498"/>
      <c r="F18" s="498"/>
      <c r="G18" s="498"/>
      <c r="H18" s="498"/>
    </row>
    <row r="19" spans="1:8" ht="15" customHeight="1" x14ac:dyDescent="0.2">
      <c r="A19" s="498"/>
      <c r="B19" s="498"/>
      <c r="C19" s="497"/>
      <c r="D19" s="498"/>
      <c r="E19" s="498"/>
      <c r="F19" s="498"/>
      <c r="G19" s="498"/>
      <c r="H19" s="498"/>
    </row>
    <row r="20" spans="1:8" ht="15" customHeight="1" x14ac:dyDescent="0.2">
      <c r="A20" s="498"/>
      <c r="B20" s="497"/>
      <c r="C20" s="497"/>
      <c r="D20" s="498"/>
      <c r="E20" s="498"/>
      <c r="F20" s="498"/>
      <c r="G20" s="498"/>
      <c r="H20" s="498"/>
    </row>
    <row r="21" spans="1:8" ht="15" customHeight="1" x14ac:dyDescent="0.2">
      <c r="A21" s="498"/>
      <c r="B21" s="498"/>
      <c r="C21" s="497"/>
      <c r="D21" s="498"/>
      <c r="E21" s="498"/>
      <c r="F21" s="498"/>
      <c r="G21" s="498"/>
      <c r="H21" s="498"/>
    </row>
    <row r="22" spans="1:8" ht="15" customHeight="1" x14ac:dyDescent="0.2">
      <c r="A22" s="498"/>
      <c r="B22" s="498"/>
      <c r="C22" s="497"/>
      <c r="D22" s="498"/>
      <c r="E22" s="498"/>
      <c r="F22" s="498"/>
      <c r="G22" s="498"/>
      <c r="H22" s="498"/>
    </row>
    <row r="23" spans="1:8" ht="15" customHeight="1" x14ac:dyDescent="0.2">
      <c r="A23" s="498"/>
      <c r="B23" s="498"/>
      <c r="C23" s="497"/>
      <c r="D23" s="498"/>
      <c r="E23" s="498"/>
      <c r="F23" s="498"/>
      <c r="G23" s="498"/>
      <c r="H23" s="498"/>
    </row>
    <row r="24" spans="1:8" ht="15" customHeight="1" x14ac:dyDescent="0.2">
      <c r="A24" s="498"/>
      <c r="B24" s="498"/>
      <c r="C24" s="497"/>
      <c r="D24" s="498"/>
      <c r="E24" s="498"/>
      <c r="F24" s="498"/>
      <c r="G24" s="498"/>
      <c r="H24" s="498"/>
    </row>
    <row r="25" spans="1:8" ht="15" customHeight="1" x14ac:dyDescent="0.2">
      <c r="A25" s="498"/>
      <c r="B25" s="498"/>
      <c r="C25" s="497"/>
      <c r="D25" s="498"/>
      <c r="E25" s="498"/>
      <c r="F25" s="498"/>
      <c r="G25" s="498"/>
      <c r="H25" s="498"/>
    </row>
    <row r="26" spans="1:8" ht="15" customHeight="1" x14ac:dyDescent="0.2">
      <c r="A26" s="498"/>
      <c r="B26" s="498"/>
      <c r="C26" s="497"/>
      <c r="D26" s="498"/>
      <c r="E26" s="498"/>
      <c r="F26" s="498"/>
      <c r="G26" s="498"/>
      <c r="H26" s="498"/>
    </row>
    <row r="27" spans="1:8" ht="15" customHeight="1" x14ac:dyDescent="0.2">
      <c r="A27" s="498"/>
      <c r="B27" s="498"/>
      <c r="C27" s="497"/>
      <c r="D27" s="498"/>
      <c r="E27" s="498"/>
      <c r="F27" s="498"/>
      <c r="G27" s="498"/>
      <c r="H27" s="498"/>
    </row>
    <row r="28" spans="1:8" ht="15" customHeight="1" x14ac:dyDescent="0.2">
      <c r="A28" s="498"/>
      <c r="B28" s="498"/>
      <c r="C28" s="497"/>
      <c r="D28" s="498"/>
      <c r="E28" s="498"/>
      <c r="F28" s="498"/>
      <c r="G28" s="498"/>
      <c r="H28" s="498"/>
    </row>
    <row r="29" spans="1:8" ht="15" customHeight="1" x14ac:dyDescent="0.2">
      <c r="A29" s="498"/>
      <c r="B29" s="498"/>
      <c r="C29" s="497"/>
      <c r="D29" s="498"/>
      <c r="E29" s="498"/>
      <c r="F29" s="498"/>
      <c r="G29" s="498"/>
      <c r="H29" s="498"/>
    </row>
    <row r="30" spans="1:8" ht="15" customHeight="1" x14ac:dyDescent="0.2">
      <c r="A30" s="498"/>
      <c r="B30" s="498"/>
      <c r="C30" s="497"/>
      <c r="D30" s="498"/>
      <c r="E30" s="498"/>
      <c r="F30" s="498"/>
      <c r="G30" s="498"/>
      <c r="H30" s="498"/>
    </row>
    <row r="31" spans="1:8" ht="15" customHeight="1" x14ac:dyDescent="0.2">
      <c r="A31" s="498"/>
      <c r="B31" s="497"/>
      <c r="C31" s="497"/>
      <c r="D31" s="498"/>
      <c r="E31" s="498"/>
      <c r="F31" s="498"/>
      <c r="G31" s="498"/>
      <c r="H31" s="498"/>
    </row>
    <row r="32" spans="1:8" ht="15" customHeight="1" x14ac:dyDescent="0.2">
      <c r="A32" s="498"/>
      <c r="B32" s="497"/>
      <c r="C32" s="497"/>
      <c r="D32" s="498"/>
      <c r="E32" s="498"/>
      <c r="F32" s="498"/>
      <c r="G32" s="498"/>
      <c r="H32" s="498"/>
    </row>
    <row r="33" spans="1:8" ht="15" customHeight="1" x14ac:dyDescent="0.2">
      <c r="A33" s="498"/>
      <c r="B33" s="498"/>
      <c r="C33" s="497"/>
      <c r="D33" s="498"/>
      <c r="E33" s="498"/>
      <c r="F33" s="498"/>
      <c r="G33" s="498"/>
      <c r="H33" s="498"/>
    </row>
    <row r="34" spans="1:8" ht="15" customHeight="1" x14ac:dyDescent="0.2">
      <c r="A34" s="498"/>
      <c r="B34" s="498"/>
      <c r="C34" s="497"/>
      <c r="D34" s="498"/>
      <c r="E34" s="498"/>
      <c r="F34" s="498"/>
      <c r="G34" s="498"/>
      <c r="H34" s="498"/>
    </row>
    <row r="35" spans="1:8" ht="15" customHeight="1" x14ac:dyDescent="0.2">
      <c r="A35" s="498"/>
      <c r="B35" s="498"/>
      <c r="C35" s="497"/>
      <c r="D35" s="498"/>
      <c r="E35" s="498"/>
      <c r="F35" s="498"/>
      <c r="G35" s="498"/>
      <c r="H35" s="498"/>
    </row>
    <row r="36" spans="1:8" ht="15" customHeight="1" x14ac:dyDescent="0.2">
      <c r="A36" s="498"/>
      <c r="B36" s="498"/>
      <c r="C36" s="497"/>
      <c r="D36" s="498"/>
      <c r="E36" s="498"/>
      <c r="F36" s="498"/>
      <c r="G36" s="498"/>
      <c r="H36" s="498"/>
    </row>
    <row r="37" spans="1:8" ht="15" customHeight="1" x14ac:dyDescent="0.2">
      <c r="A37" s="498"/>
      <c r="B37" s="498"/>
      <c r="C37" s="497"/>
      <c r="D37" s="498"/>
      <c r="E37" s="498"/>
      <c r="F37" s="498"/>
      <c r="G37" s="498"/>
      <c r="H37" s="498"/>
    </row>
    <row r="38" spans="1:8" ht="15" customHeight="1" x14ac:dyDescent="0.2">
      <c r="A38" s="498"/>
      <c r="B38" s="498"/>
      <c r="C38" s="497"/>
      <c r="D38" s="498"/>
      <c r="E38" s="498"/>
      <c r="F38" s="498"/>
      <c r="G38" s="498"/>
      <c r="H38" s="498"/>
    </row>
    <row r="39" spans="1:8" ht="15" customHeight="1" x14ac:dyDescent="0.2">
      <c r="A39" s="498"/>
      <c r="B39" s="497"/>
      <c r="C39" s="497"/>
      <c r="D39" s="498"/>
      <c r="E39" s="498"/>
      <c r="F39" s="498"/>
      <c r="G39" s="498"/>
      <c r="H39" s="498"/>
    </row>
    <row r="40" spans="1:8" ht="15" customHeight="1" x14ac:dyDescent="0.2">
      <c r="A40" s="498"/>
      <c r="B40" s="498"/>
      <c r="C40" s="497"/>
      <c r="D40" s="498"/>
      <c r="E40" s="498"/>
      <c r="F40" s="498"/>
      <c r="G40" s="498"/>
      <c r="H40" s="498"/>
    </row>
    <row r="41" spans="1:8" ht="15" customHeight="1" x14ac:dyDescent="0.2">
      <c r="A41" s="498"/>
      <c r="B41" s="498"/>
      <c r="C41" s="497"/>
      <c r="D41" s="498"/>
      <c r="E41" s="498"/>
      <c r="F41" s="498"/>
      <c r="G41" s="498"/>
      <c r="H41" s="498"/>
    </row>
    <row r="42" spans="1:8" ht="15" customHeight="1" x14ac:dyDescent="0.2">
      <c r="A42" s="498"/>
      <c r="B42" s="498"/>
      <c r="C42" s="497"/>
      <c r="D42" s="498"/>
      <c r="E42" s="498"/>
      <c r="F42" s="498"/>
      <c r="G42" s="498"/>
      <c r="H42" s="498"/>
    </row>
    <row r="43" spans="1:8" ht="15" customHeight="1" x14ac:dyDescent="0.2">
      <c r="A43" s="498"/>
      <c r="B43" s="498"/>
      <c r="C43" s="497"/>
      <c r="D43" s="498"/>
      <c r="E43" s="498"/>
      <c r="F43" s="498"/>
      <c r="G43" s="498"/>
      <c r="H43" s="498"/>
    </row>
    <row r="44" spans="1:8" ht="15" customHeight="1" x14ac:dyDescent="0.2">
      <c r="A44" s="498"/>
      <c r="B44" s="498"/>
      <c r="C44" s="497"/>
      <c r="D44" s="498"/>
      <c r="E44" s="498"/>
      <c r="F44" s="498"/>
      <c r="G44" s="498"/>
      <c r="H44" s="498"/>
    </row>
    <row r="45" spans="1:8" ht="15" customHeight="1" x14ac:dyDescent="0.2">
      <c r="A45" s="498"/>
      <c r="B45" s="498"/>
      <c r="C45" s="497"/>
      <c r="D45" s="498"/>
      <c r="E45" s="498"/>
      <c r="F45" s="498"/>
      <c r="G45" s="498"/>
      <c r="H45" s="498"/>
    </row>
    <row r="46" spans="1:8" ht="15" customHeight="1" x14ac:dyDescent="0.2">
      <c r="A46" s="498"/>
      <c r="B46" s="498"/>
      <c r="C46" s="497"/>
      <c r="D46" s="498"/>
      <c r="E46" s="498"/>
      <c r="F46" s="498"/>
      <c r="G46" s="498"/>
      <c r="H46" s="498"/>
    </row>
    <row r="47" spans="1:8" ht="15" customHeight="1" x14ac:dyDescent="0.2">
      <c r="A47" s="498"/>
      <c r="B47" s="498"/>
      <c r="C47" s="497"/>
      <c r="D47" s="498"/>
      <c r="E47" s="498"/>
      <c r="F47" s="498"/>
      <c r="G47" s="498"/>
      <c r="H47" s="498"/>
    </row>
    <row r="48" spans="1:8" ht="15" customHeight="1" x14ac:dyDescent="0.2">
      <c r="A48" s="498"/>
      <c r="B48" s="497"/>
      <c r="C48" s="497"/>
      <c r="D48" s="498"/>
      <c r="E48" s="498"/>
      <c r="F48" s="498"/>
      <c r="G48" s="498"/>
      <c r="H48" s="498"/>
    </row>
    <row r="49" spans="1:8" ht="15" customHeight="1" x14ac:dyDescent="0.2">
      <c r="A49" s="498"/>
      <c r="B49" s="498"/>
      <c r="C49" s="497"/>
      <c r="D49" s="498"/>
      <c r="E49" s="498"/>
      <c r="F49" s="498"/>
      <c r="G49" s="498"/>
      <c r="H49" s="498"/>
    </row>
    <row r="50" spans="1:8" ht="15" customHeight="1" x14ac:dyDescent="0.2">
      <c r="A50" s="498"/>
      <c r="B50" s="498"/>
      <c r="C50" s="497"/>
      <c r="D50" s="498"/>
      <c r="E50" s="498"/>
      <c r="F50" s="498"/>
      <c r="G50" s="498"/>
      <c r="H50" s="498"/>
    </row>
    <row r="51" spans="1:8" ht="15" customHeight="1" x14ac:dyDescent="0.2">
      <c r="A51" s="498"/>
      <c r="B51" s="498"/>
      <c r="C51" s="497"/>
      <c r="D51" s="498"/>
      <c r="E51" s="498"/>
      <c r="F51" s="498"/>
      <c r="G51" s="498"/>
      <c r="H51" s="498"/>
    </row>
    <row r="52" spans="1:8" ht="15" customHeight="1" x14ac:dyDescent="0.2">
      <c r="A52" s="498"/>
      <c r="B52" s="498"/>
      <c r="C52" s="497"/>
      <c r="D52" s="498"/>
      <c r="E52" s="498"/>
      <c r="F52" s="498"/>
      <c r="G52" s="498"/>
      <c r="H52" s="498"/>
    </row>
    <row r="53" spans="1:8" ht="15" customHeight="1" x14ac:dyDescent="0.2">
      <c r="A53" s="498"/>
      <c r="B53" s="498"/>
      <c r="C53" s="497"/>
      <c r="D53" s="498"/>
      <c r="E53" s="498"/>
      <c r="F53" s="498"/>
      <c r="G53" s="498"/>
      <c r="H53" s="498"/>
    </row>
    <row r="54" spans="1:8" ht="15" customHeight="1" x14ac:dyDescent="0.2">
      <c r="A54" s="498"/>
      <c r="B54" s="498"/>
      <c r="C54" s="497"/>
      <c r="D54" s="498"/>
      <c r="E54" s="498"/>
      <c r="F54" s="498"/>
      <c r="G54" s="498"/>
      <c r="H54" s="498"/>
    </row>
    <row r="55" spans="1:8" ht="15" customHeight="1" x14ac:dyDescent="0.2">
      <c r="A55" s="498"/>
      <c r="B55" s="497"/>
      <c r="C55" s="497"/>
      <c r="D55" s="498"/>
      <c r="E55" s="498"/>
      <c r="F55" s="498"/>
      <c r="G55" s="498"/>
      <c r="H55" s="498"/>
    </row>
    <row r="56" spans="1:8" ht="15" customHeight="1" x14ac:dyDescent="0.2">
      <c r="A56" s="498"/>
      <c r="B56" s="498"/>
      <c r="C56" s="497"/>
      <c r="D56" s="498"/>
      <c r="E56" s="498"/>
      <c r="F56" s="498"/>
      <c r="G56" s="498"/>
      <c r="H56" s="498"/>
    </row>
    <row r="57" spans="1:8" ht="15" customHeight="1" x14ac:dyDescent="0.2">
      <c r="A57" s="498"/>
      <c r="B57" s="498"/>
      <c r="C57" s="497"/>
      <c r="D57" s="498"/>
      <c r="E57" s="498"/>
      <c r="F57" s="498"/>
      <c r="G57" s="498"/>
      <c r="H57" s="498"/>
    </row>
    <row r="58" spans="1:8" ht="15" customHeight="1" x14ac:dyDescent="0.2">
      <c r="A58" s="498"/>
      <c r="B58" s="497"/>
      <c r="C58" s="497"/>
      <c r="D58" s="498"/>
      <c r="E58" s="498"/>
      <c r="F58" s="498"/>
      <c r="G58" s="498"/>
      <c r="H58" s="498"/>
    </row>
    <row r="59" spans="1:8" ht="15" customHeight="1" x14ac:dyDescent="0.2">
      <c r="A59" s="498"/>
      <c r="B59" s="498"/>
      <c r="C59" s="497"/>
      <c r="D59" s="498"/>
      <c r="E59" s="498"/>
      <c r="F59" s="498"/>
      <c r="G59" s="498"/>
      <c r="H59" s="498"/>
    </row>
    <row r="60" spans="1:8" ht="15" customHeight="1" x14ac:dyDescent="0.2">
      <c r="A60" s="498"/>
      <c r="B60" s="498"/>
      <c r="C60" s="497"/>
      <c r="D60" s="498"/>
      <c r="E60" s="498"/>
      <c r="F60" s="498"/>
      <c r="G60" s="498"/>
      <c r="H60" s="498"/>
    </row>
    <row r="61" spans="1:8" ht="15" customHeight="1" x14ac:dyDescent="0.2">
      <c r="A61" s="498"/>
      <c r="B61" s="498"/>
      <c r="C61" s="497"/>
      <c r="D61" s="498"/>
      <c r="E61" s="498"/>
      <c r="F61" s="498"/>
      <c r="G61" s="498"/>
      <c r="H61" s="498"/>
    </row>
    <row r="62" spans="1:8" ht="15" customHeight="1" x14ac:dyDescent="0.2">
      <c r="A62" s="498"/>
      <c r="B62" s="496"/>
      <c r="C62" s="497"/>
      <c r="D62" s="498"/>
      <c r="E62" s="498"/>
      <c r="F62" s="498"/>
      <c r="G62" s="498"/>
      <c r="H62" s="498"/>
    </row>
    <row r="63" spans="1:8" ht="15" customHeight="1" x14ac:dyDescent="0.2">
      <c r="A63" s="498"/>
      <c r="B63" s="497"/>
      <c r="C63" s="497"/>
      <c r="D63" s="498"/>
      <c r="E63" s="498"/>
      <c r="F63" s="498"/>
      <c r="G63" s="498"/>
      <c r="H63" s="498"/>
    </row>
    <row r="64" spans="1:8" ht="15" customHeight="1" x14ac:dyDescent="0.2">
      <c r="A64" s="498"/>
      <c r="B64" s="497"/>
      <c r="C64" s="497"/>
      <c r="D64" s="498"/>
      <c r="E64" s="498"/>
      <c r="F64" s="498"/>
      <c r="G64" s="498"/>
      <c r="H64" s="498"/>
    </row>
    <row r="65" spans="1:8" ht="15" customHeight="1" x14ac:dyDescent="0.2">
      <c r="A65" s="498"/>
      <c r="B65" s="497"/>
      <c r="C65" s="497"/>
      <c r="D65" s="498"/>
      <c r="E65" s="498"/>
      <c r="F65" s="498"/>
      <c r="G65" s="498"/>
      <c r="H65" s="498"/>
    </row>
    <row r="66" spans="1:8" ht="15" customHeight="1" x14ac:dyDescent="0.2">
      <c r="A66" s="498"/>
      <c r="B66" s="497"/>
      <c r="C66" s="497"/>
      <c r="D66" s="498"/>
      <c r="E66" s="498"/>
      <c r="F66" s="498"/>
      <c r="G66" s="498"/>
      <c r="H66" s="498"/>
    </row>
    <row r="67" spans="1:8" ht="15" customHeight="1" x14ac:dyDescent="0.2">
      <c r="A67" s="498"/>
      <c r="B67" s="497"/>
      <c r="C67" s="497"/>
      <c r="D67" s="498"/>
      <c r="E67" s="498"/>
      <c r="F67" s="498"/>
      <c r="G67" s="498"/>
      <c r="H67" s="498"/>
    </row>
    <row r="68" spans="1:8" ht="15" customHeight="1" x14ac:dyDescent="0.2">
      <c r="A68" s="498"/>
      <c r="B68" s="497"/>
      <c r="C68" s="497"/>
      <c r="D68" s="498"/>
      <c r="E68" s="498"/>
      <c r="F68" s="498"/>
      <c r="G68" s="498"/>
      <c r="H68" s="498"/>
    </row>
    <row r="69" spans="1:8" ht="15" customHeight="1" x14ac:dyDescent="0.2">
      <c r="A69" s="498"/>
      <c r="B69" s="497"/>
      <c r="C69" s="497"/>
      <c r="D69" s="498"/>
      <c r="E69" s="498"/>
      <c r="F69" s="498"/>
      <c r="G69" s="498"/>
      <c r="H69" s="498"/>
    </row>
    <row r="70" spans="1:8" ht="15" customHeight="1" x14ac:dyDescent="0.2">
      <c r="A70" s="498"/>
      <c r="B70" s="497"/>
      <c r="C70" s="497"/>
      <c r="D70" s="498"/>
      <c r="E70" s="498"/>
      <c r="F70" s="498"/>
      <c r="G70" s="498"/>
      <c r="H70" s="498"/>
    </row>
    <row r="71" spans="1:8" ht="15" customHeight="1" x14ac:dyDescent="0.2">
      <c r="A71" s="498"/>
      <c r="B71" s="498"/>
      <c r="C71" s="497"/>
      <c r="D71" s="498"/>
      <c r="E71" s="498"/>
      <c r="F71" s="498"/>
      <c r="G71" s="498"/>
      <c r="H71" s="498"/>
    </row>
    <row r="72" spans="1:8" ht="15" customHeight="1" x14ac:dyDescent="0.2">
      <c r="A72" s="498"/>
      <c r="B72" s="498"/>
      <c r="C72" s="497"/>
      <c r="D72" s="498"/>
      <c r="E72" s="498"/>
      <c r="F72" s="498"/>
      <c r="G72" s="498"/>
      <c r="H72" s="498"/>
    </row>
    <row r="73" spans="1:8" ht="15" customHeight="1" x14ac:dyDescent="0.2">
      <c r="A73" s="498"/>
      <c r="B73" s="497"/>
      <c r="C73" s="497"/>
      <c r="D73" s="498"/>
      <c r="E73" s="498"/>
      <c r="F73" s="498"/>
      <c r="G73" s="498"/>
      <c r="H73" s="498"/>
    </row>
    <row r="74" spans="1:8" ht="15" customHeight="1" x14ac:dyDescent="0.2">
      <c r="A74" s="498"/>
      <c r="B74" s="497"/>
      <c r="C74" s="497"/>
      <c r="D74" s="498"/>
      <c r="E74" s="498"/>
      <c r="F74" s="498"/>
      <c r="G74" s="498"/>
      <c r="H74" s="498"/>
    </row>
    <row r="75" spans="1:8" ht="15" customHeight="1" x14ac:dyDescent="0.2">
      <c r="A75" s="498"/>
      <c r="B75" s="498"/>
      <c r="C75" s="497"/>
      <c r="D75" s="498"/>
      <c r="E75" s="498"/>
      <c r="F75" s="498"/>
      <c r="G75" s="498"/>
      <c r="H75" s="498"/>
    </row>
    <row r="76" spans="1:8" ht="15" customHeight="1" x14ac:dyDescent="0.2">
      <c r="A76" s="498"/>
      <c r="B76" s="498"/>
      <c r="C76" s="497"/>
      <c r="D76" s="498"/>
      <c r="E76" s="498"/>
      <c r="F76" s="498"/>
      <c r="G76" s="498"/>
      <c r="H76" s="498"/>
    </row>
    <row r="77" spans="1:8" ht="15" customHeight="1" x14ac:dyDescent="0.2">
      <c r="A77" s="498"/>
      <c r="B77" s="498"/>
      <c r="C77" s="497"/>
      <c r="D77" s="498"/>
      <c r="E77" s="498"/>
      <c r="F77" s="498"/>
      <c r="G77" s="498"/>
      <c r="H77" s="498"/>
    </row>
    <row r="78" spans="1:8" ht="15" customHeight="1" x14ac:dyDescent="0.2">
      <c r="A78" s="498"/>
      <c r="B78" s="497"/>
      <c r="C78" s="497"/>
      <c r="D78" s="498"/>
      <c r="E78" s="498"/>
      <c r="F78" s="498"/>
      <c r="G78" s="498"/>
      <c r="H78" s="498"/>
    </row>
    <row r="79" spans="1:8" ht="15" customHeight="1" x14ac:dyDescent="0.2">
      <c r="A79" s="498"/>
      <c r="B79" s="497"/>
      <c r="C79" s="497"/>
      <c r="D79" s="498"/>
      <c r="E79" s="498"/>
      <c r="F79" s="498"/>
      <c r="G79" s="498"/>
      <c r="H79" s="498"/>
    </row>
    <row r="80" spans="1:8" ht="15" customHeight="1" x14ac:dyDescent="0.2">
      <c r="A80" s="498"/>
      <c r="B80" s="498"/>
      <c r="C80" s="497"/>
      <c r="D80" s="498"/>
      <c r="E80" s="498"/>
      <c r="F80" s="498"/>
      <c r="G80" s="498"/>
      <c r="H80" s="498"/>
    </row>
    <row r="81" spans="1:8" ht="15" customHeight="1" x14ac:dyDescent="0.2">
      <c r="A81" s="498"/>
      <c r="B81" s="498"/>
      <c r="C81" s="497"/>
      <c r="D81" s="498"/>
      <c r="E81" s="498"/>
      <c r="F81" s="498"/>
      <c r="G81" s="498"/>
      <c r="H81" s="498"/>
    </row>
    <row r="82" spans="1:8" ht="15" customHeight="1" x14ac:dyDescent="0.2">
      <c r="A82" s="498"/>
      <c r="B82" s="498"/>
      <c r="C82" s="497"/>
      <c r="D82" s="498"/>
      <c r="E82" s="498"/>
      <c r="F82" s="498"/>
      <c r="G82" s="498"/>
      <c r="H82" s="498"/>
    </row>
    <row r="83" spans="1:8" ht="15" customHeight="1" x14ac:dyDescent="0.2">
      <c r="A83" s="498"/>
      <c r="B83" s="498"/>
      <c r="C83" s="497"/>
      <c r="D83" s="498"/>
      <c r="E83" s="498"/>
      <c r="F83" s="498"/>
      <c r="G83" s="498"/>
      <c r="H83" s="498"/>
    </row>
    <row r="84" spans="1:8" ht="15" customHeight="1" x14ac:dyDescent="0.2">
      <c r="A84" s="498"/>
      <c r="B84" s="497"/>
      <c r="C84" s="497"/>
      <c r="D84" s="498"/>
      <c r="E84" s="498"/>
      <c r="F84" s="498"/>
      <c r="G84" s="498"/>
      <c r="H84" s="498"/>
    </row>
    <row r="85" spans="1:8" ht="15" customHeight="1" x14ac:dyDescent="0.2">
      <c r="A85" s="498"/>
      <c r="B85" s="498"/>
      <c r="C85" s="497"/>
      <c r="D85" s="498"/>
      <c r="E85" s="498"/>
      <c r="F85" s="498"/>
      <c r="G85" s="498"/>
      <c r="H85" s="498"/>
    </row>
    <row r="86" spans="1:8" ht="15" customHeight="1" x14ac:dyDescent="0.2">
      <c r="A86" s="498"/>
      <c r="B86" s="498"/>
      <c r="C86" s="497"/>
      <c r="D86" s="498"/>
      <c r="E86" s="498"/>
      <c r="F86" s="498"/>
      <c r="G86" s="498"/>
      <c r="H86" s="498"/>
    </row>
    <row r="87" spans="1:8" ht="15" customHeight="1" x14ac:dyDescent="0.2">
      <c r="A87" s="498"/>
      <c r="B87" s="498"/>
      <c r="C87" s="497"/>
      <c r="D87" s="498"/>
      <c r="E87" s="498"/>
      <c r="F87" s="498"/>
      <c r="G87" s="498"/>
      <c r="H87" s="498"/>
    </row>
    <row r="88" spans="1:8" ht="15" customHeight="1" x14ac:dyDescent="0.2">
      <c r="A88" s="498"/>
      <c r="B88" s="498"/>
      <c r="C88" s="497"/>
      <c r="D88" s="498"/>
      <c r="E88" s="498"/>
      <c r="F88" s="498"/>
      <c r="G88" s="498"/>
      <c r="H88" s="498"/>
    </row>
    <row r="89" spans="1:8" ht="15" customHeight="1" x14ac:dyDescent="0.2">
      <c r="A89" s="498"/>
      <c r="B89" s="498"/>
      <c r="C89" s="497"/>
      <c r="D89" s="498"/>
      <c r="E89" s="498"/>
      <c r="F89" s="498"/>
      <c r="G89" s="498"/>
      <c r="H89" s="498"/>
    </row>
    <row r="90" spans="1:8" ht="15" customHeight="1" x14ac:dyDescent="0.2">
      <c r="A90" s="498"/>
      <c r="B90" s="498"/>
      <c r="C90" s="497"/>
      <c r="D90" s="498"/>
      <c r="E90" s="498"/>
      <c r="F90" s="498"/>
      <c r="G90" s="498"/>
      <c r="H90" s="498"/>
    </row>
    <row r="91" spans="1:8" ht="15" customHeight="1" x14ac:dyDescent="0.2">
      <c r="A91" s="498"/>
      <c r="B91" s="498"/>
      <c r="C91" s="497"/>
      <c r="D91" s="498"/>
      <c r="E91" s="498"/>
      <c r="F91" s="498"/>
      <c r="G91" s="498"/>
      <c r="H91" s="498"/>
    </row>
    <row r="92" spans="1:8" ht="15" customHeight="1" x14ac:dyDescent="0.2">
      <c r="A92" s="498"/>
      <c r="B92" s="498"/>
      <c r="C92" s="497"/>
      <c r="D92" s="498"/>
      <c r="E92" s="498"/>
      <c r="F92" s="498"/>
      <c r="G92" s="498"/>
      <c r="H92" s="498"/>
    </row>
    <row r="93" spans="1:8" ht="15" customHeight="1" x14ac:dyDescent="0.2">
      <c r="A93" s="498"/>
      <c r="B93" s="498"/>
      <c r="C93" s="497"/>
      <c r="D93" s="498"/>
      <c r="E93" s="498"/>
      <c r="F93" s="498"/>
      <c r="G93" s="498"/>
      <c r="H93" s="498"/>
    </row>
    <row r="94" spans="1:8" ht="15" customHeight="1" x14ac:dyDescent="0.2">
      <c r="A94" s="498"/>
      <c r="B94" s="497"/>
      <c r="C94" s="497"/>
      <c r="D94" s="498"/>
      <c r="E94" s="498"/>
      <c r="F94" s="498"/>
      <c r="G94" s="498"/>
      <c r="H94" s="498"/>
    </row>
    <row r="95" spans="1:8" ht="15" customHeight="1" x14ac:dyDescent="0.2">
      <c r="A95" s="498"/>
      <c r="B95" s="498"/>
      <c r="C95" s="497"/>
      <c r="D95" s="498"/>
      <c r="E95" s="498"/>
      <c r="F95" s="498"/>
      <c r="G95" s="498"/>
      <c r="H95" s="498"/>
    </row>
    <row r="96" spans="1:8" ht="15" customHeight="1" x14ac:dyDescent="0.2">
      <c r="A96" s="498"/>
      <c r="B96" s="497"/>
      <c r="C96" s="497"/>
      <c r="D96" s="498"/>
      <c r="E96" s="498"/>
      <c r="F96" s="498"/>
      <c r="G96" s="498"/>
      <c r="H96" s="498"/>
    </row>
    <row r="97" spans="1:8" ht="15" customHeight="1" x14ac:dyDescent="0.2">
      <c r="A97" s="498"/>
      <c r="B97" s="498"/>
      <c r="C97" s="497"/>
      <c r="D97" s="498"/>
      <c r="E97" s="498"/>
      <c r="F97" s="498"/>
      <c r="G97" s="498"/>
      <c r="H97" s="498"/>
    </row>
    <row r="98" spans="1:8" ht="15" customHeight="1" x14ac:dyDescent="0.2">
      <c r="A98" s="498"/>
      <c r="B98" s="498"/>
      <c r="C98" s="497"/>
      <c r="D98" s="498"/>
      <c r="E98" s="498"/>
      <c r="F98" s="498"/>
      <c r="G98" s="498"/>
      <c r="H98" s="498"/>
    </row>
    <row r="99" spans="1:8" ht="15" customHeight="1" x14ac:dyDescent="0.2">
      <c r="A99" s="498"/>
      <c r="B99" s="498"/>
      <c r="C99" s="497"/>
      <c r="D99" s="498"/>
      <c r="E99" s="498"/>
      <c r="F99" s="498"/>
      <c r="G99" s="498"/>
      <c r="H99" s="498"/>
    </row>
    <row r="100" spans="1:8" ht="15" customHeight="1" x14ac:dyDescent="0.2">
      <c r="A100" s="498"/>
      <c r="B100" s="498"/>
      <c r="C100" s="497"/>
      <c r="D100" s="498"/>
      <c r="E100" s="498"/>
      <c r="F100" s="498"/>
      <c r="G100" s="498"/>
      <c r="H100" s="498"/>
    </row>
    <row r="101" spans="1:8" ht="15" customHeight="1" x14ac:dyDescent="0.2">
      <c r="A101" s="498"/>
      <c r="B101" s="498"/>
      <c r="C101" s="497"/>
      <c r="D101" s="498"/>
      <c r="E101" s="498"/>
      <c r="F101" s="498"/>
      <c r="G101" s="498"/>
      <c r="H101" s="498"/>
    </row>
    <row r="102" spans="1:8" ht="15" customHeight="1" x14ac:dyDescent="0.2">
      <c r="A102" s="498"/>
      <c r="B102" s="498"/>
      <c r="C102" s="497"/>
      <c r="D102" s="498"/>
      <c r="E102" s="498"/>
      <c r="F102" s="498"/>
      <c r="G102" s="498"/>
      <c r="H102" s="498"/>
    </row>
    <row r="103" spans="1:8" ht="15" customHeight="1" x14ac:dyDescent="0.2">
      <c r="A103" s="498"/>
      <c r="B103" s="498"/>
      <c r="C103" s="497"/>
      <c r="D103" s="498"/>
      <c r="E103" s="498"/>
      <c r="F103" s="498"/>
      <c r="G103" s="498"/>
      <c r="H103" s="498"/>
    </row>
    <row r="104" spans="1:8" ht="15" customHeight="1" x14ac:dyDescent="0.2">
      <c r="A104" s="498"/>
      <c r="B104" s="498"/>
      <c r="C104" s="497"/>
      <c r="D104" s="498"/>
      <c r="E104" s="498"/>
      <c r="F104" s="498"/>
      <c r="G104" s="498"/>
      <c r="H104" s="498"/>
    </row>
    <row r="105" spans="1:8" ht="15" customHeight="1" x14ac:dyDescent="0.2">
      <c r="A105" s="498"/>
      <c r="B105" s="498"/>
      <c r="C105" s="497"/>
      <c r="D105" s="498"/>
      <c r="E105" s="498"/>
      <c r="F105" s="498"/>
      <c r="G105" s="498"/>
      <c r="H105" s="498"/>
    </row>
    <row r="106" spans="1:8" ht="15" customHeight="1" x14ac:dyDescent="0.2">
      <c r="A106" s="498"/>
      <c r="B106" s="498"/>
      <c r="C106" s="497"/>
      <c r="D106" s="498"/>
      <c r="E106" s="498"/>
      <c r="F106" s="498"/>
      <c r="G106" s="498"/>
      <c r="H106" s="498"/>
    </row>
    <row r="107" spans="1:8" ht="15" customHeight="1" x14ac:dyDescent="0.2">
      <c r="A107" s="498"/>
      <c r="B107" s="497"/>
      <c r="C107" s="497"/>
      <c r="D107" s="498"/>
      <c r="E107" s="498"/>
      <c r="F107" s="498"/>
      <c r="G107" s="498"/>
      <c r="H107" s="498"/>
    </row>
    <row r="108" spans="1:8" ht="15" customHeight="1" x14ac:dyDescent="0.2">
      <c r="A108" s="498"/>
      <c r="B108" s="498"/>
      <c r="C108" s="497"/>
      <c r="D108" s="498"/>
      <c r="E108" s="498"/>
      <c r="F108" s="498"/>
      <c r="G108" s="498"/>
      <c r="H108" s="498"/>
    </row>
    <row r="109" spans="1:8" ht="15" customHeight="1" x14ac:dyDescent="0.2">
      <c r="A109" s="498"/>
      <c r="B109" s="498"/>
      <c r="C109" s="497"/>
      <c r="D109" s="498"/>
      <c r="E109" s="498"/>
      <c r="F109" s="498"/>
      <c r="G109" s="498"/>
      <c r="H109" s="498"/>
    </row>
    <row r="110" spans="1:8" ht="15" customHeight="1" x14ac:dyDescent="0.2">
      <c r="A110" s="498"/>
      <c r="B110" s="498"/>
      <c r="C110" s="497"/>
      <c r="D110" s="498"/>
      <c r="E110" s="498"/>
      <c r="F110" s="498"/>
      <c r="G110" s="498"/>
      <c r="H110" s="498"/>
    </row>
    <row r="111" spans="1:8" ht="15" customHeight="1" x14ac:dyDescent="0.2">
      <c r="A111" s="498"/>
      <c r="B111" s="496"/>
      <c r="C111" s="497"/>
      <c r="D111" s="498"/>
      <c r="E111" s="498"/>
      <c r="F111" s="498"/>
      <c r="G111" s="498"/>
      <c r="H111" s="49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427"/>
      <c r="B1" s="427"/>
      <c r="C1" s="427"/>
      <c r="D1" s="427"/>
      <c r="E1" s="427"/>
      <c r="F1" s="427"/>
      <c r="G1" s="427"/>
      <c r="H1" s="42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427"/>
      <c r="B1" s="427"/>
      <c r="C1" s="427"/>
      <c r="D1" s="427"/>
      <c r="E1" s="427"/>
      <c r="F1" s="427"/>
      <c r="G1" s="427"/>
      <c r="H1" s="42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showGridLines="0" zoomScaleNormal="100" workbookViewId="0"/>
  </sheetViews>
  <sheetFormatPr defaultRowHeight="12.75" x14ac:dyDescent="0.2"/>
  <cols>
    <col min="1" max="1" width="25.625" style="67" customWidth="1"/>
    <col min="2" max="8" width="8.625" style="67" customWidth="1"/>
    <col min="9" max="9" width="9.75" style="67" customWidth="1"/>
    <col min="10" max="16384" width="9" style="67"/>
  </cols>
  <sheetData>
    <row r="1" spans="1:10" ht="16.5" customHeight="1" x14ac:dyDescent="0.3">
      <c r="A1" s="45" t="s">
        <v>2</v>
      </c>
      <c r="B1" s="70"/>
      <c r="C1" s="70"/>
      <c r="D1" s="70"/>
      <c r="E1" s="70"/>
      <c r="F1" s="74"/>
      <c r="G1" s="74"/>
      <c r="H1" s="75"/>
    </row>
    <row r="2" spans="1:10" ht="16.5" customHeight="1" x14ac:dyDescent="0.25">
      <c r="A2" s="399"/>
      <c r="B2" s="399"/>
      <c r="C2" s="399"/>
      <c r="D2" s="403">
        <f>A41</f>
        <v>0</v>
      </c>
      <c r="E2" s="403">
        <f>A43</f>
        <v>0</v>
      </c>
      <c r="F2" s="399"/>
      <c r="G2" s="399"/>
      <c r="H2" s="399"/>
      <c r="I2" s="401" t="s">
        <v>290</v>
      </c>
    </row>
    <row r="3" spans="1:10" ht="16.5" customHeight="1" x14ac:dyDescent="0.3">
      <c r="A3" s="74" t="s">
        <v>35</v>
      </c>
      <c r="B3" s="70"/>
      <c r="C3" s="70"/>
      <c r="D3" s="70"/>
      <c r="E3" s="70"/>
      <c r="F3" s="70"/>
      <c r="G3" s="70"/>
      <c r="H3" s="344" t="str">
        <f>"Adatok "&amp;Alapa!E33&amp;" "&amp;Alapa!D34&amp;"-ban"</f>
        <v>Adatok  -ban</v>
      </c>
      <c r="I3" s="48" t="s">
        <v>41</v>
      </c>
      <c r="J3" s="44" t="s">
        <v>99</v>
      </c>
    </row>
    <row r="4" spans="1:10" ht="16.5" customHeight="1" x14ac:dyDescent="0.3">
      <c r="A4" s="70"/>
      <c r="B4" s="70"/>
      <c r="C4" s="74" t="s">
        <v>3</v>
      </c>
      <c r="D4" s="70"/>
      <c r="E4" s="70"/>
      <c r="F4" s="70"/>
      <c r="G4" s="70"/>
      <c r="H4" s="70"/>
      <c r="I4" s="48" t="s">
        <v>128</v>
      </c>
      <c r="J4" s="44" t="s">
        <v>100</v>
      </c>
    </row>
    <row r="5" spans="1:10" s="81" customFormat="1" ht="16.5" customHeight="1" x14ac:dyDescent="0.3">
      <c r="A5" s="76" t="str">
        <f>"Ügyfél:   "&amp;Alapa!$C$17</f>
        <v xml:space="preserve">Ügyfél:   </v>
      </c>
      <c r="B5" s="77"/>
      <c r="C5" s="77"/>
      <c r="D5" s="76" t="s">
        <v>4</v>
      </c>
      <c r="E5" s="78">
        <f>Alapa!$C$15</f>
        <v>0</v>
      </c>
      <c r="F5" s="79"/>
      <c r="G5" s="77"/>
      <c r="H5" s="80"/>
      <c r="I5" s="48" t="s">
        <v>129</v>
      </c>
      <c r="J5" s="44" t="s">
        <v>102</v>
      </c>
    </row>
    <row r="6" spans="1:10" s="81" customFormat="1" ht="16.5" customHeight="1" x14ac:dyDescent="0.3">
      <c r="A6" s="82" t="str">
        <f>"Fordulónap: "&amp;Alapa!$C$12</f>
        <v xml:space="preserve">Fordulónap: </v>
      </c>
      <c r="B6" s="83"/>
      <c r="C6" s="83"/>
      <c r="D6" s="82" t="s">
        <v>5</v>
      </c>
      <c r="E6" s="84" t="e">
        <f>VLOOKUP(J14,Alapa!$G$2:$H$22,2)</f>
        <v>#N/A</v>
      </c>
      <c r="F6" s="83"/>
      <c r="G6" s="83"/>
      <c r="H6" s="58"/>
      <c r="I6" s="48" t="s">
        <v>130</v>
      </c>
      <c r="J6" s="44" t="s">
        <v>103</v>
      </c>
    </row>
    <row r="7" spans="1:10" s="81" customFormat="1" ht="16.5" customHeight="1" x14ac:dyDescent="0.3">
      <c r="A7" s="85"/>
      <c r="B7" s="85"/>
      <c r="C7" s="85"/>
      <c r="D7" s="82" t="s">
        <v>144</v>
      </c>
      <c r="E7" s="86" t="str">
        <f>IF(Alapa!$N$2=0," ",Alapa!$N$2)</f>
        <v xml:space="preserve"> </v>
      </c>
      <c r="F7" s="83"/>
      <c r="G7" s="83"/>
      <c r="H7" s="58"/>
      <c r="I7" s="48" t="s">
        <v>133</v>
      </c>
      <c r="J7" s="44" t="s">
        <v>104</v>
      </c>
    </row>
    <row r="8" spans="1:10" s="81" customFormat="1" ht="16.5" customHeight="1" x14ac:dyDescent="0.3">
      <c r="A8" s="85"/>
      <c r="B8" s="85"/>
      <c r="C8" s="85"/>
      <c r="D8" s="85"/>
      <c r="E8" s="85"/>
      <c r="F8" s="85"/>
      <c r="G8" s="85"/>
      <c r="H8" s="85"/>
      <c r="I8" s="48" t="s">
        <v>320</v>
      </c>
      <c r="J8" s="44" t="s">
        <v>104</v>
      </c>
    </row>
    <row r="9" spans="1:10" s="81" customFormat="1" ht="16.5" customHeight="1" x14ac:dyDescent="0.3">
      <c r="A9" s="85"/>
      <c r="B9" s="486" t="s">
        <v>6</v>
      </c>
      <c r="C9" s="488" t="s">
        <v>7</v>
      </c>
      <c r="D9" s="488"/>
      <c r="E9" s="488"/>
      <c r="F9" s="488"/>
      <c r="G9" s="489" t="s">
        <v>8</v>
      </c>
      <c r="H9" s="491" t="s">
        <v>9</v>
      </c>
      <c r="I9" s="48" t="s">
        <v>131</v>
      </c>
      <c r="J9" s="44" t="s">
        <v>105</v>
      </c>
    </row>
    <row r="10" spans="1:10" s="81" customFormat="1" ht="40.5" x14ac:dyDescent="0.3">
      <c r="A10" s="85"/>
      <c r="B10" s="487"/>
      <c r="C10" s="87" t="s">
        <v>10</v>
      </c>
      <c r="D10" s="88" t="s">
        <v>11</v>
      </c>
      <c r="E10" s="87" t="s">
        <v>12</v>
      </c>
      <c r="F10" s="87" t="s">
        <v>13</v>
      </c>
      <c r="G10" s="490"/>
      <c r="H10" s="492"/>
      <c r="I10" s="48" t="s">
        <v>132</v>
      </c>
      <c r="J10" s="44" t="s">
        <v>106</v>
      </c>
    </row>
    <row r="11" spans="1:10" s="81" customFormat="1" ht="16.5" customHeight="1" x14ac:dyDescent="0.3">
      <c r="A11" s="89" t="s">
        <v>139</v>
      </c>
      <c r="B11" s="443">
        <f>Import_M!D13</f>
        <v>0</v>
      </c>
      <c r="C11" s="444" t="s">
        <v>101</v>
      </c>
      <c r="D11" s="443">
        <f>Import_M!F13-Import_M!G13</f>
        <v>0</v>
      </c>
      <c r="E11" s="443">
        <f>Import_M!G13</f>
        <v>0</v>
      </c>
      <c r="F11" s="443">
        <f>Import_M!F13</f>
        <v>0</v>
      </c>
      <c r="G11" s="445">
        <f>F11-B11</f>
        <v>0</v>
      </c>
      <c r="H11" s="446">
        <f>IF(B11&lt;&gt;0,F11/B11%-100,0)</f>
        <v>0</v>
      </c>
      <c r="I11" s="48" t="s">
        <v>182</v>
      </c>
      <c r="J11" s="44" t="s">
        <v>183</v>
      </c>
    </row>
    <row r="12" spans="1:10" s="81" customFormat="1" ht="16.5" customHeight="1" x14ac:dyDescent="0.25">
      <c r="A12" s="90" t="s">
        <v>140</v>
      </c>
      <c r="B12" s="447">
        <f>Import_M!D14</f>
        <v>0</v>
      </c>
      <c r="C12" s="448" t="s">
        <v>101</v>
      </c>
      <c r="D12" s="447">
        <f>Import_M!F14-Import_M!G14</f>
        <v>0</v>
      </c>
      <c r="E12" s="447">
        <f>Import_M!G14</f>
        <v>0</v>
      </c>
      <c r="F12" s="447">
        <f>Import_M!F14</f>
        <v>0</v>
      </c>
      <c r="G12" s="447">
        <f t="shared" ref="G12:G19" si="0">F12-B12</f>
        <v>0</v>
      </c>
      <c r="H12" s="449">
        <f t="shared" ref="H12:H17" si="1">IF(B12&lt;&gt;0,F12/B12%-100,0)</f>
        <v>0</v>
      </c>
      <c r="I12" s="65" t="s">
        <v>136</v>
      </c>
      <c r="J12" s="66" t="s">
        <v>107</v>
      </c>
    </row>
    <row r="13" spans="1:10" s="81" customFormat="1" ht="16.5" customHeight="1" x14ac:dyDescent="0.3">
      <c r="A13" s="90" t="s">
        <v>141</v>
      </c>
      <c r="B13" s="447">
        <f>Import_M!D15</f>
        <v>0</v>
      </c>
      <c r="C13" s="448" t="s">
        <v>101</v>
      </c>
      <c r="D13" s="447">
        <f>Import_M!F15-Import_M!G15</f>
        <v>0</v>
      </c>
      <c r="E13" s="447">
        <f>Import_M!G15</f>
        <v>0</v>
      </c>
      <c r="F13" s="447">
        <f>Import_M!F15</f>
        <v>0</v>
      </c>
      <c r="G13" s="447">
        <f t="shared" si="0"/>
        <v>0</v>
      </c>
      <c r="H13" s="449">
        <f t="shared" si="1"/>
        <v>0</v>
      </c>
      <c r="I13" s="65" t="s">
        <v>219</v>
      </c>
      <c r="J13" s="44" t="s">
        <v>215</v>
      </c>
    </row>
    <row r="14" spans="1:10" s="81" customFormat="1" ht="16.5" customHeight="1" x14ac:dyDescent="0.3">
      <c r="A14" s="91" t="s">
        <v>36</v>
      </c>
      <c r="B14" s="447">
        <f>Import_M!D16</f>
        <v>0</v>
      </c>
      <c r="C14" s="448" t="s">
        <v>101</v>
      </c>
      <c r="D14" s="447">
        <f>Import_M!F16-Import_M!G16</f>
        <v>0</v>
      </c>
      <c r="E14" s="447">
        <f>Import_M!G16</f>
        <v>0</v>
      </c>
      <c r="F14" s="447">
        <f>Import_M!F16</f>
        <v>0</v>
      </c>
      <c r="G14" s="447">
        <f t="shared" si="0"/>
        <v>0</v>
      </c>
      <c r="H14" s="449">
        <f t="shared" si="1"/>
        <v>0</v>
      </c>
      <c r="I14" s="69" t="s">
        <v>5</v>
      </c>
      <c r="J14" s="159">
        <v>1</v>
      </c>
    </row>
    <row r="15" spans="1:10" s="81" customFormat="1" ht="16.5" customHeight="1" x14ac:dyDescent="0.25">
      <c r="A15" s="91" t="s">
        <v>37</v>
      </c>
      <c r="B15" s="447">
        <f>Import_M!D17</f>
        <v>0</v>
      </c>
      <c r="C15" s="448" t="s">
        <v>101</v>
      </c>
      <c r="D15" s="447">
        <f>Import_M!F17-Import_M!G17</f>
        <v>0</v>
      </c>
      <c r="E15" s="447">
        <f>Import_M!G17</f>
        <v>0</v>
      </c>
      <c r="F15" s="447">
        <f>Import_M!F17</f>
        <v>0</v>
      </c>
      <c r="G15" s="447">
        <f t="shared" si="0"/>
        <v>0</v>
      </c>
      <c r="H15" s="449">
        <f t="shared" si="1"/>
        <v>0</v>
      </c>
    </row>
    <row r="16" spans="1:10" s="81" customFormat="1" ht="16.5" customHeight="1" x14ac:dyDescent="0.25">
      <c r="A16" s="91" t="s">
        <v>142</v>
      </c>
      <c r="B16" s="447">
        <f>Import_M!D18</f>
        <v>0</v>
      </c>
      <c r="C16" s="448" t="s">
        <v>101</v>
      </c>
      <c r="D16" s="447">
        <f>Import_M!F18-Import_M!G18</f>
        <v>0</v>
      </c>
      <c r="E16" s="447">
        <f>Import_M!G18</f>
        <v>0</v>
      </c>
      <c r="F16" s="447">
        <f>Import_M!F18</f>
        <v>0</v>
      </c>
      <c r="G16" s="447">
        <f t="shared" si="0"/>
        <v>0</v>
      </c>
      <c r="H16" s="449">
        <f t="shared" si="1"/>
        <v>0</v>
      </c>
    </row>
    <row r="17" spans="1:14" s="81" customFormat="1" ht="16.5" customHeight="1" x14ac:dyDescent="0.25">
      <c r="A17" s="92" t="s">
        <v>38</v>
      </c>
      <c r="B17" s="450">
        <f>Import_M!D19</f>
        <v>0</v>
      </c>
      <c r="C17" s="451" t="s">
        <v>101</v>
      </c>
      <c r="D17" s="450">
        <f>Import_M!F19-Import_M!G19</f>
        <v>0</v>
      </c>
      <c r="E17" s="450">
        <f>Import_M!G19</f>
        <v>0</v>
      </c>
      <c r="F17" s="450">
        <f>Import_M!F19</f>
        <v>0</v>
      </c>
      <c r="G17" s="450">
        <f t="shared" si="0"/>
        <v>0</v>
      </c>
      <c r="H17" s="452">
        <f t="shared" si="1"/>
        <v>0</v>
      </c>
    </row>
    <row r="18" spans="1:14" s="81" customFormat="1" ht="16.5" customHeight="1" x14ac:dyDescent="0.25">
      <c r="A18" s="93"/>
      <c r="B18" s="437"/>
      <c r="C18" s="453"/>
      <c r="D18" s="437"/>
      <c r="E18" s="437"/>
      <c r="F18" s="437"/>
      <c r="G18" s="437"/>
      <c r="H18" s="437"/>
    </row>
    <row r="19" spans="1:14" s="81" customFormat="1" ht="16.5" customHeight="1" x14ac:dyDescent="0.25">
      <c r="A19" s="96" t="s">
        <v>143</v>
      </c>
      <c r="B19" s="454">
        <f>SUM(B11:B17)</f>
        <v>0</v>
      </c>
      <c r="C19" s="455" t="s">
        <v>14</v>
      </c>
      <c r="D19" s="456">
        <f>SUM(D11:D17)</f>
        <v>0</v>
      </c>
      <c r="E19" s="454">
        <f>SUM(E11:E17)</f>
        <v>0</v>
      </c>
      <c r="F19" s="454">
        <f>SUM(F11:F17)</f>
        <v>0</v>
      </c>
      <c r="G19" s="454">
        <f t="shared" si="0"/>
        <v>0</v>
      </c>
      <c r="H19" s="457">
        <f>IF(B19&lt;&gt;0,F19/B19%-100,0)</f>
        <v>0</v>
      </c>
    </row>
    <row r="20" spans="1:14" s="81" customFormat="1" ht="16.5" customHeight="1" x14ac:dyDescent="0.25">
      <c r="A20" s="433"/>
      <c r="B20" s="94"/>
      <c r="C20" s="95"/>
      <c r="D20" s="434"/>
      <c r="E20" s="94"/>
      <c r="F20" s="94"/>
      <c r="G20" s="94"/>
      <c r="H20" s="94"/>
    </row>
    <row r="21" spans="1:14" s="81" customFormat="1" ht="16.5" customHeight="1" x14ac:dyDescent="0.25">
      <c r="A21" s="483" t="str">
        <f>IF(Alapa!G96="","",Alapa!G96)</f>
        <v/>
      </c>
      <c r="B21" s="482"/>
      <c r="C21" s="483"/>
      <c r="D21" s="484"/>
      <c r="E21" s="485"/>
      <c r="F21" s="483"/>
      <c r="G21" s="484"/>
      <c r="H21" s="484"/>
      <c r="I21" s="431"/>
    </row>
    <row r="22" spans="1:14" s="81" customFormat="1" ht="16.5" customHeight="1" x14ac:dyDescent="0.25">
      <c r="A22" s="292" t="s">
        <v>291</v>
      </c>
      <c r="B22" s="457">
        <f>IFERROR(ROUND(Alapa!$C$96,0),0)</f>
        <v>0</v>
      </c>
      <c r="C22" s="293">
        <v>0.75</v>
      </c>
      <c r="D22" s="97"/>
      <c r="E22" s="440" t="s">
        <v>297</v>
      </c>
      <c r="F22" s="441"/>
      <c r="G22" s="442"/>
      <c r="H22" s="457">
        <f>B22*C22</f>
        <v>0</v>
      </c>
    </row>
    <row r="23" spans="1:14" s="81" customFormat="1" ht="16.5" customHeight="1" x14ac:dyDescent="0.25">
      <c r="A23" s="292" t="s">
        <v>292</v>
      </c>
      <c r="B23" s="457">
        <f>IFERROR(ROUND(Alapa!$F$96,0),0)</f>
        <v>0</v>
      </c>
      <c r="C23" s="293">
        <v>0.75</v>
      </c>
      <c r="D23" s="97"/>
      <c r="E23" s="440" t="s">
        <v>300</v>
      </c>
      <c r="F23" s="441"/>
      <c r="G23" s="442"/>
      <c r="H23" s="457">
        <f>B23*C23</f>
        <v>0</v>
      </c>
    </row>
    <row r="24" spans="1:14" s="81" customFormat="1" ht="16.5" customHeight="1" x14ac:dyDescent="0.25">
      <c r="A24" s="339"/>
      <c r="B24" s="329"/>
      <c r="C24" s="339"/>
      <c r="D24" s="339"/>
      <c r="E24" s="339"/>
      <c r="F24" s="339"/>
      <c r="G24" s="339"/>
      <c r="H24" s="297"/>
      <c r="I24" s="98" t="s">
        <v>16</v>
      </c>
    </row>
    <row r="25" spans="1:14" s="81" customFormat="1" ht="16.5" customHeight="1" x14ac:dyDescent="0.25">
      <c r="A25" s="292" t="s">
        <v>294</v>
      </c>
      <c r="B25" s="457">
        <f>IFERROR(ROUND(Alapa!C101,0),0)</f>
        <v>0</v>
      </c>
      <c r="C25" s="339"/>
      <c r="D25" s="339"/>
      <c r="E25" s="440" t="s">
        <v>298</v>
      </c>
      <c r="F25" s="441"/>
      <c r="G25" s="442"/>
      <c r="H25" s="457">
        <f>IFERROR(ROUND(Alapa!C97,0),0)</f>
        <v>0</v>
      </c>
      <c r="I25" s="101" t="s">
        <v>17</v>
      </c>
    </row>
    <row r="26" spans="1:14" s="81" customFormat="1" ht="16.5" customHeight="1" x14ac:dyDescent="0.25">
      <c r="A26" s="292" t="s">
        <v>293</v>
      </c>
      <c r="B26" s="457">
        <f>IFERROR(ROUND(Alapa!F101,0),0)</f>
        <v>0</v>
      </c>
      <c r="C26" s="339"/>
      <c r="D26" s="339"/>
      <c r="E26" s="440" t="s">
        <v>299</v>
      </c>
      <c r="F26" s="441"/>
      <c r="G26" s="442"/>
      <c r="H26" s="457">
        <f>IFERROR(ROUND(Alapa!F97,0),0)</f>
        <v>0</v>
      </c>
      <c r="I26" s="101" t="s">
        <v>18</v>
      </c>
    </row>
    <row r="27" spans="1:14" s="81" customFormat="1" ht="16.5" customHeight="1" x14ac:dyDescent="0.25">
      <c r="A27" s="339"/>
      <c r="B27" s="339"/>
      <c r="C27" s="339"/>
      <c r="D27" s="339"/>
      <c r="E27" s="339"/>
      <c r="F27" s="339"/>
      <c r="G27" s="339"/>
      <c r="H27" s="339"/>
      <c r="I27" s="101" t="s">
        <v>1</v>
      </c>
    </row>
    <row r="28" spans="1:14" s="81" customFormat="1" ht="16.5" customHeight="1" x14ac:dyDescent="0.25">
      <c r="A28" s="99" t="s">
        <v>187</v>
      </c>
      <c r="B28" s="85"/>
      <c r="C28" s="85"/>
      <c r="D28" s="85"/>
      <c r="E28" s="85"/>
      <c r="F28" s="85"/>
      <c r="G28" s="100" t="s">
        <v>41</v>
      </c>
      <c r="H28" s="85"/>
      <c r="I28" s="101" t="s">
        <v>19</v>
      </c>
    </row>
    <row r="29" spans="1:14" s="81" customFormat="1" ht="16.5" customHeight="1" x14ac:dyDescent="0.25">
      <c r="A29" s="99" t="s">
        <v>15</v>
      </c>
      <c r="B29" s="85"/>
      <c r="C29" s="85"/>
      <c r="D29" s="85"/>
      <c r="E29" s="85"/>
      <c r="F29" s="85"/>
      <c r="G29" s="100" t="s">
        <v>39</v>
      </c>
      <c r="H29" s="85"/>
      <c r="I29" s="101" t="s">
        <v>20</v>
      </c>
    </row>
    <row r="30" spans="1:14" s="81" customFormat="1" ht="16.5" customHeight="1" x14ac:dyDescent="0.25">
      <c r="A30" s="85"/>
      <c r="B30" s="85"/>
      <c r="C30" s="85"/>
      <c r="D30" s="85"/>
      <c r="E30" s="85"/>
      <c r="F30" s="85"/>
      <c r="G30" s="85"/>
      <c r="H30" s="85"/>
      <c r="I30" s="101" t="s">
        <v>21</v>
      </c>
      <c r="K30" s="101"/>
      <c r="L30" s="101"/>
      <c r="M30" s="101"/>
      <c r="N30" s="101"/>
    </row>
    <row r="31" spans="1:14" s="81" customFormat="1" ht="16.5" customHeight="1" x14ac:dyDescent="0.25">
      <c r="A31" s="85"/>
      <c r="B31" s="85"/>
      <c r="C31" s="85"/>
      <c r="D31" s="85"/>
      <c r="E31" s="85"/>
      <c r="F31" s="85"/>
      <c r="G31" s="85"/>
      <c r="H31" s="85"/>
      <c r="I31" s="101" t="s">
        <v>23</v>
      </c>
      <c r="K31" s="101"/>
      <c r="L31" s="101"/>
      <c r="M31" s="101"/>
      <c r="N31" s="101"/>
    </row>
    <row r="32" spans="1:14" s="81" customFormat="1" ht="16.5" customHeight="1" x14ac:dyDescent="0.25">
      <c r="A32" s="85"/>
      <c r="B32" s="85"/>
      <c r="C32" s="85"/>
      <c r="D32" s="102"/>
      <c r="E32" s="85"/>
      <c r="F32" s="85"/>
      <c r="G32" s="85"/>
      <c r="H32" s="85"/>
    </row>
    <row r="33" spans="1:10" s="81" customFormat="1" ht="16.5" customHeight="1" x14ac:dyDescent="0.25">
      <c r="A33" s="291" t="s">
        <v>22</v>
      </c>
      <c r="B33" s="85"/>
      <c r="C33" s="85"/>
      <c r="D33" s="102"/>
      <c r="E33" s="85"/>
      <c r="F33" s="85"/>
      <c r="G33" s="85"/>
      <c r="H33" s="85"/>
      <c r="J33" s="101"/>
    </row>
    <row r="34" spans="1:10" s="81" customFormat="1" ht="16.5" customHeight="1" x14ac:dyDescent="0.25">
      <c r="A34" s="404"/>
      <c r="B34" s="405"/>
      <c r="C34" s="405"/>
      <c r="D34" s="406"/>
      <c r="E34" s="406"/>
      <c r="F34" s="406"/>
      <c r="G34" s="407"/>
      <c r="H34" s="406"/>
      <c r="J34" s="101"/>
    </row>
    <row r="35" spans="1:10" s="81" customFormat="1" ht="16.5" customHeight="1" x14ac:dyDescent="0.25">
      <c r="A35" s="404"/>
      <c r="B35" s="405"/>
      <c r="C35" s="405"/>
      <c r="D35" s="406"/>
      <c r="E35" s="406"/>
      <c r="F35" s="406"/>
      <c r="G35" s="407"/>
      <c r="H35" s="406"/>
      <c r="I35" s="101"/>
    </row>
    <row r="36" spans="1:10" s="81" customFormat="1" ht="16.5" customHeight="1" x14ac:dyDescent="0.25">
      <c r="A36" s="404"/>
      <c r="B36" s="405"/>
      <c r="C36" s="405"/>
      <c r="D36" s="406"/>
      <c r="E36" s="406"/>
      <c r="F36" s="406"/>
      <c r="G36" s="407"/>
      <c r="H36" s="406"/>
    </row>
    <row r="37" spans="1:10" s="81" customFormat="1" ht="16.5" customHeight="1" x14ac:dyDescent="0.25">
      <c r="A37" s="404"/>
      <c r="B37" s="405"/>
      <c r="C37" s="405"/>
      <c r="D37" s="406"/>
      <c r="E37" s="406"/>
      <c r="F37" s="406"/>
      <c r="G37" s="407"/>
      <c r="H37" s="406"/>
    </row>
    <row r="38" spans="1:10" s="81" customFormat="1" ht="16.5" customHeight="1" x14ac:dyDescent="0.25">
      <c r="A38" s="85"/>
      <c r="B38" s="85"/>
      <c r="C38" s="85"/>
      <c r="D38" s="103"/>
      <c r="E38" s="103"/>
      <c r="F38" s="103"/>
      <c r="G38" s="103"/>
      <c r="H38" s="103"/>
    </row>
    <row r="39" spans="1:10" s="81" customFormat="1" ht="16.5" customHeight="1" x14ac:dyDescent="0.25">
      <c r="A39" s="85"/>
      <c r="B39" s="85"/>
      <c r="C39" s="85"/>
      <c r="D39" s="103"/>
      <c r="E39" s="103"/>
      <c r="F39" s="103"/>
      <c r="G39" s="103"/>
      <c r="H39" s="103"/>
    </row>
    <row r="40" spans="1:10" s="81" customFormat="1" ht="16.5" customHeight="1" x14ac:dyDescent="0.25">
      <c r="A40" s="396" t="s">
        <v>135</v>
      </c>
      <c r="B40" s="357"/>
      <c r="C40" s="357"/>
      <c r="D40" s="357"/>
      <c r="E40" s="357"/>
      <c r="F40" s="85"/>
      <c r="G40" s="85"/>
      <c r="H40" s="103"/>
    </row>
    <row r="41" spans="1:10" s="81" customFormat="1" ht="16.5" customHeight="1" x14ac:dyDescent="0.3">
      <c r="A41" s="44"/>
      <c r="B41" s="360"/>
      <c r="C41" s="365"/>
      <c r="D41" s="366"/>
      <c r="E41" s="366"/>
      <c r="F41" s="366"/>
      <c r="G41" s="366"/>
      <c r="H41" s="366"/>
    </row>
    <row r="42" spans="1:10" s="81" customFormat="1" ht="16.5" customHeight="1" x14ac:dyDescent="0.25">
      <c r="A42" s="395" t="s">
        <v>31</v>
      </c>
      <c r="B42" s="64"/>
      <c r="C42" s="64"/>
      <c r="D42" s="70"/>
      <c r="E42" s="70"/>
      <c r="F42" s="70"/>
      <c r="G42" s="70"/>
      <c r="H42" s="70"/>
    </row>
    <row r="43" spans="1:10" s="81" customFormat="1" ht="16.5" customHeight="1" x14ac:dyDescent="0.3">
      <c r="A43" s="44"/>
      <c r="B43" s="382"/>
      <c r="C43" s="382"/>
      <c r="D43" s="400"/>
      <c r="E43" s="400"/>
      <c r="F43" s="400"/>
      <c r="G43" s="400"/>
      <c r="H43" s="400"/>
    </row>
    <row r="44" spans="1:10" s="81" customFormat="1" ht="16.5" customHeight="1" x14ac:dyDescent="0.25">
      <c r="A44" s="85"/>
      <c r="B44" s="85"/>
      <c r="C44" s="85"/>
      <c r="D44" s="103"/>
      <c r="E44" s="103"/>
      <c r="F44" s="103"/>
      <c r="G44" s="103"/>
      <c r="H44" s="103"/>
    </row>
    <row r="45" spans="1:10" s="81" customFormat="1" ht="16.5" customHeight="1" x14ac:dyDescent="0.25">
      <c r="A45" s="85"/>
      <c r="B45" s="85"/>
      <c r="C45" s="85"/>
      <c r="D45" s="103"/>
      <c r="E45" s="103"/>
      <c r="F45" s="103"/>
      <c r="G45" s="103"/>
      <c r="H45" s="103"/>
    </row>
    <row r="46" spans="1:10" ht="16.5" customHeight="1" thickBot="1" x14ac:dyDescent="0.3">
      <c r="A46" s="85"/>
      <c r="B46" s="85"/>
      <c r="C46" s="85"/>
      <c r="D46" s="103"/>
      <c r="E46" s="103"/>
      <c r="F46" s="104"/>
      <c r="G46" s="104"/>
      <c r="H46" s="103"/>
      <c r="I46" s="81"/>
      <c r="J46" s="81"/>
    </row>
    <row r="47" spans="1:10" ht="13.5" x14ac:dyDescent="0.25">
      <c r="A47" s="85"/>
      <c r="B47" s="85"/>
      <c r="C47" s="85"/>
      <c r="D47" s="103"/>
      <c r="E47" s="103"/>
      <c r="F47" s="105" t="s">
        <v>24</v>
      </c>
      <c r="G47" s="103"/>
      <c r="H47" s="85"/>
      <c r="I47" s="81"/>
      <c r="J47" s="81"/>
    </row>
    <row r="48" spans="1:10" ht="13.5" x14ac:dyDescent="0.25">
      <c r="A48" s="70"/>
      <c r="B48" s="70"/>
      <c r="C48" s="70"/>
      <c r="D48" s="106"/>
      <c r="E48" s="106"/>
      <c r="F48" s="70"/>
      <c r="G48" s="70"/>
      <c r="H48" s="70"/>
      <c r="I48" s="81"/>
      <c r="J48" s="81"/>
    </row>
    <row r="49" spans="1:8" x14ac:dyDescent="0.2">
      <c r="A49" s="160" t="s">
        <v>185</v>
      </c>
      <c r="D49" s="107"/>
      <c r="E49" s="107"/>
      <c r="F49" s="107"/>
      <c r="G49" s="107"/>
      <c r="H49" s="107"/>
    </row>
    <row r="50" spans="1:8" x14ac:dyDescent="0.2">
      <c r="D50" s="107"/>
      <c r="E50" s="107"/>
      <c r="F50" s="107"/>
      <c r="G50" s="107"/>
      <c r="H50" s="107"/>
    </row>
    <row r="51" spans="1:8" x14ac:dyDescent="0.2">
      <c r="D51" s="107"/>
      <c r="E51" s="107"/>
      <c r="F51" s="107"/>
      <c r="G51" s="107"/>
      <c r="H51" s="107"/>
    </row>
    <row r="52" spans="1:8" x14ac:dyDescent="0.2">
      <c r="D52" s="107"/>
      <c r="E52" s="107"/>
      <c r="F52" s="107"/>
      <c r="G52" s="107"/>
      <c r="H52" s="107"/>
    </row>
    <row r="53" spans="1:8" x14ac:dyDescent="0.2">
      <c r="D53" s="107"/>
      <c r="E53" s="107"/>
      <c r="F53" s="107"/>
      <c r="G53" s="107"/>
      <c r="H53" s="107"/>
    </row>
    <row r="54" spans="1:8" x14ac:dyDescent="0.2">
      <c r="D54" s="107"/>
      <c r="E54" s="107"/>
      <c r="F54" s="107"/>
      <c r="G54" s="107"/>
      <c r="H54" s="107"/>
    </row>
    <row r="55" spans="1:8" x14ac:dyDescent="0.2">
      <c r="D55" s="107"/>
      <c r="E55" s="107"/>
      <c r="F55" s="107"/>
      <c r="G55" s="107"/>
      <c r="H55" s="107"/>
    </row>
    <row r="56" spans="1:8" x14ac:dyDescent="0.2">
      <c r="D56" s="107"/>
      <c r="E56" s="107"/>
      <c r="F56" s="107"/>
      <c r="G56" s="107"/>
      <c r="H56" s="107"/>
    </row>
    <row r="57" spans="1:8" x14ac:dyDescent="0.2">
      <c r="D57" s="107"/>
      <c r="E57" s="107"/>
      <c r="F57" s="107"/>
      <c r="G57" s="107"/>
      <c r="H57" s="107"/>
    </row>
    <row r="58" spans="1:8" x14ac:dyDescent="0.2">
      <c r="D58" s="107"/>
      <c r="E58" s="107"/>
      <c r="F58" s="107"/>
      <c r="G58" s="107"/>
      <c r="H58" s="107"/>
    </row>
    <row r="59" spans="1:8" x14ac:dyDescent="0.2">
      <c r="D59" s="107"/>
      <c r="E59" s="107"/>
      <c r="F59" s="107"/>
      <c r="G59" s="107"/>
      <c r="H59" s="107"/>
    </row>
    <row r="60" spans="1:8" x14ac:dyDescent="0.2">
      <c r="D60" s="107"/>
      <c r="E60" s="107"/>
      <c r="F60" s="107"/>
      <c r="G60" s="107"/>
      <c r="H60" s="107"/>
    </row>
    <row r="61" spans="1:8" x14ac:dyDescent="0.2">
      <c r="D61" s="107"/>
      <c r="E61" s="107"/>
      <c r="F61" s="107"/>
      <c r="G61" s="107"/>
      <c r="H61" s="107"/>
    </row>
    <row r="62" spans="1:8" x14ac:dyDescent="0.2">
      <c r="D62" s="107"/>
      <c r="E62" s="107"/>
      <c r="F62" s="107"/>
      <c r="G62" s="107"/>
      <c r="H62" s="107"/>
    </row>
    <row r="63" spans="1:8" x14ac:dyDescent="0.2">
      <c r="D63" s="107"/>
      <c r="E63" s="107"/>
      <c r="F63" s="107"/>
      <c r="G63" s="107"/>
      <c r="H63" s="107"/>
    </row>
    <row r="64" spans="1:8" x14ac:dyDescent="0.2">
      <c r="D64" s="107"/>
      <c r="E64" s="107"/>
      <c r="F64" s="107"/>
      <c r="G64" s="107"/>
      <c r="H64" s="107"/>
    </row>
    <row r="65" spans="4:8" x14ac:dyDescent="0.2">
      <c r="D65" s="107"/>
      <c r="E65" s="107"/>
      <c r="F65" s="107"/>
      <c r="G65" s="107"/>
      <c r="H65" s="107"/>
    </row>
    <row r="66" spans="4:8" x14ac:dyDescent="0.2">
      <c r="D66" s="107"/>
      <c r="E66" s="107"/>
      <c r="F66" s="107"/>
      <c r="G66" s="107"/>
      <c r="H66" s="107"/>
    </row>
    <row r="67" spans="4:8" x14ac:dyDescent="0.2">
      <c r="D67" s="107"/>
      <c r="E67" s="107"/>
      <c r="F67" s="107"/>
      <c r="G67" s="107"/>
      <c r="H67" s="107"/>
    </row>
    <row r="68" spans="4:8" x14ac:dyDescent="0.2">
      <c r="D68" s="107"/>
      <c r="E68" s="107"/>
      <c r="F68" s="107"/>
      <c r="G68" s="107"/>
      <c r="H68" s="107"/>
    </row>
    <row r="69" spans="4:8" x14ac:dyDescent="0.2">
      <c r="D69" s="107"/>
      <c r="E69" s="107"/>
      <c r="F69" s="107"/>
      <c r="G69" s="107"/>
      <c r="H69" s="107"/>
    </row>
    <row r="70" spans="4:8" x14ac:dyDescent="0.2">
      <c r="D70" s="107"/>
      <c r="E70" s="107"/>
      <c r="F70" s="107"/>
      <c r="G70" s="107"/>
      <c r="H70" s="107"/>
    </row>
    <row r="71" spans="4:8" x14ac:dyDescent="0.2">
      <c r="D71" s="107"/>
      <c r="E71" s="107"/>
      <c r="F71" s="107"/>
      <c r="G71" s="107"/>
      <c r="H71" s="107"/>
    </row>
    <row r="72" spans="4:8" x14ac:dyDescent="0.2">
      <c r="D72" s="107"/>
      <c r="E72" s="107"/>
      <c r="F72" s="107"/>
      <c r="G72" s="107"/>
      <c r="H72" s="107"/>
    </row>
    <row r="73" spans="4:8" x14ac:dyDescent="0.2">
      <c r="D73" s="107"/>
      <c r="E73" s="107"/>
      <c r="F73" s="107"/>
      <c r="G73" s="107"/>
      <c r="H73" s="107"/>
    </row>
    <row r="74" spans="4:8" x14ac:dyDescent="0.2">
      <c r="D74" s="107"/>
      <c r="E74" s="107"/>
      <c r="F74" s="107"/>
      <c r="G74" s="107"/>
      <c r="H74" s="107"/>
    </row>
    <row r="75" spans="4:8" x14ac:dyDescent="0.2">
      <c r="D75" s="107"/>
      <c r="E75" s="107"/>
      <c r="F75" s="107"/>
      <c r="G75" s="107"/>
      <c r="H75" s="107"/>
    </row>
    <row r="76" spans="4:8" x14ac:dyDescent="0.2">
      <c r="D76" s="107"/>
      <c r="E76" s="107"/>
      <c r="F76" s="107"/>
      <c r="G76" s="107"/>
      <c r="H76" s="107"/>
    </row>
    <row r="77" spans="4:8" x14ac:dyDescent="0.2">
      <c r="D77" s="107"/>
      <c r="E77" s="107"/>
      <c r="F77" s="107"/>
      <c r="G77" s="107"/>
      <c r="H77" s="107"/>
    </row>
    <row r="78" spans="4:8" x14ac:dyDescent="0.2">
      <c r="D78" s="107"/>
      <c r="E78" s="107"/>
      <c r="F78" s="107"/>
      <c r="G78" s="107"/>
      <c r="H78" s="107"/>
    </row>
    <row r="79" spans="4:8" x14ac:dyDescent="0.2">
      <c r="D79" s="107"/>
      <c r="E79" s="107"/>
      <c r="F79" s="107"/>
      <c r="G79" s="107"/>
      <c r="H79" s="107"/>
    </row>
    <row r="80" spans="4:8" x14ac:dyDescent="0.2">
      <c r="D80" s="107"/>
      <c r="E80" s="107"/>
      <c r="F80" s="107"/>
      <c r="G80" s="107"/>
      <c r="H80" s="107"/>
    </row>
    <row r="92" spans="1:1" x14ac:dyDescent="0.2">
      <c r="A92" s="67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7">
    <cfRule type="expression" dxfId="3" priority="8" stopIfTrue="1">
      <formula>ABS(G11)&gt;=$H$22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I'!A1" display="KM-AII"/>
    <hyperlink ref="G29" location="'KM-AII-02'!A1" display="KM-AII-02"/>
    <hyperlink ref="I3" location="'KM-AII'!A1" display="KM-AII"/>
    <hyperlink ref="I4" location="'KM-AII-01'!A1" display="KM-AII-01 "/>
    <hyperlink ref="I5" location="'KM-AII-02'!A1" display="'KM-AII-02 "/>
    <hyperlink ref="I6" location="'KM-AII-10-1'!A1" display="'KM-AII-10-1 "/>
    <hyperlink ref="I9" location="'KM-AII-10-3'!A1" display="'KM-AII-10-3"/>
    <hyperlink ref="I10" location="'KM-AII-10-4'!A1" display="'KM-AII-10-4"/>
    <hyperlink ref="I7" location="'KM-AII-10-2'!A1" display="'KM-AII-10-2"/>
    <hyperlink ref="I12" location="'KM-AII-10-M'!A1" display="'KM-AII-10-M"/>
    <hyperlink ref="I11:J11" location="'KM-AII-10-5'!A1" display="'KM-AII-10-5 "/>
    <hyperlink ref="I13" location="'KM-AII-10-E'!A1" display="'KM-AII-10-E"/>
    <hyperlink ref="I8" location="'KM-AII-10-2'!A1" display="'KM-AII-10-2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4" width="10.625" style="85" customWidth="1"/>
    <col min="5" max="5" width="13.125" style="339" bestFit="1" customWidth="1"/>
    <col min="6" max="6" width="9.625" style="85" bestFit="1" customWidth="1"/>
    <col min="7" max="7" width="13.125" style="85" customWidth="1"/>
    <col min="8" max="8" width="7.625" style="297" bestFit="1" customWidth="1"/>
    <col min="9" max="9" width="19.875" style="329" bestFit="1" customWidth="1"/>
    <col min="10" max="10" width="9" style="332" bestFit="1" customWidth="1"/>
    <col min="11" max="11" width="10.875" style="108" customWidth="1"/>
    <col min="12" max="12" width="12.25" style="108" customWidth="1"/>
    <col min="13" max="16384" width="9" style="108"/>
  </cols>
  <sheetData>
    <row r="1" spans="1:19" ht="16.5" x14ac:dyDescent="0.3">
      <c r="A1" s="50" t="s">
        <v>39</v>
      </c>
      <c r="B1" s="47"/>
      <c r="C1" s="47"/>
      <c r="D1" s="47"/>
      <c r="E1" s="47"/>
      <c r="F1" s="47"/>
      <c r="G1" s="47"/>
      <c r="H1" s="296"/>
      <c r="I1" s="328"/>
    </row>
    <row r="2" spans="1:19" x14ac:dyDescent="0.25">
      <c r="D2" s="408">
        <f>L16</f>
        <v>0</v>
      </c>
      <c r="E2" s="408">
        <f>L18</f>
        <v>0</v>
      </c>
      <c r="K2" s="401" t="s">
        <v>290</v>
      </c>
    </row>
    <row r="3" spans="1:19" ht="16.5" x14ac:dyDescent="0.3">
      <c r="A3" s="76" t="str">
        <f>"Ügyfél:   "&amp;Alapa!$C$17</f>
        <v xml:space="preserve">Ügyfél:   </v>
      </c>
      <c r="B3" s="86"/>
      <c r="C3" s="86"/>
      <c r="D3" s="86"/>
      <c r="E3" s="76" t="s">
        <v>33</v>
      </c>
      <c r="F3" s="78">
        <f>Alapa!$C$15</f>
        <v>0</v>
      </c>
      <c r="G3" s="295"/>
      <c r="H3" s="326"/>
      <c r="I3" s="326"/>
      <c r="J3" s="330"/>
      <c r="K3" s="48" t="s">
        <v>41</v>
      </c>
      <c r="L3" s="44" t="s">
        <v>99</v>
      </c>
    </row>
    <row r="4" spans="1:19" ht="16.5" x14ac:dyDescent="0.3">
      <c r="A4" s="82" t="str">
        <f>"Fordulónap: "&amp;Alapa!$C$12</f>
        <v xml:space="preserve">Fordulónap: </v>
      </c>
      <c r="B4" s="84"/>
      <c r="C4" s="84"/>
      <c r="D4" s="84"/>
      <c r="E4" s="76" t="s">
        <v>34</v>
      </c>
      <c r="F4" s="86" t="e">
        <f>VLOOKUP(L14,Alapa!$G$2:$H$22,2)</f>
        <v>#N/A</v>
      </c>
      <c r="G4" s="77"/>
      <c r="H4" s="327"/>
      <c r="I4" s="327"/>
      <c r="J4" s="331"/>
      <c r="K4" s="48" t="s">
        <v>128</v>
      </c>
      <c r="L4" s="44" t="s">
        <v>100</v>
      </c>
    </row>
    <row r="5" spans="1:19" ht="16.5" x14ac:dyDescent="0.3">
      <c r="A5" s="74" t="str">
        <f>IF(Alapa!G96="","",Alapa!G96)</f>
        <v/>
      </c>
      <c r="D5" s="109"/>
      <c r="E5" s="76" t="s">
        <v>184</v>
      </c>
      <c r="F5" s="86" t="str">
        <f>IF(Alapa!$N$2=0," ",Alapa!$N$2)</f>
        <v xml:space="preserve"> </v>
      </c>
      <c r="G5" s="77"/>
      <c r="H5" s="327"/>
      <c r="I5" s="327"/>
      <c r="J5" s="331"/>
      <c r="K5" s="48" t="s">
        <v>129</v>
      </c>
      <c r="L5" s="44" t="s">
        <v>102</v>
      </c>
    </row>
    <row r="6" spans="1:19" ht="16.5" x14ac:dyDescent="0.3">
      <c r="A6" s="73" t="s">
        <v>32</v>
      </c>
      <c r="B6" s="93"/>
      <c r="E6" s="85"/>
      <c r="F6" s="294"/>
      <c r="G6" s="294" t="s">
        <v>197</v>
      </c>
      <c r="H6" s="346">
        <f>IF('KM-AII-01'!H23&lt;'KM-AII-01'!H22,'KM-AII-01'!H23*Alapa!D33,'KM-AII-01'!H22*Alapa!D33)</f>
        <v>0</v>
      </c>
      <c r="I6" s="342"/>
      <c r="J6" s="343"/>
      <c r="K6" s="48" t="s">
        <v>130</v>
      </c>
      <c r="L6" s="44" t="s">
        <v>103</v>
      </c>
    </row>
    <row r="7" spans="1:19" ht="16.5" x14ac:dyDescent="0.3">
      <c r="A7" s="340" t="str">
        <f>"Mérlegértékek "&amp;Alapa!E33&amp;" "&amp;Alapa!D34&amp;"-ban"</f>
        <v>Mérlegértékek  -ban</v>
      </c>
      <c r="B7" s="110"/>
      <c r="C7" s="110"/>
      <c r="D7" s="111">
        <f>Alapa!C10</f>
        <v>0</v>
      </c>
      <c r="E7" s="337">
        <f>Alapa!C11</f>
        <v>0</v>
      </c>
      <c r="F7" s="111" t="s">
        <v>42</v>
      </c>
      <c r="G7" s="111" t="str">
        <f>Alapa!C11&amp;"/"&amp;Alapa!C10</f>
        <v>/</v>
      </c>
      <c r="H7" s="298" t="s">
        <v>195</v>
      </c>
      <c r="I7" s="347" t="s">
        <v>198</v>
      </c>
      <c r="J7" s="333" t="s">
        <v>199</v>
      </c>
      <c r="K7" s="48" t="s">
        <v>133</v>
      </c>
      <c r="L7" s="44" t="s">
        <v>104</v>
      </c>
    </row>
    <row r="8" spans="1:19" ht="16.5" x14ac:dyDescent="0.3">
      <c r="A8" s="341"/>
      <c r="B8" s="341" t="str">
        <f>"Számlaegyenlegek "&amp;Alapa!D34&amp;"-ban"</f>
        <v>Számlaegyenlegek -ban</v>
      </c>
      <c r="C8" s="112"/>
      <c r="D8" s="113">
        <f>Alapa!D35</f>
        <v>0</v>
      </c>
      <c r="E8" s="338">
        <f>Alapa!D35</f>
        <v>0</v>
      </c>
      <c r="F8" s="113">
        <f>Alapa!D35</f>
        <v>0</v>
      </c>
      <c r="G8" s="113" t="s">
        <v>43</v>
      </c>
      <c r="H8" s="299" t="s">
        <v>196</v>
      </c>
      <c r="I8" s="348"/>
      <c r="J8" s="334"/>
      <c r="K8" s="48" t="s">
        <v>320</v>
      </c>
      <c r="L8" s="44" t="s">
        <v>104</v>
      </c>
    </row>
    <row r="9" spans="1:19" s="336" customFormat="1" ht="16.5" x14ac:dyDescent="0.3">
      <c r="A9"/>
      <c r="B9"/>
      <c r="C9"/>
      <c r="D9"/>
      <c r="E9"/>
      <c r="F9"/>
      <c r="G9"/>
      <c r="H9"/>
      <c r="I9"/>
      <c r="J9" s="335"/>
      <c r="K9" s="48" t="s">
        <v>131</v>
      </c>
      <c r="L9" s="44" t="s">
        <v>105</v>
      </c>
    </row>
    <row r="10" spans="1:19" ht="16.5" x14ac:dyDescent="0.3">
      <c r="A10" s="418"/>
      <c r="B10" s="420"/>
      <c r="C10" s="418"/>
      <c r="D10" s="423"/>
      <c r="E10" s="425"/>
      <c r="F10" s="435" t="str">
        <f>IF(E10-D10=0," ",E10-D10)</f>
        <v xml:space="preserve"> </v>
      </c>
      <c r="G10" s="436" t="str">
        <f>IFERROR(E10/D10%," ")</f>
        <v xml:space="preserve"> </v>
      </c>
      <c r="H10" s="437" t="str">
        <f>IFERROR(IF(A10=0,IF(ABS(F10)&lt;$H$6," ",IF(F10=0," ",F10))," ")," ")</f>
        <v xml:space="preserve"> </v>
      </c>
      <c r="I10" s="438"/>
      <c r="J10" s="417"/>
      <c r="K10" s="48" t="s">
        <v>132</v>
      </c>
      <c r="L10" s="44" t="s">
        <v>106</v>
      </c>
    </row>
    <row r="11" spans="1:19" ht="16.5" x14ac:dyDescent="0.3">
      <c r="A11" s="418"/>
      <c r="B11" s="420"/>
      <c r="C11" s="418"/>
      <c r="D11" s="423"/>
      <c r="E11" s="425"/>
      <c r="F11" s="435" t="str">
        <f t="shared" ref="F11:F74" si="0">IF(E11-D11=0," ",E11-D11)</f>
        <v xml:space="preserve"> </v>
      </c>
      <c r="G11" s="436" t="str">
        <f t="shared" ref="G11:G74" si="1">IFERROR(E11/D11%," ")</f>
        <v xml:space="preserve"> </v>
      </c>
      <c r="H11" s="437" t="str">
        <f t="shared" ref="H11:H74" si="2">IFERROR(IF(A11=0,IF(ABS(F11)&lt;$H$6," ",IF(F11=0," ",F11))," ")," ")</f>
        <v xml:space="preserve"> </v>
      </c>
      <c r="I11" s="438"/>
      <c r="J11" s="417"/>
      <c r="K11" s="48" t="s">
        <v>182</v>
      </c>
      <c r="L11" s="44" t="s">
        <v>183</v>
      </c>
    </row>
    <row r="12" spans="1:19" ht="16.5" x14ac:dyDescent="0.25">
      <c r="A12" s="418"/>
      <c r="B12" s="420"/>
      <c r="C12" s="418"/>
      <c r="D12" s="423"/>
      <c r="E12" s="425"/>
      <c r="F12" s="435" t="str">
        <f t="shared" si="0"/>
        <v xml:space="preserve"> </v>
      </c>
      <c r="G12" s="436" t="str">
        <f t="shared" si="1"/>
        <v xml:space="preserve"> </v>
      </c>
      <c r="H12" s="437" t="str">
        <f t="shared" si="2"/>
        <v xml:space="preserve"> </v>
      </c>
      <c r="I12" s="438"/>
      <c r="J12" s="417"/>
      <c r="K12" s="65" t="s">
        <v>136</v>
      </c>
      <c r="L12" s="66" t="s">
        <v>107</v>
      </c>
    </row>
    <row r="13" spans="1:19" ht="16.5" x14ac:dyDescent="0.3">
      <c r="A13" s="419"/>
      <c r="B13" s="421"/>
      <c r="C13" s="419"/>
      <c r="D13" s="424"/>
      <c r="E13" s="425"/>
      <c r="F13" s="435" t="str">
        <f t="shared" si="0"/>
        <v xml:space="preserve"> </v>
      </c>
      <c r="G13" s="436" t="str">
        <f t="shared" si="1"/>
        <v xml:space="preserve"> </v>
      </c>
      <c r="H13" s="437" t="str">
        <f t="shared" si="2"/>
        <v xml:space="preserve"> </v>
      </c>
      <c r="I13" s="438"/>
      <c r="J13" s="417"/>
      <c r="K13" s="65" t="s">
        <v>219</v>
      </c>
      <c r="L13" s="44" t="s">
        <v>215</v>
      </c>
    </row>
    <row r="14" spans="1:19" ht="16.5" x14ac:dyDescent="0.3">
      <c r="A14" s="417"/>
      <c r="B14" s="422"/>
      <c r="C14" s="417"/>
      <c r="D14" s="425"/>
      <c r="E14" s="425"/>
      <c r="F14" s="435" t="str">
        <f t="shared" si="0"/>
        <v xml:space="preserve"> </v>
      </c>
      <c r="G14" s="436" t="str">
        <f t="shared" si="1"/>
        <v xml:space="preserve"> </v>
      </c>
      <c r="H14" s="437" t="str">
        <f t="shared" si="2"/>
        <v xml:space="preserve"> </v>
      </c>
      <c r="I14" s="438"/>
      <c r="J14" s="417"/>
      <c r="K14" s="69" t="s">
        <v>5</v>
      </c>
      <c r="L14" s="159">
        <v>1</v>
      </c>
    </row>
    <row r="15" spans="1:19" x14ac:dyDescent="0.25">
      <c r="A15" s="417"/>
      <c r="B15" s="422"/>
      <c r="C15" s="417"/>
      <c r="D15" s="425"/>
      <c r="E15" s="425"/>
      <c r="F15" s="435" t="str">
        <f t="shared" si="0"/>
        <v xml:space="preserve"> </v>
      </c>
      <c r="G15" s="436" t="str">
        <f t="shared" si="1"/>
        <v xml:space="preserve"> </v>
      </c>
      <c r="H15" s="437" t="str">
        <f t="shared" si="2"/>
        <v xml:space="preserve"> </v>
      </c>
      <c r="I15" s="438"/>
      <c r="J15" s="417"/>
      <c r="L15" s="396" t="s">
        <v>135</v>
      </c>
      <c r="M15" s="357"/>
      <c r="N15" s="357"/>
      <c r="O15" s="357"/>
      <c r="P15" s="357"/>
      <c r="Q15" s="357"/>
      <c r="R15" s="357"/>
      <c r="S15" s="357"/>
    </row>
    <row r="16" spans="1:19" ht="16.5" x14ac:dyDescent="0.3">
      <c r="A16" s="417"/>
      <c r="B16" s="422"/>
      <c r="C16" s="417"/>
      <c r="D16" s="425"/>
      <c r="E16" s="425"/>
      <c r="F16" s="435" t="str">
        <f t="shared" si="0"/>
        <v xml:space="preserve"> </v>
      </c>
      <c r="G16" s="436" t="str">
        <f t="shared" si="1"/>
        <v xml:space="preserve"> </v>
      </c>
      <c r="H16" s="437" t="str">
        <f t="shared" si="2"/>
        <v xml:space="preserve"> </v>
      </c>
      <c r="I16" s="438"/>
      <c r="J16" s="417"/>
      <c r="L16" s="44"/>
      <c r="M16" s="360"/>
      <c r="N16" s="365"/>
      <c r="O16" s="366"/>
      <c r="P16" s="366"/>
      <c r="Q16" s="366"/>
      <c r="R16" s="366"/>
      <c r="S16" s="366"/>
    </row>
    <row r="17" spans="1:19" x14ac:dyDescent="0.25">
      <c r="A17" s="417"/>
      <c r="B17" s="422"/>
      <c r="C17" s="417"/>
      <c r="D17" s="425"/>
      <c r="E17" s="425"/>
      <c r="F17" s="435" t="str">
        <f t="shared" si="0"/>
        <v xml:space="preserve"> </v>
      </c>
      <c r="G17" s="436" t="str">
        <f t="shared" si="1"/>
        <v xml:space="preserve"> </v>
      </c>
      <c r="H17" s="437" t="str">
        <f t="shared" si="2"/>
        <v xml:space="preserve"> </v>
      </c>
      <c r="I17" s="438"/>
      <c r="J17" s="417"/>
      <c r="L17" s="395" t="s">
        <v>31</v>
      </c>
      <c r="M17" s="64"/>
      <c r="N17" s="64"/>
      <c r="O17" s="70"/>
      <c r="P17" s="70"/>
      <c r="Q17" s="70"/>
      <c r="R17" s="70"/>
      <c r="S17" s="70"/>
    </row>
    <row r="18" spans="1:19" ht="16.5" x14ac:dyDescent="0.3">
      <c r="A18" s="417"/>
      <c r="B18" s="422"/>
      <c r="C18" s="417"/>
      <c r="D18" s="425"/>
      <c r="E18" s="425"/>
      <c r="F18" s="435" t="str">
        <f t="shared" si="0"/>
        <v xml:space="preserve"> </v>
      </c>
      <c r="G18" s="436" t="str">
        <f t="shared" si="1"/>
        <v xml:space="preserve"> </v>
      </c>
      <c r="H18" s="437" t="str">
        <f t="shared" si="2"/>
        <v xml:space="preserve"> </v>
      </c>
      <c r="I18" s="438"/>
      <c r="J18" s="417"/>
      <c r="L18" s="44"/>
      <c r="M18" s="382"/>
      <c r="N18" s="382"/>
      <c r="O18" s="400"/>
      <c r="P18" s="400"/>
      <c r="Q18" s="400"/>
      <c r="R18" s="400"/>
      <c r="S18" s="400"/>
    </row>
    <row r="19" spans="1:19" x14ac:dyDescent="0.25">
      <c r="A19" s="417"/>
      <c r="B19" s="422"/>
      <c r="C19" s="417"/>
      <c r="D19" s="425"/>
      <c r="E19" s="425"/>
      <c r="F19" s="435" t="str">
        <f t="shared" si="0"/>
        <v xml:space="preserve"> </v>
      </c>
      <c r="G19" s="436" t="str">
        <f t="shared" si="1"/>
        <v xml:space="preserve"> </v>
      </c>
      <c r="H19" s="437" t="str">
        <f t="shared" si="2"/>
        <v xml:space="preserve"> </v>
      </c>
      <c r="I19" s="438"/>
      <c r="J19" s="417"/>
      <c r="L19" s="332"/>
      <c r="M19" s="332"/>
      <c r="N19" s="332"/>
      <c r="O19" s="332"/>
      <c r="P19" s="332"/>
      <c r="Q19" s="332"/>
      <c r="R19" s="332"/>
      <c r="S19" s="332"/>
    </row>
    <row r="20" spans="1:19" ht="16.5" customHeight="1" x14ac:dyDescent="0.25">
      <c r="A20" s="417"/>
      <c r="B20" s="422"/>
      <c r="C20" s="417"/>
      <c r="D20" s="425"/>
      <c r="E20" s="425"/>
      <c r="F20" s="435" t="str">
        <f t="shared" si="0"/>
        <v xml:space="preserve"> </v>
      </c>
      <c r="G20" s="436" t="str">
        <f t="shared" si="1"/>
        <v xml:space="preserve"> </v>
      </c>
      <c r="H20" s="437" t="str">
        <f t="shared" si="2"/>
        <v xml:space="preserve"> </v>
      </c>
      <c r="I20" s="438"/>
      <c r="J20" s="417"/>
    </row>
    <row r="21" spans="1:19" x14ac:dyDescent="0.25">
      <c r="A21" s="417"/>
      <c r="B21" s="422"/>
      <c r="C21" s="417"/>
      <c r="D21" s="425"/>
      <c r="E21" s="425"/>
      <c r="F21" s="435" t="str">
        <f t="shared" si="0"/>
        <v xml:space="preserve"> </v>
      </c>
      <c r="G21" s="436" t="str">
        <f t="shared" si="1"/>
        <v xml:space="preserve"> </v>
      </c>
      <c r="H21" s="437" t="str">
        <f t="shared" si="2"/>
        <v xml:space="preserve"> </v>
      </c>
      <c r="I21" s="438"/>
      <c r="J21" s="417"/>
    </row>
    <row r="22" spans="1:19" x14ac:dyDescent="0.25">
      <c r="A22" s="417"/>
      <c r="B22" s="422"/>
      <c r="C22" s="417"/>
      <c r="D22" s="425"/>
      <c r="E22" s="425"/>
      <c r="F22" s="435" t="str">
        <f t="shared" si="0"/>
        <v xml:space="preserve"> </v>
      </c>
      <c r="G22" s="436" t="str">
        <f t="shared" si="1"/>
        <v xml:space="preserve"> </v>
      </c>
      <c r="H22" s="437" t="str">
        <f t="shared" si="2"/>
        <v xml:space="preserve"> </v>
      </c>
      <c r="I22" s="438"/>
      <c r="J22" s="417"/>
    </row>
    <row r="23" spans="1:19" x14ac:dyDescent="0.25">
      <c r="A23" s="417"/>
      <c r="B23" s="422"/>
      <c r="C23" s="417"/>
      <c r="D23" s="425"/>
      <c r="E23" s="425"/>
      <c r="F23" s="435" t="str">
        <f t="shared" si="0"/>
        <v xml:space="preserve"> </v>
      </c>
      <c r="G23" s="436" t="str">
        <f t="shared" si="1"/>
        <v xml:space="preserve"> </v>
      </c>
      <c r="H23" s="437" t="str">
        <f t="shared" si="2"/>
        <v xml:space="preserve"> </v>
      </c>
      <c r="I23" s="438"/>
      <c r="J23" s="417"/>
    </row>
    <row r="24" spans="1:19" x14ac:dyDescent="0.25">
      <c r="A24" s="417"/>
      <c r="B24" s="422"/>
      <c r="C24" s="417"/>
      <c r="D24" s="425"/>
      <c r="E24" s="425"/>
      <c r="F24" s="435" t="str">
        <f t="shared" si="0"/>
        <v xml:space="preserve"> </v>
      </c>
      <c r="G24" s="436" t="str">
        <f t="shared" si="1"/>
        <v xml:space="preserve"> </v>
      </c>
      <c r="H24" s="437" t="str">
        <f t="shared" si="2"/>
        <v xml:space="preserve"> </v>
      </c>
      <c r="I24" s="438"/>
      <c r="J24" s="417"/>
    </row>
    <row r="25" spans="1:19" x14ac:dyDescent="0.25">
      <c r="A25" s="417"/>
      <c r="B25" s="422"/>
      <c r="C25" s="417"/>
      <c r="D25" s="425"/>
      <c r="E25" s="425"/>
      <c r="F25" s="435" t="str">
        <f t="shared" si="0"/>
        <v xml:space="preserve"> </v>
      </c>
      <c r="G25" s="436" t="str">
        <f t="shared" si="1"/>
        <v xml:space="preserve"> </v>
      </c>
      <c r="H25" s="437" t="str">
        <f t="shared" si="2"/>
        <v xml:space="preserve"> </v>
      </c>
      <c r="I25" s="438"/>
      <c r="J25" s="417"/>
    </row>
    <row r="26" spans="1:19" x14ac:dyDescent="0.25">
      <c r="A26" s="418"/>
      <c r="B26" s="420"/>
      <c r="C26" s="418"/>
      <c r="D26" s="423"/>
      <c r="E26" s="425"/>
      <c r="F26" s="435" t="str">
        <f t="shared" si="0"/>
        <v xml:space="preserve"> </v>
      </c>
      <c r="G26" s="436" t="str">
        <f t="shared" si="1"/>
        <v xml:space="preserve"> </v>
      </c>
      <c r="H26" s="437" t="str">
        <f t="shared" si="2"/>
        <v xml:space="preserve"> </v>
      </c>
      <c r="I26" s="438"/>
      <c r="J26" s="417"/>
    </row>
    <row r="27" spans="1:19" x14ac:dyDescent="0.25">
      <c r="A27" s="419"/>
      <c r="B27" s="421"/>
      <c r="C27" s="419"/>
      <c r="D27" s="424"/>
      <c r="E27" s="425"/>
      <c r="F27" s="435" t="str">
        <f t="shared" si="0"/>
        <v xml:space="preserve"> </v>
      </c>
      <c r="G27" s="436" t="str">
        <f t="shared" si="1"/>
        <v xml:space="preserve"> </v>
      </c>
      <c r="H27" s="437" t="str">
        <f t="shared" si="2"/>
        <v xml:space="preserve"> </v>
      </c>
      <c r="I27" s="438"/>
      <c r="J27" s="417"/>
    </row>
    <row r="28" spans="1:19" x14ac:dyDescent="0.25">
      <c r="A28" s="417"/>
      <c r="B28" s="422"/>
      <c r="C28" s="417"/>
      <c r="D28" s="425"/>
      <c r="E28" s="425"/>
      <c r="F28" s="435" t="str">
        <f t="shared" si="0"/>
        <v xml:space="preserve"> </v>
      </c>
      <c r="G28" s="436" t="str">
        <f t="shared" si="1"/>
        <v xml:space="preserve"> </v>
      </c>
      <c r="H28" s="437" t="str">
        <f t="shared" si="2"/>
        <v xml:space="preserve"> </v>
      </c>
      <c r="I28" s="438"/>
      <c r="J28" s="417"/>
    </row>
    <row r="29" spans="1:19" x14ac:dyDescent="0.25">
      <c r="A29" s="417"/>
      <c r="B29" s="422"/>
      <c r="C29" s="417"/>
      <c r="D29" s="425"/>
      <c r="E29" s="425"/>
      <c r="F29" s="435" t="str">
        <f t="shared" si="0"/>
        <v xml:space="preserve"> </v>
      </c>
      <c r="G29" s="436" t="str">
        <f t="shared" si="1"/>
        <v xml:space="preserve"> </v>
      </c>
      <c r="H29" s="437" t="str">
        <f t="shared" si="2"/>
        <v xml:space="preserve"> </v>
      </c>
      <c r="I29" s="438"/>
      <c r="J29" s="417"/>
    </row>
    <row r="30" spans="1:19" x14ac:dyDescent="0.25">
      <c r="A30" s="417"/>
      <c r="B30" s="422"/>
      <c r="C30" s="417"/>
      <c r="D30" s="425"/>
      <c r="E30" s="425"/>
      <c r="F30" s="435" t="str">
        <f t="shared" si="0"/>
        <v xml:space="preserve"> </v>
      </c>
      <c r="G30" s="436" t="str">
        <f t="shared" si="1"/>
        <v xml:space="preserve"> </v>
      </c>
      <c r="H30" s="437" t="str">
        <f t="shared" si="2"/>
        <v xml:space="preserve"> </v>
      </c>
      <c r="I30" s="438"/>
      <c r="J30" s="417"/>
    </row>
    <row r="31" spans="1:19" x14ac:dyDescent="0.25">
      <c r="A31" s="417"/>
      <c r="B31" s="422"/>
      <c r="C31" s="417"/>
      <c r="D31" s="425"/>
      <c r="E31" s="425"/>
      <c r="F31" s="435" t="str">
        <f t="shared" si="0"/>
        <v xml:space="preserve"> </v>
      </c>
      <c r="G31" s="436" t="str">
        <f t="shared" si="1"/>
        <v xml:space="preserve"> </v>
      </c>
      <c r="H31" s="437" t="str">
        <f t="shared" si="2"/>
        <v xml:space="preserve"> </v>
      </c>
      <c r="I31" s="438"/>
      <c r="J31" s="417"/>
    </row>
    <row r="32" spans="1:19" x14ac:dyDescent="0.25">
      <c r="A32" s="417"/>
      <c r="B32" s="422"/>
      <c r="C32" s="417"/>
      <c r="D32" s="425"/>
      <c r="E32" s="425"/>
      <c r="F32" s="435" t="str">
        <f t="shared" si="0"/>
        <v xml:space="preserve"> </v>
      </c>
      <c r="G32" s="436" t="str">
        <f t="shared" si="1"/>
        <v xml:space="preserve"> </v>
      </c>
      <c r="H32" s="437" t="str">
        <f t="shared" si="2"/>
        <v xml:space="preserve"> </v>
      </c>
      <c r="I32" s="438"/>
      <c r="J32" s="417"/>
    </row>
    <row r="33" spans="1:10" x14ac:dyDescent="0.25">
      <c r="A33" s="417"/>
      <c r="B33" s="422"/>
      <c r="C33" s="417"/>
      <c r="D33" s="425"/>
      <c r="E33" s="425"/>
      <c r="F33" s="435" t="str">
        <f t="shared" si="0"/>
        <v xml:space="preserve"> </v>
      </c>
      <c r="G33" s="436" t="str">
        <f t="shared" si="1"/>
        <v xml:space="preserve"> </v>
      </c>
      <c r="H33" s="437" t="str">
        <f t="shared" si="2"/>
        <v xml:space="preserve"> </v>
      </c>
      <c r="I33" s="438"/>
      <c r="J33" s="417"/>
    </row>
    <row r="34" spans="1:10" x14ac:dyDescent="0.25">
      <c r="A34" s="417"/>
      <c r="B34" s="422"/>
      <c r="C34" s="417"/>
      <c r="D34" s="425"/>
      <c r="E34" s="425"/>
      <c r="F34" s="435" t="str">
        <f t="shared" si="0"/>
        <v xml:space="preserve"> </v>
      </c>
      <c r="G34" s="436" t="str">
        <f t="shared" si="1"/>
        <v xml:space="preserve"> </v>
      </c>
      <c r="H34" s="437" t="str">
        <f t="shared" si="2"/>
        <v xml:space="preserve"> </v>
      </c>
      <c r="I34" s="438"/>
      <c r="J34" s="417"/>
    </row>
    <row r="35" spans="1:10" x14ac:dyDescent="0.25">
      <c r="A35" s="417"/>
      <c r="B35" s="422"/>
      <c r="C35" s="417"/>
      <c r="D35" s="425"/>
      <c r="E35" s="425"/>
      <c r="F35" s="435" t="str">
        <f t="shared" si="0"/>
        <v xml:space="preserve"> </v>
      </c>
      <c r="G35" s="436" t="str">
        <f t="shared" si="1"/>
        <v xml:space="preserve"> </v>
      </c>
      <c r="H35" s="437" t="str">
        <f t="shared" si="2"/>
        <v xml:space="preserve"> </v>
      </c>
      <c r="I35" s="438"/>
      <c r="J35" s="417"/>
    </row>
    <row r="36" spans="1:10" x14ac:dyDescent="0.25">
      <c r="A36" s="417"/>
      <c r="B36" s="422"/>
      <c r="C36" s="417"/>
      <c r="D36" s="425"/>
      <c r="E36" s="425"/>
      <c r="F36" s="435" t="str">
        <f t="shared" si="0"/>
        <v xml:space="preserve"> </v>
      </c>
      <c r="G36" s="436" t="str">
        <f t="shared" si="1"/>
        <v xml:space="preserve"> </v>
      </c>
      <c r="H36" s="437" t="str">
        <f t="shared" si="2"/>
        <v xml:space="preserve"> </v>
      </c>
      <c r="I36" s="438"/>
      <c r="J36" s="417"/>
    </row>
    <row r="37" spans="1:10" x14ac:dyDescent="0.25">
      <c r="A37" s="417"/>
      <c r="B37" s="422"/>
      <c r="C37" s="417"/>
      <c r="D37" s="425"/>
      <c r="E37" s="425"/>
      <c r="F37" s="435" t="str">
        <f t="shared" si="0"/>
        <v xml:space="preserve"> </v>
      </c>
      <c r="G37" s="436" t="str">
        <f t="shared" si="1"/>
        <v xml:space="preserve"> </v>
      </c>
      <c r="H37" s="437" t="str">
        <f t="shared" si="2"/>
        <v xml:space="preserve"> </v>
      </c>
      <c r="I37" s="438"/>
      <c r="J37" s="417"/>
    </row>
    <row r="38" spans="1:10" x14ac:dyDescent="0.25">
      <c r="A38" s="417"/>
      <c r="B38" s="422"/>
      <c r="C38" s="417"/>
      <c r="D38" s="425"/>
      <c r="E38" s="425"/>
      <c r="F38" s="435" t="str">
        <f t="shared" si="0"/>
        <v xml:space="preserve"> </v>
      </c>
      <c r="G38" s="436" t="str">
        <f t="shared" si="1"/>
        <v xml:space="preserve"> </v>
      </c>
      <c r="H38" s="437" t="str">
        <f t="shared" si="2"/>
        <v xml:space="preserve"> </v>
      </c>
      <c r="I38" s="438"/>
      <c r="J38" s="417"/>
    </row>
    <row r="39" spans="1:10" x14ac:dyDescent="0.25">
      <c r="A39" s="417"/>
      <c r="B39" s="422"/>
      <c r="C39" s="417"/>
      <c r="D39" s="425"/>
      <c r="E39" s="425"/>
      <c r="F39" s="435" t="str">
        <f t="shared" si="0"/>
        <v xml:space="preserve"> </v>
      </c>
      <c r="G39" s="436" t="str">
        <f t="shared" si="1"/>
        <v xml:space="preserve"> </v>
      </c>
      <c r="H39" s="437" t="str">
        <f t="shared" si="2"/>
        <v xml:space="preserve"> </v>
      </c>
      <c r="I39" s="438"/>
      <c r="J39" s="417"/>
    </row>
    <row r="40" spans="1:10" x14ac:dyDescent="0.25">
      <c r="A40" s="417"/>
      <c r="B40" s="422"/>
      <c r="C40" s="417"/>
      <c r="D40" s="425"/>
      <c r="E40" s="425"/>
      <c r="F40" s="435" t="str">
        <f t="shared" si="0"/>
        <v xml:space="preserve"> </v>
      </c>
      <c r="G40" s="436" t="str">
        <f t="shared" si="1"/>
        <v xml:space="preserve"> </v>
      </c>
      <c r="H40" s="437" t="str">
        <f t="shared" si="2"/>
        <v xml:space="preserve"> </v>
      </c>
      <c r="I40" s="438"/>
      <c r="J40" s="417"/>
    </row>
    <row r="41" spans="1:10" x14ac:dyDescent="0.25">
      <c r="A41" s="417"/>
      <c r="B41" s="422"/>
      <c r="C41" s="417"/>
      <c r="D41" s="425"/>
      <c r="E41" s="425"/>
      <c r="F41" s="435" t="str">
        <f t="shared" si="0"/>
        <v xml:space="preserve"> </v>
      </c>
      <c r="G41" s="436" t="str">
        <f t="shared" si="1"/>
        <v xml:space="preserve"> </v>
      </c>
      <c r="H41" s="437" t="str">
        <f t="shared" si="2"/>
        <v xml:space="preserve"> </v>
      </c>
      <c r="I41" s="438"/>
      <c r="J41" s="417"/>
    </row>
    <row r="42" spans="1:10" x14ac:dyDescent="0.25">
      <c r="A42" s="417"/>
      <c r="B42" s="422"/>
      <c r="C42" s="417"/>
      <c r="D42" s="425"/>
      <c r="E42" s="425"/>
      <c r="F42" s="435" t="str">
        <f t="shared" si="0"/>
        <v xml:space="preserve"> </v>
      </c>
      <c r="G42" s="436" t="str">
        <f t="shared" si="1"/>
        <v xml:space="preserve"> </v>
      </c>
      <c r="H42" s="437" t="str">
        <f t="shared" si="2"/>
        <v xml:space="preserve"> </v>
      </c>
      <c r="I42" s="438"/>
      <c r="J42" s="417"/>
    </row>
    <row r="43" spans="1:10" x14ac:dyDescent="0.25">
      <c r="A43" s="417"/>
      <c r="B43" s="422"/>
      <c r="C43" s="417"/>
      <c r="D43" s="425"/>
      <c r="E43" s="425"/>
      <c r="F43" s="435" t="str">
        <f t="shared" si="0"/>
        <v xml:space="preserve"> </v>
      </c>
      <c r="G43" s="436" t="str">
        <f t="shared" si="1"/>
        <v xml:space="preserve"> </v>
      </c>
      <c r="H43" s="437" t="str">
        <f t="shared" si="2"/>
        <v xml:space="preserve"> </v>
      </c>
      <c r="I43" s="438"/>
      <c r="J43" s="417"/>
    </row>
    <row r="44" spans="1:10" x14ac:dyDescent="0.25">
      <c r="A44" s="417"/>
      <c r="B44" s="422"/>
      <c r="C44" s="417"/>
      <c r="D44" s="425"/>
      <c r="E44" s="425"/>
      <c r="F44" s="435" t="str">
        <f t="shared" si="0"/>
        <v xml:space="preserve"> </v>
      </c>
      <c r="G44" s="436" t="str">
        <f t="shared" si="1"/>
        <v xml:space="preserve"> </v>
      </c>
      <c r="H44" s="437" t="str">
        <f t="shared" si="2"/>
        <v xml:space="preserve"> </v>
      </c>
      <c r="I44" s="438"/>
      <c r="J44" s="417"/>
    </row>
    <row r="45" spans="1:10" x14ac:dyDescent="0.25">
      <c r="A45" s="418"/>
      <c r="B45" s="420"/>
      <c r="C45" s="418"/>
      <c r="D45" s="423"/>
      <c r="E45" s="425"/>
      <c r="F45" s="435" t="str">
        <f t="shared" si="0"/>
        <v xml:space="preserve"> </v>
      </c>
      <c r="G45" s="436" t="str">
        <f t="shared" si="1"/>
        <v xml:space="preserve"> </v>
      </c>
      <c r="H45" s="437" t="str">
        <f t="shared" si="2"/>
        <v xml:space="preserve"> </v>
      </c>
      <c r="I45" s="438"/>
      <c r="J45" s="417"/>
    </row>
    <row r="46" spans="1:10" x14ac:dyDescent="0.25">
      <c r="A46" s="419"/>
      <c r="B46" s="421"/>
      <c r="C46" s="419"/>
      <c r="D46" s="424"/>
      <c r="E46" s="425"/>
      <c r="F46" s="435" t="str">
        <f t="shared" si="0"/>
        <v xml:space="preserve"> </v>
      </c>
      <c r="G46" s="436" t="str">
        <f t="shared" si="1"/>
        <v xml:space="preserve"> </v>
      </c>
      <c r="H46" s="437" t="str">
        <f t="shared" si="2"/>
        <v xml:space="preserve"> </v>
      </c>
      <c r="I46" s="438"/>
      <c r="J46" s="417"/>
    </row>
    <row r="47" spans="1:10" x14ac:dyDescent="0.25">
      <c r="A47" s="417"/>
      <c r="B47" s="422"/>
      <c r="C47" s="417"/>
      <c r="D47" s="425"/>
      <c r="E47" s="425"/>
      <c r="F47" s="435" t="str">
        <f t="shared" si="0"/>
        <v xml:space="preserve"> </v>
      </c>
      <c r="G47" s="436" t="str">
        <f t="shared" si="1"/>
        <v xml:space="preserve"> </v>
      </c>
      <c r="H47" s="437" t="str">
        <f t="shared" si="2"/>
        <v xml:space="preserve"> </v>
      </c>
      <c r="I47" s="438"/>
      <c r="J47" s="417"/>
    </row>
    <row r="48" spans="1:10" x14ac:dyDescent="0.25">
      <c r="A48" s="417"/>
      <c r="B48" s="422"/>
      <c r="C48" s="417"/>
      <c r="D48" s="425"/>
      <c r="E48" s="425"/>
      <c r="F48" s="435" t="str">
        <f t="shared" si="0"/>
        <v xml:space="preserve"> </v>
      </c>
      <c r="G48" s="436" t="str">
        <f t="shared" si="1"/>
        <v xml:space="preserve"> </v>
      </c>
      <c r="H48" s="437" t="str">
        <f t="shared" si="2"/>
        <v xml:space="preserve"> </v>
      </c>
      <c r="I48" s="438"/>
      <c r="J48" s="417"/>
    </row>
    <row r="49" spans="1:10" x14ac:dyDescent="0.25">
      <c r="A49" s="417"/>
      <c r="B49" s="422"/>
      <c r="C49" s="417"/>
      <c r="D49" s="425"/>
      <c r="E49" s="425"/>
      <c r="F49" s="435" t="str">
        <f t="shared" si="0"/>
        <v xml:space="preserve"> </v>
      </c>
      <c r="G49" s="436" t="str">
        <f t="shared" si="1"/>
        <v xml:space="preserve"> </v>
      </c>
      <c r="H49" s="437" t="str">
        <f t="shared" si="2"/>
        <v xml:space="preserve"> </v>
      </c>
      <c r="I49" s="438"/>
      <c r="J49" s="417"/>
    </row>
    <row r="50" spans="1:10" x14ac:dyDescent="0.25">
      <c r="A50" s="417"/>
      <c r="B50" s="422"/>
      <c r="C50" s="417"/>
      <c r="D50" s="425"/>
      <c r="E50" s="425"/>
      <c r="F50" s="435" t="str">
        <f t="shared" si="0"/>
        <v xml:space="preserve"> </v>
      </c>
      <c r="G50" s="436" t="str">
        <f t="shared" si="1"/>
        <v xml:space="preserve"> </v>
      </c>
      <c r="H50" s="437" t="str">
        <f t="shared" si="2"/>
        <v xml:space="preserve"> </v>
      </c>
      <c r="I50" s="438"/>
      <c r="J50" s="417"/>
    </row>
    <row r="51" spans="1:10" x14ac:dyDescent="0.25">
      <c r="A51" s="417"/>
      <c r="B51" s="422"/>
      <c r="C51" s="417"/>
      <c r="D51" s="425"/>
      <c r="E51" s="425"/>
      <c r="F51" s="435" t="str">
        <f t="shared" si="0"/>
        <v xml:space="preserve"> </v>
      </c>
      <c r="G51" s="436" t="str">
        <f t="shared" si="1"/>
        <v xml:space="preserve"> </v>
      </c>
      <c r="H51" s="437" t="str">
        <f t="shared" si="2"/>
        <v xml:space="preserve"> </v>
      </c>
      <c r="I51" s="438"/>
      <c r="J51" s="417"/>
    </row>
    <row r="52" spans="1:10" x14ac:dyDescent="0.25">
      <c r="A52" s="417"/>
      <c r="B52" s="422"/>
      <c r="C52" s="417"/>
      <c r="D52" s="425"/>
      <c r="E52" s="425"/>
      <c r="F52" s="435" t="str">
        <f t="shared" si="0"/>
        <v xml:space="preserve"> </v>
      </c>
      <c r="G52" s="436" t="str">
        <f t="shared" si="1"/>
        <v xml:space="preserve"> </v>
      </c>
      <c r="H52" s="437" t="str">
        <f t="shared" si="2"/>
        <v xml:space="preserve"> </v>
      </c>
      <c r="I52" s="438"/>
      <c r="J52" s="417"/>
    </row>
    <row r="53" spans="1:10" x14ac:dyDescent="0.25">
      <c r="A53" s="417"/>
      <c r="B53" s="422"/>
      <c r="C53" s="417"/>
      <c r="D53" s="425"/>
      <c r="E53" s="425"/>
      <c r="F53" s="435" t="str">
        <f t="shared" si="0"/>
        <v xml:space="preserve"> </v>
      </c>
      <c r="G53" s="436" t="str">
        <f t="shared" si="1"/>
        <v xml:space="preserve"> </v>
      </c>
      <c r="H53" s="437" t="str">
        <f t="shared" si="2"/>
        <v xml:space="preserve"> </v>
      </c>
      <c r="I53" s="438"/>
      <c r="J53" s="417"/>
    </row>
    <row r="54" spans="1:10" x14ac:dyDescent="0.25">
      <c r="A54" s="417"/>
      <c r="B54" s="422"/>
      <c r="C54" s="417"/>
      <c r="D54" s="425"/>
      <c r="E54" s="425"/>
      <c r="F54" s="435" t="str">
        <f t="shared" si="0"/>
        <v xml:space="preserve"> </v>
      </c>
      <c r="G54" s="436" t="str">
        <f t="shared" si="1"/>
        <v xml:space="preserve"> </v>
      </c>
      <c r="H54" s="437" t="str">
        <f t="shared" si="2"/>
        <v xml:space="preserve"> </v>
      </c>
      <c r="I54" s="438"/>
      <c r="J54" s="417"/>
    </row>
    <row r="55" spans="1:10" x14ac:dyDescent="0.25">
      <c r="A55" s="417"/>
      <c r="B55" s="422"/>
      <c r="C55" s="417"/>
      <c r="D55" s="425"/>
      <c r="E55" s="425"/>
      <c r="F55" s="435" t="str">
        <f t="shared" si="0"/>
        <v xml:space="preserve"> </v>
      </c>
      <c r="G55" s="436" t="str">
        <f t="shared" si="1"/>
        <v xml:space="preserve"> </v>
      </c>
      <c r="H55" s="437" t="str">
        <f t="shared" si="2"/>
        <v xml:space="preserve"> </v>
      </c>
      <c r="I55" s="438"/>
      <c r="J55" s="417"/>
    </row>
    <row r="56" spans="1:10" x14ac:dyDescent="0.25">
      <c r="A56" s="417"/>
      <c r="B56" s="422"/>
      <c r="C56" s="417"/>
      <c r="D56" s="425"/>
      <c r="E56" s="425"/>
      <c r="F56" s="435" t="str">
        <f t="shared" si="0"/>
        <v xml:space="preserve"> </v>
      </c>
      <c r="G56" s="436" t="str">
        <f t="shared" si="1"/>
        <v xml:space="preserve"> </v>
      </c>
      <c r="H56" s="437" t="str">
        <f t="shared" si="2"/>
        <v xml:space="preserve"> </v>
      </c>
      <c r="I56" s="438"/>
      <c r="J56" s="417"/>
    </row>
    <row r="57" spans="1:10" x14ac:dyDescent="0.25">
      <c r="A57" s="417"/>
      <c r="B57" s="422"/>
      <c r="C57" s="417"/>
      <c r="D57" s="425"/>
      <c r="E57" s="425"/>
      <c r="F57" s="435" t="str">
        <f t="shared" si="0"/>
        <v xml:space="preserve"> </v>
      </c>
      <c r="G57" s="436" t="str">
        <f t="shared" si="1"/>
        <v xml:space="preserve"> </v>
      </c>
      <c r="H57" s="437" t="str">
        <f t="shared" si="2"/>
        <v xml:space="preserve"> </v>
      </c>
      <c r="I57" s="438"/>
      <c r="J57" s="417"/>
    </row>
    <row r="58" spans="1:10" x14ac:dyDescent="0.25">
      <c r="A58" s="417"/>
      <c r="B58" s="422"/>
      <c r="C58" s="417"/>
      <c r="D58" s="425"/>
      <c r="E58" s="425"/>
      <c r="F58" s="435" t="str">
        <f t="shared" si="0"/>
        <v xml:space="preserve"> </v>
      </c>
      <c r="G58" s="436" t="str">
        <f t="shared" si="1"/>
        <v xml:space="preserve"> </v>
      </c>
      <c r="H58" s="437" t="str">
        <f t="shared" si="2"/>
        <v xml:space="preserve"> </v>
      </c>
      <c r="I58" s="438"/>
      <c r="J58" s="417"/>
    </row>
    <row r="59" spans="1:10" x14ac:dyDescent="0.25">
      <c r="A59" s="417"/>
      <c r="B59" s="422"/>
      <c r="C59" s="417"/>
      <c r="D59" s="425"/>
      <c r="E59" s="425"/>
      <c r="F59" s="435" t="str">
        <f t="shared" si="0"/>
        <v xml:space="preserve"> </v>
      </c>
      <c r="G59" s="436" t="str">
        <f t="shared" si="1"/>
        <v xml:space="preserve"> </v>
      </c>
      <c r="H59" s="437" t="str">
        <f t="shared" si="2"/>
        <v xml:space="preserve"> </v>
      </c>
      <c r="I59" s="438"/>
      <c r="J59" s="417"/>
    </row>
    <row r="60" spans="1:10" x14ac:dyDescent="0.25">
      <c r="A60" s="417"/>
      <c r="B60" s="422"/>
      <c r="C60" s="417"/>
      <c r="D60" s="425"/>
      <c r="E60" s="425"/>
      <c r="F60" s="435" t="str">
        <f t="shared" si="0"/>
        <v xml:space="preserve"> </v>
      </c>
      <c r="G60" s="436" t="str">
        <f t="shared" si="1"/>
        <v xml:space="preserve"> </v>
      </c>
      <c r="H60" s="437" t="str">
        <f t="shared" si="2"/>
        <v xml:space="preserve"> </v>
      </c>
      <c r="I60" s="438"/>
      <c r="J60" s="417"/>
    </row>
    <row r="61" spans="1:10" x14ac:dyDescent="0.25">
      <c r="A61" s="417"/>
      <c r="B61" s="422"/>
      <c r="C61" s="417"/>
      <c r="D61" s="425"/>
      <c r="E61" s="425"/>
      <c r="F61" s="435" t="str">
        <f t="shared" si="0"/>
        <v xml:space="preserve"> </v>
      </c>
      <c r="G61" s="436" t="str">
        <f t="shared" si="1"/>
        <v xml:space="preserve"> </v>
      </c>
      <c r="H61" s="437" t="str">
        <f t="shared" si="2"/>
        <v xml:space="preserve"> </v>
      </c>
      <c r="I61" s="438"/>
      <c r="J61" s="417"/>
    </row>
    <row r="62" spans="1:10" x14ac:dyDescent="0.25">
      <c r="A62" s="417"/>
      <c r="B62" s="422"/>
      <c r="C62" s="417"/>
      <c r="D62" s="425"/>
      <c r="E62" s="425"/>
      <c r="F62" s="435" t="str">
        <f t="shared" si="0"/>
        <v xml:space="preserve"> </v>
      </c>
      <c r="G62" s="436" t="str">
        <f t="shared" si="1"/>
        <v xml:space="preserve"> </v>
      </c>
      <c r="H62" s="437" t="str">
        <f t="shared" si="2"/>
        <v xml:space="preserve"> </v>
      </c>
      <c r="I62" s="438"/>
      <c r="J62" s="417"/>
    </row>
    <row r="63" spans="1:10" x14ac:dyDescent="0.25">
      <c r="A63" s="417"/>
      <c r="B63" s="422"/>
      <c r="C63" s="417"/>
      <c r="D63" s="425"/>
      <c r="E63" s="425"/>
      <c r="F63" s="435" t="str">
        <f t="shared" si="0"/>
        <v xml:space="preserve"> </v>
      </c>
      <c r="G63" s="436" t="str">
        <f t="shared" si="1"/>
        <v xml:space="preserve"> </v>
      </c>
      <c r="H63" s="437" t="str">
        <f t="shared" si="2"/>
        <v xml:space="preserve"> </v>
      </c>
      <c r="I63" s="438"/>
      <c r="J63" s="417"/>
    </row>
    <row r="64" spans="1:10" x14ac:dyDescent="0.25">
      <c r="A64" s="417"/>
      <c r="B64" s="422"/>
      <c r="C64" s="417"/>
      <c r="D64" s="425"/>
      <c r="E64" s="425"/>
      <c r="F64" s="435" t="str">
        <f t="shared" si="0"/>
        <v xml:space="preserve"> </v>
      </c>
      <c r="G64" s="436" t="str">
        <f t="shared" si="1"/>
        <v xml:space="preserve"> </v>
      </c>
      <c r="H64" s="437" t="str">
        <f t="shared" si="2"/>
        <v xml:space="preserve"> </v>
      </c>
      <c r="I64" s="438"/>
      <c r="J64" s="417"/>
    </row>
    <row r="65" spans="1:10" x14ac:dyDescent="0.25">
      <c r="A65" s="417"/>
      <c r="B65" s="422"/>
      <c r="C65" s="417"/>
      <c r="D65" s="425"/>
      <c r="E65" s="425"/>
      <c r="F65" s="435" t="str">
        <f t="shared" si="0"/>
        <v xml:space="preserve"> </v>
      </c>
      <c r="G65" s="436" t="str">
        <f t="shared" si="1"/>
        <v xml:space="preserve"> </v>
      </c>
      <c r="H65" s="437" t="str">
        <f t="shared" si="2"/>
        <v xml:space="preserve"> </v>
      </c>
      <c r="I65" s="438"/>
      <c r="J65" s="417"/>
    </row>
    <row r="66" spans="1:10" x14ac:dyDescent="0.25">
      <c r="A66" s="417"/>
      <c r="B66" s="422"/>
      <c r="C66" s="417"/>
      <c r="D66" s="425"/>
      <c r="E66" s="425"/>
      <c r="F66" s="435" t="str">
        <f t="shared" si="0"/>
        <v xml:space="preserve"> </v>
      </c>
      <c r="G66" s="436" t="str">
        <f t="shared" si="1"/>
        <v xml:space="preserve"> </v>
      </c>
      <c r="H66" s="437" t="str">
        <f t="shared" si="2"/>
        <v xml:space="preserve"> </v>
      </c>
      <c r="I66" s="438"/>
      <c r="J66" s="417"/>
    </row>
    <row r="67" spans="1:10" x14ac:dyDescent="0.25">
      <c r="A67" s="417"/>
      <c r="B67" s="422"/>
      <c r="C67" s="417"/>
      <c r="D67" s="425"/>
      <c r="E67" s="425"/>
      <c r="F67" s="435" t="str">
        <f t="shared" si="0"/>
        <v xml:space="preserve"> </v>
      </c>
      <c r="G67" s="436" t="str">
        <f t="shared" si="1"/>
        <v xml:space="preserve"> </v>
      </c>
      <c r="H67" s="437" t="str">
        <f t="shared" si="2"/>
        <v xml:space="preserve"> </v>
      </c>
      <c r="I67" s="438"/>
      <c r="J67" s="417"/>
    </row>
    <row r="68" spans="1:10" x14ac:dyDescent="0.25">
      <c r="A68" s="417"/>
      <c r="B68" s="422"/>
      <c r="C68" s="417"/>
      <c r="D68" s="425"/>
      <c r="E68" s="425"/>
      <c r="F68" s="435" t="str">
        <f t="shared" si="0"/>
        <v xml:space="preserve"> </v>
      </c>
      <c r="G68" s="436" t="str">
        <f t="shared" si="1"/>
        <v xml:space="preserve"> </v>
      </c>
      <c r="H68" s="437" t="str">
        <f t="shared" si="2"/>
        <v xml:space="preserve"> </v>
      </c>
      <c r="I68" s="438"/>
      <c r="J68" s="417"/>
    </row>
    <row r="69" spans="1:10" x14ac:dyDescent="0.25">
      <c r="A69" s="417"/>
      <c r="B69" s="422"/>
      <c r="C69" s="417"/>
      <c r="D69" s="425"/>
      <c r="E69" s="425"/>
      <c r="F69" s="435" t="str">
        <f t="shared" si="0"/>
        <v xml:space="preserve"> </v>
      </c>
      <c r="G69" s="436" t="str">
        <f t="shared" si="1"/>
        <v xml:space="preserve"> </v>
      </c>
      <c r="H69" s="437" t="str">
        <f t="shared" si="2"/>
        <v xml:space="preserve"> </v>
      </c>
      <c r="I69" s="438"/>
      <c r="J69" s="417"/>
    </row>
    <row r="70" spans="1:10" x14ac:dyDescent="0.25">
      <c r="A70" s="417"/>
      <c r="B70" s="422"/>
      <c r="C70" s="417"/>
      <c r="D70" s="425"/>
      <c r="E70" s="425"/>
      <c r="F70" s="435" t="str">
        <f t="shared" si="0"/>
        <v xml:space="preserve"> </v>
      </c>
      <c r="G70" s="436" t="str">
        <f t="shared" si="1"/>
        <v xml:space="preserve"> </v>
      </c>
      <c r="H70" s="437" t="str">
        <f t="shared" si="2"/>
        <v xml:space="preserve"> </v>
      </c>
      <c r="I70" s="438"/>
      <c r="J70" s="417"/>
    </row>
    <row r="71" spans="1:10" x14ac:dyDescent="0.25">
      <c r="A71" s="417"/>
      <c r="B71" s="422"/>
      <c r="C71" s="417"/>
      <c r="D71" s="425"/>
      <c r="E71" s="425"/>
      <c r="F71" s="435" t="str">
        <f t="shared" si="0"/>
        <v xml:space="preserve"> </v>
      </c>
      <c r="G71" s="436" t="str">
        <f t="shared" si="1"/>
        <v xml:space="preserve"> </v>
      </c>
      <c r="H71" s="437" t="str">
        <f t="shared" si="2"/>
        <v xml:space="preserve"> </v>
      </c>
      <c r="I71" s="438"/>
      <c r="J71" s="417"/>
    </row>
    <row r="72" spans="1:10" x14ac:dyDescent="0.25">
      <c r="A72" s="418"/>
      <c r="B72" s="420"/>
      <c r="C72" s="418"/>
      <c r="D72" s="423"/>
      <c r="E72" s="425"/>
      <c r="F72" s="435" t="str">
        <f t="shared" si="0"/>
        <v xml:space="preserve"> </v>
      </c>
      <c r="G72" s="436" t="str">
        <f t="shared" si="1"/>
        <v xml:space="preserve"> </v>
      </c>
      <c r="H72" s="437" t="str">
        <f t="shared" si="2"/>
        <v xml:space="preserve"> </v>
      </c>
      <c r="I72" s="438"/>
      <c r="J72" s="417"/>
    </row>
    <row r="73" spans="1:10" x14ac:dyDescent="0.25">
      <c r="A73" s="419"/>
      <c r="B73" s="421"/>
      <c r="C73" s="419"/>
      <c r="D73" s="424"/>
      <c r="E73" s="425"/>
      <c r="F73" s="435" t="str">
        <f t="shared" si="0"/>
        <v xml:space="preserve"> </v>
      </c>
      <c r="G73" s="436" t="str">
        <f t="shared" si="1"/>
        <v xml:space="preserve"> </v>
      </c>
      <c r="H73" s="437" t="str">
        <f t="shared" si="2"/>
        <v xml:space="preserve"> </v>
      </c>
      <c r="I73" s="438"/>
      <c r="J73" s="417"/>
    </row>
    <row r="74" spans="1:10" x14ac:dyDescent="0.25">
      <c r="A74" s="417"/>
      <c r="B74" s="422"/>
      <c r="C74" s="417"/>
      <c r="D74" s="425"/>
      <c r="E74" s="425"/>
      <c r="F74" s="435" t="str">
        <f t="shared" si="0"/>
        <v xml:space="preserve"> </v>
      </c>
      <c r="G74" s="436" t="str">
        <f t="shared" si="1"/>
        <v xml:space="preserve"> </v>
      </c>
      <c r="H74" s="437" t="str">
        <f t="shared" si="2"/>
        <v xml:space="preserve"> </v>
      </c>
      <c r="I74" s="438"/>
      <c r="J74" s="417"/>
    </row>
    <row r="75" spans="1:10" x14ac:dyDescent="0.25">
      <c r="A75" s="417"/>
      <c r="B75" s="422"/>
      <c r="C75" s="417"/>
      <c r="D75" s="425"/>
      <c r="E75" s="425"/>
      <c r="F75" s="435" t="str">
        <f t="shared" ref="F75:F138" si="3">IF(E75-D75=0," ",E75-D75)</f>
        <v xml:space="preserve"> </v>
      </c>
      <c r="G75" s="436" t="str">
        <f t="shared" ref="G75:G138" si="4">IFERROR(E75/D75%," ")</f>
        <v xml:space="preserve"> </v>
      </c>
      <c r="H75" s="437" t="str">
        <f t="shared" ref="H75:H138" si="5">IFERROR(IF(A75=0,IF(ABS(F75)&lt;$H$6," ",IF(F75=0," ",F75))," ")," ")</f>
        <v xml:space="preserve"> </v>
      </c>
      <c r="I75" s="438"/>
      <c r="J75" s="417"/>
    </row>
    <row r="76" spans="1:10" x14ac:dyDescent="0.25">
      <c r="A76" s="417"/>
      <c r="B76" s="422"/>
      <c r="C76" s="417"/>
      <c r="D76" s="425"/>
      <c r="E76" s="425"/>
      <c r="F76" s="435" t="str">
        <f t="shared" si="3"/>
        <v xml:space="preserve"> </v>
      </c>
      <c r="G76" s="436" t="str">
        <f t="shared" si="4"/>
        <v xml:space="preserve"> </v>
      </c>
      <c r="H76" s="437" t="str">
        <f t="shared" si="5"/>
        <v xml:space="preserve"> </v>
      </c>
      <c r="I76" s="438"/>
      <c r="J76" s="417"/>
    </row>
    <row r="77" spans="1:10" x14ac:dyDescent="0.25">
      <c r="A77" s="418"/>
      <c r="B77" s="420"/>
      <c r="C77" s="418"/>
      <c r="D77" s="423"/>
      <c r="E77" s="425"/>
      <c r="F77" s="435" t="str">
        <f t="shared" si="3"/>
        <v xml:space="preserve"> </v>
      </c>
      <c r="G77" s="436" t="str">
        <f t="shared" si="4"/>
        <v xml:space="preserve"> </v>
      </c>
      <c r="H77" s="437" t="str">
        <f t="shared" si="5"/>
        <v xml:space="preserve"> </v>
      </c>
      <c r="I77" s="438"/>
      <c r="J77" s="417"/>
    </row>
    <row r="78" spans="1:10" x14ac:dyDescent="0.25">
      <c r="A78" s="419"/>
      <c r="B78" s="421"/>
      <c r="C78" s="419"/>
      <c r="D78" s="424"/>
      <c r="E78" s="425"/>
      <c r="F78" s="435" t="str">
        <f t="shared" si="3"/>
        <v xml:space="preserve"> </v>
      </c>
      <c r="G78" s="436" t="str">
        <f t="shared" si="4"/>
        <v xml:space="preserve"> </v>
      </c>
      <c r="H78" s="437" t="str">
        <f t="shared" si="5"/>
        <v xml:space="preserve"> </v>
      </c>
      <c r="I78" s="438"/>
      <c r="J78" s="417"/>
    </row>
    <row r="79" spans="1:10" x14ac:dyDescent="0.25">
      <c r="A79" s="417"/>
      <c r="B79" s="422"/>
      <c r="C79" s="417"/>
      <c r="D79" s="425"/>
      <c r="E79" s="425"/>
      <c r="F79" s="435" t="str">
        <f t="shared" si="3"/>
        <v xml:space="preserve"> </v>
      </c>
      <c r="G79" s="436" t="str">
        <f t="shared" si="4"/>
        <v xml:space="preserve"> </v>
      </c>
      <c r="H79" s="437" t="str">
        <f t="shared" si="5"/>
        <v xml:space="preserve"> </v>
      </c>
      <c r="I79" s="438"/>
      <c r="J79" s="417"/>
    </row>
    <row r="80" spans="1:10" x14ac:dyDescent="0.25">
      <c r="A80" s="417"/>
      <c r="B80" s="422"/>
      <c r="C80" s="417"/>
      <c r="D80" s="425"/>
      <c r="E80" s="425"/>
      <c r="F80" s="435" t="str">
        <f t="shared" si="3"/>
        <v xml:space="preserve"> </v>
      </c>
      <c r="G80" s="436" t="str">
        <f t="shared" si="4"/>
        <v xml:space="preserve"> </v>
      </c>
      <c r="H80" s="437" t="str">
        <f t="shared" si="5"/>
        <v xml:space="preserve"> </v>
      </c>
      <c r="I80" s="438"/>
      <c r="J80" s="417"/>
    </row>
    <row r="81" spans="1:10" x14ac:dyDescent="0.25">
      <c r="A81" s="417"/>
      <c r="B81" s="417"/>
      <c r="C81" s="417"/>
      <c r="D81" s="417"/>
      <c r="E81" s="417"/>
      <c r="F81" s="435" t="str">
        <f t="shared" si="3"/>
        <v xml:space="preserve"> </v>
      </c>
      <c r="G81" s="436" t="str">
        <f t="shared" si="4"/>
        <v xml:space="preserve"> </v>
      </c>
      <c r="H81" s="437" t="str">
        <f t="shared" si="5"/>
        <v xml:space="preserve"> </v>
      </c>
      <c r="I81" s="438"/>
      <c r="J81" s="417"/>
    </row>
    <row r="82" spans="1:10" x14ac:dyDescent="0.25">
      <c r="A82" s="417"/>
      <c r="B82" s="417"/>
      <c r="C82" s="417"/>
      <c r="D82" s="417"/>
      <c r="E82" s="417"/>
      <c r="F82" s="435" t="str">
        <f t="shared" si="3"/>
        <v xml:space="preserve"> </v>
      </c>
      <c r="G82" s="436" t="str">
        <f t="shared" si="4"/>
        <v xml:space="preserve"> </v>
      </c>
      <c r="H82" s="437" t="str">
        <f t="shared" si="5"/>
        <v xml:space="preserve"> </v>
      </c>
      <c r="I82" s="438"/>
      <c r="J82" s="417"/>
    </row>
    <row r="83" spans="1:10" x14ac:dyDescent="0.25">
      <c r="A83" s="417"/>
      <c r="B83" s="417"/>
      <c r="C83" s="417"/>
      <c r="D83" s="417"/>
      <c r="E83" s="417"/>
      <c r="F83" s="435" t="str">
        <f t="shared" si="3"/>
        <v xml:space="preserve"> </v>
      </c>
      <c r="G83" s="436" t="str">
        <f t="shared" si="4"/>
        <v xml:space="preserve"> </v>
      </c>
      <c r="H83" s="437" t="str">
        <f t="shared" si="5"/>
        <v xml:space="preserve"> </v>
      </c>
      <c r="I83" s="438"/>
      <c r="J83" s="417"/>
    </row>
    <row r="84" spans="1:10" x14ac:dyDescent="0.25">
      <c r="A84" s="417"/>
      <c r="B84" s="417"/>
      <c r="C84" s="417"/>
      <c r="D84" s="417"/>
      <c r="E84" s="417"/>
      <c r="F84" s="435" t="str">
        <f t="shared" si="3"/>
        <v xml:space="preserve"> </v>
      </c>
      <c r="G84" s="436" t="str">
        <f t="shared" si="4"/>
        <v xml:space="preserve"> </v>
      </c>
      <c r="H84" s="437" t="str">
        <f t="shared" si="5"/>
        <v xml:space="preserve"> </v>
      </c>
      <c r="I84" s="438"/>
      <c r="J84" s="417"/>
    </row>
    <row r="85" spans="1:10" x14ac:dyDescent="0.25">
      <c r="A85" s="417"/>
      <c r="B85" s="417"/>
      <c r="C85" s="417"/>
      <c r="D85" s="417"/>
      <c r="E85" s="417"/>
      <c r="F85" s="435" t="str">
        <f t="shared" si="3"/>
        <v xml:space="preserve"> </v>
      </c>
      <c r="G85" s="436" t="str">
        <f t="shared" si="4"/>
        <v xml:space="preserve"> </v>
      </c>
      <c r="H85" s="437" t="str">
        <f t="shared" si="5"/>
        <v xml:space="preserve"> </v>
      </c>
      <c r="I85" s="438"/>
      <c r="J85" s="417"/>
    </row>
    <row r="86" spans="1:10" x14ac:dyDescent="0.25">
      <c r="A86" s="417"/>
      <c r="B86" s="417"/>
      <c r="C86" s="417"/>
      <c r="D86" s="417"/>
      <c r="E86" s="417"/>
      <c r="F86" s="435" t="str">
        <f t="shared" si="3"/>
        <v xml:space="preserve"> </v>
      </c>
      <c r="G86" s="436" t="str">
        <f t="shared" si="4"/>
        <v xml:space="preserve"> </v>
      </c>
      <c r="H86" s="437" t="str">
        <f t="shared" si="5"/>
        <v xml:space="preserve"> </v>
      </c>
      <c r="I86" s="438"/>
      <c r="J86" s="417"/>
    </row>
    <row r="87" spans="1:10" x14ac:dyDescent="0.25">
      <c r="A87" s="417"/>
      <c r="B87" s="417"/>
      <c r="C87" s="417"/>
      <c r="D87" s="417"/>
      <c r="E87" s="417"/>
      <c r="F87" s="435" t="str">
        <f t="shared" si="3"/>
        <v xml:space="preserve"> </v>
      </c>
      <c r="G87" s="436" t="str">
        <f t="shared" si="4"/>
        <v xml:space="preserve"> </v>
      </c>
      <c r="H87" s="437" t="str">
        <f t="shared" si="5"/>
        <v xml:space="preserve"> </v>
      </c>
      <c r="I87" s="438"/>
      <c r="J87" s="417"/>
    </row>
    <row r="88" spans="1:10" x14ac:dyDescent="0.25">
      <c r="A88" s="417"/>
      <c r="B88" s="417"/>
      <c r="C88" s="417"/>
      <c r="D88" s="417"/>
      <c r="E88" s="417"/>
      <c r="F88" s="435" t="str">
        <f t="shared" si="3"/>
        <v xml:space="preserve"> </v>
      </c>
      <c r="G88" s="436" t="str">
        <f t="shared" si="4"/>
        <v xml:space="preserve"> </v>
      </c>
      <c r="H88" s="437" t="str">
        <f t="shared" si="5"/>
        <v xml:space="preserve"> </v>
      </c>
      <c r="I88" s="438"/>
      <c r="J88" s="417"/>
    </row>
    <row r="89" spans="1:10" x14ac:dyDescent="0.25">
      <c r="A89" s="417"/>
      <c r="B89" s="417"/>
      <c r="C89" s="417"/>
      <c r="D89" s="417"/>
      <c r="E89" s="417"/>
      <c r="F89" s="435" t="str">
        <f t="shared" si="3"/>
        <v xml:space="preserve"> </v>
      </c>
      <c r="G89" s="436" t="str">
        <f t="shared" si="4"/>
        <v xml:space="preserve"> </v>
      </c>
      <c r="H89" s="437" t="str">
        <f t="shared" si="5"/>
        <v xml:space="preserve"> </v>
      </c>
      <c r="I89" s="438"/>
      <c r="J89" s="417"/>
    </row>
    <row r="90" spans="1:10" x14ac:dyDescent="0.25">
      <c r="A90" s="417"/>
      <c r="B90" s="417"/>
      <c r="C90" s="417"/>
      <c r="D90" s="417"/>
      <c r="E90" s="417"/>
      <c r="F90" s="435" t="str">
        <f t="shared" si="3"/>
        <v xml:space="preserve"> </v>
      </c>
      <c r="G90" s="436" t="str">
        <f t="shared" si="4"/>
        <v xml:space="preserve"> </v>
      </c>
      <c r="H90" s="437" t="str">
        <f t="shared" si="5"/>
        <v xml:space="preserve"> </v>
      </c>
      <c r="I90" s="438"/>
      <c r="J90" s="417"/>
    </row>
    <row r="91" spans="1:10" x14ac:dyDescent="0.25">
      <c r="A91" s="417"/>
      <c r="B91" s="417"/>
      <c r="C91" s="417"/>
      <c r="D91" s="417"/>
      <c r="E91" s="417"/>
      <c r="F91" s="435" t="str">
        <f t="shared" si="3"/>
        <v xml:space="preserve"> </v>
      </c>
      <c r="G91" s="436" t="str">
        <f t="shared" si="4"/>
        <v xml:space="preserve"> </v>
      </c>
      <c r="H91" s="437" t="str">
        <f t="shared" si="5"/>
        <v xml:space="preserve"> </v>
      </c>
      <c r="I91" s="438"/>
      <c r="J91" s="417"/>
    </row>
    <row r="92" spans="1:10" x14ac:dyDescent="0.25">
      <c r="A92" s="417"/>
      <c r="B92" s="417"/>
      <c r="C92" s="417"/>
      <c r="D92" s="417"/>
      <c r="E92" s="417"/>
      <c r="F92" s="435" t="str">
        <f t="shared" si="3"/>
        <v xml:space="preserve"> </v>
      </c>
      <c r="G92" s="436" t="str">
        <f t="shared" si="4"/>
        <v xml:space="preserve"> </v>
      </c>
      <c r="H92" s="437" t="str">
        <f t="shared" si="5"/>
        <v xml:space="preserve"> </v>
      </c>
      <c r="I92" s="438"/>
      <c r="J92" s="417"/>
    </row>
    <row r="93" spans="1:10" x14ac:dyDescent="0.25">
      <c r="A93" s="417"/>
      <c r="B93" s="417"/>
      <c r="C93" s="417"/>
      <c r="D93" s="417"/>
      <c r="E93" s="417"/>
      <c r="F93" s="435" t="str">
        <f t="shared" si="3"/>
        <v xml:space="preserve"> </v>
      </c>
      <c r="G93" s="436" t="str">
        <f t="shared" si="4"/>
        <v xml:space="preserve"> </v>
      </c>
      <c r="H93" s="437" t="str">
        <f t="shared" si="5"/>
        <v xml:space="preserve"> </v>
      </c>
      <c r="I93" s="438"/>
      <c r="J93" s="417"/>
    </row>
    <row r="94" spans="1:10" x14ac:dyDescent="0.25">
      <c r="A94" s="417"/>
      <c r="B94" s="417"/>
      <c r="C94" s="417"/>
      <c r="D94" s="417"/>
      <c r="E94" s="417"/>
      <c r="F94" s="435" t="str">
        <f t="shared" si="3"/>
        <v xml:space="preserve"> </v>
      </c>
      <c r="G94" s="436" t="str">
        <f t="shared" si="4"/>
        <v xml:space="preserve"> </v>
      </c>
      <c r="H94" s="437" t="str">
        <f t="shared" si="5"/>
        <v xml:space="preserve"> </v>
      </c>
      <c r="I94" s="438"/>
      <c r="J94" s="417"/>
    </row>
    <row r="95" spans="1:10" x14ac:dyDescent="0.25">
      <c r="A95" s="417"/>
      <c r="B95" s="417"/>
      <c r="C95" s="417"/>
      <c r="D95" s="417"/>
      <c r="E95" s="417"/>
      <c r="F95" s="435" t="str">
        <f t="shared" si="3"/>
        <v xml:space="preserve"> </v>
      </c>
      <c r="G95" s="436" t="str">
        <f t="shared" si="4"/>
        <v xml:space="preserve"> </v>
      </c>
      <c r="H95" s="437" t="str">
        <f t="shared" si="5"/>
        <v xml:space="preserve"> </v>
      </c>
      <c r="I95" s="438"/>
      <c r="J95" s="417"/>
    </row>
    <row r="96" spans="1:10" x14ac:dyDescent="0.25">
      <c r="A96" s="417"/>
      <c r="B96" s="417"/>
      <c r="C96" s="417"/>
      <c r="D96" s="417"/>
      <c r="E96" s="417"/>
      <c r="F96" s="435" t="str">
        <f t="shared" si="3"/>
        <v xml:space="preserve"> </v>
      </c>
      <c r="G96" s="436" t="str">
        <f t="shared" si="4"/>
        <v xml:space="preserve"> </v>
      </c>
      <c r="H96" s="437" t="str">
        <f t="shared" si="5"/>
        <v xml:space="preserve"> </v>
      </c>
      <c r="I96" s="438"/>
      <c r="J96" s="417"/>
    </row>
    <row r="97" spans="1:10" x14ac:dyDescent="0.25">
      <c r="A97" s="417"/>
      <c r="B97" s="417"/>
      <c r="C97" s="417"/>
      <c r="D97" s="417"/>
      <c r="E97" s="417"/>
      <c r="F97" s="435" t="str">
        <f t="shared" si="3"/>
        <v xml:space="preserve"> </v>
      </c>
      <c r="G97" s="436" t="str">
        <f t="shared" si="4"/>
        <v xml:space="preserve"> </v>
      </c>
      <c r="H97" s="437" t="str">
        <f t="shared" si="5"/>
        <v xml:space="preserve"> </v>
      </c>
      <c r="I97" s="438"/>
      <c r="J97" s="417"/>
    </row>
    <row r="98" spans="1:10" x14ac:dyDescent="0.25">
      <c r="A98" s="417"/>
      <c r="B98" s="417"/>
      <c r="C98" s="417"/>
      <c r="D98" s="417"/>
      <c r="E98" s="417"/>
      <c r="F98" s="435" t="str">
        <f t="shared" si="3"/>
        <v xml:space="preserve"> </v>
      </c>
      <c r="G98" s="436" t="str">
        <f t="shared" si="4"/>
        <v xml:space="preserve"> </v>
      </c>
      <c r="H98" s="437" t="str">
        <f t="shared" si="5"/>
        <v xml:space="preserve"> </v>
      </c>
      <c r="I98" s="438"/>
      <c r="J98" s="417"/>
    </row>
    <row r="99" spans="1:10" x14ac:dyDescent="0.25">
      <c r="A99" s="417"/>
      <c r="B99" s="417"/>
      <c r="C99" s="417"/>
      <c r="D99" s="417"/>
      <c r="E99" s="417"/>
      <c r="F99" s="435" t="str">
        <f t="shared" si="3"/>
        <v xml:space="preserve"> </v>
      </c>
      <c r="G99" s="436" t="str">
        <f t="shared" si="4"/>
        <v xml:space="preserve"> </v>
      </c>
      <c r="H99" s="437" t="str">
        <f t="shared" si="5"/>
        <v xml:space="preserve"> </v>
      </c>
      <c r="I99" s="438"/>
      <c r="J99" s="417"/>
    </row>
    <row r="100" spans="1:10" x14ac:dyDescent="0.25">
      <c r="A100" s="417"/>
      <c r="B100" s="417"/>
      <c r="C100" s="417"/>
      <c r="D100" s="417"/>
      <c r="E100" s="417"/>
      <c r="F100" s="435" t="str">
        <f t="shared" si="3"/>
        <v xml:space="preserve"> </v>
      </c>
      <c r="G100" s="436" t="str">
        <f t="shared" si="4"/>
        <v xml:space="preserve"> </v>
      </c>
      <c r="H100" s="437" t="str">
        <f t="shared" si="5"/>
        <v xml:space="preserve"> </v>
      </c>
      <c r="I100" s="438"/>
      <c r="J100" s="417"/>
    </row>
    <row r="101" spans="1:10" x14ac:dyDescent="0.25">
      <c r="A101" s="417"/>
      <c r="B101" s="417"/>
      <c r="C101" s="417"/>
      <c r="D101" s="417"/>
      <c r="E101" s="417"/>
      <c r="F101" s="435" t="str">
        <f t="shared" si="3"/>
        <v xml:space="preserve"> </v>
      </c>
      <c r="G101" s="436" t="str">
        <f t="shared" si="4"/>
        <v xml:space="preserve"> </v>
      </c>
      <c r="H101" s="437" t="str">
        <f t="shared" si="5"/>
        <v xml:space="preserve"> </v>
      </c>
      <c r="I101" s="438"/>
      <c r="J101" s="417"/>
    </row>
    <row r="102" spans="1:10" x14ac:dyDescent="0.25">
      <c r="A102" s="417"/>
      <c r="B102" s="417"/>
      <c r="C102" s="417"/>
      <c r="D102" s="417"/>
      <c r="E102" s="417"/>
      <c r="F102" s="435" t="str">
        <f t="shared" si="3"/>
        <v xml:space="preserve"> </v>
      </c>
      <c r="G102" s="436" t="str">
        <f t="shared" si="4"/>
        <v xml:space="preserve"> </v>
      </c>
      <c r="H102" s="437" t="str">
        <f t="shared" si="5"/>
        <v xml:space="preserve"> </v>
      </c>
      <c r="I102" s="438"/>
      <c r="J102" s="417"/>
    </row>
    <row r="103" spans="1:10" x14ac:dyDescent="0.25">
      <c r="A103" s="417"/>
      <c r="B103" s="417"/>
      <c r="C103" s="417"/>
      <c r="D103" s="417"/>
      <c r="E103" s="417"/>
      <c r="F103" s="435" t="str">
        <f t="shared" si="3"/>
        <v xml:space="preserve"> </v>
      </c>
      <c r="G103" s="436" t="str">
        <f t="shared" si="4"/>
        <v xml:space="preserve"> </v>
      </c>
      <c r="H103" s="437" t="str">
        <f t="shared" si="5"/>
        <v xml:space="preserve"> </v>
      </c>
      <c r="I103" s="438"/>
      <c r="J103" s="417"/>
    </row>
    <row r="104" spans="1:10" x14ac:dyDescent="0.25">
      <c r="A104" s="417"/>
      <c r="B104" s="417"/>
      <c r="C104" s="417"/>
      <c r="D104" s="417"/>
      <c r="E104" s="417"/>
      <c r="F104" s="435" t="str">
        <f t="shared" si="3"/>
        <v xml:space="preserve"> </v>
      </c>
      <c r="G104" s="436" t="str">
        <f t="shared" si="4"/>
        <v xml:space="preserve"> </v>
      </c>
      <c r="H104" s="437" t="str">
        <f t="shared" si="5"/>
        <v xml:space="preserve"> </v>
      </c>
      <c r="I104" s="438"/>
      <c r="J104" s="417"/>
    </row>
    <row r="105" spans="1:10" x14ac:dyDescent="0.25">
      <c r="A105" s="417"/>
      <c r="B105" s="417"/>
      <c r="C105" s="417"/>
      <c r="D105" s="417"/>
      <c r="E105" s="417"/>
      <c r="F105" s="435" t="str">
        <f t="shared" si="3"/>
        <v xml:space="preserve"> </v>
      </c>
      <c r="G105" s="436" t="str">
        <f t="shared" si="4"/>
        <v xml:space="preserve"> </v>
      </c>
      <c r="H105" s="437" t="str">
        <f t="shared" si="5"/>
        <v xml:space="preserve"> </v>
      </c>
      <c r="I105" s="438"/>
      <c r="J105" s="417"/>
    </row>
    <row r="106" spans="1:10" x14ac:dyDescent="0.25">
      <c r="A106" s="417"/>
      <c r="B106" s="417"/>
      <c r="C106" s="417"/>
      <c r="D106" s="417"/>
      <c r="E106" s="417"/>
      <c r="F106" s="435" t="str">
        <f t="shared" si="3"/>
        <v xml:space="preserve"> </v>
      </c>
      <c r="G106" s="436" t="str">
        <f t="shared" si="4"/>
        <v xml:space="preserve"> </v>
      </c>
      <c r="H106" s="437" t="str">
        <f t="shared" si="5"/>
        <v xml:space="preserve"> </v>
      </c>
      <c r="I106" s="438"/>
      <c r="J106" s="417"/>
    </row>
    <row r="107" spans="1:10" x14ac:dyDescent="0.25">
      <c r="A107" s="417"/>
      <c r="B107" s="417"/>
      <c r="C107" s="417"/>
      <c r="D107" s="417"/>
      <c r="E107" s="417"/>
      <c r="F107" s="435" t="str">
        <f t="shared" si="3"/>
        <v xml:space="preserve"> </v>
      </c>
      <c r="G107" s="436" t="str">
        <f t="shared" si="4"/>
        <v xml:space="preserve"> </v>
      </c>
      <c r="H107" s="437" t="str">
        <f t="shared" si="5"/>
        <v xml:space="preserve"> </v>
      </c>
      <c r="I107" s="438"/>
      <c r="J107" s="417"/>
    </row>
    <row r="108" spans="1:10" x14ac:dyDescent="0.25">
      <c r="A108" s="417"/>
      <c r="B108" s="417"/>
      <c r="C108" s="417"/>
      <c r="D108" s="417"/>
      <c r="E108" s="417"/>
      <c r="F108" s="435" t="str">
        <f t="shared" si="3"/>
        <v xml:space="preserve"> </v>
      </c>
      <c r="G108" s="436" t="str">
        <f t="shared" si="4"/>
        <v xml:space="preserve"> </v>
      </c>
      <c r="H108" s="437" t="str">
        <f t="shared" si="5"/>
        <v xml:space="preserve"> </v>
      </c>
      <c r="I108" s="438"/>
      <c r="J108" s="417"/>
    </row>
    <row r="109" spans="1:10" x14ac:dyDescent="0.25">
      <c r="A109" s="417"/>
      <c r="B109" s="417"/>
      <c r="C109" s="417"/>
      <c r="D109" s="417"/>
      <c r="E109" s="417"/>
      <c r="F109" s="435" t="str">
        <f t="shared" si="3"/>
        <v xml:space="preserve"> </v>
      </c>
      <c r="G109" s="436" t="str">
        <f t="shared" si="4"/>
        <v xml:space="preserve"> </v>
      </c>
      <c r="H109" s="437" t="str">
        <f t="shared" si="5"/>
        <v xml:space="preserve"> </v>
      </c>
      <c r="I109" s="438"/>
      <c r="J109" s="417"/>
    </row>
    <row r="110" spans="1:10" x14ac:dyDescent="0.25">
      <c r="A110" s="417"/>
      <c r="B110" s="417"/>
      <c r="C110" s="417"/>
      <c r="D110" s="417"/>
      <c r="E110" s="417"/>
      <c r="F110" s="435" t="str">
        <f t="shared" si="3"/>
        <v xml:space="preserve"> </v>
      </c>
      <c r="G110" s="436" t="str">
        <f t="shared" si="4"/>
        <v xml:space="preserve"> </v>
      </c>
      <c r="H110" s="437" t="str">
        <f t="shared" si="5"/>
        <v xml:space="preserve"> </v>
      </c>
      <c r="I110" s="438"/>
      <c r="J110" s="417"/>
    </row>
    <row r="111" spans="1:10" x14ac:dyDescent="0.25">
      <c r="A111" s="417"/>
      <c r="B111" s="417"/>
      <c r="C111" s="417"/>
      <c r="D111" s="417"/>
      <c r="E111" s="417"/>
      <c r="F111" s="435" t="str">
        <f t="shared" si="3"/>
        <v xml:space="preserve"> </v>
      </c>
      <c r="G111" s="436" t="str">
        <f t="shared" si="4"/>
        <v xml:space="preserve"> </v>
      </c>
      <c r="H111" s="437" t="str">
        <f t="shared" si="5"/>
        <v xml:space="preserve"> </v>
      </c>
      <c r="I111" s="438"/>
      <c r="J111" s="417"/>
    </row>
    <row r="112" spans="1:10" x14ac:dyDescent="0.25">
      <c r="A112" s="417"/>
      <c r="B112" s="417"/>
      <c r="C112" s="417"/>
      <c r="D112" s="417"/>
      <c r="E112" s="417"/>
      <c r="F112" s="435" t="str">
        <f t="shared" si="3"/>
        <v xml:space="preserve"> </v>
      </c>
      <c r="G112" s="436" t="str">
        <f t="shared" si="4"/>
        <v xml:space="preserve"> </v>
      </c>
      <c r="H112" s="437" t="str">
        <f t="shared" si="5"/>
        <v xml:space="preserve"> </v>
      </c>
      <c r="I112" s="438"/>
      <c r="J112" s="417"/>
    </row>
    <row r="113" spans="1:10" x14ac:dyDescent="0.25">
      <c r="A113" s="417"/>
      <c r="B113" s="417"/>
      <c r="C113" s="417"/>
      <c r="D113" s="417"/>
      <c r="E113" s="417"/>
      <c r="F113" s="435" t="str">
        <f t="shared" si="3"/>
        <v xml:space="preserve"> </v>
      </c>
      <c r="G113" s="436" t="str">
        <f t="shared" si="4"/>
        <v xml:space="preserve"> </v>
      </c>
      <c r="H113" s="437" t="str">
        <f t="shared" si="5"/>
        <v xml:space="preserve"> </v>
      </c>
      <c r="I113" s="438"/>
      <c r="J113" s="417"/>
    </row>
    <row r="114" spans="1:10" x14ac:dyDescent="0.25">
      <c r="A114" s="417"/>
      <c r="B114" s="417"/>
      <c r="C114" s="417"/>
      <c r="D114" s="417"/>
      <c r="E114" s="417"/>
      <c r="F114" s="435" t="str">
        <f t="shared" si="3"/>
        <v xml:space="preserve"> </v>
      </c>
      <c r="G114" s="436" t="str">
        <f t="shared" si="4"/>
        <v xml:space="preserve"> </v>
      </c>
      <c r="H114" s="437" t="str">
        <f t="shared" si="5"/>
        <v xml:space="preserve"> </v>
      </c>
      <c r="I114" s="438"/>
      <c r="J114" s="417"/>
    </row>
    <row r="115" spans="1:10" x14ac:dyDescent="0.25">
      <c r="A115" s="417"/>
      <c r="B115" s="417"/>
      <c r="C115" s="417"/>
      <c r="D115" s="417"/>
      <c r="E115" s="417"/>
      <c r="F115" s="435" t="str">
        <f t="shared" si="3"/>
        <v xml:space="preserve"> </v>
      </c>
      <c r="G115" s="436" t="str">
        <f t="shared" si="4"/>
        <v xml:space="preserve"> </v>
      </c>
      <c r="H115" s="437" t="str">
        <f t="shared" si="5"/>
        <v xml:space="preserve"> </v>
      </c>
      <c r="I115" s="438"/>
      <c r="J115" s="417"/>
    </row>
    <row r="116" spans="1:10" x14ac:dyDescent="0.25">
      <c r="A116" s="417"/>
      <c r="B116" s="417"/>
      <c r="C116" s="417"/>
      <c r="D116" s="417"/>
      <c r="E116" s="417"/>
      <c r="F116" s="435" t="str">
        <f t="shared" si="3"/>
        <v xml:space="preserve"> </v>
      </c>
      <c r="G116" s="436" t="str">
        <f t="shared" si="4"/>
        <v xml:space="preserve"> </v>
      </c>
      <c r="H116" s="437" t="str">
        <f t="shared" si="5"/>
        <v xml:space="preserve"> </v>
      </c>
      <c r="I116" s="438"/>
      <c r="J116" s="417"/>
    </row>
    <row r="117" spans="1:10" x14ac:dyDescent="0.25">
      <c r="A117" s="417"/>
      <c r="B117" s="417"/>
      <c r="C117" s="417"/>
      <c r="D117" s="417"/>
      <c r="E117" s="417"/>
      <c r="F117" s="435" t="str">
        <f t="shared" si="3"/>
        <v xml:space="preserve"> </v>
      </c>
      <c r="G117" s="436" t="str">
        <f t="shared" si="4"/>
        <v xml:space="preserve"> </v>
      </c>
      <c r="H117" s="437" t="str">
        <f t="shared" si="5"/>
        <v xml:space="preserve"> </v>
      </c>
      <c r="I117" s="438"/>
      <c r="J117" s="417"/>
    </row>
    <row r="118" spans="1:10" x14ac:dyDescent="0.25">
      <c r="A118" s="417"/>
      <c r="B118" s="417"/>
      <c r="C118" s="417"/>
      <c r="D118" s="417"/>
      <c r="E118" s="417"/>
      <c r="F118" s="435" t="str">
        <f t="shared" si="3"/>
        <v xml:space="preserve"> </v>
      </c>
      <c r="G118" s="436" t="str">
        <f t="shared" si="4"/>
        <v xml:space="preserve"> </v>
      </c>
      <c r="H118" s="437" t="str">
        <f t="shared" si="5"/>
        <v xml:space="preserve"> </v>
      </c>
      <c r="I118" s="438"/>
      <c r="J118" s="417"/>
    </row>
    <row r="119" spans="1:10" x14ac:dyDescent="0.25">
      <c r="A119" s="417"/>
      <c r="B119" s="417"/>
      <c r="C119" s="417"/>
      <c r="D119" s="417"/>
      <c r="E119" s="417"/>
      <c r="F119" s="435" t="str">
        <f t="shared" si="3"/>
        <v xml:space="preserve"> </v>
      </c>
      <c r="G119" s="436" t="str">
        <f t="shared" si="4"/>
        <v xml:space="preserve"> </v>
      </c>
      <c r="H119" s="437" t="str">
        <f t="shared" si="5"/>
        <v xml:space="preserve"> </v>
      </c>
      <c r="I119" s="438"/>
      <c r="J119" s="417"/>
    </row>
    <row r="120" spans="1:10" x14ac:dyDescent="0.25">
      <c r="A120" s="417"/>
      <c r="B120" s="417"/>
      <c r="C120" s="417"/>
      <c r="D120" s="417"/>
      <c r="E120" s="417"/>
      <c r="F120" s="435" t="str">
        <f t="shared" si="3"/>
        <v xml:space="preserve"> </v>
      </c>
      <c r="G120" s="436" t="str">
        <f t="shared" si="4"/>
        <v xml:space="preserve"> </v>
      </c>
      <c r="H120" s="437" t="str">
        <f t="shared" si="5"/>
        <v xml:space="preserve"> </v>
      </c>
      <c r="I120" s="438"/>
      <c r="J120" s="417"/>
    </row>
    <row r="121" spans="1:10" x14ac:dyDescent="0.25">
      <c r="A121" s="417"/>
      <c r="B121" s="417"/>
      <c r="C121" s="417"/>
      <c r="D121" s="417"/>
      <c r="E121" s="417"/>
      <c r="F121" s="435" t="str">
        <f t="shared" si="3"/>
        <v xml:space="preserve"> </v>
      </c>
      <c r="G121" s="436" t="str">
        <f t="shared" si="4"/>
        <v xml:space="preserve"> </v>
      </c>
      <c r="H121" s="437" t="str">
        <f t="shared" si="5"/>
        <v xml:space="preserve"> </v>
      </c>
      <c r="I121" s="438"/>
      <c r="J121" s="417"/>
    </row>
    <row r="122" spans="1:10" x14ac:dyDescent="0.25">
      <c r="A122" s="417"/>
      <c r="B122" s="417"/>
      <c r="C122" s="417"/>
      <c r="D122" s="417"/>
      <c r="E122" s="417"/>
      <c r="F122" s="435" t="str">
        <f t="shared" si="3"/>
        <v xml:space="preserve"> </v>
      </c>
      <c r="G122" s="436" t="str">
        <f t="shared" si="4"/>
        <v xml:space="preserve"> </v>
      </c>
      <c r="H122" s="437" t="str">
        <f t="shared" si="5"/>
        <v xml:space="preserve"> </v>
      </c>
      <c r="I122" s="438"/>
      <c r="J122" s="417"/>
    </row>
    <row r="123" spans="1:10" x14ac:dyDescent="0.25">
      <c r="A123" s="417"/>
      <c r="B123" s="417"/>
      <c r="C123" s="417"/>
      <c r="D123" s="417"/>
      <c r="E123" s="417"/>
      <c r="F123" s="435" t="str">
        <f t="shared" si="3"/>
        <v xml:space="preserve"> </v>
      </c>
      <c r="G123" s="436" t="str">
        <f t="shared" si="4"/>
        <v xml:space="preserve"> </v>
      </c>
      <c r="H123" s="437" t="str">
        <f t="shared" si="5"/>
        <v xml:space="preserve"> </v>
      </c>
      <c r="I123" s="438"/>
      <c r="J123" s="417"/>
    </row>
    <row r="124" spans="1:10" x14ac:dyDescent="0.25">
      <c r="A124" s="417"/>
      <c r="B124" s="417"/>
      <c r="C124" s="417"/>
      <c r="D124" s="417"/>
      <c r="E124" s="417"/>
      <c r="F124" s="435" t="str">
        <f t="shared" si="3"/>
        <v xml:space="preserve"> </v>
      </c>
      <c r="G124" s="436" t="str">
        <f t="shared" si="4"/>
        <v xml:space="preserve"> </v>
      </c>
      <c r="H124" s="437" t="str">
        <f t="shared" si="5"/>
        <v xml:space="preserve"> </v>
      </c>
      <c r="I124" s="438"/>
      <c r="J124" s="417"/>
    </row>
    <row r="125" spans="1:10" x14ac:dyDescent="0.25">
      <c r="A125" s="417"/>
      <c r="B125" s="417"/>
      <c r="C125" s="417"/>
      <c r="D125" s="417"/>
      <c r="E125" s="417"/>
      <c r="F125" s="435" t="str">
        <f t="shared" si="3"/>
        <v xml:space="preserve"> </v>
      </c>
      <c r="G125" s="436" t="str">
        <f t="shared" si="4"/>
        <v xml:space="preserve"> </v>
      </c>
      <c r="H125" s="437" t="str">
        <f t="shared" si="5"/>
        <v xml:space="preserve"> </v>
      </c>
      <c r="I125" s="438"/>
      <c r="J125" s="417"/>
    </row>
    <row r="126" spans="1:10" x14ac:dyDescent="0.25">
      <c r="A126" s="417"/>
      <c r="B126" s="417"/>
      <c r="C126" s="417"/>
      <c r="D126" s="417"/>
      <c r="E126" s="417"/>
      <c r="F126" s="435" t="str">
        <f t="shared" si="3"/>
        <v xml:space="preserve"> </v>
      </c>
      <c r="G126" s="436" t="str">
        <f t="shared" si="4"/>
        <v xml:space="preserve"> </v>
      </c>
      <c r="H126" s="437" t="str">
        <f t="shared" si="5"/>
        <v xml:space="preserve"> </v>
      </c>
      <c r="I126" s="438"/>
      <c r="J126" s="417"/>
    </row>
    <row r="127" spans="1:10" x14ac:dyDescent="0.25">
      <c r="A127" s="417"/>
      <c r="B127" s="417"/>
      <c r="C127" s="417"/>
      <c r="D127" s="417"/>
      <c r="E127" s="417"/>
      <c r="F127" s="435" t="str">
        <f t="shared" si="3"/>
        <v xml:space="preserve"> </v>
      </c>
      <c r="G127" s="436" t="str">
        <f t="shared" si="4"/>
        <v xml:space="preserve"> </v>
      </c>
      <c r="H127" s="437" t="str">
        <f t="shared" si="5"/>
        <v xml:space="preserve"> </v>
      </c>
      <c r="I127" s="438"/>
      <c r="J127" s="417"/>
    </row>
    <row r="128" spans="1:10" x14ac:dyDescent="0.25">
      <c r="A128" s="417"/>
      <c r="B128" s="417"/>
      <c r="C128" s="417"/>
      <c r="D128" s="417"/>
      <c r="E128" s="417"/>
      <c r="F128" s="435" t="str">
        <f t="shared" si="3"/>
        <v xml:space="preserve"> </v>
      </c>
      <c r="G128" s="436" t="str">
        <f t="shared" si="4"/>
        <v xml:space="preserve"> </v>
      </c>
      <c r="H128" s="437" t="str">
        <f t="shared" si="5"/>
        <v xml:space="preserve"> </v>
      </c>
      <c r="I128" s="438"/>
      <c r="J128" s="417"/>
    </row>
    <row r="129" spans="1:10" x14ac:dyDescent="0.25">
      <c r="A129" s="417"/>
      <c r="B129" s="417"/>
      <c r="C129" s="417"/>
      <c r="D129" s="417"/>
      <c r="E129" s="417"/>
      <c r="F129" s="435" t="str">
        <f t="shared" si="3"/>
        <v xml:space="preserve"> </v>
      </c>
      <c r="G129" s="436" t="str">
        <f t="shared" si="4"/>
        <v xml:space="preserve"> </v>
      </c>
      <c r="H129" s="437" t="str">
        <f t="shared" si="5"/>
        <v xml:space="preserve"> </v>
      </c>
      <c r="I129" s="438"/>
      <c r="J129" s="417"/>
    </row>
    <row r="130" spans="1:10" x14ac:dyDescent="0.25">
      <c r="A130" s="417"/>
      <c r="B130" s="417"/>
      <c r="C130" s="417"/>
      <c r="D130" s="417"/>
      <c r="E130" s="417"/>
      <c r="F130" s="435" t="str">
        <f t="shared" si="3"/>
        <v xml:space="preserve"> </v>
      </c>
      <c r="G130" s="436" t="str">
        <f t="shared" si="4"/>
        <v xml:space="preserve"> </v>
      </c>
      <c r="H130" s="437" t="str">
        <f t="shared" si="5"/>
        <v xml:space="preserve"> </v>
      </c>
      <c r="I130" s="438"/>
      <c r="J130" s="417"/>
    </row>
    <row r="131" spans="1:10" x14ac:dyDescent="0.25">
      <c r="A131" s="417"/>
      <c r="B131" s="417"/>
      <c r="C131" s="417"/>
      <c r="D131" s="417"/>
      <c r="E131" s="417"/>
      <c r="F131" s="435" t="str">
        <f t="shared" si="3"/>
        <v xml:space="preserve"> </v>
      </c>
      <c r="G131" s="436" t="str">
        <f t="shared" si="4"/>
        <v xml:space="preserve"> </v>
      </c>
      <c r="H131" s="437" t="str">
        <f t="shared" si="5"/>
        <v xml:space="preserve"> </v>
      </c>
      <c r="I131" s="438"/>
      <c r="J131" s="417"/>
    </row>
    <row r="132" spans="1:10" x14ac:dyDescent="0.25">
      <c r="A132" s="417"/>
      <c r="B132" s="417"/>
      <c r="C132" s="417"/>
      <c r="D132" s="417"/>
      <c r="E132" s="417"/>
      <c r="F132" s="435" t="str">
        <f t="shared" si="3"/>
        <v xml:space="preserve"> </v>
      </c>
      <c r="G132" s="436" t="str">
        <f t="shared" si="4"/>
        <v xml:space="preserve"> </v>
      </c>
      <c r="H132" s="437" t="str">
        <f t="shared" si="5"/>
        <v xml:space="preserve"> </v>
      </c>
      <c r="I132" s="438"/>
      <c r="J132" s="417"/>
    </row>
    <row r="133" spans="1:10" x14ac:dyDescent="0.25">
      <c r="A133" s="417"/>
      <c r="B133" s="417"/>
      <c r="C133" s="417"/>
      <c r="D133" s="417"/>
      <c r="E133" s="417"/>
      <c r="F133" s="435" t="str">
        <f t="shared" si="3"/>
        <v xml:space="preserve"> </v>
      </c>
      <c r="G133" s="436" t="str">
        <f t="shared" si="4"/>
        <v xml:space="preserve"> </v>
      </c>
      <c r="H133" s="437" t="str">
        <f t="shared" si="5"/>
        <v xml:space="preserve"> </v>
      </c>
      <c r="I133" s="438"/>
      <c r="J133" s="417"/>
    </row>
    <row r="134" spans="1:10" x14ac:dyDescent="0.25">
      <c r="A134" s="417"/>
      <c r="B134" s="417"/>
      <c r="C134" s="417"/>
      <c r="D134" s="417"/>
      <c r="E134" s="417"/>
      <c r="F134" s="435" t="str">
        <f t="shared" si="3"/>
        <v xml:space="preserve"> </v>
      </c>
      <c r="G134" s="436" t="str">
        <f t="shared" si="4"/>
        <v xml:space="preserve"> </v>
      </c>
      <c r="H134" s="437" t="str">
        <f t="shared" si="5"/>
        <v xml:space="preserve"> </v>
      </c>
      <c r="I134" s="438"/>
      <c r="J134" s="417"/>
    </row>
    <row r="135" spans="1:10" x14ac:dyDescent="0.25">
      <c r="A135" s="417"/>
      <c r="B135" s="417"/>
      <c r="C135" s="417"/>
      <c r="D135" s="417"/>
      <c r="E135" s="417"/>
      <c r="F135" s="435" t="str">
        <f t="shared" si="3"/>
        <v xml:space="preserve"> </v>
      </c>
      <c r="G135" s="436" t="str">
        <f t="shared" si="4"/>
        <v xml:space="preserve"> </v>
      </c>
      <c r="H135" s="437" t="str">
        <f t="shared" si="5"/>
        <v xml:space="preserve"> </v>
      </c>
      <c r="I135" s="438"/>
      <c r="J135" s="417"/>
    </row>
    <row r="136" spans="1:10" x14ac:dyDescent="0.25">
      <c r="A136" s="417"/>
      <c r="B136" s="417"/>
      <c r="C136" s="417"/>
      <c r="D136" s="417"/>
      <c r="E136" s="417"/>
      <c r="F136" s="435" t="str">
        <f t="shared" si="3"/>
        <v xml:space="preserve"> </v>
      </c>
      <c r="G136" s="436" t="str">
        <f t="shared" si="4"/>
        <v xml:space="preserve"> </v>
      </c>
      <c r="H136" s="437" t="str">
        <f t="shared" si="5"/>
        <v xml:space="preserve"> </v>
      </c>
      <c r="I136" s="438"/>
      <c r="J136" s="417"/>
    </row>
    <row r="137" spans="1:10" x14ac:dyDescent="0.25">
      <c r="A137" s="417"/>
      <c r="B137" s="417"/>
      <c r="C137" s="417"/>
      <c r="D137" s="417"/>
      <c r="E137" s="417"/>
      <c r="F137" s="435" t="str">
        <f t="shared" si="3"/>
        <v xml:space="preserve"> </v>
      </c>
      <c r="G137" s="436" t="str">
        <f t="shared" si="4"/>
        <v xml:space="preserve"> </v>
      </c>
      <c r="H137" s="437" t="str">
        <f t="shared" si="5"/>
        <v xml:space="preserve"> </v>
      </c>
      <c r="I137" s="438"/>
      <c r="J137" s="417"/>
    </row>
    <row r="138" spans="1:10" x14ac:dyDescent="0.25">
      <c r="A138" s="417"/>
      <c r="B138" s="417"/>
      <c r="C138" s="417"/>
      <c r="D138" s="417"/>
      <c r="E138" s="417"/>
      <c r="F138" s="435" t="str">
        <f t="shared" si="3"/>
        <v xml:space="preserve"> </v>
      </c>
      <c r="G138" s="436" t="str">
        <f t="shared" si="4"/>
        <v xml:space="preserve"> </v>
      </c>
      <c r="H138" s="437" t="str">
        <f t="shared" si="5"/>
        <v xml:space="preserve"> </v>
      </c>
      <c r="I138" s="438"/>
      <c r="J138" s="417"/>
    </row>
    <row r="139" spans="1:10" x14ac:dyDescent="0.25">
      <c r="A139" s="417"/>
      <c r="B139" s="417"/>
      <c r="C139" s="417"/>
      <c r="D139" s="417"/>
      <c r="E139" s="417"/>
      <c r="F139" s="435" t="str">
        <f t="shared" ref="F139:F202" si="6">IF(E139-D139=0," ",E139-D139)</f>
        <v xml:space="preserve"> </v>
      </c>
      <c r="G139" s="436" t="str">
        <f t="shared" ref="G139:G202" si="7">IFERROR(E139/D139%," ")</f>
        <v xml:space="preserve"> </v>
      </c>
      <c r="H139" s="437" t="str">
        <f t="shared" ref="H139:H202" si="8">IFERROR(IF(A139=0,IF(ABS(F139)&lt;$H$6," ",IF(F139=0," ",F139))," ")," ")</f>
        <v xml:space="preserve"> </v>
      </c>
      <c r="I139" s="438"/>
      <c r="J139" s="417"/>
    </row>
    <row r="140" spans="1:10" x14ac:dyDescent="0.25">
      <c r="A140" s="417"/>
      <c r="B140" s="417"/>
      <c r="C140" s="417"/>
      <c r="D140" s="417"/>
      <c r="E140" s="417"/>
      <c r="F140" s="435" t="str">
        <f t="shared" si="6"/>
        <v xml:space="preserve"> </v>
      </c>
      <c r="G140" s="436" t="str">
        <f t="shared" si="7"/>
        <v xml:space="preserve"> </v>
      </c>
      <c r="H140" s="437" t="str">
        <f t="shared" si="8"/>
        <v xml:space="preserve"> </v>
      </c>
      <c r="I140" s="438"/>
      <c r="J140" s="417"/>
    </row>
    <row r="141" spans="1:10" x14ac:dyDescent="0.25">
      <c r="A141" s="417"/>
      <c r="B141" s="417"/>
      <c r="C141" s="417"/>
      <c r="D141" s="417"/>
      <c r="E141" s="417"/>
      <c r="F141" s="435" t="str">
        <f t="shared" si="6"/>
        <v xml:space="preserve"> </v>
      </c>
      <c r="G141" s="436" t="str">
        <f t="shared" si="7"/>
        <v xml:space="preserve"> </v>
      </c>
      <c r="H141" s="437" t="str">
        <f t="shared" si="8"/>
        <v xml:space="preserve"> </v>
      </c>
      <c r="I141" s="438"/>
      <c r="J141" s="417"/>
    </row>
    <row r="142" spans="1:10" x14ac:dyDescent="0.25">
      <c r="A142" s="417"/>
      <c r="B142" s="417"/>
      <c r="C142" s="417"/>
      <c r="D142" s="417"/>
      <c r="E142" s="417"/>
      <c r="F142" s="435" t="str">
        <f t="shared" si="6"/>
        <v xml:space="preserve"> </v>
      </c>
      <c r="G142" s="436" t="str">
        <f t="shared" si="7"/>
        <v xml:space="preserve"> </v>
      </c>
      <c r="H142" s="437" t="str">
        <f t="shared" si="8"/>
        <v xml:space="preserve"> </v>
      </c>
      <c r="I142" s="438"/>
      <c r="J142" s="417"/>
    </row>
    <row r="143" spans="1:10" x14ac:dyDescent="0.25">
      <c r="A143" s="417"/>
      <c r="B143" s="417"/>
      <c r="C143" s="417"/>
      <c r="D143" s="417"/>
      <c r="E143" s="417"/>
      <c r="F143" s="435" t="str">
        <f t="shared" si="6"/>
        <v xml:space="preserve"> </v>
      </c>
      <c r="G143" s="436" t="str">
        <f t="shared" si="7"/>
        <v xml:space="preserve"> </v>
      </c>
      <c r="H143" s="437" t="str">
        <f t="shared" si="8"/>
        <v xml:space="preserve"> </v>
      </c>
      <c r="I143" s="438"/>
      <c r="J143" s="417"/>
    </row>
    <row r="144" spans="1:10" x14ac:dyDescent="0.25">
      <c r="A144" s="417"/>
      <c r="B144" s="417"/>
      <c r="C144" s="417"/>
      <c r="D144" s="417"/>
      <c r="E144" s="417"/>
      <c r="F144" s="435" t="str">
        <f t="shared" si="6"/>
        <v xml:space="preserve"> </v>
      </c>
      <c r="G144" s="436" t="str">
        <f t="shared" si="7"/>
        <v xml:space="preserve"> </v>
      </c>
      <c r="H144" s="437" t="str">
        <f t="shared" si="8"/>
        <v xml:space="preserve"> </v>
      </c>
      <c r="I144" s="438"/>
      <c r="J144" s="417"/>
    </row>
    <row r="145" spans="1:10" x14ac:dyDescent="0.25">
      <c r="A145" s="417"/>
      <c r="B145" s="417"/>
      <c r="C145" s="417"/>
      <c r="D145" s="417"/>
      <c r="E145" s="417"/>
      <c r="F145" s="435" t="str">
        <f t="shared" si="6"/>
        <v xml:space="preserve"> </v>
      </c>
      <c r="G145" s="436" t="str">
        <f t="shared" si="7"/>
        <v xml:space="preserve"> </v>
      </c>
      <c r="H145" s="437" t="str">
        <f t="shared" si="8"/>
        <v xml:space="preserve"> </v>
      </c>
      <c r="I145" s="438"/>
      <c r="J145" s="417"/>
    </row>
    <row r="146" spans="1:10" x14ac:dyDescent="0.25">
      <c r="A146" s="417"/>
      <c r="B146" s="417"/>
      <c r="C146" s="417"/>
      <c r="D146" s="417"/>
      <c r="E146" s="417"/>
      <c r="F146" s="435" t="str">
        <f t="shared" si="6"/>
        <v xml:space="preserve"> </v>
      </c>
      <c r="G146" s="436" t="str">
        <f t="shared" si="7"/>
        <v xml:space="preserve"> </v>
      </c>
      <c r="H146" s="437" t="str">
        <f t="shared" si="8"/>
        <v xml:space="preserve"> </v>
      </c>
      <c r="I146" s="438"/>
      <c r="J146" s="417"/>
    </row>
    <row r="147" spans="1:10" x14ac:dyDescent="0.25">
      <c r="A147" s="417"/>
      <c r="B147" s="417"/>
      <c r="C147" s="417"/>
      <c r="D147" s="417"/>
      <c r="E147" s="417"/>
      <c r="F147" s="435" t="str">
        <f t="shared" si="6"/>
        <v xml:space="preserve"> </v>
      </c>
      <c r="G147" s="436" t="str">
        <f t="shared" si="7"/>
        <v xml:space="preserve"> </v>
      </c>
      <c r="H147" s="437" t="str">
        <f t="shared" si="8"/>
        <v xml:space="preserve"> </v>
      </c>
      <c r="I147" s="438"/>
      <c r="J147" s="417"/>
    </row>
    <row r="148" spans="1:10" x14ac:dyDescent="0.25">
      <c r="A148" s="417"/>
      <c r="B148" s="417"/>
      <c r="C148" s="417"/>
      <c r="D148" s="417"/>
      <c r="E148" s="417"/>
      <c r="F148" s="435" t="str">
        <f t="shared" si="6"/>
        <v xml:space="preserve"> </v>
      </c>
      <c r="G148" s="436" t="str">
        <f t="shared" si="7"/>
        <v xml:space="preserve"> </v>
      </c>
      <c r="H148" s="437" t="str">
        <f t="shared" si="8"/>
        <v xml:space="preserve"> </v>
      </c>
      <c r="I148" s="438"/>
      <c r="J148" s="417"/>
    </row>
    <row r="149" spans="1:10" x14ac:dyDescent="0.25">
      <c r="A149" s="417"/>
      <c r="B149" s="417"/>
      <c r="C149" s="417"/>
      <c r="D149" s="417"/>
      <c r="E149" s="417"/>
      <c r="F149" s="435" t="str">
        <f t="shared" si="6"/>
        <v xml:space="preserve"> </v>
      </c>
      <c r="G149" s="436" t="str">
        <f t="shared" si="7"/>
        <v xml:space="preserve"> </v>
      </c>
      <c r="H149" s="437" t="str">
        <f t="shared" si="8"/>
        <v xml:space="preserve"> </v>
      </c>
      <c r="I149" s="438"/>
      <c r="J149" s="417"/>
    </row>
    <row r="150" spans="1:10" x14ac:dyDescent="0.25">
      <c r="A150" s="417"/>
      <c r="B150" s="417"/>
      <c r="C150" s="417"/>
      <c r="D150" s="417"/>
      <c r="E150" s="417"/>
      <c r="F150" s="435" t="str">
        <f t="shared" si="6"/>
        <v xml:space="preserve"> </v>
      </c>
      <c r="G150" s="436" t="str">
        <f t="shared" si="7"/>
        <v xml:space="preserve"> </v>
      </c>
      <c r="H150" s="437" t="str">
        <f t="shared" si="8"/>
        <v xml:space="preserve"> </v>
      </c>
      <c r="I150" s="438"/>
      <c r="J150" s="417"/>
    </row>
    <row r="151" spans="1:10" x14ac:dyDescent="0.25">
      <c r="A151" s="417"/>
      <c r="B151" s="417"/>
      <c r="C151" s="417"/>
      <c r="D151" s="417"/>
      <c r="E151" s="417"/>
      <c r="F151" s="435" t="str">
        <f t="shared" si="6"/>
        <v xml:space="preserve"> </v>
      </c>
      <c r="G151" s="436" t="str">
        <f t="shared" si="7"/>
        <v xml:space="preserve"> </v>
      </c>
      <c r="H151" s="437" t="str">
        <f t="shared" si="8"/>
        <v xml:space="preserve"> </v>
      </c>
      <c r="I151" s="438"/>
      <c r="J151" s="417"/>
    </row>
    <row r="152" spans="1:10" x14ac:dyDescent="0.25">
      <c r="A152" s="417"/>
      <c r="B152" s="417"/>
      <c r="C152" s="417"/>
      <c r="D152" s="417"/>
      <c r="E152" s="417"/>
      <c r="F152" s="435" t="str">
        <f t="shared" si="6"/>
        <v xml:space="preserve"> </v>
      </c>
      <c r="G152" s="436" t="str">
        <f t="shared" si="7"/>
        <v xml:space="preserve"> </v>
      </c>
      <c r="H152" s="437" t="str">
        <f t="shared" si="8"/>
        <v xml:space="preserve"> </v>
      </c>
      <c r="I152" s="438"/>
      <c r="J152" s="417"/>
    </row>
    <row r="153" spans="1:10" x14ac:dyDescent="0.25">
      <c r="A153" s="417"/>
      <c r="B153" s="417"/>
      <c r="C153" s="417"/>
      <c r="D153" s="417"/>
      <c r="E153" s="417"/>
      <c r="F153" s="435" t="str">
        <f t="shared" si="6"/>
        <v xml:space="preserve"> </v>
      </c>
      <c r="G153" s="436" t="str">
        <f t="shared" si="7"/>
        <v xml:space="preserve"> </v>
      </c>
      <c r="H153" s="437" t="str">
        <f t="shared" si="8"/>
        <v xml:space="preserve"> </v>
      </c>
      <c r="I153" s="438"/>
      <c r="J153" s="417"/>
    </row>
    <row r="154" spans="1:10" x14ac:dyDescent="0.25">
      <c r="A154" s="417"/>
      <c r="B154" s="417"/>
      <c r="C154" s="417"/>
      <c r="D154" s="417"/>
      <c r="E154" s="417"/>
      <c r="F154" s="435" t="str">
        <f t="shared" si="6"/>
        <v xml:space="preserve"> </v>
      </c>
      <c r="G154" s="436" t="str">
        <f t="shared" si="7"/>
        <v xml:space="preserve"> </v>
      </c>
      <c r="H154" s="437" t="str">
        <f t="shared" si="8"/>
        <v xml:space="preserve"> </v>
      </c>
      <c r="I154" s="438"/>
      <c r="J154" s="417"/>
    </row>
    <row r="155" spans="1:10" x14ac:dyDescent="0.25">
      <c r="A155" s="417"/>
      <c r="B155" s="417"/>
      <c r="C155" s="417"/>
      <c r="D155" s="417"/>
      <c r="E155" s="417"/>
      <c r="F155" s="435" t="str">
        <f t="shared" si="6"/>
        <v xml:space="preserve"> </v>
      </c>
      <c r="G155" s="436" t="str">
        <f t="shared" si="7"/>
        <v xml:space="preserve"> </v>
      </c>
      <c r="H155" s="437" t="str">
        <f t="shared" si="8"/>
        <v xml:space="preserve"> </v>
      </c>
      <c r="I155" s="438"/>
      <c r="J155" s="417"/>
    </row>
    <row r="156" spans="1:10" x14ac:dyDescent="0.25">
      <c r="A156" s="417"/>
      <c r="B156" s="417"/>
      <c r="C156" s="417"/>
      <c r="D156" s="417"/>
      <c r="E156" s="417"/>
      <c r="F156" s="435" t="str">
        <f t="shared" si="6"/>
        <v xml:space="preserve"> </v>
      </c>
      <c r="G156" s="436" t="str">
        <f t="shared" si="7"/>
        <v xml:space="preserve"> </v>
      </c>
      <c r="H156" s="437" t="str">
        <f t="shared" si="8"/>
        <v xml:space="preserve"> </v>
      </c>
      <c r="I156" s="438"/>
      <c r="J156" s="417"/>
    </row>
    <row r="157" spans="1:10" x14ac:dyDescent="0.25">
      <c r="A157" s="417"/>
      <c r="B157" s="417"/>
      <c r="C157" s="417"/>
      <c r="D157" s="417"/>
      <c r="E157" s="417"/>
      <c r="F157" s="435" t="str">
        <f t="shared" si="6"/>
        <v xml:space="preserve"> </v>
      </c>
      <c r="G157" s="436" t="str">
        <f t="shared" si="7"/>
        <v xml:space="preserve"> </v>
      </c>
      <c r="H157" s="437" t="str">
        <f t="shared" si="8"/>
        <v xml:space="preserve"> </v>
      </c>
      <c r="I157" s="438"/>
      <c r="J157" s="417"/>
    </row>
    <row r="158" spans="1:10" x14ac:dyDescent="0.25">
      <c r="A158" s="417"/>
      <c r="B158" s="417"/>
      <c r="C158" s="417"/>
      <c r="D158" s="417"/>
      <c r="E158" s="417"/>
      <c r="F158" s="435" t="str">
        <f t="shared" si="6"/>
        <v xml:space="preserve"> </v>
      </c>
      <c r="G158" s="436" t="str">
        <f t="shared" si="7"/>
        <v xml:space="preserve"> </v>
      </c>
      <c r="H158" s="437" t="str">
        <f t="shared" si="8"/>
        <v xml:space="preserve"> </v>
      </c>
      <c r="I158" s="438"/>
      <c r="J158" s="417"/>
    </row>
    <row r="159" spans="1:10" x14ac:dyDescent="0.25">
      <c r="A159" s="417"/>
      <c r="B159" s="417"/>
      <c r="C159" s="417"/>
      <c r="D159" s="417"/>
      <c r="E159" s="417"/>
      <c r="F159" s="435" t="str">
        <f t="shared" si="6"/>
        <v xml:space="preserve"> </v>
      </c>
      <c r="G159" s="436" t="str">
        <f t="shared" si="7"/>
        <v xml:space="preserve"> </v>
      </c>
      <c r="H159" s="437" t="str">
        <f t="shared" si="8"/>
        <v xml:space="preserve"> </v>
      </c>
      <c r="I159" s="438"/>
      <c r="J159" s="417"/>
    </row>
    <row r="160" spans="1:10" x14ac:dyDescent="0.25">
      <c r="A160" s="417"/>
      <c r="B160" s="417"/>
      <c r="C160" s="417"/>
      <c r="D160" s="417"/>
      <c r="E160" s="417"/>
      <c r="F160" s="435" t="str">
        <f t="shared" si="6"/>
        <v xml:space="preserve"> </v>
      </c>
      <c r="G160" s="436" t="str">
        <f t="shared" si="7"/>
        <v xml:space="preserve"> </v>
      </c>
      <c r="H160" s="437" t="str">
        <f t="shared" si="8"/>
        <v xml:space="preserve"> </v>
      </c>
      <c r="I160" s="438"/>
      <c r="J160" s="417"/>
    </row>
    <row r="161" spans="1:10" x14ac:dyDescent="0.25">
      <c r="A161" s="417"/>
      <c r="B161" s="417"/>
      <c r="C161" s="417"/>
      <c r="D161" s="417"/>
      <c r="E161" s="417"/>
      <c r="F161" s="435" t="str">
        <f t="shared" si="6"/>
        <v xml:space="preserve"> </v>
      </c>
      <c r="G161" s="436" t="str">
        <f t="shared" si="7"/>
        <v xml:space="preserve"> </v>
      </c>
      <c r="H161" s="437" t="str">
        <f t="shared" si="8"/>
        <v xml:space="preserve"> </v>
      </c>
      <c r="I161" s="438"/>
      <c r="J161" s="417"/>
    </row>
    <row r="162" spans="1:10" x14ac:dyDescent="0.25">
      <c r="A162" s="417"/>
      <c r="B162" s="417"/>
      <c r="C162" s="417"/>
      <c r="D162" s="417"/>
      <c r="E162" s="417"/>
      <c r="F162" s="435" t="str">
        <f t="shared" si="6"/>
        <v xml:space="preserve"> </v>
      </c>
      <c r="G162" s="436" t="str">
        <f t="shared" si="7"/>
        <v xml:space="preserve"> </v>
      </c>
      <c r="H162" s="437" t="str">
        <f t="shared" si="8"/>
        <v xml:space="preserve"> </v>
      </c>
      <c r="I162" s="438"/>
      <c r="J162" s="417"/>
    </row>
    <row r="163" spans="1:10" x14ac:dyDescent="0.25">
      <c r="A163" s="417"/>
      <c r="B163" s="417"/>
      <c r="C163" s="417"/>
      <c r="D163" s="417"/>
      <c r="E163" s="417"/>
      <c r="F163" s="435" t="str">
        <f t="shared" si="6"/>
        <v xml:space="preserve"> </v>
      </c>
      <c r="G163" s="436" t="str">
        <f t="shared" si="7"/>
        <v xml:space="preserve"> </v>
      </c>
      <c r="H163" s="437" t="str">
        <f t="shared" si="8"/>
        <v xml:space="preserve"> </v>
      </c>
      <c r="I163" s="438"/>
      <c r="J163" s="417"/>
    </row>
    <row r="164" spans="1:10" x14ac:dyDescent="0.25">
      <c r="A164" s="417"/>
      <c r="B164" s="417"/>
      <c r="C164" s="417"/>
      <c r="D164" s="417"/>
      <c r="E164" s="417"/>
      <c r="F164" s="435" t="str">
        <f t="shared" si="6"/>
        <v xml:space="preserve"> </v>
      </c>
      <c r="G164" s="436" t="str">
        <f t="shared" si="7"/>
        <v xml:space="preserve"> </v>
      </c>
      <c r="H164" s="437" t="str">
        <f t="shared" si="8"/>
        <v xml:space="preserve"> </v>
      </c>
      <c r="I164" s="438"/>
      <c r="J164" s="417"/>
    </row>
    <row r="165" spans="1:10" x14ac:dyDescent="0.25">
      <c r="A165" s="417"/>
      <c r="B165" s="417"/>
      <c r="C165" s="417"/>
      <c r="D165" s="417"/>
      <c r="E165" s="417"/>
      <c r="F165" s="435" t="str">
        <f t="shared" si="6"/>
        <v xml:space="preserve"> </v>
      </c>
      <c r="G165" s="436" t="str">
        <f t="shared" si="7"/>
        <v xml:space="preserve"> </v>
      </c>
      <c r="H165" s="437" t="str">
        <f t="shared" si="8"/>
        <v xml:space="preserve"> </v>
      </c>
      <c r="I165" s="438"/>
      <c r="J165" s="417"/>
    </row>
    <row r="166" spans="1:10" x14ac:dyDescent="0.25">
      <c r="A166" s="417"/>
      <c r="B166" s="417"/>
      <c r="C166" s="417"/>
      <c r="D166" s="417"/>
      <c r="E166" s="417"/>
      <c r="F166" s="435" t="str">
        <f t="shared" si="6"/>
        <v xml:space="preserve"> </v>
      </c>
      <c r="G166" s="436" t="str">
        <f t="shared" si="7"/>
        <v xml:space="preserve"> </v>
      </c>
      <c r="H166" s="437" t="str">
        <f t="shared" si="8"/>
        <v xml:space="preserve"> </v>
      </c>
      <c r="I166" s="438"/>
      <c r="J166" s="417"/>
    </row>
    <row r="167" spans="1:10" x14ac:dyDescent="0.25">
      <c r="A167" s="417"/>
      <c r="B167" s="417"/>
      <c r="C167" s="417"/>
      <c r="D167" s="417"/>
      <c r="E167" s="417"/>
      <c r="F167" s="435" t="str">
        <f t="shared" si="6"/>
        <v xml:space="preserve"> </v>
      </c>
      <c r="G167" s="436" t="str">
        <f t="shared" si="7"/>
        <v xml:space="preserve"> </v>
      </c>
      <c r="H167" s="437" t="str">
        <f t="shared" si="8"/>
        <v xml:space="preserve"> </v>
      </c>
      <c r="I167" s="438"/>
      <c r="J167" s="417"/>
    </row>
    <row r="168" spans="1:10" x14ac:dyDescent="0.25">
      <c r="A168" s="417"/>
      <c r="B168" s="417"/>
      <c r="C168" s="417"/>
      <c r="D168" s="417"/>
      <c r="E168" s="417"/>
      <c r="F168" s="435" t="str">
        <f t="shared" si="6"/>
        <v xml:space="preserve"> </v>
      </c>
      <c r="G168" s="436" t="str">
        <f t="shared" si="7"/>
        <v xml:space="preserve"> </v>
      </c>
      <c r="H168" s="437" t="str">
        <f t="shared" si="8"/>
        <v xml:space="preserve"> </v>
      </c>
      <c r="I168" s="438"/>
      <c r="J168" s="417"/>
    </row>
    <row r="169" spans="1:10" x14ac:dyDescent="0.25">
      <c r="A169" s="417"/>
      <c r="B169" s="417"/>
      <c r="C169" s="417"/>
      <c r="D169" s="417"/>
      <c r="E169" s="417"/>
      <c r="F169" s="435" t="str">
        <f t="shared" si="6"/>
        <v xml:space="preserve"> </v>
      </c>
      <c r="G169" s="436" t="str">
        <f t="shared" si="7"/>
        <v xml:space="preserve"> </v>
      </c>
      <c r="H169" s="437" t="str">
        <f t="shared" si="8"/>
        <v xml:space="preserve"> </v>
      </c>
      <c r="I169" s="438"/>
      <c r="J169" s="417"/>
    </row>
    <row r="170" spans="1:10" x14ac:dyDescent="0.25">
      <c r="A170" s="417"/>
      <c r="B170" s="417"/>
      <c r="C170" s="417"/>
      <c r="D170" s="417"/>
      <c r="E170" s="417"/>
      <c r="F170" s="435" t="str">
        <f t="shared" si="6"/>
        <v xml:space="preserve"> </v>
      </c>
      <c r="G170" s="436" t="str">
        <f t="shared" si="7"/>
        <v xml:space="preserve"> </v>
      </c>
      <c r="H170" s="437" t="str">
        <f t="shared" si="8"/>
        <v xml:space="preserve"> </v>
      </c>
      <c r="I170" s="438"/>
      <c r="J170" s="417"/>
    </row>
    <row r="171" spans="1:10" x14ac:dyDescent="0.25">
      <c r="A171" s="417"/>
      <c r="B171" s="417"/>
      <c r="C171" s="417"/>
      <c r="D171" s="417"/>
      <c r="E171" s="417"/>
      <c r="F171" s="435" t="str">
        <f t="shared" si="6"/>
        <v xml:space="preserve"> </v>
      </c>
      <c r="G171" s="436" t="str">
        <f t="shared" si="7"/>
        <v xml:space="preserve"> </v>
      </c>
      <c r="H171" s="437" t="str">
        <f t="shared" si="8"/>
        <v xml:space="preserve"> </v>
      </c>
      <c r="I171" s="438"/>
      <c r="J171" s="417"/>
    </row>
    <row r="172" spans="1:10" x14ac:dyDescent="0.25">
      <c r="A172" s="417"/>
      <c r="B172" s="417"/>
      <c r="C172" s="417"/>
      <c r="D172" s="417"/>
      <c r="E172" s="417"/>
      <c r="F172" s="435" t="str">
        <f t="shared" si="6"/>
        <v xml:space="preserve"> </v>
      </c>
      <c r="G172" s="436" t="str">
        <f t="shared" si="7"/>
        <v xml:space="preserve"> </v>
      </c>
      <c r="H172" s="437" t="str">
        <f t="shared" si="8"/>
        <v xml:space="preserve"> </v>
      </c>
      <c r="I172" s="438"/>
      <c r="J172" s="417"/>
    </row>
    <row r="173" spans="1:10" x14ac:dyDescent="0.25">
      <c r="A173" s="417"/>
      <c r="B173" s="417"/>
      <c r="C173" s="417"/>
      <c r="D173" s="417"/>
      <c r="E173" s="417"/>
      <c r="F173" s="435" t="str">
        <f t="shared" si="6"/>
        <v xml:space="preserve"> </v>
      </c>
      <c r="G173" s="436" t="str">
        <f t="shared" si="7"/>
        <v xml:space="preserve"> </v>
      </c>
      <c r="H173" s="437" t="str">
        <f t="shared" si="8"/>
        <v xml:space="preserve"> </v>
      </c>
      <c r="I173" s="438"/>
      <c r="J173" s="417"/>
    </row>
    <row r="174" spans="1:10" x14ac:dyDescent="0.25">
      <c r="A174" s="417"/>
      <c r="B174" s="417"/>
      <c r="C174" s="417"/>
      <c r="D174" s="417"/>
      <c r="E174" s="417"/>
      <c r="F174" s="435" t="str">
        <f t="shared" si="6"/>
        <v xml:space="preserve"> </v>
      </c>
      <c r="G174" s="436" t="str">
        <f t="shared" si="7"/>
        <v xml:space="preserve"> </v>
      </c>
      <c r="H174" s="437" t="str">
        <f t="shared" si="8"/>
        <v xml:space="preserve"> </v>
      </c>
      <c r="I174" s="438"/>
      <c r="J174" s="417"/>
    </row>
    <row r="175" spans="1:10" x14ac:dyDescent="0.25">
      <c r="A175" s="417"/>
      <c r="B175" s="417"/>
      <c r="C175" s="417"/>
      <c r="D175" s="417"/>
      <c r="E175" s="417"/>
      <c r="F175" s="435" t="str">
        <f t="shared" si="6"/>
        <v xml:space="preserve"> </v>
      </c>
      <c r="G175" s="436" t="str">
        <f t="shared" si="7"/>
        <v xml:space="preserve"> </v>
      </c>
      <c r="H175" s="437" t="str">
        <f t="shared" si="8"/>
        <v xml:space="preserve"> </v>
      </c>
      <c r="I175" s="438"/>
      <c r="J175" s="417"/>
    </row>
    <row r="176" spans="1:10" x14ac:dyDescent="0.25">
      <c r="A176" s="417"/>
      <c r="B176" s="417"/>
      <c r="C176" s="417"/>
      <c r="D176" s="417"/>
      <c r="E176" s="417"/>
      <c r="F176" s="435" t="str">
        <f t="shared" si="6"/>
        <v xml:space="preserve"> </v>
      </c>
      <c r="G176" s="436" t="str">
        <f t="shared" si="7"/>
        <v xml:space="preserve"> </v>
      </c>
      <c r="H176" s="437" t="str">
        <f t="shared" si="8"/>
        <v xml:space="preserve"> </v>
      </c>
      <c r="I176" s="438"/>
      <c r="J176" s="417"/>
    </row>
    <row r="177" spans="1:10" x14ac:dyDescent="0.25">
      <c r="A177" s="417"/>
      <c r="B177" s="417"/>
      <c r="C177" s="417"/>
      <c r="D177" s="417"/>
      <c r="E177" s="417"/>
      <c r="F177" s="435" t="str">
        <f t="shared" si="6"/>
        <v xml:space="preserve"> </v>
      </c>
      <c r="G177" s="436" t="str">
        <f t="shared" si="7"/>
        <v xml:space="preserve"> </v>
      </c>
      <c r="H177" s="437" t="str">
        <f t="shared" si="8"/>
        <v xml:space="preserve"> </v>
      </c>
      <c r="I177" s="438"/>
      <c r="J177" s="417"/>
    </row>
    <row r="178" spans="1:10" x14ac:dyDescent="0.25">
      <c r="A178" s="417"/>
      <c r="B178" s="417"/>
      <c r="C178" s="417"/>
      <c r="D178" s="417"/>
      <c r="E178" s="417"/>
      <c r="F178" s="435" t="str">
        <f t="shared" si="6"/>
        <v xml:space="preserve"> </v>
      </c>
      <c r="G178" s="436" t="str">
        <f t="shared" si="7"/>
        <v xml:space="preserve"> </v>
      </c>
      <c r="H178" s="437" t="str">
        <f t="shared" si="8"/>
        <v xml:space="preserve"> </v>
      </c>
      <c r="I178" s="438"/>
      <c r="J178" s="417"/>
    </row>
    <row r="179" spans="1:10" x14ac:dyDescent="0.25">
      <c r="A179" s="417"/>
      <c r="B179" s="417"/>
      <c r="C179" s="417"/>
      <c r="D179" s="417"/>
      <c r="E179" s="417"/>
      <c r="F179" s="435" t="str">
        <f t="shared" si="6"/>
        <v xml:space="preserve"> </v>
      </c>
      <c r="G179" s="436" t="str">
        <f t="shared" si="7"/>
        <v xml:space="preserve"> </v>
      </c>
      <c r="H179" s="437" t="str">
        <f t="shared" si="8"/>
        <v xml:space="preserve"> </v>
      </c>
      <c r="I179" s="438"/>
      <c r="J179" s="417"/>
    </row>
    <row r="180" spans="1:10" x14ac:dyDescent="0.25">
      <c r="A180" s="417"/>
      <c r="B180" s="417"/>
      <c r="C180" s="417"/>
      <c r="D180" s="417"/>
      <c r="E180" s="417"/>
      <c r="F180" s="435" t="str">
        <f t="shared" si="6"/>
        <v xml:space="preserve"> </v>
      </c>
      <c r="G180" s="436" t="str">
        <f t="shared" si="7"/>
        <v xml:space="preserve"> </v>
      </c>
      <c r="H180" s="437" t="str">
        <f t="shared" si="8"/>
        <v xml:space="preserve"> </v>
      </c>
      <c r="I180" s="438"/>
      <c r="J180" s="417"/>
    </row>
    <row r="181" spans="1:10" x14ac:dyDescent="0.25">
      <c r="A181" s="417"/>
      <c r="B181" s="417"/>
      <c r="C181" s="417"/>
      <c r="D181" s="417"/>
      <c r="E181" s="417"/>
      <c r="F181" s="435" t="str">
        <f t="shared" si="6"/>
        <v xml:space="preserve"> </v>
      </c>
      <c r="G181" s="436" t="str">
        <f t="shared" si="7"/>
        <v xml:space="preserve"> </v>
      </c>
      <c r="H181" s="437" t="str">
        <f t="shared" si="8"/>
        <v xml:space="preserve"> </v>
      </c>
      <c r="I181" s="438"/>
      <c r="J181" s="417"/>
    </row>
    <row r="182" spans="1:10" x14ac:dyDescent="0.25">
      <c r="A182" s="417"/>
      <c r="B182" s="417"/>
      <c r="C182" s="417"/>
      <c r="D182" s="417"/>
      <c r="E182" s="417"/>
      <c r="F182" s="435" t="str">
        <f t="shared" si="6"/>
        <v xml:space="preserve"> </v>
      </c>
      <c r="G182" s="436" t="str">
        <f t="shared" si="7"/>
        <v xml:space="preserve"> </v>
      </c>
      <c r="H182" s="437" t="str">
        <f t="shared" si="8"/>
        <v xml:space="preserve"> </v>
      </c>
      <c r="I182" s="438"/>
      <c r="J182" s="417"/>
    </row>
    <row r="183" spans="1:10" x14ac:dyDescent="0.25">
      <c r="A183" s="417"/>
      <c r="B183" s="417"/>
      <c r="C183" s="417"/>
      <c r="D183" s="417"/>
      <c r="E183" s="417"/>
      <c r="F183" s="435" t="str">
        <f t="shared" si="6"/>
        <v xml:space="preserve"> </v>
      </c>
      <c r="G183" s="436" t="str">
        <f t="shared" si="7"/>
        <v xml:space="preserve"> </v>
      </c>
      <c r="H183" s="437" t="str">
        <f t="shared" si="8"/>
        <v xml:space="preserve"> </v>
      </c>
      <c r="I183" s="438"/>
      <c r="J183" s="417"/>
    </row>
    <row r="184" spans="1:10" x14ac:dyDescent="0.25">
      <c r="A184" s="417"/>
      <c r="B184" s="417"/>
      <c r="C184" s="417"/>
      <c r="D184" s="417"/>
      <c r="E184" s="417"/>
      <c r="F184" s="435" t="str">
        <f t="shared" si="6"/>
        <v xml:space="preserve"> </v>
      </c>
      <c r="G184" s="436" t="str">
        <f t="shared" si="7"/>
        <v xml:space="preserve"> </v>
      </c>
      <c r="H184" s="437" t="str">
        <f t="shared" si="8"/>
        <v xml:space="preserve"> </v>
      </c>
      <c r="I184" s="438"/>
      <c r="J184" s="417"/>
    </row>
    <row r="185" spans="1:10" x14ac:dyDescent="0.25">
      <c r="A185" s="417"/>
      <c r="B185" s="417"/>
      <c r="C185" s="417"/>
      <c r="D185" s="417"/>
      <c r="E185" s="417"/>
      <c r="F185" s="435" t="str">
        <f t="shared" si="6"/>
        <v xml:space="preserve"> </v>
      </c>
      <c r="G185" s="436" t="str">
        <f t="shared" si="7"/>
        <v xml:space="preserve"> </v>
      </c>
      <c r="H185" s="437" t="str">
        <f t="shared" si="8"/>
        <v xml:space="preserve"> </v>
      </c>
      <c r="I185" s="438"/>
      <c r="J185" s="417"/>
    </row>
    <row r="186" spans="1:10" x14ac:dyDescent="0.25">
      <c r="A186" s="417"/>
      <c r="B186" s="417"/>
      <c r="C186" s="417"/>
      <c r="D186" s="417"/>
      <c r="E186" s="417"/>
      <c r="F186" s="435" t="str">
        <f t="shared" si="6"/>
        <v xml:space="preserve"> </v>
      </c>
      <c r="G186" s="436" t="str">
        <f t="shared" si="7"/>
        <v xml:space="preserve"> </v>
      </c>
      <c r="H186" s="437" t="str">
        <f t="shared" si="8"/>
        <v xml:space="preserve"> </v>
      </c>
      <c r="I186" s="438"/>
      <c r="J186" s="417"/>
    </row>
    <row r="187" spans="1:10" x14ac:dyDescent="0.25">
      <c r="A187" s="417"/>
      <c r="B187" s="417"/>
      <c r="C187" s="417"/>
      <c r="D187" s="417"/>
      <c r="E187" s="417"/>
      <c r="F187" s="435" t="str">
        <f t="shared" si="6"/>
        <v xml:space="preserve"> </v>
      </c>
      <c r="G187" s="436" t="str">
        <f t="shared" si="7"/>
        <v xml:space="preserve"> </v>
      </c>
      <c r="H187" s="437" t="str">
        <f t="shared" si="8"/>
        <v xml:space="preserve"> </v>
      </c>
      <c r="I187" s="438"/>
      <c r="J187" s="417"/>
    </row>
    <row r="188" spans="1:10" x14ac:dyDescent="0.25">
      <c r="A188" s="417"/>
      <c r="B188" s="417"/>
      <c r="C188" s="417"/>
      <c r="D188" s="417"/>
      <c r="E188" s="417"/>
      <c r="F188" s="435" t="str">
        <f t="shared" si="6"/>
        <v xml:space="preserve"> </v>
      </c>
      <c r="G188" s="436" t="str">
        <f t="shared" si="7"/>
        <v xml:space="preserve"> </v>
      </c>
      <c r="H188" s="437" t="str">
        <f t="shared" si="8"/>
        <v xml:space="preserve"> </v>
      </c>
      <c r="I188" s="438"/>
      <c r="J188" s="417"/>
    </row>
    <row r="189" spans="1:10" x14ac:dyDescent="0.25">
      <c r="A189" s="417"/>
      <c r="B189" s="417"/>
      <c r="C189" s="417"/>
      <c r="D189" s="417"/>
      <c r="E189" s="417"/>
      <c r="F189" s="435" t="str">
        <f t="shared" si="6"/>
        <v xml:space="preserve"> </v>
      </c>
      <c r="G189" s="436" t="str">
        <f t="shared" si="7"/>
        <v xml:space="preserve"> </v>
      </c>
      <c r="H189" s="437" t="str">
        <f t="shared" si="8"/>
        <v xml:space="preserve"> </v>
      </c>
      <c r="I189" s="438"/>
      <c r="J189" s="417"/>
    </row>
    <row r="190" spans="1:10" x14ac:dyDescent="0.25">
      <c r="A190" s="417"/>
      <c r="B190" s="417"/>
      <c r="C190" s="417"/>
      <c r="D190" s="417"/>
      <c r="E190" s="417"/>
      <c r="F190" s="435" t="str">
        <f t="shared" si="6"/>
        <v xml:space="preserve"> </v>
      </c>
      <c r="G190" s="436" t="str">
        <f t="shared" si="7"/>
        <v xml:space="preserve"> </v>
      </c>
      <c r="H190" s="437" t="str">
        <f t="shared" si="8"/>
        <v xml:space="preserve"> </v>
      </c>
      <c r="I190" s="438"/>
      <c r="J190" s="417"/>
    </row>
    <row r="191" spans="1:10" x14ac:dyDescent="0.25">
      <c r="A191" s="417"/>
      <c r="B191" s="417"/>
      <c r="C191" s="417"/>
      <c r="D191" s="417"/>
      <c r="E191" s="417"/>
      <c r="F191" s="435" t="str">
        <f t="shared" si="6"/>
        <v xml:space="preserve"> </v>
      </c>
      <c r="G191" s="436" t="str">
        <f t="shared" si="7"/>
        <v xml:space="preserve"> </v>
      </c>
      <c r="H191" s="437" t="str">
        <f t="shared" si="8"/>
        <v xml:space="preserve"> </v>
      </c>
      <c r="I191" s="438"/>
      <c r="J191" s="417"/>
    </row>
    <row r="192" spans="1:10" x14ac:dyDescent="0.25">
      <c r="A192" s="417"/>
      <c r="B192" s="417"/>
      <c r="C192" s="417"/>
      <c r="D192" s="417"/>
      <c r="E192" s="417"/>
      <c r="F192" s="435" t="str">
        <f t="shared" si="6"/>
        <v xml:space="preserve"> </v>
      </c>
      <c r="G192" s="436" t="str">
        <f t="shared" si="7"/>
        <v xml:space="preserve"> </v>
      </c>
      <c r="H192" s="437" t="str">
        <f t="shared" si="8"/>
        <v xml:space="preserve"> </v>
      </c>
      <c r="I192" s="438"/>
      <c r="J192" s="417"/>
    </row>
    <row r="193" spans="1:10" x14ac:dyDescent="0.25">
      <c r="A193" s="417"/>
      <c r="B193" s="417"/>
      <c r="C193" s="417"/>
      <c r="D193" s="417"/>
      <c r="E193" s="417"/>
      <c r="F193" s="435" t="str">
        <f t="shared" si="6"/>
        <v xml:space="preserve"> </v>
      </c>
      <c r="G193" s="436" t="str">
        <f t="shared" si="7"/>
        <v xml:space="preserve"> </v>
      </c>
      <c r="H193" s="437" t="str">
        <f t="shared" si="8"/>
        <v xml:space="preserve"> </v>
      </c>
      <c r="I193" s="438"/>
      <c r="J193" s="417"/>
    </row>
    <row r="194" spans="1:10" x14ac:dyDescent="0.25">
      <c r="A194" s="417"/>
      <c r="B194" s="417"/>
      <c r="C194" s="417"/>
      <c r="D194" s="417"/>
      <c r="E194" s="417"/>
      <c r="F194" s="435" t="str">
        <f t="shared" si="6"/>
        <v xml:space="preserve"> </v>
      </c>
      <c r="G194" s="436" t="str">
        <f t="shared" si="7"/>
        <v xml:space="preserve"> </v>
      </c>
      <c r="H194" s="437" t="str">
        <f t="shared" si="8"/>
        <v xml:space="preserve"> </v>
      </c>
      <c r="I194" s="438"/>
      <c r="J194" s="417"/>
    </row>
    <row r="195" spans="1:10" x14ac:dyDescent="0.25">
      <c r="A195" s="417"/>
      <c r="B195" s="417"/>
      <c r="C195" s="417"/>
      <c r="D195" s="417"/>
      <c r="E195" s="417"/>
      <c r="F195" s="435" t="str">
        <f t="shared" si="6"/>
        <v xml:space="preserve"> </v>
      </c>
      <c r="G195" s="436" t="str">
        <f t="shared" si="7"/>
        <v xml:space="preserve"> </v>
      </c>
      <c r="H195" s="437" t="str">
        <f t="shared" si="8"/>
        <v xml:space="preserve"> </v>
      </c>
      <c r="I195" s="438"/>
      <c r="J195" s="417"/>
    </row>
    <row r="196" spans="1:10" x14ac:dyDescent="0.25">
      <c r="A196" s="417"/>
      <c r="B196" s="417"/>
      <c r="C196" s="417"/>
      <c r="D196" s="417"/>
      <c r="E196" s="417"/>
      <c r="F196" s="435" t="str">
        <f t="shared" si="6"/>
        <v xml:space="preserve"> </v>
      </c>
      <c r="G196" s="436" t="str">
        <f t="shared" si="7"/>
        <v xml:space="preserve"> </v>
      </c>
      <c r="H196" s="437" t="str">
        <f t="shared" si="8"/>
        <v xml:space="preserve"> </v>
      </c>
      <c r="I196" s="438"/>
      <c r="J196" s="417"/>
    </row>
    <row r="197" spans="1:10" x14ac:dyDescent="0.25">
      <c r="A197" s="417"/>
      <c r="B197" s="417"/>
      <c r="C197" s="417"/>
      <c r="D197" s="417"/>
      <c r="E197" s="417"/>
      <c r="F197" s="435" t="str">
        <f t="shared" si="6"/>
        <v xml:space="preserve"> </v>
      </c>
      <c r="G197" s="436" t="str">
        <f t="shared" si="7"/>
        <v xml:space="preserve"> </v>
      </c>
      <c r="H197" s="437" t="str">
        <f t="shared" si="8"/>
        <v xml:space="preserve"> </v>
      </c>
      <c r="I197" s="438"/>
      <c r="J197" s="417"/>
    </row>
    <row r="198" spans="1:10" x14ac:dyDescent="0.25">
      <c r="A198" s="417"/>
      <c r="B198" s="417"/>
      <c r="C198" s="417"/>
      <c r="D198" s="417"/>
      <c r="E198" s="417"/>
      <c r="F198" s="435" t="str">
        <f t="shared" si="6"/>
        <v xml:space="preserve"> </v>
      </c>
      <c r="G198" s="436" t="str">
        <f t="shared" si="7"/>
        <v xml:space="preserve"> </v>
      </c>
      <c r="H198" s="437" t="str">
        <f t="shared" si="8"/>
        <v xml:space="preserve"> </v>
      </c>
      <c r="I198" s="438"/>
      <c r="J198" s="417"/>
    </row>
    <row r="199" spans="1:10" x14ac:dyDescent="0.25">
      <c r="A199" s="417"/>
      <c r="B199" s="417"/>
      <c r="C199" s="417"/>
      <c r="D199" s="417"/>
      <c r="E199" s="417"/>
      <c r="F199" s="435" t="str">
        <f t="shared" si="6"/>
        <v xml:space="preserve"> </v>
      </c>
      <c r="G199" s="436" t="str">
        <f t="shared" si="7"/>
        <v xml:space="preserve"> </v>
      </c>
      <c r="H199" s="437" t="str">
        <f t="shared" si="8"/>
        <v xml:space="preserve"> </v>
      </c>
      <c r="I199" s="438"/>
      <c r="J199" s="417"/>
    </row>
    <row r="200" spans="1:10" x14ac:dyDescent="0.25">
      <c r="A200" s="417"/>
      <c r="B200" s="417"/>
      <c r="C200" s="417"/>
      <c r="D200" s="417"/>
      <c r="E200" s="417"/>
      <c r="F200" s="435" t="str">
        <f t="shared" si="6"/>
        <v xml:space="preserve"> </v>
      </c>
      <c r="G200" s="436" t="str">
        <f t="shared" si="7"/>
        <v xml:space="preserve"> </v>
      </c>
      <c r="H200" s="437" t="str">
        <f t="shared" si="8"/>
        <v xml:space="preserve"> </v>
      </c>
      <c r="I200" s="438"/>
      <c r="J200" s="417"/>
    </row>
    <row r="201" spans="1:10" x14ac:dyDescent="0.25">
      <c r="A201" s="417"/>
      <c r="B201" s="417"/>
      <c r="C201" s="417"/>
      <c r="D201" s="417"/>
      <c r="E201" s="417"/>
      <c r="F201" s="435" t="str">
        <f t="shared" si="6"/>
        <v xml:space="preserve"> </v>
      </c>
      <c r="G201" s="436" t="str">
        <f t="shared" si="7"/>
        <v xml:space="preserve"> </v>
      </c>
      <c r="H201" s="437" t="str">
        <f t="shared" si="8"/>
        <v xml:space="preserve"> </v>
      </c>
      <c r="I201" s="438"/>
      <c r="J201" s="417"/>
    </row>
    <row r="202" spans="1:10" x14ac:dyDescent="0.25">
      <c r="A202" s="417"/>
      <c r="B202" s="417"/>
      <c r="C202" s="417"/>
      <c r="D202" s="417"/>
      <c r="E202" s="417"/>
      <c r="F202" s="435" t="str">
        <f t="shared" si="6"/>
        <v xml:space="preserve"> </v>
      </c>
      <c r="G202" s="436" t="str">
        <f t="shared" si="7"/>
        <v xml:space="preserve"> </v>
      </c>
      <c r="H202" s="437" t="str">
        <f t="shared" si="8"/>
        <v xml:space="preserve"> </v>
      </c>
      <c r="I202" s="438"/>
      <c r="J202" s="417"/>
    </row>
    <row r="203" spans="1:10" x14ac:dyDescent="0.25">
      <c r="A203" s="417"/>
      <c r="B203" s="417"/>
      <c r="C203" s="417"/>
      <c r="D203" s="417"/>
      <c r="E203" s="417"/>
      <c r="F203" s="435" t="str">
        <f t="shared" ref="F203:F266" si="9">IF(E203-D203=0," ",E203-D203)</f>
        <v xml:space="preserve"> </v>
      </c>
      <c r="G203" s="436" t="str">
        <f t="shared" ref="G203:G266" si="10">IFERROR(E203/D203%," ")</f>
        <v xml:space="preserve"> </v>
      </c>
      <c r="H203" s="437" t="str">
        <f t="shared" ref="H203:H266" si="11">IFERROR(IF(A203=0,IF(ABS(F203)&lt;$H$6," ",IF(F203=0," ",F203))," ")," ")</f>
        <v xml:space="preserve"> </v>
      </c>
      <c r="I203" s="438"/>
      <c r="J203" s="417"/>
    </row>
    <row r="204" spans="1:10" x14ac:dyDescent="0.25">
      <c r="A204" s="417"/>
      <c r="B204" s="417"/>
      <c r="C204" s="417"/>
      <c r="D204" s="417"/>
      <c r="E204" s="417"/>
      <c r="F204" s="435" t="str">
        <f t="shared" si="9"/>
        <v xml:space="preserve"> </v>
      </c>
      <c r="G204" s="436" t="str">
        <f t="shared" si="10"/>
        <v xml:space="preserve"> </v>
      </c>
      <c r="H204" s="437" t="str">
        <f t="shared" si="11"/>
        <v xml:space="preserve"> </v>
      </c>
      <c r="I204" s="438"/>
      <c r="J204" s="417"/>
    </row>
    <row r="205" spans="1:10" x14ac:dyDescent="0.25">
      <c r="A205" s="417"/>
      <c r="B205" s="417"/>
      <c r="C205" s="417"/>
      <c r="D205" s="417"/>
      <c r="E205" s="417"/>
      <c r="F205" s="435" t="str">
        <f t="shared" si="9"/>
        <v xml:space="preserve"> </v>
      </c>
      <c r="G205" s="436" t="str">
        <f t="shared" si="10"/>
        <v xml:space="preserve"> </v>
      </c>
      <c r="H205" s="437" t="str">
        <f t="shared" si="11"/>
        <v xml:space="preserve"> </v>
      </c>
      <c r="I205" s="438"/>
      <c r="J205" s="417"/>
    </row>
    <row r="206" spans="1:10" x14ac:dyDescent="0.25">
      <c r="A206" s="417"/>
      <c r="B206" s="417"/>
      <c r="C206" s="417"/>
      <c r="D206" s="417"/>
      <c r="E206" s="417"/>
      <c r="F206" s="435" t="str">
        <f t="shared" si="9"/>
        <v xml:space="preserve"> </v>
      </c>
      <c r="G206" s="436" t="str">
        <f t="shared" si="10"/>
        <v xml:space="preserve"> </v>
      </c>
      <c r="H206" s="437" t="str">
        <f t="shared" si="11"/>
        <v xml:space="preserve"> </v>
      </c>
      <c r="I206" s="438"/>
      <c r="J206" s="417"/>
    </row>
    <row r="207" spans="1:10" x14ac:dyDescent="0.25">
      <c r="A207" s="417"/>
      <c r="B207" s="417"/>
      <c r="C207" s="417"/>
      <c r="D207" s="417"/>
      <c r="E207" s="417"/>
      <c r="F207" s="435" t="str">
        <f t="shared" si="9"/>
        <v xml:space="preserve"> </v>
      </c>
      <c r="G207" s="436" t="str">
        <f t="shared" si="10"/>
        <v xml:space="preserve"> </v>
      </c>
      <c r="H207" s="437" t="str">
        <f t="shared" si="11"/>
        <v xml:space="preserve"> </v>
      </c>
      <c r="I207" s="438"/>
      <c r="J207" s="417"/>
    </row>
    <row r="208" spans="1:10" x14ac:dyDescent="0.25">
      <c r="A208" s="417"/>
      <c r="B208" s="417"/>
      <c r="C208" s="417"/>
      <c r="D208" s="417"/>
      <c r="E208" s="417"/>
      <c r="F208" s="435" t="str">
        <f t="shared" si="9"/>
        <v xml:space="preserve"> </v>
      </c>
      <c r="G208" s="436" t="str">
        <f t="shared" si="10"/>
        <v xml:space="preserve"> </v>
      </c>
      <c r="H208" s="437" t="str">
        <f t="shared" si="11"/>
        <v xml:space="preserve"> </v>
      </c>
      <c r="I208" s="438"/>
      <c r="J208" s="417"/>
    </row>
    <row r="209" spans="1:10" x14ac:dyDescent="0.25">
      <c r="A209" s="417"/>
      <c r="B209" s="417"/>
      <c r="C209" s="417"/>
      <c r="D209" s="417"/>
      <c r="E209" s="417"/>
      <c r="F209" s="435" t="str">
        <f t="shared" si="9"/>
        <v xml:space="preserve"> </v>
      </c>
      <c r="G209" s="436" t="str">
        <f t="shared" si="10"/>
        <v xml:space="preserve"> </v>
      </c>
      <c r="H209" s="437" t="str">
        <f t="shared" si="11"/>
        <v xml:space="preserve"> </v>
      </c>
      <c r="I209" s="438"/>
      <c r="J209" s="417"/>
    </row>
    <row r="210" spans="1:10" x14ac:dyDescent="0.25">
      <c r="A210" s="417"/>
      <c r="B210" s="417"/>
      <c r="C210" s="417"/>
      <c r="D210" s="417"/>
      <c r="E210" s="417"/>
      <c r="F210" s="435" t="str">
        <f t="shared" si="9"/>
        <v xml:space="preserve"> </v>
      </c>
      <c r="G210" s="436" t="str">
        <f t="shared" si="10"/>
        <v xml:space="preserve"> </v>
      </c>
      <c r="H210" s="437" t="str">
        <f t="shared" si="11"/>
        <v xml:space="preserve"> </v>
      </c>
      <c r="I210" s="438"/>
      <c r="J210" s="417"/>
    </row>
    <row r="211" spans="1:10" x14ac:dyDescent="0.25">
      <c r="A211" s="417"/>
      <c r="B211" s="417"/>
      <c r="C211" s="417"/>
      <c r="D211" s="417"/>
      <c r="E211" s="417"/>
      <c r="F211" s="435" t="str">
        <f t="shared" si="9"/>
        <v xml:space="preserve"> </v>
      </c>
      <c r="G211" s="436" t="str">
        <f t="shared" si="10"/>
        <v xml:space="preserve"> </v>
      </c>
      <c r="H211" s="437" t="str">
        <f t="shared" si="11"/>
        <v xml:space="preserve"> </v>
      </c>
      <c r="I211" s="438"/>
      <c r="J211" s="417"/>
    </row>
    <row r="212" spans="1:10" x14ac:dyDescent="0.25">
      <c r="A212" s="417"/>
      <c r="B212" s="417"/>
      <c r="C212" s="417"/>
      <c r="D212" s="417"/>
      <c r="E212" s="417"/>
      <c r="F212" s="435" t="str">
        <f t="shared" si="9"/>
        <v xml:space="preserve"> </v>
      </c>
      <c r="G212" s="436" t="str">
        <f t="shared" si="10"/>
        <v xml:space="preserve"> </v>
      </c>
      <c r="H212" s="437" t="str">
        <f t="shared" si="11"/>
        <v xml:space="preserve"> </v>
      </c>
      <c r="I212" s="438"/>
      <c r="J212" s="417"/>
    </row>
    <row r="213" spans="1:10" x14ac:dyDescent="0.25">
      <c r="A213" s="417"/>
      <c r="B213" s="417"/>
      <c r="C213" s="417"/>
      <c r="D213" s="417"/>
      <c r="E213" s="417"/>
      <c r="F213" s="435" t="str">
        <f t="shared" si="9"/>
        <v xml:space="preserve"> </v>
      </c>
      <c r="G213" s="436" t="str">
        <f t="shared" si="10"/>
        <v xml:space="preserve"> </v>
      </c>
      <c r="H213" s="437" t="str">
        <f t="shared" si="11"/>
        <v xml:space="preserve"> </v>
      </c>
      <c r="I213" s="438"/>
      <c r="J213" s="417"/>
    </row>
    <row r="214" spans="1:10" x14ac:dyDescent="0.25">
      <c r="A214" s="417"/>
      <c r="B214" s="417"/>
      <c r="C214" s="417"/>
      <c r="D214" s="417"/>
      <c r="E214" s="417"/>
      <c r="F214" s="435" t="str">
        <f t="shared" si="9"/>
        <v xml:space="preserve"> </v>
      </c>
      <c r="G214" s="436" t="str">
        <f t="shared" si="10"/>
        <v xml:space="preserve"> </v>
      </c>
      <c r="H214" s="437" t="str">
        <f t="shared" si="11"/>
        <v xml:space="preserve"> </v>
      </c>
      <c r="I214" s="438"/>
      <c r="J214" s="417"/>
    </row>
    <row r="215" spans="1:10" x14ac:dyDescent="0.25">
      <c r="A215" s="417"/>
      <c r="B215" s="417"/>
      <c r="C215" s="417"/>
      <c r="D215" s="417"/>
      <c r="E215" s="417"/>
      <c r="F215" s="435" t="str">
        <f t="shared" si="9"/>
        <v xml:space="preserve"> </v>
      </c>
      <c r="G215" s="436" t="str">
        <f t="shared" si="10"/>
        <v xml:space="preserve"> </v>
      </c>
      <c r="H215" s="437" t="str">
        <f t="shared" si="11"/>
        <v xml:space="preserve"> </v>
      </c>
      <c r="I215" s="438"/>
      <c r="J215" s="417"/>
    </row>
    <row r="216" spans="1:10" x14ac:dyDescent="0.25">
      <c r="A216" s="417"/>
      <c r="B216" s="417"/>
      <c r="C216" s="417"/>
      <c r="D216" s="417"/>
      <c r="E216" s="417"/>
      <c r="F216" s="435" t="str">
        <f t="shared" si="9"/>
        <v xml:space="preserve"> </v>
      </c>
      <c r="G216" s="436" t="str">
        <f t="shared" si="10"/>
        <v xml:space="preserve"> </v>
      </c>
      <c r="H216" s="437" t="str">
        <f t="shared" si="11"/>
        <v xml:space="preserve"> </v>
      </c>
      <c r="I216" s="438"/>
      <c r="J216" s="417"/>
    </row>
    <row r="217" spans="1:10" x14ac:dyDescent="0.25">
      <c r="A217" s="417"/>
      <c r="B217" s="417"/>
      <c r="C217" s="417"/>
      <c r="D217" s="417"/>
      <c r="E217" s="417"/>
      <c r="F217" s="435" t="str">
        <f t="shared" si="9"/>
        <v xml:space="preserve"> </v>
      </c>
      <c r="G217" s="436" t="str">
        <f t="shared" si="10"/>
        <v xml:space="preserve"> </v>
      </c>
      <c r="H217" s="437" t="str">
        <f t="shared" si="11"/>
        <v xml:space="preserve"> </v>
      </c>
      <c r="I217" s="438"/>
      <c r="J217" s="417"/>
    </row>
    <row r="218" spans="1:10" x14ac:dyDescent="0.25">
      <c r="A218" s="417"/>
      <c r="B218" s="417"/>
      <c r="C218" s="417"/>
      <c r="D218" s="417"/>
      <c r="E218" s="417"/>
      <c r="F218" s="435" t="str">
        <f t="shared" si="9"/>
        <v xml:space="preserve"> </v>
      </c>
      <c r="G218" s="436" t="str">
        <f t="shared" si="10"/>
        <v xml:space="preserve"> </v>
      </c>
      <c r="H218" s="437" t="str">
        <f t="shared" si="11"/>
        <v xml:space="preserve"> </v>
      </c>
      <c r="I218" s="438"/>
      <c r="J218" s="417"/>
    </row>
    <row r="219" spans="1:10" x14ac:dyDescent="0.25">
      <c r="A219" s="417"/>
      <c r="B219" s="417"/>
      <c r="C219" s="417"/>
      <c r="D219" s="417"/>
      <c r="E219" s="417"/>
      <c r="F219" s="435" t="str">
        <f t="shared" si="9"/>
        <v xml:space="preserve"> </v>
      </c>
      <c r="G219" s="436" t="str">
        <f t="shared" si="10"/>
        <v xml:space="preserve"> </v>
      </c>
      <c r="H219" s="437" t="str">
        <f t="shared" si="11"/>
        <v xml:space="preserve"> </v>
      </c>
      <c r="I219" s="438"/>
      <c r="J219" s="417"/>
    </row>
    <row r="220" spans="1:10" x14ac:dyDescent="0.25">
      <c r="A220" s="417"/>
      <c r="B220" s="417"/>
      <c r="C220" s="417"/>
      <c r="D220" s="417"/>
      <c r="E220" s="417"/>
      <c r="F220" s="435" t="str">
        <f t="shared" si="9"/>
        <v xml:space="preserve"> </v>
      </c>
      <c r="G220" s="436" t="str">
        <f t="shared" si="10"/>
        <v xml:space="preserve"> </v>
      </c>
      <c r="H220" s="437" t="str">
        <f t="shared" si="11"/>
        <v xml:space="preserve"> </v>
      </c>
      <c r="I220" s="438"/>
      <c r="J220" s="417"/>
    </row>
    <row r="221" spans="1:10" x14ac:dyDescent="0.25">
      <c r="A221" s="417"/>
      <c r="B221" s="417"/>
      <c r="C221" s="417"/>
      <c r="D221" s="417"/>
      <c r="E221" s="417"/>
      <c r="F221" s="435" t="str">
        <f t="shared" si="9"/>
        <v xml:space="preserve"> </v>
      </c>
      <c r="G221" s="436" t="str">
        <f t="shared" si="10"/>
        <v xml:space="preserve"> </v>
      </c>
      <c r="H221" s="437" t="str">
        <f t="shared" si="11"/>
        <v xml:space="preserve"> </v>
      </c>
      <c r="I221" s="438"/>
      <c r="J221" s="417"/>
    </row>
    <row r="222" spans="1:10" x14ac:dyDescent="0.25">
      <c r="A222" s="417"/>
      <c r="B222" s="417"/>
      <c r="C222" s="417"/>
      <c r="D222" s="417"/>
      <c r="E222" s="417"/>
      <c r="F222" s="435" t="str">
        <f t="shared" si="9"/>
        <v xml:space="preserve"> </v>
      </c>
      <c r="G222" s="436" t="str">
        <f t="shared" si="10"/>
        <v xml:space="preserve"> </v>
      </c>
      <c r="H222" s="437" t="str">
        <f t="shared" si="11"/>
        <v xml:space="preserve"> </v>
      </c>
      <c r="I222" s="438"/>
      <c r="J222" s="417"/>
    </row>
    <row r="223" spans="1:10" x14ac:dyDescent="0.25">
      <c r="A223" s="417"/>
      <c r="B223" s="417"/>
      <c r="C223" s="417"/>
      <c r="D223" s="417"/>
      <c r="E223" s="417"/>
      <c r="F223" s="435" t="str">
        <f t="shared" si="9"/>
        <v xml:space="preserve"> </v>
      </c>
      <c r="G223" s="436" t="str">
        <f t="shared" si="10"/>
        <v xml:space="preserve"> </v>
      </c>
      <c r="H223" s="437" t="str">
        <f t="shared" si="11"/>
        <v xml:space="preserve"> </v>
      </c>
      <c r="I223" s="438"/>
      <c r="J223" s="417"/>
    </row>
    <row r="224" spans="1:10" x14ac:dyDescent="0.25">
      <c r="A224" s="417"/>
      <c r="B224" s="417"/>
      <c r="C224" s="417"/>
      <c r="D224" s="417"/>
      <c r="E224" s="417"/>
      <c r="F224" s="435" t="str">
        <f t="shared" si="9"/>
        <v xml:space="preserve"> </v>
      </c>
      <c r="G224" s="436" t="str">
        <f t="shared" si="10"/>
        <v xml:space="preserve"> </v>
      </c>
      <c r="H224" s="437" t="str">
        <f t="shared" si="11"/>
        <v xml:space="preserve"> </v>
      </c>
      <c r="I224" s="438"/>
      <c r="J224" s="417"/>
    </row>
    <row r="225" spans="1:10" x14ac:dyDescent="0.25">
      <c r="A225" s="417"/>
      <c r="B225" s="417"/>
      <c r="C225" s="417"/>
      <c r="D225" s="417"/>
      <c r="E225" s="417"/>
      <c r="F225" s="435" t="str">
        <f t="shared" si="9"/>
        <v xml:space="preserve"> </v>
      </c>
      <c r="G225" s="436" t="str">
        <f t="shared" si="10"/>
        <v xml:space="preserve"> </v>
      </c>
      <c r="H225" s="437" t="str">
        <f t="shared" si="11"/>
        <v xml:space="preserve"> </v>
      </c>
      <c r="I225" s="438"/>
      <c r="J225" s="417"/>
    </row>
    <row r="226" spans="1:10" x14ac:dyDescent="0.25">
      <c r="A226" s="417"/>
      <c r="B226" s="417"/>
      <c r="C226" s="417"/>
      <c r="D226" s="417"/>
      <c r="E226" s="417"/>
      <c r="F226" s="435" t="str">
        <f t="shared" si="9"/>
        <v xml:space="preserve"> </v>
      </c>
      <c r="G226" s="436" t="str">
        <f t="shared" si="10"/>
        <v xml:space="preserve"> </v>
      </c>
      <c r="H226" s="437" t="str">
        <f t="shared" si="11"/>
        <v xml:space="preserve"> </v>
      </c>
      <c r="I226" s="438"/>
      <c r="J226" s="417"/>
    </row>
    <row r="227" spans="1:10" x14ac:dyDescent="0.25">
      <c r="A227" s="417"/>
      <c r="B227" s="417"/>
      <c r="C227" s="417"/>
      <c r="D227" s="417"/>
      <c r="E227" s="417"/>
      <c r="F227" s="435" t="str">
        <f t="shared" si="9"/>
        <v xml:space="preserve"> </v>
      </c>
      <c r="G227" s="436" t="str">
        <f t="shared" si="10"/>
        <v xml:space="preserve"> </v>
      </c>
      <c r="H227" s="437" t="str">
        <f t="shared" si="11"/>
        <v xml:space="preserve"> </v>
      </c>
      <c r="I227" s="438"/>
      <c r="J227" s="417"/>
    </row>
    <row r="228" spans="1:10" x14ac:dyDescent="0.25">
      <c r="A228" s="417"/>
      <c r="B228" s="417"/>
      <c r="C228" s="417"/>
      <c r="D228" s="417"/>
      <c r="E228" s="417"/>
      <c r="F228" s="435" t="str">
        <f t="shared" si="9"/>
        <v xml:space="preserve"> </v>
      </c>
      <c r="G228" s="436" t="str">
        <f t="shared" si="10"/>
        <v xml:space="preserve"> </v>
      </c>
      <c r="H228" s="437" t="str">
        <f t="shared" si="11"/>
        <v xml:space="preserve"> </v>
      </c>
      <c r="I228" s="438"/>
      <c r="J228" s="417"/>
    </row>
    <row r="229" spans="1:10" x14ac:dyDescent="0.25">
      <c r="A229" s="417"/>
      <c r="B229" s="417"/>
      <c r="C229" s="417"/>
      <c r="D229" s="417"/>
      <c r="E229" s="417"/>
      <c r="F229" s="435" t="str">
        <f t="shared" si="9"/>
        <v xml:space="preserve"> </v>
      </c>
      <c r="G229" s="436" t="str">
        <f t="shared" si="10"/>
        <v xml:space="preserve"> </v>
      </c>
      <c r="H229" s="437" t="str">
        <f t="shared" si="11"/>
        <v xml:space="preserve"> </v>
      </c>
      <c r="I229" s="438"/>
      <c r="J229" s="417"/>
    </row>
    <row r="230" spans="1:10" x14ac:dyDescent="0.25">
      <c r="A230" s="417"/>
      <c r="B230" s="417"/>
      <c r="C230" s="417"/>
      <c r="D230" s="417"/>
      <c r="E230" s="417"/>
      <c r="F230" s="435" t="str">
        <f t="shared" si="9"/>
        <v xml:space="preserve"> </v>
      </c>
      <c r="G230" s="436" t="str">
        <f t="shared" si="10"/>
        <v xml:space="preserve"> </v>
      </c>
      <c r="H230" s="437" t="str">
        <f t="shared" si="11"/>
        <v xml:space="preserve"> </v>
      </c>
      <c r="I230" s="438"/>
      <c r="J230" s="417"/>
    </row>
    <row r="231" spans="1:10" x14ac:dyDescent="0.25">
      <c r="A231" s="417"/>
      <c r="B231" s="417"/>
      <c r="C231" s="417"/>
      <c r="D231" s="417"/>
      <c r="E231" s="417"/>
      <c r="F231" s="435" t="str">
        <f t="shared" si="9"/>
        <v xml:space="preserve"> </v>
      </c>
      <c r="G231" s="436" t="str">
        <f t="shared" si="10"/>
        <v xml:space="preserve"> </v>
      </c>
      <c r="H231" s="437" t="str">
        <f t="shared" si="11"/>
        <v xml:space="preserve"> </v>
      </c>
      <c r="I231" s="438"/>
      <c r="J231" s="417"/>
    </row>
    <row r="232" spans="1:10" x14ac:dyDescent="0.25">
      <c r="A232" s="417"/>
      <c r="B232" s="417"/>
      <c r="C232" s="417"/>
      <c r="D232" s="417"/>
      <c r="E232" s="417"/>
      <c r="F232" s="435" t="str">
        <f t="shared" si="9"/>
        <v xml:space="preserve"> </v>
      </c>
      <c r="G232" s="436" t="str">
        <f t="shared" si="10"/>
        <v xml:space="preserve"> </v>
      </c>
      <c r="H232" s="437" t="str">
        <f t="shared" si="11"/>
        <v xml:space="preserve"> </v>
      </c>
      <c r="I232" s="438"/>
      <c r="J232" s="417"/>
    </row>
    <row r="233" spans="1:10" x14ac:dyDescent="0.25">
      <c r="A233" s="417"/>
      <c r="B233" s="417"/>
      <c r="C233" s="417"/>
      <c r="D233" s="417"/>
      <c r="E233" s="417"/>
      <c r="F233" s="435" t="str">
        <f t="shared" si="9"/>
        <v xml:space="preserve"> </v>
      </c>
      <c r="G233" s="436" t="str">
        <f t="shared" si="10"/>
        <v xml:space="preserve"> </v>
      </c>
      <c r="H233" s="437" t="str">
        <f t="shared" si="11"/>
        <v xml:space="preserve"> </v>
      </c>
      <c r="I233" s="438"/>
      <c r="J233" s="417"/>
    </row>
    <row r="234" spans="1:10" x14ac:dyDescent="0.25">
      <c r="A234" s="417"/>
      <c r="B234" s="417"/>
      <c r="C234" s="417"/>
      <c r="D234" s="417"/>
      <c r="E234" s="417"/>
      <c r="F234" s="435" t="str">
        <f t="shared" si="9"/>
        <v xml:space="preserve"> </v>
      </c>
      <c r="G234" s="436" t="str">
        <f t="shared" si="10"/>
        <v xml:space="preserve"> </v>
      </c>
      <c r="H234" s="437" t="str">
        <f t="shared" si="11"/>
        <v xml:space="preserve"> </v>
      </c>
      <c r="I234" s="438"/>
      <c r="J234" s="417"/>
    </row>
    <row r="235" spans="1:10" x14ac:dyDescent="0.25">
      <c r="A235" s="417"/>
      <c r="B235" s="417"/>
      <c r="C235" s="417"/>
      <c r="D235" s="417"/>
      <c r="E235" s="417"/>
      <c r="F235" s="435" t="str">
        <f t="shared" si="9"/>
        <v xml:space="preserve"> </v>
      </c>
      <c r="G235" s="436" t="str">
        <f t="shared" si="10"/>
        <v xml:space="preserve"> </v>
      </c>
      <c r="H235" s="437" t="str">
        <f t="shared" si="11"/>
        <v xml:space="preserve"> </v>
      </c>
      <c r="I235" s="438"/>
      <c r="J235" s="417"/>
    </row>
    <row r="236" spans="1:10" x14ac:dyDescent="0.25">
      <c r="A236" s="417"/>
      <c r="B236" s="417"/>
      <c r="C236" s="417"/>
      <c r="D236" s="417"/>
      <c r="E236" s="417"/>
      <c r="F236" s="435" t="str">
        <f t="shared" si="9"/>
        <v xml:space="preserve"> </v>
      </c>
      <c r="G236" s="436" t="str">
        <f t="shared" si="10"/>
        <v xml:space="preserve"> </v>
      </c>
      <c r="H236" s="437" t="str">
        <f t="shared" si="11"/>
        <v xml:space="preserve"> </v>
      </c>
      <c r="I236" s="438"/>
      <c r="J236" s="417"/>
    </row>
    <row r="237" spans="1:10" x14ac:dyDescent="0.25">
      <c r="A237" s="417"/>
      <c r="B237" s="417"/>
      <c r="C237" s="417"/>
      <c r="D237" s="417"/>
      <c r="E237" s="417"/>
      <c r="F237" s="435" t="str">
        <f t="shared" si="9"/>
        <v xml:space="preserve"> </v>
      </c>
      <c r="G237" s="436" t="str">
        <f t="shared" si="10"/>
        <v xml:space="preserve"> </v>
      </c>
      <c r="H237" s="437" t="str">
        <f t="shared" si="11"/>
        <v xml:space="preserve"> </v>
      </c>
      <c r="I237" s="438"/>
      <c r="J237" s="417"/>
    </row>
    <row r="238" spans="1:10" x14ac:dyDescent="0.25">
      <c r="A238" s="417"/>
      <c r="B238" s="417"/>
      <c r="C238" s="417"/>
      <c r="D238" s="417"/>
      <c r="E238" s="417"/>
      <c r="F238" s="435" t="str">
        <f t="shared" si="9"/>
        <v xml:space="preserve"> </v>
      </c>
      <c r="G238" s="436" t="str">
        <f t="shared" si="10"/>
        <v xml:space="preserve"> </v>
      </c>
      <c r="H238" s="437" t="str">
        <f t="shared" si="11"/>
        <v xml:space="preserve"> </v>
      </c>
      <c r="I238" s="438"/>
      <c r="J238" s="417"/>
    </row>
    <row r="239" spans="1:10" x14ac:dyDescent="0.25">
      <c r="A239" s="417"/>
      <c r="B239" s="417"/>
      <c r="C239" s="417"/>
      <c r="D239" s="417"/>
      <c r="E239" s="417"/>
      <c r="F239" s="435" t="str">
        <f t="shared" si="9"/>
        <v xml:space="preserve"> </v>
      </c>
      <c r="G239" s="436" t="str">
        <f t="shared" si="10"/>
        <v xml:space="preserve"> </v>
      </c>
      <c r="H239" s="437" t="str">
        <f t="shared" si="11"/>
        <v xml:space="preserve"> </v>
      </c>
      <c r="I239" s="438"/>
      <c r="J239" s="417"/>
    </row>
    <row r="240" spans="1:10" x14ac:dyDescent="0.25">
      <c r="A240" s="417"/>
      <c r="B240" s="417"/>
      <c r="C240" s="417"/>
      <c r="D240" s="417"/>
      <c r="E240" s="417"/>
      <c r="F240" s="435" t="str">
        <f t="shared" si="9"/>
        <v xml:space="preserve"> </v>
      </c>
      <c r="G240" s="436" t="str">
        <f t="shared" si="10"/>
        <v xml:space="preserve"> </v>
      </c>
      <c r="H240" s="437" t="str">
        <f t="shared" si="11"/>
        <v xml:space="preserve"> </v>
      </c>
      <c r="I240" s="438"/>
      <c r="J240" s="417"/>
    </row>
    <row r="241" spans="1:10" x14ac:dyDescent="0.25">
      <c r="A241" s="417"/>
      <c r="B241" s="417"/>
      <c r="C241" s="417"/>
      <c r="D241" s="417"/>
      <c r="E241" s="417"/>
      <c r="F241" s="435" t="str">
        <f t="shared" si="9"/>
        <v xml:space="preserve"> </v>
      </c>
      <c r="G241" s="436" t="str">
        <f t="shared" si="10"/>
        <v xml:space="preserve"> </v>
      </c>
      <c r="H241" s="437" t="str">
        <f t="shared" si="11"/>
        <v xml:space="preserve"> </v>
      </c>
      <c r="I241" s="438"/>
      <c r="J241" s="417"/>
    </row>
    <row r="242" spans="1:10" x14ac:dyDescent="0.25">
      <c r="A242" s="417"/>
      <c r="B242" s="417"/>
      <c r="C242" s="417"/>
      <c r="D242" s="417"/>
      <c r="E242" s="417"/>
      <c r="F242" s="435" t="str">
        <f t="shared" si="9"/>
        <v xml:space="preserve"> </v>
      </c>
      <c r="G242" s="436" t="str">
        <f t="shared" si="10"/>
        <v xml:space="preserve"> </v>
      </c>
      <c r="H242" s="437" t="str">
        <f t="shared" si="11"/>
        <v xml:space="preserve"> </v>
      </c>
      <c r="I242" s="438"/>
      <c r="J242" s="417"/>
    </row>
    <row r="243" spans="1:10" x14ac:dyDescent="0.25">
      <c r="A243" s="417"/>
      <c r="B243" s="417"/>
      <c r="C243" s="417"/>
      <c r="D243" s="417"/>
      <c r="E243" s="417"/>
      <c r="F243" s="435" t="str">
        <f t="shared" si="9"/>
        <v xml:space="preserve"> </v>
      </c>
      <c r="G243" s="436" t="str">
        <f t="shared" si="10"/>
        <v xml:space="preserve"> </v>
      </c>
      <c r="H243" s="437" t="str">
        <f t="shared" si="11"/>
        <v xml:space="preserve"> </v>
      </c>
      <c r="I243" s="438"/>
      <c r="J243" s="417"/>
    </row>
    <row r="244" spans="1:10" x14ac:dyDescent="0.25">
      <c r="A244" s="417"/>
      <c r="B244" s="417"/>
      <c r="C244" s="417"/>
      <c r="D244" s="417"/>
      <c r="E244" s="417"/>
      <c r="F244" s="435" t="str">
        <f t="shared" si="9"/>
        <v xml:space="preserve"> </v>
      </c>
      <c r="G244" s="436" t="str">
        <f t="shared" si="10"/>
        <v xml:space="preserve"> </v>
      </c>
      <c r="H244" s="437" t="str">
        <f t="shared" si="11"/>
        <v xml:space="preserve"> </v>
      </c>
      <c r="I244" s="438"/>
      <c r="J244" s="417"/>
    </row>
    <row r="245" spans="1:10" x14ac:dyDescent="0.25">
      <c r="A245" s="417"/>
      <c r="B245" s="417"/>
      <c r="C245" s="417"/>
      <c r="D245" s="417"/>
      <c r="E245" s="417"/>
      <c r="F245" s="435" t="str">
        <f t="shared" si="9"/>
        <v xml:space="preserve"> </v>
      </c>
      <c r="G245" s="436" t="str">
        <f t="shared" si="10"/>
        <v xml:space="preserve"> </v>
      </c>
      <c r="H245" s="437" t="str">
        <f t="shared" si="11"/>
        <v xml:space="preserve"> </v>
      </c>
      <c r="I245" s="438"/>
      <c r="J245" s="417"/>
    </row>
    <row r="246" spans="1:10" x14ac:dyDescent="0.25">
      <c r="A246" s="417"/>
      <c r="B246" s="417"/>
      <c r="C246" s="417"/>
      <c r="D246" s="417"/>
      <c r="E246" s="417"/>
      <c r="F246" s="435" t="str">
        <f t="shared" si="9"/>
        <v xml:space="preserve"> </v>
      </c>
      <c r="G246" s="436" t="str">
        <f t="shared" si="10"/>
        <v xml:space="preserve"> </v>
      </c>
      <c r="H246" s="437" t="str">
        <f t="shared" si="11"/>
        <v xml:space="preserve"> </v>
      </c>
      <c r="I246" s="438"/>
      <c r="J246" s="417"/>
    </row>
    <row r="247" spans="1:10" x14ac:dyDescent="0.25">
      <c r="A247" s="417"/>
      <c r="B247" s="417"/>
      <c r="C247" s="417"/>
      <c r="D247" s="417"/>
      <c r="E247" s="417"/>
      <c r="F247" s="435" t="str">
        <f t="shared" si="9"/>
        <v xml:space="preserve"> </v>
      </c>
      <c r="G247" s="436" t="str">
        <f t="shared" si="10"/>
        <v xml:space="preserve"> </v>
      </c>
      <c r="H247" s="437" t="str">
        <f t="shared" si="11"/>
        <v xml:space="preserve"> </v>
      </c>
      <c r="I247" s="438"/>
      <c r="J247" s="417"/>
    </row>
    <row r="248" spans="1:10" x14ac:dyDescent="0.25">
      <c r="A248" s="417"/>
      <c r="B248" s="417"/>
      <c r="C248" s="417"/>
      <c r="D248" s="417"/>
      <c r="E248" s="417"/>
      <c r="F248" s="435" t="str">
        <f t="shared" si="9"/>
        <v xml:space="preserve"> </v>
      </c>
      <c r="G248" s="436" t="str">
        <f t="shared" si="10"/>
        <v xml:space="preserve"> </v>
      </c>
      <c r="H248" s="437" t="str">
        <f t="shared" si="11"/>
        <v xml:space="preserve"> </v>
      </c>
      <c r="I248" s="438"/>
      <c r="J248" s="417"/>
    </row>
    <row r="249" spans="1:10" x14ac:dyDescent="0.25">
      <c r="A249" s="417"/>
      <c r="B249" s="417"/>
      <c r="C249" s="417"/>
      <c r="D249" s="417"/>
      <c r="E249" s="417"/>
      <c r="F249" s="435" t="str">
        <f t="shared" si="9"/>
        <v xml:space="preserve"> </v>
      </c>
      <c r="G249" s="436" t="str">
        <f t="shared" si="10"/>
        <v xml:space="preserve"> </v>
      </c>
      <c r="H249" s="437" t="str">
        <f t="shared" si="11"/>
        <v xml:space="preserve"> </v>
      </c>
      <c r="I249" s="438"/>
      <c r="J249" s="417"/>
    </row>
    <row r="250" spans="1:10" x14ac:dyDescent="0.25">
      <c r="A250" s="417"/>
      <c r="B250" s="417"/>
      <c r="C250" s="417"/>
      <c r="D250" s="417"/>
      <c r="E250" s="417"/>
      <c r="F250" s="435" t="str">
        <f t="shared" si="9"/>
        <v xml:space="preserve"> </v>
      </c>
      <c r="G250" s="436" t="str">
        <f t="shared" si="10"/>
        <v xml:space="preserve"> </v>
      </c>
      <c r="H250" s="437" t="str">
        <f t="shared" si="11"/>
        <v xml:space="preserve"> </v>
      </c>
      <c r="I250" s="438"/>
      <c r="J250" s="417"/>
    </row>
    <row r="251" spans="1:10" x14ac:dyDescent="0.25">
      <c r="A251" s="417"/>
      <c r="B251" s="417"/>
      <c r="C251" s="417"/>
      <c r="D251" s="417"/>
      <c r="E251" s="417"/>
      <c r="F251" s="435" t="str">
        <f t="shared" si="9"/>
        <v xml:space="preserve"> </v>
      </c>
      <c r="G251" s="436" t="str">
        <f t="shared" si="10"/>
        <v xml:space="preserve"> </v>
      </c>
      <c r="H251" s="437" t="str">
        <f t="shared" si="11"/>
        <v xml:space="preserve"> </v>
      </c>
      <c r="I251" s="438"/>
      <c r="J251" s="417"/>
    </row>
    <row r="252" spans="1:10" x14ac:dyDescent="0.25">
      <c r="A252" s="417"/>
      <c r="B252" s="417"/>
      <c r="C252" s="417"/>
      <c r="D252" s="417"/>
      <c r="E252" s="417"/>
      <c r="F252" s="435" t="str">
        <f t="shared" si="9"/>
        <v xml:space="preserve"> </v>
      </c>
      <c r="G252" s="436" t="str">
        <f t="shared" si="10"/>
        <v xml:space="preserve"> </v>
      </c>
      <c r="H252" s="437" t="str">
        <f t="shared" si="11"/>
        <v xml:space="preserve"> </v>
      </c>
      <c r="I252" s="438"/>
      <c r="J252" s="417"/>
    </row>
    <row r="253" spans="1:10" x14ac:dyDescent="0.25">
      <c r="A253" s="417"/>
      <c r="B253" s="417"/>
      <c r="C253" s="417"/>
      <c r="D253" s="417"/>
      <c r="E253" s="417"/>
      <c r="F253" s="435" t="str">
        <f t="shared" si="9"/>
        <v xml:space="preserve"> </v>
      </c>
      <c r="G253" s="436" t="str">
        <f t="shared" si="10"/>
        <v xml:space="preserve"> </v>
      </c>
      <c r="H253" s="437" t="str">
        <f t="shared" si="11"/>
        <v xml:space="preserve"> </v>
      </c>
      <c r="I253" s="438"/>
      <c r="J253" s="417"/>
    </row>
    <row r="254" spans="1:10" x14ac:dyDescent="0.25">
      <c r="A254" s="417"/>
      <c r="B254" s="417"/>
      <c r="C254" s="417"/>
      <c r="D254" s="417"/>
      <c r="E254" s="417"/>
      <c r="F254" s="435" t="str">
        <f t="shared" si="9"/>
        <v xml:space="preserve"> </v>
      </c>
      <c r="G254" s="436" t="str">
        <f t="shared" si="10"/>
        <v xml:space="preserve"> </v>
      </c>
      <c r="H254" s="437" t="str">
        <f t="shared" si="11"/>
        <v xml:space="preserve"> </v>
      </c>
      <c r="I254" s="438"/>
      <c r="J254" s="417"/>
    </row>
    <row r="255" spans="1:10" x14ac:dyDescent="0.25">
      <c r="A255" s="417"/>
      <c r="B255" s="417"/>
      <c r="C255" s="417"/>
      <c r="D255" s="417"/>
      <c r="E255" s="417"/>
      <c r="F255" s="435" t="str">
        <f t="shared" si="9"/>
        <v xml:space="preserve"> </v>
      </c>
      <c r="G255" s="436" t="str">
        <f t="shared" si="10"/>
        <v xml:space="preserve"> </v>
      </c>
      <c r="H255" s="437" t="str">
        <f t="shared" si="11"/>
        <v xml:space="preserve"> </v>
      </c>
      <c r="I255" s="438"/>
      <c r="J255" s="417"/>
    </row>
    <row r="256" spans="1:10" x14ac:dyDescent="0.25">
      <c r="A256" s="417"/>
      <c r="B256" s="417"/>
      <c r="C256" s="417"/>
      <c r="D256" s="417"/>
      <c r="E256" s="417"/>
      <c r="F256" s="435" t="str">
        <f t="shared" si="9"/>
        <v xml:space="preserve"> </v>
      </c>
      <c r="G256" s="436" t="str">
        <f t="shared" si="10"/>
        <v xml:space="preserve"> </v>
      </c>
      <c r="H256" s="437" t="str">
        <f t="shared" si="11"/>
        <v xml:space="preserve"> </v>
      </c>
      <c r="I256" s="438"/>
      <c r="J256" s="417"/>
    </row>
    <row r="257" spans="1:10" x14ac:dyDescent="0.25">
      <c r="A257" s="417"/>
      <c r="B257" s="417"/>
      <c r="C257" s="417"/>
      <c r="D257" s="417"/>
      <c r="E257" s="417"/>
      <c r="F257" s="435" t="str">
        <f t="shared" si="9"/>
        <v xml:space="preserve"> </v>
      </c>
      <c r="G257" s="436" t="str">
        <f t="shared" si="10"/>
        <v xml:space="preserve"> </v>
      </c>
      <c r="H257" s="437" t="str">
        <f t="shared" si="11"/>
        <v xml:space="preserve"> </v>
      </c>
      <c r="I257" s="438"/>
      <c r="J257" s="417"/>
    </row>
    <row r="258" spans="1:10" x14ac:dyDescent="0.25">
      <c r="A258" s="417"/>
      <c r="B258" s="417"/>
      <c r="C258" s="417"/>
      <c r="D258" s="417"/>
      <c r="E258" s="417"/>
      <c r="F258" s="435" t="str">
        <f t="shared" si="9"/>
        <v xml:space="preserve"> </v>
      </c>
      <c r="G258" s="436" t="str">
        <f t="shared" si="10"/>
        <v xml:space="preserve"> </v>
      </c>
      <c r="H258" s="437" t="str">
        <f t="shared" si="11"/>
        <v xml:space="preserve"> </v>
      </c>
      <c r="I258" s="438"/>
      <c r="J258" s="417"/>
    </row>
    <row r="259" spans="1:10" x14ac:dyDescent="0.25">
      <c r="A259" s="417"/>
      <c r="B259" s="417"/>
      <c r="C259" s="417"/>
      <c r="D259" s="417"/>
      <c r="E259" s="417"/>
      <c r="F259" s="435" t="str">
        <f t="shared" si="9"/>
        <v xml:space="preserve"> </v>
      </c>
      <c r="G259" s="436" t="str">
        <f t="shared" si="10"/>
        <v xml:space="preserve"> </v>
      </c>
      <c r="H259" s="437" t="str">
        <f t="shared" si="11"/>
        <v xml:space="preserve"> </v>
      </c>
      <c r="I259" s="438"/>
      <c r="J259" s="417"/>
    </row>
    <row r="260" spans="1:10" x14ac:dyDescent="0.25">
      <c r="A260" s="417"/>
      <c r="B260" s="417"/>
      <c r="C260" s="417"/>
      <c r="D260" s="417"/>
      <c r="E260" s="417"/>
      <c r="F260" s="435" t="str">
        <f t="shared" si="9"/>
        <v xml:space="preserve"> </v>
      </c>
      <c r="G260" s="436" t="str">
        <f t="shared" si="10"/>
        <v xml:space="preserve"> </v>
      </c>
      <c r="H260" s="437" t="str">
        <f t="shared" si="11"/>
        <v xml:space="preserve"> </v>
      </c>
      <c r="I260" s="438"/>
      <c r="J260" s="417"/>
    </row>
    <row r="261" spans="1:10" x14ac:dyDescent="0.25">
      <c r="A261" s="417"/>
      <c r="B261" s="417"/>
      <c r="C261" s="417"/>
      <c r="D261" s="417"/>
      <c r="E261" s="417"/>
      <c r="F261" s="435" t="str">
        <f t="shared" si="9"/>
        <v xml:space="preserve"> </v>
      </c>
      <c r="G261" s="436" t="str">
        <f t="shared" si="10"/>
        <v xml:space="preserve"> </v>
      </c>
      <c r="H261" s="437" t="str">
        <f t="shared" si="11"/>
        <v xml:space="preserve"> </v>
      </c>
      <c r="I261" s="438"/>
      <c r="J261" s="417"/>
    </row>
    <row r="262" spans="1:10" x14ac:dyDescent="0.25">
      <c r="A262" s="417"/>
      <c r="B262" s="417"/>
      <c r="C262" s="417"/>
      <c r="D262" s="417"/>
      <c r="E262" s="417"/>
      <c r="F262" s="435" t="str">
        <f t="shared" si="9"/>
        <v xml:space="preserve"> </v>
      </c>
      <c r="G262" s="436" t="str">
        <f t="shared" si="10"/>
        <v xml:space="preserve"> </v>
      </c>
      <c r="H262" s="437" t="str">
        <f t="shared" si="11"/>
        <v xml:space="preserve"> </v>
      </c>
      <c r="I262" s="438"/>
      <c r="J262" s="417"/>
    </row>
    <row r="263" spans="1:10" x14ac:dyDescent="0.25">
      <c r="A263" s="417"/>
      <c r="B263" s="417"/>
      <c r="C263" s="417"/>
      <c r="D263" s="417"/>
      <c r="E263" s="417"/>
      <c r="F263" s="435" t="str">
        <f t="shared" si="9"/>
        <v xml:space="preserve"> </v>
      </c>
      <c r="G263" s="436" t="str">
        <f t="shared" si="10"/>
        <v xml:space="preserve"> </v>
      </c>
      <c r="H263" s="437" t="str">
        <f t="shared" si="11"/>
        <v xml:space="preserve"> </v>
      </c>
      <c r="I263" s="438"/>
      <c r="J263" s="417"/>
    </row>
    <row r="264" spans="1:10" x14ac:dyDescent="0.25">
      <c r="A264" s="417"/>
      <c r="B264" s="417"/>
      <c r="C264" s="417"/>
      <c r="D264" s="417"/>
      <c r="E264" s="417"/>
      <c r="F264" s="435" t="str">
        <f t="shared" si="9"/>
        <v xml:space="preserve"> </v>
      </c>
      <c r="G264" s="436" t="str">
        <f t="shared" si="10"/>
        <v xml:space="preserve"> </v>
      </c>
      <c r="H264" s="437" t="str">
        <f t="shared" si="11"/>
        <v xml:space="preserve"> </v>
      </c>
      <c r="I264" s="438"/>
      <c r="J264" s="417"/>
    </row>
    <row r="265" spans="1:10" x14ac:dyDescent="0.25">
      <c r="A265" s="417"/>
      <c r="B265" s="417"/>
      <c r="C265" s="417"/>
      <c r="D265" s="417"/>
      <c r="E265" s="417"/>
      <c r="F265" s="435" t="str">
        <f t="shared" si="9"/>
        <v xml:space="preserve"> </v>
      </c>
      <c r="G265" s="436" t="str">
        <f t="shared" si="10"/>
        <v xml:space="preserve"> </v>
      </c>
      <c r="H265" s="437" t="str">
        <f t="shared" si="11"/>
        <v xml:space="preserve"> </v>
      </c>
      <c r="I265" s="438"/>
      <c r="J265" s="417"/>
    </row>
    <row r="266" spans="1:10" x14ac:dyDescent="0.25">
      <c r="A266" s="417"/>
      <c r="B266" s="417"/>
      <c r="C266" s="417"/>
      <c r="D266" s="417"/>
      <c r="E266" s="417"/>
      <c r="F266" s="435" t="str">
        <f t="shared" si="9"/>
        <v xml:space="preserve"> </v>
      </c>
      <c r="G266" s="436" t="str">
        <f t="shared" si="10"/>
        <v xml:space="preserve"> </v>
      </c>
      <c r="H266" s="437" t="str">
        <f t="shared" si="11"/>
        <v xml:space="preserve"> </v>
      </c>
      <c r="I266" s="438"/>
      <c r="J266" s="417"/>
    </row>
    <row r="267" spans="1:10" x14ac:dyDescent="0.25">
      <c r="A267" s="417"/>
      <c r="B267" s="417"/>
      <c r="C267" s="417"/>
      <c r="D267" s="417"/>
      <c r="E267" s="417"/>
      <c r="F267" s="435" t="str">
        <f t="shared" ref="F267:F330" si="12">IF(E267-D267=0," ",E267-D267)</f>
        <v xml:space="preserve"> </v>
      </c>
      <c r="G267" s="436" t="str">
        <f t="shared" ref="G267:G330" si="13">IFERROR(E267/D267%," ")</f>
        <v xml:space="preserve"> </v>
      </c>
      <c r="H267" s="437" t="str">
        <f t="shared" ref="H267:H330" si="14">IFERROR(IF(A267=0,IF(ABS(F267)&lt;$H$6," ",IF(F267=0," ",F267))," ")," ")</f>
        <v xml:space="preserve"> </v>
      </c>
      <c r="I267" s="438"/>
      <c r="J267" s="417"/>
    </row>
    <row r="268" spans="1:10" x14ac:dyDescent="0.25">
      <c r="A268" s="417"/>
      <c r="B268" s="417"/>
      <c r="C268" s="417"/>
      <c r="D268" s="417"/>
      <c r="E268" s="417"/>
      <c r="F268" s="435" t="str">
        <f t="shared" si="12"/>
        <v xml:space="preserve"> </v>
      </c>
      <c r="G268" s="436" t="str">
        <f t="shared" si="13"/>
        <v xml:space="preserve"> </v>
      </c>
      <c r="H268" s="437" t="str">
        <f t="shared" si="14"/>
        <v xml:space="preserve"> </v>
      </c>
      <c r="I268" s="438"/>
      <c r="J268" s="417"/>
    </row>
    <row r="269" spans="1:10" x14ac:dyDescent="0.25">
      <c r="A269" s="417"/>
      <c r="B269" s="417"/>
      <c r="C269" s="417"/>
      <c r="D269" s="417"/>
      <c r="E269" s="417"/>
      <c r="F269" s="435" t="str">
        <f t="shared" si="12"/>
        <v xml:space="preserve"> </v>
      </c>
      <c r="G269" s="436" t="str">
        <f t="shared" si="13"/>
        <v xml:space="preserve"> </v>
      </c>
      <c r="H269" s="437" t="str">
        <f t="shared" si="14"/>
        <v xml:space="preserve"> </v>
      </c>
      <c r="I269" s="438"/>
      <c r="J269" s="417"/>
    </row>
    <row r="270" spans="1:10" x14ac:dyDescent="0.25">
      <c r="A270" s="417"/>
      <c r="B270" s="417"/>
      <c r="C270" s="417"/>
      <c r="D270" s="417"/>
      <c r="E270" s="417"/>
      <c r="F270" s="435" t="str">
        <f t="shared" si="12"/>
        <v xml:space="preserve"> </v>
      </c>
      <c r="G270" s="436" t="str">
        <f t="shared" si="13"/>
        <v xml:space="preserve"> </v>
      </c>
      <c r="H270" s="437" t="str">
        <f t="shared" si="14"/>
        <v xml:space="preserve"> </v>
      </c>
      <c r="I270" s="438"/>
      <c r="J270" s="417"/>
    </row>
    <row r="271" spans="1:10" x14ac:dyDescent="0.25">
      <c r="A271" s="417"/>
      <c r="B271" s="417"/>
      <c r="C271" s="417"/>
      <c r="D271" s="417"/>
      <c r="E271" s="417"/>
      <c r="F271" s="435" t="str">
        <f t="shared" si="12"/>
        <v xml:space="preserve"> </v>
      </c>
      <c r="G271" s="436" t="str">
        <f t="shared" si="13"/>
        <v xml:space="preserve"> </v>
      </c>
      <c r="H271" s="437" t="str">
        <f t="shared" si="14"/>
        <v xml:space="preserve"> </v>
      </c>
      <c r="I271" s="438"/>
      <c r="J271" s="417"/>
    </row>
    <row r="272" spans="1:10" x14ac:dyDescent="0.25">
      <c r="A272" s="417"/>
      <c r="B272" s="417"/>
      <c r="C272" s="417"/>
      <c r="D272" s="417"/>
      <c r="E272" s="417"/>
      <c r="F272" s="435" t="str">
        <f t="shared" si="12"/>
        <v xml:space="preserve"> </v>
      </c>
      <c r="G272" s="436" t="str">
        <f t="shared" si="13"/>
        <v xml:space="preserve"> </v>
      </c>
      <c r="H272" s="437" t="str">
        <f t="shared" si="14"/>
        <v xml:space="preserve"> </v>
      </c>
      <c r="I272" s="438"/>
      <c r="J272" s="417"/>
    </row>
    <row r="273" spans="1:10" x14ac:dyDescent="0.25">
      <c r="A273" s="417"/>
      <c r="B273" s="417"/>
      <c r="C273" s="417"/>
      <c r="D273" s="417"/>
      <c r="E273" s="417"/>
      <c r="F273" s="435" t="str">
        <f t="shared" si="12"/>
        <v xml:space="preserve"> </v>
      </c>
      <c r="G273" s="436" t="str">
        <f t="shared" si="13"/>
        <v xml:space="preserve"> </v>
      </c>
      <c r="H273" s="437" t="str">
        <f t="shared" si="14"/>
        <v xml:space="preserve"> </v>
      </c>
      <c r="I273" s="438"/>
      <c r="J273" s="417"/>
    </row>
    <row r="274" spans="1:10" x14ac:dyDescent="0.25">
      <c r="A274" s="417"/>
      <c r="B274" s="417"/>
      <c r="C274" s="417"/>
      <c r="D274" s="417"/>
      <c r="E274" s="417"/>
      <c r="F274" s="435" t="str">
        <f t="shared" si="12"/>
        <v xml:space="preserve"> </v>
      </c>
      <c r="G274" s="436" t="str">
        <f t="shared" si="13"/>
        <v xml:space="preserve"> </v>
      </c>
      <c r="H274" s="437" t="str">
        <f t="shared" si="14"/>
        <v xml:space="preserve"> </v>
      </c>
      <c r="I274" s="438"/>
      <c r="J274" s="417"/>
    </row>
    <row r="275" spans="1:10" x14ac:dyDescent="0.25">
      <c r="A275" s="417"/>
      <c r="B275" s="417"/>
      <c r="C275" s="417"/>
      <c r="D275" s="417"/>
      <c r="E275" s="417"/>
      <c r="F275" s="435" t="str">
        <f t="shared" si="12"/>
        <v xml:space="preserve"> </v>
      </c>
      <c r="G275" s="436" t="str">
        <f t="shared" si="13"/>
        <v xml:space="preserve"> </v>
      </c>
      <c r="H275" s="437" t="str">
        <f t="shared" si="14"/>
        <v xml:space="preserve"> </v>
      </c>
      <c r="I275" s="438"/>
      <c r="J275" s="417"/>
    </row>
    <row r="276" spans="1:10" x14ac:dyDescent="0.25">
      <c r="A276" s="417"/>
      <c r="B276" s="417"/>
      <c r="C276" s="417"/>
      <c r="D276" s="417"/>
      <c r="E276" s="417"/>
      <c r="F276" s="435" t="str">
        <f t="shared" si="12"/>
        <v xml:space="preserve"> </v>
      </c>
      <c r="G276" s="436" t="str">
        <f t="shared" si="13"/>
        <v xml:space="preserve"> </v>
      </c>
      <c r="H276" s="437" t="str">
        <f t="shared" si="14"/>
        <v xml:space="preserve"> </v>
      </c>
      <c r="I276" s="438"/>
      <c r="J276" s="417"/>
    </row>
    <row r="277" spans="1:10" x14ac:dyDescent="0.25">
      <c r="A277" s="417"/>
      <c r="B277" s="417"/>
      <c r="C277" s="417"/>
      <c r="D277" s="417"/>
      <c r="E277" s="417"/>
      <c r="F277" s="435" t="str">
        <f t="shared" si="12"/>
        <v xml:space="preserve"> </v>
      </c>
      <c r="G277" s="436" t="str">
        <f t="shared" si="13"/>
        <v xml:space="preserve"> </v>
      </c>
      <c r="H277" s="437" t="str">
        <f t="shared" si="14"/>
        <v xml:space="preserve"> </v>
      </c>
      <c r="I277" s="438"/>
      <c r="J277" s="417"/>
    </row>
    <row r="278" spans="1:10" x14ac:dyDescent="0.25">
      <c r="A278" s="417"/>
      <c r="B278" s="417"/>
      <c r="C278" s="417"/>
      <c r="D278" s="417"/>
      <c r="E278" s="417"/>
      <c r="F278" s="435" t="str">
        <f t="shared" si="12"/>
        <v xml:space="preserve"> </v>
      </c>
      <c r="G278" s="436" t="str">
        <f t="shared" si="13"/>
        <v xml:space="preserve"> </v>
      </c>
      <c r="H278" s="437" t="str">
        <f t="shared" si="14"/>
        <v xml:space="preserve"> </v>
      </c>
      <c r="I278" s="438"/>
      <c r="J278" s="417"/>
    </row>
    <row r="279" spans="1:10" x14ac:dyDescent="0.25">
      <c r="A279" s="417"/>
      <c r="B279" s="417"/>
      <c r="C279" s="417"/>
      <c r="D279" s="417"/>
      <c r="E279" s="417"/>
      <c r="F279" s="435" t="str">
        <f t="shared" si="12"/>
        <v xml:space="preserve"> </v>
      </c>
      <c r="G279" s="436" t="str">
        <f t="shared" si="13"/>
        <v xml:space="preserve"> </v>
      </c>
      <c r="H279" s="437" t="str">
        <f t="shared" si="14"/>
        <v xml:space="preserve"> </v>
      </c>
      <c r="I279" s="438"/>
      <c r="J279" s="417"/>
    </row>
    <row r="280" spans="1:10" x14ac:dyDescent="0.25">
      <c r="A280" s="417"/>
      <c r="B280" s="417"/>
      <c r="C280" s="417"/>
      <c r="D280" s="417"/>
      <c r="E280" s="417"/>
      <c r="F280" s="435" t="str">
        <f t="shared" si="12"/>
        <v xml:space="preserve"> </v>
      </c>
      <c r="G280" s="436" t="str">
        <f t="shared" si="13"/>
        <v xml:space="preserve"> </v>
      </c>
      <c r="H280" s="437" t="str">
        <f t="shared" si="14"/>
        <v xml:space="preserve"> </v>
      </c>
      <c r="I280" s="438"/>
      <c r="J280" s="417"/>
    </row>
    <row r="281" spans="1:10" x14ac:dyDescent="0.25">
      <c r="A281" s="417"/>
      <c r="B281" s="417"/>
      <c r="C281" s="417"/>
      <c r="D281" s="417"/>
      <c r="E281" s="417"/>
      <c r="F281" s="435" t="str">
        <f t="shared" si="12"/>
        <v xml:space="preserve"> </v>
      </c>
      <c r="G281" s="436" t="str">
        <f t="shared" si="13"/>
        <v xml:space="preserve"> </v>
      </c>
      <c r="H281" s="437" t="str">
        <f t="shared" si="14"/>
        <v xml:space="preserve"> </v>
      </c>
      <c r="I281" s="438"/>
      <c r="J281" s="417"/>
    </row>
    <row r="282" spans="1:10" x14ac:dyDescent="0.25">
      <c r="A282" s="417"/>
      <c r="B282" s="417"/>
      <c r="C282" s="417"/>
      <c r="D282" s="417"/>
      <c r="E282" s="417"/>
      <c r="F282" s="435" t="str">
        <f t="shared" si="12"/>
        <v xml:space="preserve"> </v>
      </c>
      <c r="G282" s="436" t="str">
        <f t="shared" si="13"/>
        <v xml:space="preserve"> </v>
      </c>
      <c r="H282" s="437" t="str">
        <f t="shared" si="14"/>
        <v xml:space="preserve"> </v>
      </c>
      <c r="I282" s="438"/>
      <c r="J282" s="417"/>
    </row>
    <row r="283" spans="1:10" x14ac:dyDescent="0.25">
      <c r="A283" s="417"/>
      <c r="B283" s="417"/>
      <c r="C283" s="417"/>
      <c r="D283" s="417"/>
      <c r="E283" s="417"/>
      <c r="F283" s="435" t="str">
        <f t="shared" si="12"/>
        <v xml:space="preserve"> </v>
      </c>
      <c r="G283" s="436" t="str">
        <f t="shared" si="13"/>
        <v xml:space="preserve"> </v>
      </c>
      <c r="H283" s="437" t="str">
        <f t="shared" si="14"/>
        <v xml:space="preserve"> </v>
      </c>
      <c r="I283" s="438"/>
      <c r="J283" s="417"/>
    </row>
    <row r="284" spans="1:10" x14ac:dyDescent="0.25">
      <c r="A284" s="417"/>
      <c r="B284" s="417"/>
      <c r="C284" s="417"/>
      <c r="D284" s="417"/>
      <c r="E284" s="417"/>
      <c r="F284" s="435" t="str">
        <f t="shared" si="12"/>
        <v xml:space="preserve"> </v>
      </c>
      <c r="G284" s="436" t="str">
        <f t="shared" si="13"/>
        <v xml:space="preserve"> </v>
      </c>
      <c r="H284" s="437" t="str">
        <f t="shared" si="14"/>
        <v xml:space="preserve"> </v>
      </c>
      <c r="I284" s="438"/>
      <c r="J284" s="417"/>
    </row>
    <row r="285" spans="1:10" x14ac:dyDescent="0.25">
      <c r="A285" s="417"/>
      <c r="B285" s="417"/>
      <c r="C285" s="417"/>
      <c r="D285" s="417"/>
      <c r="E285" s="417"/>
      <c r="F285" s="435" t="str">
        <f t="shared" si="12"/>
        <v xml:space="preserve"> </v>
      </c>
      <c r="G285" s="436" t="str">
        <f t="shared" si="13"/>
        <v xml:space="preserve"> </v>
      </c>
      <c r="H285" s="437" t="str">
        <f t="shared" si="14"/>
        <v xml:space="preserve"> </v>
      </c>
      <c r="I285" s="438"/>
      <c r="J285" s="417"/>
    </row>
    <row r="286" spans="1:10" x14ac:dyDescent="0.25">
      <c r="A286" s="417"/>
      <c r="B286" s="417"/>
      <c r="C286" s="417"/>
      <c r="D286" s="417"/>
      <c r="E286" s="417"/>
      <c r="F286" s="435" t="str">
        <f t="shared" si="12"/>
        <v xml:space="preserve"> </v>
      </c>
      <c r="G286" s="436" t="str">
        <f t="shared" si="13"/>
        <v xml:space="preserve"> </v>
      </c>
      <c r="H286" s="437" t="str">
        <f t="shared" si="14"/>
        <v xml:space="preserve"> </v>
      </c>
      <c r="I286" s="438"/>
      <c r="J286" s="417"/>
    </row>
    <row r="287" spans="1:10" x14ac:dyDescent="0.25">
      <c r="A287" s="417"/>
      <c r="B287" s="417"/>
      <c r="C287" s="417"/>
      <c r="D287" s="417"/>
      <c r="E287" s="417"/>
      <c r="F287" s="435" t="str">
        <f t="shared" si="12"/>
        <v xml:space="preserve"> </v>
      </c>
      <c r="G287" s="436" t="str">
        <f t="shared" si="13"/>
        <v xml:space="preserve"> </v>
      </c>
      <c r="H287" s="437" t="str">
        <f t="shared" si="14"/>
        <v xml:space="preserve"> </v>
      </c>
      <c r="I287" s="438"/>
      <c r="J287" s="417"/>
    </row>
    <row r="288" spans="1:10" x14ac:dyDescent="0.25">
      <c r="A288" s="417"/>
      <c r="B288" s="417"/>
      <c r="C288" s="417"/>
      <c r="D288" s="417"/>
      <c r="E288" s="417"/>
      <c r="F288" s="435" t="str">
        <f t="shared" si="12"/>
        <v xml:space="preserve"> </v>
      </c>
      <c r="G288" s="436" t="str">
        <f t="shared" si="13"/>
        <v xml:space="preserve"> </v>
      </c>
      <c r="H288" s="437" t="str">
        <f t="shared" si="14"/>
        <v xml:space="preserve"> </v>
      </c>
      <c r="I288" s="438"/>
      <c r="J288" s="417"/>
    </row>
    <row r="289" spans="1:10" x14ac:dyDescent="0.25">
      <c r="A289" s="417"/>
      <c r="B289" s="417"/>
      <c r="C289" s="417"/>
      <c r="D289" s="417"/>
      <c r="E289" s="417"/>
      <c r="F289" s="435" t="str">
        <f t="shared" si="12"/>
        <v xml:space="preserve"> </v>
      </c>
      <c r="G289" s="436" t="str">
        <f t="shared" si="13"/>
        <v xml:space="preserve"> </v>
      </c>
      <c r="H289" s="437" t="str">
        <f t="shared" si="14"/>
        <v xml:space="preserve"> </v>
      </c>
      <c r="I289" s="438"/>
      <c r="J289" s="417"/>
    </row>
    <row r="290" spans="1:10" x14ac:dyDescent="0.25">
      <c r="A290" s="417"/>
      <c r="B290" s="417"/>
      <c r="C290" s="417"/>
      <c r="D290" s="417"/>
      <c r="E290" s="417"/>
      <c r="F290" s="435" t="str">
        <f t="shared" si="12"/>
        <v xml:space="preserve"> </v>
      </c>
      <c r="G290" s="436" t="str">
        <f t="shared" si="13"/>
        <v xml:space="preserve"> </v>
      </c>
      <c r="H290" s="437" t="str">
        <f t="shared" si="14"/>
        <v xml:space="preserve"> </v>
      </c>
      <c r="I290" s="438"/>
      <c r="J290" s="417"/>
    </row>
    <row r="291" spans="1:10" x14ac:dyDescent="0.25">
      <c r="A291" s="417"/>
      <c r="B291" s="417"/>
      <c r="C291" s="417"/>
      <c r="D291" s="417"/>
      <c r="E291" s="417"/>
      <c r="F291" s="435" t="str">
        <f t="shared" si="12"/>
        <v xml:space="preserve"> </v>
      </c>
      <c r="G291" s="436" t="str">
        <f t="shared" si="13"/>
        <v xml:space="preserve"> </v>
      </c>
      <c r="H291" s="437" t="str">
        <f t="shared" si="14"/>
        <v xml:space="preserve"> </v>
      </c>
      <c r="I291" s="438"/>
      <c r="J291" s="417"/>
    </row>
    <row r="292" spans="1:10" x14ac:dyDescent="0.25">
      <c r="A292" s="417"/>
      <c r="B292" s="417"/>
      <c r="C292" s="417"/>
      <c r="D292" s="417"/>
      <c r="E292" s="417"/>
      <c r="F292" s="435" t="str">
        <f t="shared" si="12"/>
        <v xml:space="preserve"> </v>
      </c>
      <c r="G292" s="436" t="str">
        <f t="shared" si="13"/>
        <v xml:space="preserve"> </v>
      </c>
      <c r="H292" s="437" t="str">
        <f t="shared" si="14"/>
        <v xml:space="preserve"> </v>
      </c>
      <c r="I292" s="438"/>
      <c r="J292" s="417"/>
    </row>
    <row r="293" spans="1:10" x14ac:dyDescent="0.25">
      <c r="A293" s="417"/>
      <c r="B293" s="417"/>
      <c r="C293" s="417"/>
      <c r="D293" s="417"/>
      <c r="E293" s="417"/>
      <c r="F293" s="435" t="str">
        <f t="shared" si="12"/>
        <v xml:space="preserve"> </v>
      </c>
      <c r="G293" s="436" t="str">
        <f t="shared" si="13"/>
        <v xml:space="preserve"> </v>
      </c>
      <c r="H293" s="437" t="str">
        <f t="shared" si="14"/>
        <v xml:space="preserve"> </v>
      </c>
      <c r="I293" s="438"/>
      <c r="J293" s="417"/>
    </row>
    <row r="294" spans="1:10" x14ac:dyDescent="0.25">
      <c r="A294" s="417"/>
      <c r="B294" s="417"/>
      <c r="C294" s="417"/>
      <c r="D294" s="417"/>
      <c r="E294" s="417"/>
      <c r="F294" s="435" t="str">
        <f t="shared" si="12"/>
        <v xml:space="preserve"> </v>
      </c>
      <c r="G294" s="436" t="str">
        <f t="shared" si="13"/>
        <v xml:space="preserve"> </v>
      </c>
      <c r="H294" s="437" t="str">
        <f t="shared" si="14"/>
        <v xml:space="preserve"> </v>
      </c>
      <c r="I294" s="438"/>
      <c r="J294" s="417"/>
    </row>
    <row r="295" spans="1:10" x14ac:dyDescent="0.25">
      <c r="A295" s="417"/>
      <c r="B295" s="417"/>
      <c r="C295" s="417"/>
      <c r="D295" s="417"/>
      <c r="E295" s="417"/>
      <c r="F295" s="435" t="str">
        <f t="shared" si="12"/>
        <v xml:space="preserve"> </v>
      </c>
      <c r="G295" s="436" t="str">
        <f t="shared" si="13"/>
        <v xml:space="preserve"> </v>
      </c>
      <c r="H295" s="437" t="str">
        <f t="shared" si="14"/>
        <v xml:space="preserve"> </v>
      </c>
      <c r="I295" s="438"/>
      <c r="J295" s="417"/>
    </row>
    <row r="296" spans="1:10" x14ac:dyDescent="0.25">
      <c r="A296" s="417"/>
      <c r="B296" s="417"/>
      <c r="C296" s="417"/>
      <c r="D296" s="417"/>
      <c r="E296" s="417"/>
      <c r="F296" s="435" t="str">
        <f t="shared" si="12"/>
        <v xml:space="preserve"> </v>
      </c>
      <c r="G296" s="436" t="str">
        <f t="shared" si="13"/>
        <v xml:space="preserve"> </v>
      </c>
      <c r="H296" s="437" t="str">
        <f t="shared" si="14"/>
        <v xml:space="preserve"> </v>
      </c>
      <c r="I296" s="438"/>
      <c r="J296" s="417"/>
    </row>
    <row r="297" spans="1:10" x14ac:dyDescent="0.25">
      <c r="A297" s="417"/>
      <c r="B297" s="417"/>
      <c r="C297" s="417"/>
      <c r="D297" s="417"/>
      <c r="E297" s="417"/>
      <c r="F297" s="435" t="str">
        <f t="shared" si="12"/>
        <v xml:space="preserve"> </v>
      </c>
      <c r="G297" s="436" t="str">
        <f t="shared" si="13"/>
        <v xml:space="preserve"> </v>
      </c>
      <c r="H297" s="437" t="str">
        <f t="shared" si="14"/>
        <v xml:space="preserve"> </v>
      </c>
      <c r="I297" s="438"/>
      <c r="J297" s="417"/>
    </row>
    <row r="298" spans="1:10" x14ac:dyDescent="0.25">
      <c r="A298" s="417"/>
      <c r="B298" s="417"/>
      <c r="C298" s="417"/>
      <c r="D298" s="417"/>
      <c r="E298" s="417"/>
      <c r="F298" s="435" t="str">
        <f t="shared" si="12"/>
        <v xml:space="preserve"> </v>
      </c>
      <c r="G298" s="436" t="str">
        <f t="shared" si="13"/>
        <v xml:space="preserve"> </v>
      </c>
      <c r="H298" s="437" t="str">
        <f t="shared" si="14"/>
        <v xml:space="preserve"> </v>
      </c>
      <c r="I298" s="438"/>
      <c r="J298" s="417"/>
    </row>
    <row r="299" spans="1:10" x14ac:dyDescent="0.25">
      <c r="A299" s="417"/>
      <c r="B299" s="417"/>
      <c r="C299" s="417"/>
      <c r="D299" s="417"/>
      <c r="E299" s="417"/>
      <c r="F299" s="435" t="str">
        <f t="shared" si="12"/>
        <v xml:space="preserve"> </v>
      </c>
      <c r="G299" s="436" t="str">
        <f t="shared" si="13"/>
        <v xml:space="preserve"> </v>
      </c>
      <c r="H299" s="437" t="str">
        <f t="shared" si="14"/>
        <v xml:space="preserve"> </v>
      </c>
      <c r="I299" s="438"/>
      <c r="J299" s="417"/>
    </row>
    <row r="300" spans="1:10" x14ac:dyDescent="0.25">
      <c r="A300" s="417"/>
      <c r="B300" s="417"/>
      <c r="C300" s="417"/>
      <c r="D300" s="417"/>
      <c r="E300" s="417"/>
      <c r="F300" s="435" t="str">
        <f t="shared" si="12"/>
        <v xml:space="preserve"> </v>
      </c>
      <c r="G300" s="436" t="str">
        <f t="shared" si="13"/>
        <v xml:space="preserve"> </v>
      </c>
      <c r="H300" s="437" t="str">
        <f t="shared" si="14"/>
        <v xml:space="preserve"> </v>
      </c>
      <c r="I300" s="438"/>
      <c r="J300" s="417"/>
    </row>
    <row r="301" spans="1:10" x14ac:dyDescent="0.25">
      <c r="A301" s="417"/>
      <c r="B301" s="417"/>
      <c r="C301" s="417"/>
      <c r="D301" s="417"/>
      <c r="E301" s="417"/>
      <c r="F301" s="435" t="str">
        <f t="shared" si="12"/>
        <v xml:space="preserve"> </v>
      </c>
      <c r="G301" s="436" t="str">
        <f t="shared" si="13"/>
        <v xml:space="preserve"> </v>
      </c>
      <c r="H301" s="437" t="str">
        <f t="shared" si="14"/>
        <v xml:space="preserve"> </v>
      </c>
      <c r="I301" s="438"/>
      <c r="J301" s="417"/>
    </row>
    <row r="302" spans="1:10" x14ac:dyDescent="0.25">
      <c r="A302" s="417"/>
      <c r="B302" s="417"/>
      <c r="C302" s="417"/>
      <c r="D302" s="417"/>
      <c r="E302" s="417"/>
      <c r="F302" s="435" t="str">
        <f t="shared" si="12"/>
        <v xml:space="preserve"> </v>
      </c>
      <c r="G302" s="436" t="str">
        <f t="shared" si="13"/>
        <v xml:space="preserve"> </v>
      </c>
      <c r="H302" s="437" t="str">
        <f t="shared" si="14"/>
        <v xml:space="preserve"> </v>
      </c>
      <c r="I302" s="438"/>
      <c r="J302" s="417"/>
    </row>
    <row r="303" spans="1:10" x14ac:dyDescent="0.25">
      <c r="A303" s="417"/>
      <c r="B303" s="417"/>
      <c r="C303" s="417"/>
      <c r="D303" s="417"/>
      <c r="E303" s="417"/>
      <c r="F303" s="435" t="str">
        <f t="shared" si="12"/>
        <v xml:space="preserve"> </v>
      </c>
      <c r="G303" s="436" t="str">
        <f t="shared" si="13"/>
        <v xml:space="preserve"> </v>
      </c>
      <c r="H303" s="437" t="str">
        <f t="shared" si="14"/>
        <v xml:space="preserve"> </v>
      </c>
      <c r="I303" s="438"/>
      <c r="J303" s="417"/>
    </row>
    <row r="304" spans="1:10" x14ac:dyDescent="0.25">
      <c r="A304" s="417"/>
      <c r="B304" s="417"/>
      <c r="C304" s="417"/>
      <c r="D304" s="417"/>
      <c r="E304" s="417"/>
      <c r="F304" s="435" t="str">
        <f t="shared" si="12"/>
        <v xml:space="preserve"> </v>
      </c>
      <c r="G304" s="436" t="str">
        <f t="shared" si="13"/>
        <v xml:space="preserve"> </v>
      </c>
      <c r="H304" s="437" t="str">
        <f t="shared" si="14"/>
        <v xml:space="preserve"> </v>
      </c>
      <c r="I304" s="438"/>
      <c r="J304" s="417"/>
    </row>
    <row r="305" spans="1:10" x14ac:dyDescent="0.25">
      <c r="A305" s="417"/>
      <c r="B305" s="417"/>
      <c r="C305" s="417"/>
      <c r="D305" s="417"/>
      <c r="E305" s="417"/>
      <c r="F305" s="435" t="str">
        <f t="shared" si="12"/>
        <v xml:space="preserve"> </v>
      </c>
      <c r="G305" s="436" t="str">
        <f t="shared" si="13"/>
        <v xml:space="preserve"> </v>
      </c>
      <c r="H305" s="437" t="str">
        <f t="shared" si="14"/>
        <v xml:space="preserve"> </v>
      </c>
      <c r="I305" s="438"/>
      <c r="J305" s="417"/>
    </row>
    <row r="306" spans="1:10" x14ac:dyDescent="0.25">
      <c r="A306" s="417"/>
      <c r="B306" s="417"/>
      <c r="C306" s="417"/>
      <c r="D306" s="417"/>
      <c r="E306" s="417"/>
      <c r="F306" s="435" t="str">
        <f t="shared" si="12"/>
        <v xml:space="preserve"> </v>
      </c>
      <c r="G306" s="436" t="str">
        <f t="shared" si="13"/>
        <v xml:space="preserve"> </v>
      </c>
      <c r="H306" s="437" t="str">
        <f t="shared" si="14"/>
        <v xml:space="preserve"> </v>
      </c>
      <c r="I306" s="438"/>
      <c r="J306" s="417"/>
    </row>
    <row r="307" spans="1:10" x14ac:dyDescent="0.25">
      <c r="A307" s="417"/>
      <c r="B307" s="417"/>
      <c r="C307" s="417"/>
      <c r="D307" s="417"/>
      <c r="E307" s="417"/>
      <c r="F307" s="435" t="str">
        <f t="shared" si="12"/>
        <v xml:space="preserve"> </v>
      </c>
      <c r="G307" s="436" t="str">
        <f t="shared" si="13"/>
        <v xml:space="preserve"> </v>
      </c>
      <c r="H307" s="437" t="str">
        <f t="shared" si="14"/>
        <v xml:space="preserve"> </v>
      </c>
      <c r="I307" s="438"/>
      <c r="J307" s="417"/>
    </row>
    <row r="308" spans="1:10" x14ac:dyDescent="0.25">
      <c r="A308" s="417"/>
      <c r="B308" s="417"/>
      <c r="C308" s="417"/>
      <c r="D308" s="417"/>
      <c r="E308" s="417"/>
      <c r="F308" s="435" t="str">
        <f t="shared" si="12"/>
        <v xml:space="preserve"> </v>
      </c>
      <c r="G308" s="436" t="str">
        <f t="shared" si="13"/>
        <v xml:space="preserve"> </v>
      </c>
      <c r="H308" s="437" t="str">
        <f t="shared" si="14"/>
        <v xml:space="preserve"> </v>
      </c>
      <c r="I308" s="438"/>
      <c r="J308" s="417"/>
    </row>
    <row r="309" spans="1:10" x14ac:dyDescent="0.25">
      <c r="A309" s="417"/>
      <c r="B309" s="417"/>
      <c r="C309" s="417"/>
      <c r="D309" s="417"/>
      <c r="E309" s="417"/>
      <c r="F309" s="435" t="str">
        <f t="shared" si="12"/>
        <v xml:space="preserve"> </v>
      </c>
      <c r="G309" s="436" t="str">
        <f t="shared" si="13"/>
        <v xml:space="preserve"> </v>
      </c>
      <c r="H309" s="437" t="str">
        <f t="shared" si="14"/>
        <v xml:space="preserve"> </v>
      </c>
      <c r="I309" s="438"/>
      <c r="J309" s="417"/>
    </row>
    <row r="310" spans="1:10" x14ac:dyDescent="0.25">
      <c r="A310" s="417"/>
      <c r="B310" s="417"/>
      <c r="C310" s="417"/>
      <c r="D310" s="417"/>
      <c r="E310" s="417"/>
      <c r="F310" s="435" t="str">
        <f t="shared" si="12"/>
        <v xml:space="preserve"> </v>
      </c>
      <c r="G310" s="436" t="str">
        <f t="shared" si="13"/>
        <v xml:space="preserve"> </v>
      </c>
      <c r="H310" s="437" t="str">
        <f t="shared" si="14"/>
        <v xml:space="preserve"> </v>
      </c>
      <c r="I310" s="438"/>
      <c r="J310" s="417"/>
    </row>
    <row r="311" spans="1:10" x14ac:dyDescent="0.25">
      <c r="A311" s="417"/>
      <c r="B311" s="417"/>
      <c r="C311" s="417"/>
      <c r="D311" s="417"/>
      <c r="E311" s="417"/>
      <c r="F311" s="435" t="str">
        <f t="shared" si="12"/>
        <v xml:space="preserve"> </v>
      </c>
      <c r="G311" s="436" t="str">
        <f t="shared" si="13"/>
        <v xml:space="preserve"> </v>
      </c>
      <c r="H311" s="437" t="str">
        <f t="shared" si="14"/>
        <v xml:space="preserve"> </v>
      </c>
      <c r="I311" s="438"/>
      <c r="J311" s="417"/>
    </row>
    <row r="312" spans="1:10" x14ac:dyDescent="0.25">
      <c r="A312" s="417"/>
      <c r="B312" s="417"/>
      <c r="C312" s="417"/>
      <c r="D312" s="417"/>
      <c r="E312" s="417"/>
      <c r="F312" s="435" t="str">
        <f t="shared" si="12"/>
        <v xml:space="preserve"> </v>
      </c>
      <c r="G312" s="436" t="str">
        <f t="shared" si="13"/>
        <v xml:space="preserve"> </v>
      </c>
      <c r="H312" s="437" t="str">
        <f t="shared" si="14"/>
        <v xml:space="preserve"> </v>
      </c>
      <c r="I312" s="438"/>
      <c r="J312" s="417"/>
    </row>
    <row r="313" spans="1:10" x14ac:dyDescent="0.25">
      <c r="A313" s="417"/>
      <c r="B313" s="417"/>
      <c r="C313" s="417"/>
      <c r="D313" s="417"/>
      <c r="E313" s="417"/>
      <c r="F313" s="435" t="str">
        <f t="shared" si="12"/>
        <v xml:space="preserve"> </v>
      </c>
      <c r="G313" s="436" t="str">
        <f t="shared" si="13"/>
        <v xml:space="preserve"> </v>
      </c>
      <c r="H313" s="437" t="str">
        <f t="shared" si="14"/>
        <v xml:space="preserve"> </v>
      </c>
      <c r="I313" s="438"/>
      <c r="J313" s="417"/>
    </row>
    <row r="314" spans="1:10" x14ac:dyDescent="0.25">
      <c r="A314" s="417"/>
      <c r="B314" s="417"/>
      <c r="C314" s="417"/>
      <c r="D314" s="417"/>
      <c r="E314" s="417"/>
      <c r="F314" s="435" t="str">
        <f t="shared" si="12"/>
        <v xml:space="preserve"> </v>
      </c>
      <c r="G314" s="436" t="str">
        <f t="shared" si="13"/>
        <v xml:space="preserve"> </v>
      </c>
      <c r="H314" s="437" t="str">
        <f t="shared" si="14"/>
        <v xml:space="preserve"> </v>
      </c>
      <c r="I314" s="438"/>
      <c r="J314" s="417"/>
    </row>
    <row r="315" spans="1:10" x14ac:dyDescent="0.25">
      <c r="A315" s="417"/>
      <c r="B315" s="417"/>
      <c r="C315" s="417"/>
      <c r="D315" s="417"/>
      <c r="E315" s="417"/>
      <c r="F315" s="435" t="str">
        <f t="shared" si="12"/>
        <v xml:space="preserve"> </v>
      </c>
      <c r="G315" s="436" t="str">
        <f t="shared" si="13"/>
        <v xml:space="preserve"> </v>
      </c>
      <c r="H315" s="437" t="str">
        <f t="shared" si="14"/>
        <v xml:space="preserve"> </v>
      </c>
      <c r="I315" s="438"/>
      <c r="J315" s="417"/>
    </row>
    <row r="316" spans="1:10" x14ac:dyDescent="0.25">
      <c r="A316" s="417"/>
      <c r="B316" s="417"/>
      <c r="C316" s="417"/>
      <c r="D316" s="417"/>
      <c r="E316" s="417"/>
      <c r="F316" s="435" t="str">
        <f t="shared" si="12"/>
        <v xml:space="preserve"> </v>
      </c>
      <c r="G316" s="436" t="str">
        <f t="shared" si="13"/>
        <v xml:space="preserve"> </v>
      </c>
      <c r="H316" s="437" t="str">
        <f t="shared" si="14"/>
        <v xml:space="preserve"> </v>
      </c>
      <c r="I316" s="438"/>
      <c r="J316" s="417"/>
    </row>
    <row r="317" spans="1:10" x14ac:dyDescent="0.25">
      <c r="A317" s="417"/>
      <c r="B317" s="417"/>
      <c r="C317" s="417"/>
      <c r="D317" s="417"/>
      <c r="E317" s="417"/>
      <c r="F317" s="435" t="str">
        <f t="shared" si="12"/>
        <v xml:space="preserve"> </v>
      </c>
      <c r="G317" s="436" t="str">
        <f t="shared" si="13"/>
        <v xml:space="preserve"> </v>
      </c>
      <c r="H317" s="437" t="str">
        <f t="shared" si="14"/>
        <v xml:space="preserve"> </v>
      </c>
      <c r="I317" s="438"/>
      <c r="J317" s="417"/>
    </row>
    <row r="318" spans="1:10" x14ac:dyDescent="0.25">
      <c r="A318" s="417"/>
      <c r="B318" s="417"/>
      <c r="C318" s="417"/>
      <c r="D318" s="417"/>
      <c r="E318" s="417"/>
      <c r="F318" s="435" t="str">
        <f t="shared" si="12"/>
        <v xml:space="preserve"> </v>
      </c>
      <c r="G318" s="436" t="str">
        <f t="shared" si="13"/>
        <v xml:space="preserve"> </v>
      </c>
      <c r="H318" s="437" t="str">
        <f t="shared" si="14"/>
        <v xml:space="preserve"> </v>
      </c>
      <c r="I318" s="438"/>
      <c r="J318" s="417"/>
    </row>
    <row r="319" spans="1:10" x14ac:dyDescent="0.25">
      <c r="A319" s="417"/>
      <c r="B319" s="417"/>
      <c r="C319" s="417"/>
      <c r="D319" s="417"/>
      <c r="E319" s="417"/>
      <c r="F319" s="435" t="str">
        <f t="shared" si="12"/>
        <v xml:space="preserve"> </v>
      </c>
      <c r="G319" s="436" t="str">
        <f t="shared" si="13"/>
        <v xml:space="preserve"> </v>
      </c>
      <c r="H319" s="437" t="str">
        <f t="shared" si="14"/>
        <v xml:space="preserve"> </v>
      </c>
      <c r="I319" s="438"/>
      <c r="J319" s="417"/>
    </row>
    <row r="320" spans="1:10" x14ac:dyDescent="0.25">
      <c r="A320" s="417"/>
      <c r="B320" s="417"/>
      <c r="C320" s="417"/>
      <c r="D320" s="417"/>
      <c r="E320" s="417"/>
      <c r="F320" s="435" t="str">
        <f t="shared" si="12"/>
        <v xml:space="preserve"> </v>
      </c>
      <c r="G320" s="436" t="str">
        <f t="shared" si="13"/>
        <v xml:space="preserve"> </v>
      </c>
      <c r="H320" s="437" t="str">
        <f t="shared" si="14"/>
        <v xml:space="preserve"> </v>
      </c>
      <c r="I320" s="438"/>
      <c r="J320" s="417"/>
    </row>
    <row r="321" spans="1:10" x14ac:dyDescent="0.25">
      <c r="A321" s="417"/>
      <c r="B321" s="417"/>
      <c r="C321" s="417"/>
      <c r="D321" s="417"/>
      <c r="E321" s="417"/>
      <c r="F321" s="435" t="str">
        <f t="shared" si="12"/>
        <v xml:space="preserve"> </v>
      </c>
      <c r="G321" s="436" t="str">
        <f t="shared" si="13"/>
        <v xml:space="preserve"> </v>
      </c>
      <c r="H321" s="437" t="str">
        <f t="shared" si="14"/>
        <v xml:space="preserve"> </v>
      </c>
      <c r="I321" s="438"/>
      <c r="J321" s="417"/>
    </row>
    <row r="322" spans="1:10" x14ac:dyDescent="0.25">
      <c r="A322" s="417"/>
      <c r="B322" s="417"/>
      <c r="C322" s="417"/>
      <c r="D322" s="417"/>
      <c r="E322" s="417"/>
      <c r="F322" s="435" t="str">
        <f t="shared" si="12"/>
        <v xml:space="preserve"> </v>
      </c>
      <c r="G322" s="436" t="str">
        <f t="shared" si="13"/>
        <v xml:space="preserve"> </v>
      </c>
      <c r="H322" s="437" t="str">
        <f t="shared" si="14"/>
        <v xml:space="preserve"> </v>
      </c>
      <c r="I322" s="438"/>
      <c r="J322" s="417"/>
    </row>
    <row r="323" spans="1:10" x14ac:dyDescent="0.25">
      <c r="A323" s="417"/>
      <c r="B323" s="417"/>
      <c r="C323" s="417"/>
      <c r="D323" s="417"/>
      <c r="E323" s="417"/>
      <c r="F323" s="435" t="str">
        <f t="shared" si="12"/>
        <v xml:space="preserve"> </v>
      </c>
      <c r="G323" s="436" t="str">
        <f t="shared" si="13"/>
        <v xml:space="preserve"> </v>
      </c>
      <c r="H323" s="437" t="str">
        <f t="shared" si="14"/>
        <v xml:space="preserve"> </v>
      </c>
      <c r="I323" s="438"/>
      <c r="J323" s="417"/>
    </row>
    <row r="324" spans="1:10" x14ac:dyDescent="0.25">
      <c r="A324" s="417"/>
      <c r="B324" s="417"/>
      <c r="C324" s="417"/>
      <c r="D324" s="417"/>
      <c r="E324" s="417"/>
      <c r="F324" s="435" t="str">
        <f t="shared" si="12"/>
        <v xml:space="preserve"> </v>
      </c>
      <c r="G324" s="436" t="str">
        <f t="shared" si="13"/>
        <v xml:space="preserve"> </v>
      </c>
      <c r="H324" s="437" t="str">
        <f t="shared" si="14"/>
        <v xml:space="preserve"> </v>
      </c>
      <c r="I324" s="438"/>
      <c r="J324" s="417"/>
    </row>
    <row r="325" spans="1:10" x14ac:dyDescent="0.25">
      <c r="A325" s="417"/>
      <c r="B325" s="417"/>
      <c r="C325" s="417"/>
      <c r="D325" s="417"/>
      <c r="E325" s="417"/>
      <c r="F325" s="435" t="str">
        <f t="shared" si="12"/>
        <v xml:space="preserve"> </v>
      </c>
      <c r="G325" s="436" t="str">
        <f t="shared" si="13"/>
        <v xml:space="preserve"> </v>
      </c>
      <c r="H325" s="437" t="str">
        <f t="shared" si="14"/>
        <v xml:space="preserve"> </v>
      </c>
      <c r="I325" s="438"/>
      <c r="J325" s="417"/>
    </row>
    <row r="326" spans="1:10" x14ac:dyDescent="0.25">
      <c r="A326" s="417"/>
      <c r="B326" s="417"/>
      <c r="C326" s="417"/>
      <c r="D326" s="417"/>
      <c r="E326" s="417"/>
      <c r="F326" s="435" t="str">
        <f t="shared" si="12"/>
        <v xml:space="preserve"> </v>
      </c>
      <c r="G326" s="436" t="str">
        <f t="shared" si="13"/>
        <v xml:space="preserve"> </v>
      </c>
      <c r="H326" s="437" t="str">
        <f t="shared" si="14"/>
        <v xml:space="preserve"> </v>
      </c>
      <c r="I326" s="438"/>
      <c r="J326" s="417"/>
    </row>
    <row r="327" spans="1:10" x14ac:dyDescent="0.25">
      <c r="A327" s="417"/>
      <c r="B327" s="417"/>
      <c r="C327" s="417"/>
      <c r="D327" s="417"/>
      <c r="E327" s="417"/>
      <c r="F327" s="435" t="str">
        <f t="shared" si="12"/>
        <v xml:space="preserve"> </v>
      </c>
      <c r="G327" s="436" t="str">
        <f t="shared" si="13"/>
        <v xml:space="preserve"> </v>
      </c>
      <c r="H327" s="437" t="str">
        <f t="shared" si="14"/>
        <v xml:space="preserve"> </v>
      </c>
      <c r="I327" s="438"/>
      <c r="J327" s="417"/>
    </row>
    <row r="328" spans="1:10" x14ac:dyDescent="0.25">
      <c r="A328" s="417"/>
      <c r="B328" s="417"/>
      <c r="C328" s="417"/>
      <c r="D328" s="417"/>
      <c r="E328" s="417"/>
      <c r="F328" s="435" t="str">
        <f t="shared" si="12"/>
        <v xml:space="preserve"> </v>
      </c>
      <c r="G328" s="436" t="str">
        <f t="shared" si="13"/>
        <v xml:space="preserve"> </v>
      </c>
      <c r="H328" s="437" t="str">
        <f t="shared" si="14"/>
        <v xml:space="preserve"> </v>
      </c>
      <c r="I328" s="438"/>
      <c r="J328" s="417"/>
    </row>
    <row r="329" spans="1:10" x14ac:dyDescent="0.25">
      <c r="A329" s="417"/>
      <c r="B329" s="417"/>
      <c r="C329" s="417"/>
      <c r="D329" s="417"/>
      <c r="E329" s="417"/>
      <c r="F329" s="435" t="str">
        <f t="shared" si="12"/>
        <v xml:space="preserve"> </v>
      </c>
      <c r="G329" s="436" t="str">
        <f t="shared" si="13"/>
        <v xml:space="preserve"> </v>
      </c>
      <c r="H329" s="437" t="str">
        <f t="shared" si="14"/>
        <v xml:space="preserve"> </v>
      </c>
      <c r="I329" s="438"/>
      <c r="J329" s="417"/>
    </row>
    <row r="330" spans="1:10" x14ac:dyDescent="0.25">
      <c r="A330" s="417"/>
      <c r="B330" s="417"/>
      <c r="C330" s="417"/>
      <c r="D330" s="417"/>
      <c r="E330" s="417"/>
      <c r="F330" s="435" t="str">
        <f t="shared" si="12"/>
        <v xml:space="preserve"> </v>
      </c>
      <c r="G330" s="436" t="str">
        <f t="shared" si="13"/>
        <v xml:space="preserve"> </v>
      </c>
      <c r="H330" s="437" t="str">
        <f t="shared" si="14"/>
        <v xml:space="preserve"> </v>
      </c>
      <c r="I330" s="438"/>
      <c r="J330" s="417"/>
    </row>
    <row r="331" spans="1:10" x14ac:dyDescent="0.25">
      <c r="A331" s="417"/>
      <c r="B331" s="417"/>
      <c r="C331" s="417"/>
      <c r="D331" s="417"/>
      <c r="E331" s="417"/>
      <c r="F331" s="435" t="str">
        <f t="shared" ref="F331:F394" si="15">IF(E331-D331=0," ",E331-D331)</f>
        <v xml:space="preserve"> </v>
      </c>
      <c r="G331" s="436" t="str">
        <f t="shared" ref="G331:G394" si="16">IFERROR(E331/D331%," ")</f>
        <v xml:space="preserve"> </v>
      </c>
      <c r="H331" s="437" t="str">
        <f t="shared" ref="H331:H394" si="17">IFERROR(IF(A331=0,IF(ABS(F331)&lt;$H$6," ",IF(F331=0," ",F331))," ")," ")</f>
        <v xml:space="preserve"> </v>
      </c>
      <c r="I331" s="438"/>
      <c r="J331" s="417"/>
    </row>
    <row r="332" spans="1:10" x14ac:dyDescent="0.25">
      <c r="A332" s="417"/>
      <c r="B332" s="417"/>
      <c r="C332" s="417"/>
      <c r="D332" s="417"/>
      <c r="E332" s="417"/>
      <c r="F332" s="435" t="str">
        <f t="shared" si="15"/>
        <v xml:space="preserve"> </v>
      </c>
      <c r="G332" s="436" t="str">
        <f t="shared" si="16"/>
        <v xml:space="preserve"> </v>
      </c>
      <c r="H332" s="437" t="str">
        <f t="shared" si="17"/>
        <v xml:space="preserve"> </v>
      </c>
      <c r="I332" s="438"/>
      <c r="J332" s="417"/>
    </row>
    <row r="333" spans="1:10" x14ac:dyDescent="0.25">
      <c r="A333" s="417"/>
      <c r="B333" s="417"/>
      <c r="C333" s="417"/>
      <c r="D333" s="417"/>
      <c r="E333" s="417"/>
      <c r="F333" s="435" t="str">
        <f t="shared" si="15"/>
        <v xml:space="preserve"> </v>
      </c>
      <c r="G333" s="436" t="str">
        <f t="shared" si="16"/>
        <v xml:space="preserve"> </v>
      </c>
      <c r="H333" s="437" t="str">
        <f t="shared" si="17"/>
        <v xml:space="preserve"> </v>
      </c>
      <c r="I333" s="438"/>
      <c r="J333" s="417"/>
    </row>
    <row r="334" spans="1:10" x14ac:dyDescent="0.25">
      <c r="A334" s="417"/>
      <c r="B334" s="417"/>
      <c r="C334" s="417"/>
      <c r="D334" s="417"/>
      <c r="E334" s="417"/>
      <c r="F334" s="435" t="str">
        <f t="shared" si="15"/>
        <v xml:space="preserve"> </v>
      </c>
      <c r="G334" s="436" t="str">
        <f t="shared" si="16"/>
        <v xml:space="preserve"> </v>
      </c>
      <c r="H334" s="437" t="str">
        <f t="shared" si="17"/>
        <v xml:space="preserve"> </v>
      </c>
      <c r="I334" s="438"/>
      <c r="J334" s="417"/>
    </row>
    <row r="335" spans="1:10" x14ac:dyDescent="0.25">
      <c r="A335" s="417"/>
      <c r="B335" s="417"/>
      <c r="C335" s="417"/>
      <c r="D335" s="417"/>
      <c r="E335" s="417"/>
      <c r="F335" s="435" t="str">
        <f t="shared" si="15"/>
        <v xml:space="preserve"> </v>
      </c>
      <c r="G335" s="436" t="str">
        <f t="shared" si="16"/>
        <v xml:space="preserve"> </v>
      </c>
      <c r="H335" s="437" t="str">
        <f t="shared" si="17"/>
        <v xml:space="preserve"> </v>
      </c>
      <c r="I335" s="438"/>
      <c r="J335" s="417"/>
    </row>
    <row r="336" spans="1:10" x14ac:dyDescent="0.25">
      <c r="A336" s="417"/>
      <c r="B336" s="417"/>
      <c r="C336" s="417"/>
      <c r="D336" s="417"/>
      <c r="E336" s="417"/>
      <c r="F336" s="435" t="str">
        <f t="shared" si="15"/>
        <v xml:space="preserve"> </v>
      </c>
      <c r="G336" s="436" t="str">
        <f t="shared" si="16"/>
        <v xml:space="preserve"> </v>
      </c>
      <c r="H336" s="437" t="str">
        <f t="shared" si="17"/>
        <v xml:space="preserve"> </v>
      </c>
      <c r="I336" s="438"/>
      <c r="J336" s="417"/>
    </row>
    <row r="337" spans="1:10" x14ac:dyDescent="0.25">
      <c r="A337" s="417"/>
      <c r="B337" s="417"/>
      <c r="C337" s="417"/>
      <c r="D337" s="417"/>
      <c r="E337" s="417"/>
      <c r="F337" s="435" t="str">
        <f t="shared" si="15"/>
        <v xml:space="preserve"> </v>
      </c>
      <c r="G337" s="436" t="str">
        <f t="shared" si="16"/>
        <v xml:space="preserve"> </v>
      </c>
      <c r="H337" s="437" t="str">
        <f t="shared" si="17"/>
        <v xml:space="preserve"> </v>
      </c>
      <c r="I337" s="438"/>
      <c r="J337" s="417"/>
    </row>
    <row r="338" spans="1:10" x14ac:dyDescent="0.25">
      <c r="A338" s="417"/>
      <c r="B338" s="417"/>
      <c r="C338" s="417"/>
      <c r="D338" s="417"/>
      <c r="E338" s="417"/>
      <c r="F338" s="435" t="str">
        <f t="shared" si="15"/>
        <v xml:space="preserve"> </v>
      </c>
      <c r="G338" s="436" t="str">
        <f t="shared" si="16"/>
        <v xml:space="preserve"> </v>
      </c>
      <c r="H338" s="437" t="str">
        <f t="shared" si="17"/>
        <v xml:space="preserve"> </v>
      </c>
      <c r="I338" s="438"/>
      <c r="J338" s="417"/>
    </row>
    <row r="339" spans="1:10" x14ac:dyDescent="0.25">
      <c r="A339" s="417"/>
      <c r="B339" s="417"/>
      <c r="C339" s="417"/>
      <c r="D339" s="417"/>
      <c r="E339" s="417"/>
      <c r="F339" s="435" t="str">
        <f t="shared" si="15"/>
        <v xml:space="preserve"> </v>
      </c>
      <c r="G339" s="436" t="str">
        <f t="shared" si="16"/>
        <v xml:space="preserve"> </v>
      </c>
      <c r="H339" s="437" t="str">
        <f t="shared" si="17"/>
        <v xml:space="preserve"> </v>
      </c>
      <c r="I339" s="438"/>
      <c r="J339" s="417"/>
    </row>
    <row r="340" spans="1:10" x14ac:dyDescent="0.25">
      <c r="A340" s="417"/>
      <c r="B340" s="417"/>
      <c r="C340" s="417"/>
      <c r="D340" s="417"/>
      <c r="E340" s="417"/>
      <c r="F340" s="435" t="str">
        <f t="shared" si="15"/>
        <v xml:space="preserve"> </v>
      </c>
      <c r="G340" s="436" t="str">
        <f t="shared" si="16"/>
        <v xml:space="preserve"> </v>
      </c>
      <c r="H340" s="437" t="str">
        <f t="shared" si="17"/>
        <v xml:space="preserve"> </v>
      </c>
      <c r="I340" s="438"/>
      <c r="J340" s="417"/>
    </row>
    <row r="341" spans="1:10" x14ac:dyDescent="0.25">
      <c r="A341" s="417"/>
      <c r="B341" s="417"/>
      <c r="C341" s="417"/>
      <c r="D341" s="417"/>
      <c r="E341" s="417"/>
      <c r="F341" s="435" t="str">
        <f t="shared" si="15"/>
        <v xml:space="preserve"> </v>
      </c>
      <c r="G341" s="436" t="str">
        <f t="shared" si="16"/>
        <v xml:space="preserve"> </v>
      </c>
      <c r="H341" s="437" t="str">
        <f t="shared" si="17"/>
        <v xml:space="preserve"> </v>
      </c>
      <c r="I341" s="438"/>
      <c r="J341" s="417"/>
    </row>
    <row r="342" spans="1:10" x14ac:dyDescent="0.25">
      <c r="A342" s="417"/>
      <c r="B342" s="417"/>
      <c r="C342" s="417"/>
      <c r="D342" s="417"/>
      <c r="E342" s="417"/>
      <c r="F342" s="435" t="str">
        <f t="shared" si="15"/>
        <v xml:space="preserve"> </v>
      </c>
      <c r="G342" s="436" t="str">
        <f t="shared" si="16"/>
        <v xml:space="preserve"> </v>
      </c>
      <c r="H342" s="437" t="str">
        <f t="shared" si="17"/>
        <v xml:space="preserve"> </v>
      </c>
      <c r="I342" s="438"/>
      <c r="J342" s="417"/>
    </row>
    <row r="343" spans="1:10" x14ac:dyDescent="0.25">
      <c r="A343" s="417"/>
      <c r="B343" s="417"/>
      <c r="C343" s="417"/>
      <c r="D343" s="417"/>
      <c r="E343" s="417"/>
      <c r="F343" s="435" t="str">
        <f t="shared" si="15"/>
        <v xml:space="preserve"> </v>
      </c>
      <c r="G343" s="436" t="str">
        <f t="shared" si="16"/>
        <v xml:space="preserve"> </v>
      </c>
      <c r="H343" s="437" t="str">
        <f t="shared" si="17"/>
        <v xml:space="preserve"> </v>
      </c>
      <c r="I343" s="438"/>
      <c r="J343" s="417"/>
    </row>
    <row r="344" spans="1:10" x14ac:dyDescent="0.25">
      <c r="A344" s="417"/>
      <c r="B344" s="417"/>
      <c r="C344" s="417"/>
      <c r="D344" s="417"/>
      <c r="E344" s="417"/>
      <c r="F344" s="435" t="str">
        <f t="shared" si="15"/>
        <v xml:space="preserve"> </v>
      </c>
      <c r="G344" s="436" t="str">
        <f t="shared" si="16"/>
        <v xml:space="preserve"> </v>
      </c>
      <c r="H344" s="437" t="str">
        <f t="shared" si="17"/>
        <v xml:space="preserve"> </v>
      </c>
      <c r="I344" s="438"/>
      <c r="J344" s="417"/>
    </row>
    <row r="345" spans="1:10" x14ac:dyDescent="0.25">
      <c r="A345" s="417"/>
      <c r="B345" s="417"/>
      <c r="C345" s="417"/>
      <c r="D345" s="417"/>
      <c r="E345" s="417"/>
      <c r="F345" s="435" t="str">
        <f t="shared" si="15"/>
        <v xml:space="preserve"> </v>
      </c>
      <c r="G345" s="436" t="str">
        <f t="shared" si="16"/>
        <v xml:space="preserve"> </v>
      </c>
      <c r="H345" s="437" t="str">
        <f t="shared" si="17"/>
        <v xml:space="preserve"> </v>
      </c>
      <c r="I345" s="438"/>
      <c r="J345" s="417"/>
    </row>
    <row r="346" spans="1:10" x14ac:dyDescent="0.25">
      <c r="A346" s="417"/>
      <c r="B346" s="417"/>
      <c r="C346" s="417"/>
      <c r="D346" s="417"/>
      <c r="E346" s="417"/>
      <c r="F346" s="435" t="str">
        <f t="shared" si="15"/>
        <v xml:space="preserve"> </v>
      </c>
      <c r="G346" s="436" t="str">
        <f t="shared" si="16"/>
        <v xml:space="preserve"> </v>
      </c>
      <c r="H346" s="437" t="str">
        <f t="shared" si="17"/>
        <v xml:space="preserve"> </v>
      </c>
      <c r="I346" s="438"/>
      <c r="J346" s="417"/>
    </row>
    <row r="347" spans="1:10" x14ac:dyDescent="0.25">
      <c r="A347" s="417"/>
      <c r="B347" s="417"/>
      <c r="C347" s="417"/>
      <c r="D347" s="417"/>
      <c r="E347" s="417"/>
      <c r="F347" s="435" t="str">
        <f t="shared" si="15"/>
        <v xml:space="preserve"> </v>
      </c>
      <c r="G347" s="436" t="str">
        <f t="shared" si="16"/>
        <v xml:space="preserve"> </v>
      </c>
      <c r="H347" s="437" t="str">
        <f t="shared" si="17"/>
        <v xml:space="preserve"> </v>
      </c>
      <c r="I347" s="438"/>
      <c r="J347" s="417"/>
    </row>
    <row r="348" spans="1:10" x14ac:dyDescent="0.25">
      <c r="A348" s="417"/>
      <c r="B348" s="417"/>
      <c r="C348" s="417"/>
      <c r="D348" s="417"/>
      <c r="E348" s="417"/>
      <c r="F348" s="435" t="str">
        <f t="shared" si="15"/>
        <v xml:space="preserve"> </v>
      </c>
      <c r="G348" s="436" t="str">
        <f t="shared" si="16"/>
        <v xml:space="preserve"> </v>
      </c>
      <c r="H348" s="437" t="str">
        <f t="shared" si="17"/>
        <v xml:space="preserve"> </v>
      </c>
      <c r="I348" s="438"/>
      <c r="J348" s="417"/>
    </row>
    <row r="349" spans="1:10" x14ac:dyDescent="0.25">
      <c r="A349" s="417"/>
      <c r="B349" s="417"/>
      <c r="C349" s="417"/>
      <c r="D349" s="417"/>
      <c r="E349" s="417"/>
      <c r="F349" s="435" t="str">
        <f t="shared" si="15"/>
        <v xml:space="preserve"> </v>
      </c>
      <c r="G349" s="436" t="str">
        <f t="shared" si="16"/>
        <v xml:space="preserve"> </v>
      </c>
      <c r="H349" s="437" t="str">
        <f t="shared" si="17"/>
        <v xml:space="preserve"> </v>
      </c>
      <c r="I349" s="438"/>
      <c r="J349" s="417"/>
    </row>
    <row r="350" spans="1:10" x14ac:dyDescent="0.25">
      <c r="A350" s="417"/>
      <c r="B350" s="417"/>
      <c r="C350" s="417"/>
      <c r="D350" s="417"/>
      <c r="E350" s="417"/>
      <c r="F350" s="435" t="str">
        <f t="shared" si="15"/>
        <v xml:space="preserve"> </v>
      </c>
      <c r="G350" s="436" t="str">
        <f t="shared" si="16"/>
        <v xml:space="preserve"> </v>
      </c>
      <c r="H350" s="437" t="str">
        <f t="shared" si="17"/>
        <v xml:space="preserve"> </v>
      </c>
      <c r="I350" s="438"/>
      <c r="J350" s="417"/>
    </row>
    <row r="351" spans="1:10" x14ac:dyDescent="0.25">
      <c r="A351" s="417"/>
      <c r="B351" s="417"/>
      <c r="C351" s="417"/>
      <c r="D351" s="417"/>
      <c r="E351" s="417"/>
      <c r="F351" s="435" t="str">
        <f t="shared" si="15"/>
        <v xml:space="preserve"> </v>
      </c>
      <c r="G351" s="436" t="str">
        <f t="shared" si="16"/>
        <v xml:space="preserve"> </v>
      </c>
      <c r="H351" s="437" t="str">
        <f t="shared" si="17"/>
        <v xml:space="preserve"> </v>
      </c>
      <c r="I351" s="438"/>
      <c r="J351" s="417"/>
    </row>
    <row r="352" spans="1:10" x14ac:dyDescent="0.25">
      <c r="A352" s="417"/>
      <c r="B352" s="417"/>
      <c r="C352" s="417"/>
      <c r="D352" s="417"/>
      <c r="E352" s="417"/>
      <c r="F352" s="435" t="str">
        <f t="shared" si="15"/>
        <v xml:space="preserve"> </v>
      </c>
      <c r="G352" s="436" t="str">
        <f t="shared" si="16"/>
        <v xml:space="preserve"> </v>
      </c>
      <c r="H352" s="437" t="str">
        <f t="shared" si="17"/>
        <v xml:space="preserve"> </v>
      </c>
      <c r="I352" s="438"/>
      <c r="J352" s="417"/>
    </row>
    <row r="353" spans="1:10" x14ac:dyDescent="0.25">
      <c r="A353" s="417"/>
      <c r="B353" s="417"/>
      <c r="C353" s="417"/>
      <c r="D353" s="417"/>
      <c r="E353" s="417"/>
      <c r="F353" s="435" t="str">
        <f t="shared" si="15"/>
        <v xml:space="preserve"> </v>
      </c>
      <c r="G353" s="436" t="str">
        <f t="shared" si="16"/>
        <v xml:space="preserve"> </v>
      </c>
      <c r="H353" s="437" t="str">
        <f t="shared" si="17"/>
        <v xml:space="preserve"> </v>
      </c>
      <c r="I353" s="438"/>
      <c r="J353" s="417"/>
    </row>
    <row r="354" spans="1:10" x14ac:dyDescent="0.25">
      <c r="A354" s="417"/>
      <c r="B354" s="417"/>
      <c r="C354" s="417"/>
      <c r="D354" s="417"/>
      <c r="E354" s="417"/>
      <c r="F354" s="435" t="str">
        <f t="shared" si="15"/>
        <v xml:space="preserve"> </v>
      </c>
      <c r="G354" s="436" t="str">
        <f t="shared" si="16"/>
        <v xml:space="preserve"> </v>
      </c>
      <c r="H354" s="437" t="str">
        <f t="shared" si="17"/>
        <v xml:space="preserve"> </v>
      </c>
      <c r="I354" s="438"/>
      <c r="J354" s="417"/>
    </row>
    <row r="355" spans="1:10" x14ac:dyDescent="0.25">
      <c r="A355" s="417"/>
      <c r="B355" s="417"/>
      <c r="C355" s="417"/>
      <c r="D355" s="417"/>
      <c r="E355" s="417"/>
      <c r="F355" s="435" t="str">
        <f t="shared" si="15"/>
        <v xml:space="preserve"> </v>
      </c>
      <c r="G355" s="436" t="str">
        <f t="shared" si="16"/>
        <v xml:space="preserve"> </v>
      </c>
      <c r="H355" s="437" t="str">
        <f t="shared" si="17"/>
        <v xml:space="preserve"> </v>
      </c>
      <c r="I355" s="438"/>
      <c r="J355" s="417"/>
    </row>
    <row r="356" spans="1:10" x14ac:dyDescent="0.25">
      <c r="A356" s="417"/>
      <c r="B356" s="417"/>
      <c r="C356" s="417"/>
      <c r="D356" s="417"/>
      <c r="E356" s="417"/>
      <c r="F356" s="435" t="str">
        <f t="shared" si="15"/>
        <v xml:space="preserve"> </v>
      </c>
      <c r="G356" s="436" t="str">
        <f t="shared" si="16"/>
        <v xml:space="preserve"> </v>
      </c>
      <c r="H356" s="437" t="str">
        <f t="shared" si="17"/>
        <v xml:space="preserve"> </v>
      </c>
      <c r="I356" s="438"/>
      <c r="J356" s="417"/>
    </row>
    <row r="357" spans="1:10" x14ac:dyDescent="0.25">
      <c r="A357" s="417"/>
      <c r="B357" s="417"/>
      <c r="C357" s="417"/>
      <c r="D357" s="417"/>
      <c r="E357" s="417"/>
      <c r="F357" s="435" t="str">
        <f t="shared" si="15"/>
        <v xml:space="preserve"> </v>
      </c>
      <c r="G357" s="436" t="str">
        <f t="shared" si="16"/>
        <v xml:space="preserve"> </v>
      </c>
      <c r="H357" s="437" t="str">
        <f t="shared" si="17"/>
        <v xml:space="preserve"> </v>
      </c>
      <c r="I357" s="438"/>
      <c r="J357" s="417"/>
    </row>
    <row r="358" spans="1:10" x14ac:dyDescent="0.25">
      <c r="A358" s="417"/>
      <c r="B358" s="417"/>
      <c r="C358" s="417"/>
      <c r="D358" s="417"/>
      <c r="E358" s="417"/>
      <c r="F358" s="435" t="str">
        <f t="shared" si="15"/>
        <v xml:space="preserve"> </v>
      </c>
      <c r="G358" s="436" t="str">
        <f t="shared" si="16"/>
        <v xml:space="preserve"> </v>
      </c>
      <c r="H358" s="437" t="str">
        <f t="shared" si="17"/>
        <v xml:space="preserve"> </v>
      </c>
      <c r="I358" s="438"/>
      <c r="J358" s="417"/>
    </row>
    <row r="359" spans="1:10" x14ac:dyDescent="0.25">
      <c r="A359" s="417"/>
      <c r="B359" s="417"/>
      <c r="C359" s="417"/>
      <c r="D359" s="417"/>
      <c r="E359" s="417"/>
      <c r="F359" s="435" t="str">
        <f t="shared" si="15"/>
        <v xml:space="preserve"> </v>
      </c>
      <c r="G359" s="436" t="str">
        <f t="shared" si="16"/>
        <v xml:space="preserve"> </v>
      </c>
      <c r="H359" s="437" t="str">
        <f t="shared" si="17"/>
        <v xml:space="preserve"> </v>
      </c>
      <c r="I359" s="438"/>
      <c r="J359" s="417"/>
    </row>
    <row r="360" spans="1:10" x14ac:dyDescent="0.25">
      <c r="A360" s="417"/>
      <c r="B360" s="417"/>
      <c r="C360" s="417"/>
      <c r="D360" s="417"/>
      <c r="E360" s="417"/>
      <c r="F360" s="435" t="str">
        <f t="shared" si="15"/>
        <v xml:space="preserve"> </v>
      </c>
      <c r="G360" s="436" t="str">
        <f t="shared" si="16"/>
        <v xml:space="preserve"> </v>
      </c>
      <c r="H360" s="437" t="str">
        <f t="shared" si="17"/>
        <v xml:space="preserve"> </v>
      </c>
      <c r="I360" s="438"/>
      <c r="J360" s="417"/>
    </row>
    <row r="361" spans="1:10" x14ac:dyDescent="0.25">
      <c r="A361" s="417"/>
      <c r="B361" s="417"/>
      <c r="C361" s="417"/>
      <c r="D361" s="417"/>
      <c r="E361" s="417"/>
      <c r="F361" s="435" t="str">
        <f t="shared" si="15"/>
        <v xml:space="preserve"> </v>
      </c>
      <c r="G361" s="436" t="str">
        <f t="shared" si="16"/>
        <v xml:space="preserve"> </v>
      </c>
      <c r="H361" s="437" t="str">
        <f t="shared" si="17"/>
        <v xml:space="preserve"> </v>
      </c>
      <c r="I361" s="438"/>
      <c r="J361" s="417"/>
    </row>
    <row r="362" spans="1:10" x14ac:dyDescent="0.25">
      <c r="A362" s="417"/>
      <c r="B362" s="417"/>
      <c r="C362" s="417"/>
      <c r="D362" s="417"/>
      <c r="E362" s="417"/>
      <c r="F362" s="435" t="str">
        <f t="shared" si="15"/>
        <v xml:space="preserve"> </v>
      </c>
      <c r="G362" s="436" t="str">
        <f t="shared" si="16"/>
        <v xml:space="preserve"> </v>
      </c>
      <c r="H362" s="437" t="str">
        <f t="shared" si="17"/>
        <v xml:space="preserve"> </v>
      </c>
      <c r="I362" s="438"/>
      <c r="J362" s="417"/>
    </row>
    <row r="363" spans="1:10" x14ac:dyDescent="0.25">
      <c r="A363" s="417"/>
      <c r="B363" s="417"/>
      <c r="C363" s="417"/>
      <c r="D363" s="417"/>
      <c r="E363" s="417"/>
      <c r="F363" s="435" t="str">
        <f t="shared" si="15"/>
        <v xml:space="preserve"> </v>
      </c>
      <c r="G363" s="436" t="str">
        <f t="shared" si="16"/>
        <v xml:space="preserve"> </v>
      </c>
      <c r="H363" s="437" t="str">
        <f t="shared" si="17"/>
        <v xml:space="preserve"> </v>
      </c>
      <c r="I363" s="438"/>
      <c r="J363" s="417"/>
    </row>
    <row r="364" spans="1:10" x14ac:dyDescent="0.25">
      <c r="A364" s="417"/>
      <c r="B364" s="417"/>
      <c r="C364" s="417"/>
      <c r="D364" s="417"/>
      <c r="E364" s="417"/>
      <c r="F364" s="435" t="str">
        <f t="shared" si="15"/>
        <v xml:space="preserve"> </v>
      </c>
      <c r="G364" s="436" t="str">
        <f t="shared" si="16"/>
        <v xml:space="preserve"> </v>
      </c>
      <c r="H364" s="437" t="str">
        <f t="shared" si="17"/>
        <v xml:space="preserve"> </v>
      </c>
      <c r="I364" s="438"/>
      <c r="J364" s="417"/>
    </row>
    <row r="365" spans="1:10" x14ac:dyDescent="0.25">
      <c r="A365" s="417"/>
      <c r="B365" s="417"/>
      <c r="C365" s="417"/>
      <c r="D365" s="417"/>
      <c r="E365" s="417"/>
      <c r="F365" s="435" t="str">
        <f t="shared" si="15"/>
        <v xml:space="preserve"> </v>
      </c>
      <c r="G365" s="436" t="str">
        <f t="shared" si="16"/>
        <v xml:space="preserve"> </v>
      </c>
      <c r="H365" s="437" t="str">
        <f t="shared" si="17"/>
        <v xml:space="preserve"> </v>
      </c>
      <c r="I365" s="438"/>
      <c r="J365" s="417"/>
    </row>
    <row r="366" spans="1:10" x14ac:dyDescent="0.25">
      <c r="A366" s="417"/>
      <c r="B366" s="417"/>
      <c r="C366" s="417"/>
      <c r="D366" s="417"/>
      <c r="E366" s="417"/>
      <c r="F366" s="435" t="str">
        <f t="shared" si="15"/>
        <v xml:space="preserve"> </v>
      </c>
      <c r="G366" s="436" t="str">
        <f t="shared" si="16"/>
        <v xml:space="preserve"> </v>
      </c>
      <c r="H366" s="437" t="str">
        <f t="shared" si="17"/>
        <v xml:space="preserve"> </v>
      </c>
      <c r="I366" s="438"/>
      <c r="J366" s="417"/>
    </row>
    <row r="367" spans="1:10" x14ac:dyDescent="0.25">
      <c r="A367" s="417"/>
      <c r="B367" s="417"/>
      <c r="C367" s="417"/>
      <c r="D367" s="417"/>
      <c r="E367" s="417"/>
      <c r="F367" s="435" t="str">
        <f t="shared" si="15"/>
        <v xml:space="preserve"> </v>
      </c>
      <c r="G367" s="436" t="str">
        <f t="shared" si="16"/>
        <v xml:space="preserve"> </v>
      </c>
      <c r="H367" s="437" t="str">
        <f t="shared" si="17"/>
        <v xml:space="preserve"> </v>
      </c>
      <c r="I367" s="438"/>
      <c r="J367" s="417"/>
    </row>
    <row r="368" spans="1:10" x14ac:dyDescent="0.25">
      <c r="A368" s="417"/>
      <c r="B368" s="417"/>
      <c r="C368" s="417"/>
      <c r="D368" s="417"/>
      <c r="E368" s="417"/>
      <c r="F368" s="435" t="str">
        <f t="shared" si="15"/>
        <v xml:space="preserve"> </v>
      </c>
      <c r="G368" s="436" t="str">
        <f t="shared" si="16"/>
        <v xml:space="preserve"> </v>
      </c>
      <c r="H368" s="437" t="str">
        <f t="shared" si="17"/>
        <v xml:space="preserve"> </v>
      </c>
      <c r="I368" s="438"/>
      <c r="J368" s="417"/>
    </row>
    <row r="369" spans="1:10" x14ac:dyDescent="0.25">
      <c r="A369" s="417"/>
      <c r="B369" s="417"/>
      <c r="C369" s="417"/>
      <c r="D369" s="417"/>
      <c r="E369" s="417"/>
      <c r="F369" s="435" t="str">
        <f t="shared" si="15"/>
        <v xml:space="preserve"> </v>
      </c>
      <c r="G369" s="436" t="str">
        <f t="shared" si="16"/>
        <v xml:space="preserve"> </v>
      </c>
      <c r="H369" s="437" t="str">
        <f t="shared" si="17"/>
        <v xml:space="preserve"> </v>
      </c>
      <c r="I369" s="438"/>
      <c r="J369" s="417"/>
    </row>
    <row r="370" spans="1:10" x14ac:dyDescent="0.25">
      <c r="A370" s="417"/>
      <c r="B370" s="417"/>
      <c r="C370" s="417"/>
      <c r="D370" s="417"/>
      <c r="E370" s="417"/>
      <c r="F370" s="435" t="str">
        <f t="shared" si="15"/>
        <v xml:space="preserve"> </v>
      </c>
      <c r="G370" s="436" t="str">
        <f t="shared" si="16"/>
        <v xml:space="preserve"> </v>
      </c>
      <c r="H370" s="437" t="str">
        <f t="shared" si="17"/>
        <v xml:space="preserve"> </v>
      </c>
      <c r="I370" s="438"/>
      <c r="J370" s="417"/>
    </row>
    <row r="371" spans="1:10" x14ac:dyDescent="0.25">
      <c r="A371" s="417"/>
      <c r="B371" s="417"/>
      <c r="C371" s="417"/>
      <c r="D371" s="417"/>
      <c r="E371" s="417"/>
      <c r="F371" s="435" t="str">
        <f t="shared" si="15"/>
        <v xml:space="preserve"> </v>
      </c>
      <c r="G371" s="436" t="str">
        <f t="shared" si="16"/>
        <v xml:space="preserve"> </v>
      </c>
      <c r="H371" s="437" t="str">
        <f t="shared" si="17"/>
        <v xml:space="preserve"> </v>
      </c>
      <c r="I371" s="438"/>
      <c r="J371" s="417"/>
    </row>
    <row r="372" spans="1:10" x14ac:dyDescent="0.25">
      <c r="A372" s="417"/>
      <c r="B372" s="417"/>
      <c r="C372" s="417"/>
      <c r="D372" s="417"/>
      <c r="E372" s="417"/>
      <c r="F372" s="435" t="str">
        <f t="shared" si="15"/>
        <v xml:space="preserve"> </v>
      </c>
      <c r="G372" s="436" t="str">
        <f t="shared" si="16"/>
        <v xml:space="preserve"> </v>
      </c>
      <c r="H372" s="437" t="str">
        <f t="shared" si="17"/>
        <v xml:space="preserve"> </v>
      </c>
      <c r="I372" s="438"/>
      <c r="J372" s="417"/>
    </row>
    <row r="373" spans="1:10" x14ac:dyDescent="0.25">
      <c r="A373" s="417"/>
      <c r="B373" s="417"/>
      <c r="C373" s="417"/>
      <c r="D373" s="417"/>
      <c r="E373" s="417"/>
      <c r="F373" s="435" t="str">
        <f t="shared" si="15"/>
        <v xml:space="preserve"> </v>
      </c>
      <c r="G373" s="436" t="str">
        <f t="shared" si="16"/>
        <v xml:space="preserve"> </v>
      </c>
      <c r="H373" s="437" t="str">
        <f t="shared" si="17"/>
        <v xml:space="preserve"> </v>
      </c>
      <c r="I373" s="438"/>
      <c r="J373" s="417"/>
    </row>
    <row r="374" spans="1:10" x14ac:dyDescent="0.25">
      <c r="A374" s="417"/>
      <c r="B374" s="417"/>
      <c r="C374" s="417"/>
      <c r="D374" s="417"/>
      <c r="E374" s="417"/>
      <c r="F374" s="435" t="str">
        <f t="shared" si="15"/>
        <v xml:space="preserve"> </v>
      </c>
      <c r="G374" s="436" t="str">
        <f t="shared" si="16"/>
        <v xml:space="preserve"> </v>
      </c>
      <c r="H374" s="437" t="str">
        <f t="shared" si="17"/>
        <v xml:space="preserve"> </v>
      </c>
      <c r="I374" s="438"/>
      <c r="J374" s="417"/>
    </row>
    <row r="375" spans="1:10" x14ac:dyDescent="0.25">
      <c r="A375" s="417"/>
      <c r="B375" s="417"/>
      <c r="C375" s="417"/>
      <c r="D375" s="417"/>
      <c r="E375" s="417"/>
      <c r="F375" s="435" t="str">
        <f t="shared" si="15"/>
        <v xml:space="preserve"> </v>
      </c>
      <c r="G375" s="436" t="str">
        <f t="shared" si="16"/>
        <v xml:space="preserve"> </v>
      </c>
      <c r="H375" s="437" t="str">
        <f t="shared" si="17"/>
        <v xml:space="preserve"> </v>
      </c>
      <c r="I375" s="438"/>
      <c r="J375" s="417"/>
    </row>
    <row r="376" spans="1:10" x14ac:dyDescent="0.25">
      <c r="A376" s="417"/>
      <c r="B376" s="417"/>
      <c r="C376" s="417"/>
      <c r="D376" s="417"/>
      <c r="E376" s="417"/>
      <c r="F376" s="435" t="str">
        <f t="shared" si="15"/>
        <v xml:space="preserve"> </v>
      </c>
      <c r="G376" s="436" t="str">
        <f t="shared" si="16"/>
        <v xml:space="preserve"> </v>
      </c>
      <c r="H376" s="437" t="str">
        <f t="shared" si="17"/>
        <v xml:space="preserve"> </v>
      </c>
      <c r="I376" s="438"/>
      <c r="J376" s="417"/>
    </row>
    <row r="377" spans="1:10" x14ac:dyDescent="0.25">
      <c r="A377" s="417"/>
      <c r="B377" s="417"/>
      <c r="C377" s="417"/>
      <c r="D377" s="417"/>
      <c r="E377" s="417"/>
      <c r="F377" s="435" t="str">
        <f t="shared" si="15"/>
        <v xml:space="preserve"> </v>
      </c>
      <c r="G377" s="436" t="str">
        <f t="shared" si="16"/>
        <v xml:space="preserve"> </v>
      </c>
      <c r="H377" s="437" t="str">
        <f t="shared" si="17"/>
        <v xml:space="preserve"> </v>
      </c>
      <c r="I377" s="438"/>
      <c r="J377" s="417"/>
    </row>
    <row r="378" spans="1:10" x14ac:dyDescent="0.25">
      <c r="A378" s="417"/>
      <c r="B378" s="417"/>
      <c r="C378" s="417"/>
      <c r="D378" s="417"/>
      <c r="E378" s="417"/>
      <c r="F378" s="435" t="str">
        <f t="shared" si="15"/>
        <v xml:space="preserve"> </v>
      </c>
      <c r="G378" s="436" t="str">
        <f t="shared" si="16"/>
        <v xml:space="preserve"> </v>
      </c>
      <c r="H378" s="437" t="str">
        <f t="shared" si="17"/>
        <v xml:space="preserve"> </v>
      </c>
      <c r="I378" s="438"/>
      <c r="J378" s="417"/>
    </row>
    <row r="379" spans="1:10" x14ac:dyDescent="0.25">
      <c r="A379" s="417"/>
      <c r="B379" s="417"/>
      <c r="C379" s="417"/>
      <c r="D379" s="417"/>
      <c r="E379" s="417"/>
      <c r="F379" s="435" t="str">
        <f t="shared" si="15"/>
        <v xml:space="preserve"> </v>
      </c>
      <c r="G379" s="436" t="str">
        <f t="shared" si="16"/>
        <v xml:space="preserve"> </v>
      </c>
      <c r="H379" s="437" t="str">
        <f t="shared" si="17"/>
        <v xml:space="preserve"> </v>
      </c>
      <c r="I379" s="438"/>
      <c r="J379" s="417"/>
    </row>
    <row r="380" spans="1:10" x14ac:dyDescent="0.25">
      <c r="A380" s="417"/>
      <c r="B380" s="417"/>
      <c r="C380" s="417"/>
      <c r="D380" s="417"/>
      <c r="E380" s="417"/>
      <c r="F380" s="435" t="str">
        <f t="shared" si="15"/>
        <v xml:space="preserve"> </v>
      </c>
      <c r="G380" s="436" t="str">
        <f t="shared" si="16"/>
        <v xml:space="preserve"> </v>
      </c>
      <c r="H380" s="437" t="str">
        <f t="shared" si="17"/>
        <v xml:space="preserve"> </v>
      </c>
      <c r="I380" s="438"/>
      <c r="J380" s="417"/>
    </row>
    <row r="381" spans="1:10" x14ac:dyDescent="0.25">
      <c r="A381" s="417"/>
      <c r="B381" s="417"/>
      <c r="C381" s="417"/>
      <c r="D381" s="417"/>
      <c r="E381" s="417"/>
      <c r="F381" s="435" t="str">
        <f t="shared" si="15"/>
        <v xml:space="preserve"> </v>
      </c>
      <c r="G381" s="436" t="str">
        <f t="shared" si="16"/>
        <v xml:space="preserve"> </v>
      </c>
      <c r="H381" s="437" t="str">
        <f t="shared" si="17"/>
        <v xml:space="preserve"> </v>
      </c>
      <c r="I381" s="438"/>
      <c r="J381" s="417"/>
    </row>
    <row r="382" spans="1:10" x14ac:dyDescent="0.25">
      <c r="A382" s="417"/>
      <c r="B382" s="417"/>
      <c r="C382" s="417"/>
      <c r="D382" s="417"/>
      <c r="E382" s="417"/>
      <c r="F382" s="435" t="str">
        <f t="shared" si="15"/>
        <v xml:space="preserve"> </v>
      </c>
      <c r="G382" s="436" t="str">
        <f t="shared" si="16"/>
        <v xml:space="preserve"> </v>
      </c>
      <c r="H382" s="437" t="str">
        <f t="shared" si="17"/>
        <v xml:space="preserve"> </v>
      </c>
      <c r="I382" s="438"/>
      <c r="J382" s="417"/>
    </row>
    <row r="383" spans="1:10" x14ac:dyDescent="0.25">
      <c r="A383" s="417"/>
      <c r="B383" s="417"/>
      <c r="C383" s="417"/>
      <c r="D383" s="417"/>
      <c r="E383" s="417"/>
      <c r="F383" s="435" t="str">
        <f t="shared" si="15"/>
        <v xml:space="preserve"> </v>
      </c>
      <c r="G383" s="436" t="str">
        <f t="shared" si="16"/>
        <v xml:space="preserve"> </v>
      </c>
      <c r="H383" s="437" t="str">
        <f t="shared" si="17"/>
        <v xml:space="preserve"> </v>
      </c>
      <c r="I383" s="438"/>
      <c r="J383" s="417"/>
    </row>
    <row r="384" spans="1:10" x14ac:dyDescent="0.25">
      <c r="A384" s="417"/>
      <c r="B384" s="417"/>
      <c r="C384" s="417"/>
      <c r="D384" s="417"/>
      <c r="E384" s="417"/>
      <c r="F384" s="435" t="str">
        <f t="shared" si="15"/>
        <v xml:space="preserve"> </v>
      </c>
      <c r="G384" s="436" t="str">
        <f t="shared" si="16"/>
        <v xml:space="preserve"> </v>
      </c>
      <c r="H384" s="437" t="str">
        <f t="shared" si="17"/>
        <v xml:space="preserve"> </v>
      </c>
      <c r="I384" s="438"/>
      <c r="J384" s="417"/>
    </row>
    <row r="385" spans="1:10" x14ac:dyDescent="0.25">
      <c r="A385" s="417"/>
      <c r="B385" s="417"/>
      <c r="C385" s="417"/>
      <c r="D385" s="417"/>
      <c r="E385" s="417"/>
      <c r="F385" s="435" t="str">
        <f t="shared" si="15"/>
        <v xml:space="preserve"> </v>
      </c>
      <c r="G385" s="436" t="str">
        <f t="shared" si="16"/>
        <v xml:space="preserve"> </v>
      </c>
      <c r="H385" s="437" t="str">
        <f t="shared" si="17"/>
        <v xml:space="preserve"> </v>
      </c>
      <c r="I385" s="438"/>
      <c r="J385" s="417"/>
    </row>
    <row r="386" spans="1:10" x14ac:dyDescent="0.25">
      <c r="A386" s="417"/>
      <c r="B386" s="417"/>
      <c r="C386" s="417"/>
      <c r="D386" s="417"/>
      <c r="E386" s="417"/>
      <c r="F386" s="435" t="str">
        <f t="shared" si="15"/>
        <v xml:space="preserve"> </v>
      </c>
      <c r="G386" s="436" t="str">
        <f t="shared" si="16"/>
        <v xml:space="preserve"> </v>
      </c>
      <c r="H386" s="437" t="str">
        <f t="shared" si="17"/>
        <v xml:space="preserve"> </v>
      </c>
      <c r="I386" s="438"/>
      <c r="J386" s="417"/>
    </row>
    <row r="387" spans="1:10" x14ac:dyDescent="0.25">
      <c r="A387" s="417"/>
      <c r="B387" s="417"/>
      <c r="C387" s="417"/>
      <c r="D387" s="417"/>
      <c r="E387" s="417"/>
      <c r="F387" s="435" t="str">
        <f t="shared" si="15"/>
        <v xml:space="preserve"> </v>
      </c>
      <c r="G387" s="436" t="str">
        <f t="shared" si="16"/>
        <v xml:space="preserve"> </v>
      </c>
      <c r="H387" s="437" t="str">
        <f t="shared" si="17"/>
        <v xml:space="preserve"> </v>
      </c>
      <c r="I387" s="438"/>
      <c r="J387" s="417"/>
    </row>
    <row r="388" spans="1:10" x14ac:dyDescent="0.25">
      <c r="A388" s="417"/>
      <c r="B388" s="417"/>
      <c r="C388" s="417"/>
      <c r="D388" s="417"/>
      <c r="E388" s="417"/>
      <c r="F388" s="435" t="str">
        <f t="shared" si="15"/>
        <v xml:space="preserve"> </v>
      </c>
      <c r="G388" s="436" t="str">
        <f t="shared" si="16"/>
        <v xml:space="preserve"> </v>
      </c>
      <c r="H388" s="437" t="str">
        <f t="shared" si="17"/>
        <v xml:space="preserve"> </v>
      </c>
      <c r="I388" s="438"/>
      <c r="J388" s="417"/>
    </row>
    <row r="389" spans="1:10" x14ac:dyDescent="0.25">
      <c r="A389" s="417"/>
      <c r="B389" s="417"/>
      <c r="C389" s="417"/>
      <c r="D389" s="417"/>
      <c r="E389" s="417"/>
      <c r="F389" s="435" t="str">
        <f t="shared" si="15"/>
        <v xml:space="preserve"> </v>
      </c>
      <c r="G389" s="436" t="str">
        <f t="shared" si="16"/>
        <v xml:space="preserve"> </v>
      </c>
      <c r="H389" s="437" t="str">
        <f t="shared" si="17"/>
        <v xml:space="preserve"> </v>
      </c>
      <c r="I389" s="438"/>
      <c r="J389" s="417"/>
    </row>
    <row r="390" spans="1:10" x14ac:dyDescent="0.25">
      <c r="A390" s="417"/>
      <c r="B390" s="417"/>
      <c r="C390" s="417"/>
      <c r="D390" s="417"/>
      <c r="E390" s="417"/>
      <c r="F390" s="435" t="str">
        <f t="shared" si="15"/>
        <v xml:space="preserve"> </v>
      </c>
      <c r="G390" s="436" t="str">
        <f t="shared" si="16"/>
        <v xml:space="preserve"> </v>
      </c>
      <c r="H390" s="437" t="str">
        <f t="shared" si="17"/>
        <v xml:space="preserve"> </v>
      </c>
      <c r="I390" s="438"/>
      <c r="J390" s="417"/>
    </row>
    <row r="391" spans="1:10" x14ac:dyDescent="0.25">
      <c r="A391" s="417"/>
      <c r="B391" s="417"/>
      <c r="C391" s="417"/>
      <c r="D391" s="417"/>
      <c r="E391" s="417"/>
      <c r="F391" s="435" t="str">
        <f t="shared" si="15"/>
        <v xml:space="preserve"> </v>
      </c>
      <c r="G391" s="436" t="str">
        <f t="shared" si="16"/>
        <v xml:space="preserve"> </v>
      </c>
      <c r="H391" s="437" t="str">
        <f t="shared" si="17"/>
        <v xml:space="preserve"> </v>
      </c>
      <c r="I391" s="438"/>
      <c r="J391" s="417"/>
    </row>
    <row r="392" spans="1:10" x14ac:dyDescent="0.25">
      <c r="A392" s="417"/>
      <c r="B392" s="417"/>
      <c r="C392" s="417"/>
      <c r="D392" s="417"/>
      <c r="E392" s="417"/>
      <c r="F392" s="435" t="str">
        <f t="shared" si="15"/>
        <v xml:space="preserve"> </v>
      </c>
      <c r="G392" s="436" t="str">
        <f t="shared" si="16"/>
        <v xml:space="preserve"> </v>
      </c>
      <c r="H392" s="437" t="str">
        <f t="shared" si="17"/>
        <v xml:space="preserve"> </v>
      </c>
      <c r="I392" s="438"/>
      <c r="J392" s="417"/>
    </row>
    <row r="393" spans="1:10" x14ac:dyDescent="0.25">
      <c r="A393" s="417"/>
      <c r="B393" s="417"/>
      <c r="C393" s="417"/>
      <c r="D393" s="417"/>
      <c r="E393" s="417"/>
      <c r="F393" s="435" t="str">
        <f t="shared" si="15"/>
        <v xml:space="preserve"> </v>
      </c>
      <c r="G393" s="436" t="str">
        <f t="shared" si="16"/>
        <v xml:space="preserve"> </v>
      </c>
      <c r="H393" s="437" t="str">
        <f t="shared" si="17"/>
        <v xml:space="preserve"> </v>
      </c>
      <c r="I393" s="438"/>
      <c r="J393" s="417"/>
    </row>
    <row r="394" spans="1:10" x14ac:dyDescent="0.25">
      <c r="A394" s="417"/>
      <c r="B394" s="417"/>
      <c r="C394" s="417"/>
      <c r="D394" s="417"/>
      <c r="E394" s="417"/>
      <c r="F394" s="435" t="str">
        <f t="shared" si="15"/>
        <v xml:space="preserve"> </v>
      </c>
      <c r="G394" s="436" t="str">
        <f t="shared" si="16"/>
        <v xml:space="preserve"> </v>
      </c>
      <c r="H394" s="437" t="str">
        <f t="shared" si="17"/>
        <v xml:space="preserve"> </v>
      </c>
      <c r="I394" s="438"/>
      <c r="J394" s="417"/>
    </row>
    <row r="395" spans="1:10" x14ac:dyDescent="0.25">
      <c r="A395" s="417"/>
      <c r="B395" s="417"/>
      <c r="C395" s="417"/>
      <c r="D395" s="417"/>
      <c r="E395" s="417"/>
      <c r="F395" s="435" t="str">
        <f t="shared" ref="F395:F400" si="18">IF(E395-D395=0," ",E395-D395)</f>
        <v xml:space="preserve"> </v>
      </c>
      <c r="G395" s="436" t="str">
        <f t="shared" ref="G395:G400" si="19">IFERROR(E395/D395%," ")</f>
        <v xml:space="preserve"> </v>
      </c>
      <c r="H395" s="437" t="str">
        <f t="shared" ref="H395:H400" si="20">IFERROR(IF(A395=0,IF(ABS(F395)&lt;$H$6," ",IF(F395=0," ",F395))," ")," ")</f>
        <v xml:space="preserve"> </v>
      </c>
      <c r="I395" s="438"/>
      <c r="J395" s="417"/>
    </row>
    <row r="396" spans="1:10" x14ac:dyDescent="0.25">
      <c r="A396" s="417"/>
      <c r="B396" s="417"/>
      <c r="C396" s="417"/>
      <c r="D396" s="417"/>
      <c r="E396" s="417"/>
      <c r="F396" s="435" t="str">
        <f t="shared" si="18"/>
        <v xml:space="preserve"> </v>
      </c>
      <c r="G396" s="436" t="str">
        <f t="shared" si="19"/>
        <v xml:space="preserve"> </v>
      </c>
      <c r="H396" s="437" t="str">
        <f t="shared" si="20"/>
        <v xml:space="preserve"> </v>
      </c>
      <c r="I396" s="438"/>
      <c r="J396" s="417"/>
    </row>
    <row r="397" spans="1:10" x14ac:dyDescent="0.25">
      <c r="A397" s="417"/>
      <c r="B397" s="417"/>
      <c r="C397" s="417"/>
      <c r="D397" s="417"/>
      <c r="E397" s="417"/>
      <c r="F397" s="435" t="str">
        <f t="shared" si="18"/>
        <v xml:space="preserve"> </v>
      </c>
      <c r="G397" s="436" t="str">
        <f t="shared" si="19"/>
        <v xml:space="preserve"> </v>
      </c>
      <c r="H397" s="437" t="str">
        <f t="shared" si="20"/>
        <v xml:space="preserve"> </v>
      </c>
      <c r="I397" s="438"/>
      <c r="J397" s="417"/>
    </row>
    <row r="398" spans="1:10" x14ac:dyDescent="0.25">
      <c r="A398" s="417"/>
      <c r="B398" s="417"/>
      <c r="C398" s="417"/>
      <c r="D398" s="417"/>
      <c r="E398" s="417"/>
      <c r="F398" s="435" t="str">
        <f t="shared" si="18"/>
        <v xml:space="preserve"> </v>
      </c>
      <c r="G398" s="436" t="str">
        <f t="shared" si="19"/>
        <v xml:space="preserve"> </v>
      </c>
      <c r="H398" s="437" t="str">
        <f t="shared" si="20"/>
        <v xml:space="preserve"> </v>
      </c>
      <c r="I398" s="438"/>
      <c r="J398" s="417"/>
    </row>
    <row r="399" spans="1:10" x14ac:dyDescent="0.25">
      <c r="A399" s="417"/>
      <c r="B399" s="417"/>
      <c r="C399" s="417"/>
      <c r="D399" s="417"/>
      <c r="E399" s="417"/>
      <c r="F399" s="435" t="str">
        <f t="shared" si="18"/>
        <v xml:space="preserve"> </v>
      </c>
      <c r="G399" s="436" t="str">
        <f t="shared" si="19"/>
        <v xml:space="preserve"> </v>
      </c>
      <c r="H399" s="437" t="str">
        <f t="shared" si="20"/>
        <v xml:space="preserve"> </v>
      </c>
      <c r="I399" s="438"/>
      <c r="J399" s="417"/>
    </row>
    <row r="400" spans="1:10" x14ac:dyDescent="0.25">
      <c r="A400" s="417"/>
      <c r="B400" s="417"/>
      <c r="C400" s="417"/>
      <c r="D400" s="417"/>
      <c r="E400" s="417"/>
      <c r="F400" s="435" t="str">
        <f t="shared" si="18"/>
        <v xml:space="preserve"> </v>
      </c>
      <c r="G400" s="436" t="str">
        <f t="shared" si="19"/>
        <v xml:space="preserve"> </v>
      </c>
      <c r="H400" s="437" t="str">
        <f t="shared" si="20"/>
        <v xml:space="preserve"> </v>
      </c>
      <c r="I400" s="438"/>
      <c r="J400" s="439" t="s">
        <v>296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'!A1" display="KM-AII"/>
    <hyperlink ref="K4" location="'KM-AII-01'!A1" display="KM-AII-01 "/>
    <hyperlink ref="K5" location="'KM-AII-02'!A1" display="'KM-AII-02 "/>
    <hyperlink ref="K6" location="'KM-AII-10-1'!A1" display="'KM-AII-10-1 "/>
    <hyperlink ref="K9" location="'KM-AII-10-3'!A1" display="'KM-AII-10-3"/>
    <hyperlink ref="K10" location="'KM-AII-10-4'!A1" display="'KM-AII-10-4"/>
    <hyperlink ref="K7" location="'KM-AII-10-2'!A1" display="'KM-AII-10-2"/>
    <hyperlink ref="K12" location="'KM-AII-10-M'!A1" display="'KM-AII-10-M"/>
    <hyperlink ref="K11:L11" location="'KM-AII-10-5'!A1" display="'KM-AII-10-5 "/>
    <hyperlink ref="K13" location="'KM-AII-10-E'!A1" display="'KM-AII-10-E"/>
    <hyperlink ref="K8" location="'KM-AII-10-2'!A1" display="'KM-AII-10-2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workbookViewId="0"/>
  </sheetViews>
  <sheetFormatPr defaultRowHeight="16.5" x14ac:dyDescent="0.3"/>
  <cols>
    <col min="1" max="1" width="23.125" style="6" customWidth="1"/>
    <col min="2" max="9" width="10.625" style="6" customWidth="1"/>
    <col min="10" max="13" width="11.5" style="6" customWidth="1"/>
    <col min="14" max="16384" width="9" style="6"/>
  </cols>
  <sheetData>
    <row r="1" spans="1:13" x14ac:dyDescent="0.3">
      <c r="A1" s="4" t="s">
        <v>138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A40</f>
        <v>0</v>
      </c>
      <c r="E2" s="409">
        <f>A42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44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4">
        <f xml:space="preserve"> Alapa!$C$12</f>
        <v>0</v>
      </c>
      <c r="C5" s="14"/>
      <c r="D5" s="10"/>
      <c r="E5" s="11"/>
      <c r="F5" s="9" t="s">
        <v>5</v>
      </c>
      <c r="G5" s="10" t="e">
        <f>VLOOKUP(K14,Alapa!$G$2:$H$22,2)</f>
        <v>#N/A</v>
      </c>
      <c r="H5" s="10" t="s">
        <v>144</v>
      </c>
      <c r="I5" s="115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ht="17.25" thickBot="1" x14ac:dyDescent="0.35">
      <c r="A7" s="18"/>
      <c r="B7" s="18"/>
      <c r="C7" s="18"/>
      <c r="D7" s="19"/>
      <c r="E7" s="20"/>
      <c r="F7" s="21"/>
      <c r="G7" s="21"/>
      <c r="H7" s="21"/>
      <c r="I7" s="22" t="s">
        <v>47</v>
      </c>
      <c r="J7" s="48" t="s">
        <v>133</v>
      </c>
      <c r="K7" s="44" t="s">
        <v>104</v>
      </c>
    </row>
    <row r="8" spans="1:13" ht="51.75" thickBot="1" x14ac:dyDescent="0.35">
      <c r="A8" s="23" t="s">
        <v>48</v>
      </c>
      <c r="B8" s="24" t="s">
        <v>49</v>
      </c>
      <c r="C8" s="24" t="s">
        <v>50</v>
      </c>
      <c r="D8" s="24" t="s">
        <v>51</v>
      </c>
      <c r="E8" s="24" t="s">
        <v>52</v>
      </c>
      <c r="F8" s="25" t="s">
        <v>53</v>
      </c>
      <c r="G8" s="24" t="s">
        <v>54</v>
      </c>
      <c r="H8" s="25" t="s">
        <v>55</v>
      </c>
      <c r="I8" s="26" t="s">
        <v>56</v>
      </c>
      <c r="J8" s="48" t="s">
        <v>320</v>
      </c>
      <c r="K8" s="44" t="s">
        <v>104</v>
      </c>
    </row>
    <row r="9" spans="1:13" x14ac:dyDescent="0.3">
      <c r="A9" s="27" t="s">
        <v>57</v>
      </c>
      <c r="B9" s="300"/>
      <c r="C9" s="300"/>
      <c r="D9" s="300"/>
      <c r="E9" s="300"/>
      <c r="F9" s="300"/>
      <c r="G9" s="300"/>
      <c r="H9" s="28">
        <f>B20+C20+D20+E20</f>
        <v>0</v>
      </c>
      <c r="I9" s="29">
        <f>SUM(B9:H9)</f>
        <v>0</v>
      </c>
      <c r="J9" s="48" t="s">
        <v>131</v>
      </c>
      <c r="K9" s="44" t="s">
        <v>105</v>
      </c>
    </row>
    <row r="10" spans="1:13" x14ac:dyDescent="0.3">
      <c r="A10" s="30" t="s">
        <v>58</v>
      </c>
      <c r="B10" s="301"/>
      <c r="C10" s="301"/>
      <c r="D10" s="302"/>
      <c r="E10" s="302"/>
      <c r="F10" s="301"/>
      <c r="G10" s="301"/>
      <c r="H10" s="31">
        <f>B21+C21+D21+E21</f>
        <v>0</v>
      </c>
      <c r="I10" s="32">
        <f t="shared" ref="I10:I26" si="0">SUM(B10:H10)</f>
        <v>0</v>
      </c>
      <c r="J10" s="48" t="s">
        <v>132</v>
      </c>
      <c r="K10" s="44" t="s">
        <v>106</v>
      </c>
    </row>
    <row r="11" spans="1:13" x14ac:dyDescent="0.3">
      <c r="A11" s="30" t="s">
        <v>59</v>
      </c>
      <c r="B11" s="301"/>
      <c r="C11" s="301"/>
      <c r="D11" s="302"/>
      <c r="E11" s="302"/>
      <c r="F11" s="301"/>
      <c r="G11" s="301"/>
      <c r="H11" s="31">
        <f>B22+C22+D22+E22</f>
        <v>0</v>
      </c>
      <c r="I11" s="32">
        <f t="shared" si="0"/>
        <v>0</v>
      </c>
      <c r="J11" s="48" t="s">
        <v>182</v>
      </c>
      <c r="K11" s="44" t="s">
        <v>183</v>
      </c>
    </row>
    <row r="12" spans="1:13" x14ac:dyDescent="0.3">
      <c r="A12" s="30" t="s">
        <v>60</v>
      </c>
      <c r="B12" s="301"/>
      <c r="C12" s="301"/>
      <c r="D12" s="301"/>
      <c r="E12" s="301"/>
      <c r="F12" s="301"/>
      <c r="G12" s="301"/>
      <c r="H12" s="301"/>
      <c r="I12" s="32">
        <f t="shared" si="0"/>
        <v>0</v>
      </c>
      <c r="J12" s="65" t="s">
        <v>136</v>
      </c>
      <c r="K12" s="66" t="s">
        <v>107</v>
      </c>
    </row>
    <row r="13" spans="1:13" x14ac:dyDescent="0.3">
      <c r="A13" s="33" t="s">
        <v>61</v>
      </c>
      <c r="B13" s="34">
        <f t="shared" ref="B13:G13" si="1">B9+B10-B11+B12</f>
        <v>0</v>
      </c>
      <c r="C13" s="34">
        <f t="shared" si="1"/>
        <v>0</v>
      </c>
      <c r="D13" s="34">
        <f t="shared" si="1"/>
        <v>0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>H9+H10-H11+H12</f>
        <v>0</v>
      </c>
      <c r="I13" s="35">
        <f>SUM(B13:H13)</f>
        <v>0</v>
      </c>
      <c r="J13" s="65" t="s">
        <v>219</v>
      </c>
      <c r="K13" s="44" t="s">
        <v>215</v>
      </c>
    </row>
    <row r="14" spans="1:13" x14ac:dyDescent="0.3">
      <c r="A14" s="30"/>
      <c r="B14" s="31"/>
      <c r="C14" s="31"/>
      <c r="D14" s="31"/>
      <c r="E14" s="31"/>
      <c r="F14" s="31"/>
      <c r="G14" s="31"/>
      <c r="H14" s="31"/>
      <c r="I14" s="35"/>
      <c r="J14" s="69" t="s">
        <v>5</v>
      </c>
      <c r="K14" s="159">
        <v>1</v>
      </c>
    </row>
    <row r="15" spans="1:13" x14ac:dyDescent="0.3">
      <c r="A15" s="30" t="s">
        <v>62</v>
      </c>
      <c r="B15" s="302"/>
      <c r="C15" s="302"/>
      <c r="D15" s="302"/>
      <c r="E15" s="302"/>
      <c r="F15" s="302"/>
      <c r="G15" s="301"/>
      <c r="H15" s="142"/>
      <c r="I15" s="32">
        <f>SUM(B15:H15)</f>
        <v>0</v>
      </c>
    </row>
    <row r="16" spans="1:13" x14ac:dyDescent="0.3">
      <c r="A16" s="30" t="s">
        <v>63</v>
      </c>
      <c r="B16" s="301"/>
      <c r="C16" s="301"/>
      <c r="D16" s="302"/>
      <c r="E16" s="302"/>
      <c r="F16" s="301"/>
      <c r="G16" s="301"/>
      <c r="H16" s="142"/>
      <c r="I16" s="32">
        <f t="shared" si="0"/>
        <v>0</v>
      </c>
    </row>
    <row r="17" spans="1:9" x14ac:dyDescent="0.3">
      <c r="A17" s="30" t="s">
        <v>64</v>
      </c>
      <c r="B17" s="302"/>
      <c r="C17" s="302"/>
      <c r="D17" s="302"/>
      <c r="E17" s="302"/>
      <c r="F17" s="302"/>
      <c r="G17" s="301"/>
      <c r="H17" s="142"/>
      <c r="I17" s="32">
        <f t="shared" si="0"/>
        <v>0</v>
      </c>
    </row>
    <row r="18" spans="1:9" x14ac:dyDescent="0.3">
      <c r="A18" s="33" t="s">
        <v>65</v>
      </c>
      <c r="B18" s="34">
        <f t="shared" ref="B18:G18" si="2">B15+B16-B17</f>
        <v>0</v>
      </c>
      <c r="C18" s="34">
        <f t="shared" si="2"/>
        <v>0</v>
      </c>
      <c r="D18" s="34">
        <f t="shared" si="2"/>
        <v>0</v>
      </c>
      <c r="E18" s="34">
        <f t="shared" si="2"/>
        <v>0</v>
      </c>
      <c r="F18" s="34">
        <f t="shared" si="2"/>
        <v>0</v>
      </c>
      <c r="G18" s="34">
        <f t="shared" si="2"/>
        <v>0</v>
      </c>
      <c r="H18" s="142"/>
      <c r="I18" s="35">
        <f t="shared" si="0"/>
        <v>0</v>
      </c>
    </row>
    <row r="19" spans="1:9" x14ac:dyDescent="0.3">
      <c r="A19" s="33"/>
      <c r="B19" s="34"/>
      <c r="C19" s="34"/>
      <c r="D19" s="34"/>
      <c r="E19" s="34"/>
      <c r="F19" s="34"/>
      <c r="G19" s="34"/>
      <c r="H19" s="34"/>
      <c r="I19" s="35"/>
    </row>
    <row r="20" spans="1:9" x14ac:dyDescent="0.3">
      <c r="A20" s="30" t="s">
        <v>66</v>
      </c>
      <c r="B20" s="301"/>
      <c r="C20" s="301"/>
      <c r="D20" s="301"/>
      <c r="E20" s="301"/>
      <c r="F20" s="143"/>
      <c r="G20" s="143"/>
      <c r="H20" s="142"/>
      <c r="I20" s="144"/>
    </row>
    <row r="21" spans="1:9" x14ac:dyDescent="0.3">
      <c r="A21" s="30" t="s">
        <v>63</v>
      </c>
      <c r="B21" s="301"/>
      <c r="C21" s="301"/>
      <c r="D21" s="301"/>
      <c r="E21" s="301"/>
      <c r="F21" s="143"/>
      <c r="G21" s="143"/>
      <c r="H21" s="142"/>
      <c r="I21" s="144"/>
    </row>
    <row r="22" spans="1:9" x14ac:dyDescent="0.3">
      <c r="A22" s="30" t="s">
        <v>64</v>
      </c>
      <c r="B22" s="301"/>
      <c r="C22" s="301"/>
      <c r="D22" s="301"/>
      <c r="E22" s="301"/>
      <c r="F22" s="143"/>
      <c r="G22" s="143"/>
      <c r="H22" s="142"/>
      <c r="I22" s="144"/>
    </row>
    <row r="23" spans="1:9" x14ac:dyDescent="0.3">
      <c r="A23" s="33" t="s">
        <v>67</v>
      </c>
      <c r="B23" s="34">
        <f>B20+B21-B22</f>
        <v>0</v>
      </c>
      <c r="C23" s="34">
        <f>C20+C21-C22</f>
        <v>0</v>
      </c>
      <c r="D23" s="34">
        <f>D20+D21-D22</f>
        <v>0</v>
      </c>
      <c r="E23" s="34">
        <f>E20+E21-E22</f>
        <v>0</v>
      </c>
      <c r="F23" s="143"/>
      <c r="G23" s="143"/>
      <c r="H23" s="143"/>
      <c r="I23" s="144"/>
    </row>
    <row r="24" spans="1:9" x14ac:dyDescent="0.3">
      <c r="A24" s="30"/>
      <c r="B24" s="31"/>
      <c r="C24" s="31"/>
      <c r="D24" s="31"/>
      <c r="E24" s="31"/>
      <c r="F24" s="31"/>
      <c r="G24" s="31"/>
      <c r="H24" s="31"/>
      <c r="I24" s="35">
        <f t="shared" si="0"/>
        <v>0</v>
      </c>
    </row>
    <row r="25" spans="1:9" x14ac:dyDescent="0.3">
      <c r="A25" s="33" t="s">
        <v>68</v>
      </c>
      <c r="B25" s="34">
        <f>B9-B15</f>
        <v>0</v>
      </c>
      <c r="C25" s="34">
        <f>C9-C15</f>
        <v>0</v>
      </c>
      <c r="D25" s="34">
        <f>D9-D15</f>
        <v>0</v>
      </c>
      <c r="E25" s="34">
        <f>E9-E15</f>
        <v>0</v>
      </c>
      <c r="F25" s="34">
        <f>F9-F15</f>
        <v>0</v>
      </c>
      <c r="G25" s="34">
        <f>G9</f>
        <v>0</v>
      </c>
      <c r="H25" s="34">
        <f>H9</f>
        <v>0</v>
      </c>
      <c r="I25" s="35">
        <f>SUM(B25:H25)</f>
        <v>0</v>
      </c>
    </row>
    <row r="26" spans="1:9" ht="17.25" thickBot="1" x14ac:dyDescent="0.35">
      <c r="A26" s="36" t="s">
        <v>69</v>
      </c>
      <c r="B26" s="37">
        <f>B13-B18</f>
        <v>0</v>
      </c>
      <c r="C26" s="37">
        <f>C13-C18+C23</f>
        <v>0</v>
      </c>
      <c r="D26" s="37">
        <f>D13-D18+D23</f>
        <v>0</v>
      </c>
      <c r="E26" s="37">
        <f>E13-E18+E23</f>
        <v>0</v>
      </c>
      <c r="F26" s="37">
        <f>F13-F18</f>
        <v>0</v>
      </c>
      <c r="G26" s="37">
        <f>G13-G18</f>
        <v>0</v>
      </c>
      <c r="H26" s="37">
        <f>H13</f>
        <v>0</v>
      </c>
      <c r="I26" s="38">
        <f t="shared" si="0"/>
        <v>0</v>
      </c>
    </row>
    <row r="27" spans="1:9" ht="17.25" thickBot="1" x14ac:dyDescent="0.35">
      <c r="A27" s="17"/>
      <c r="B27" s="17"/>
      <c r="C27" s="17"/>
      <c r="D27" s="39"/>
      <c r="E27" s="39"/>
      <c r="F27" s="39"/>
      <c r="G27" s="39"/>
      <c r="H27" s="39"/>
      <c r="I27" s="39"/>
    </row>
    <row r="28" spans="1:9" ht="25.5" x14ac:dyDescent="0.3">
      <c r="A28" s="40" t="s">
        <v>70</v>
      </c>
      <c r="B28" s="303"/>
      <c r="C28" s="304"/>
      <c r="D28" s="305"/>
      <c r="E28" s="306"/>
      <c r="F28" s="307"/>
      <c r="G28" s="307"/>
      <c r="H28" s="308"/>
      <c r="I28" s="309"/>
    </row>
    <row r="29" spans="1:9" ht="48" customHeight="1" x14ac:dyDescent="0.3">
      <c r="A29" s="145" t="s">
        <v>71</v>
      </c>
      <c r="B29" s="310" t="str">
        <f>IF(B9+B13=0," ",B16/((B9+B13)/2))</f>
        <v xml:space="preserve"> </v>
      </c>
      <c r="C29" s="310" t="str">
        <f>IF(C9+C13=0," ",C16/((C9+C13)/2))</f>
        <v xml:space="preserve"> </v>
      </c>
      <c r="D29" s="310" t="str">
        <f t="shared" ref="D29:I29" si="3">IF(D9+D13=0," ",D16/((D9+D13)/2))</f>
        <v xml:space="preserve"> </v>
      </c>
      <c r="E29" s="310" t="str">
        <f t="shared" si="3"/>
        <v xml:space="preserve"> </v>
      </c>
      <c r="F29" s="310" t="str">
        <f t="shared" si="3"/>
        <v xml:space="preserve"> </v>
      </c>
      <c r="G29" s="310"/>
      <c r="H29" s="310"/>
      <c r="I29" s="311" t="str">
        <f t="shared" si="3"/>
        <v xml:space="preserve"> </v>
      </c>
    </row>
    <row r="30" spans="1:9" ht="17.25" thickBot="1" x14ac:dyDescent="0.35">
      <c r="A30" s="41"/>
      <c r="B30" s="146"/>
      <c r="C30" s="146"/>
      <c r="D30" s="147"/>
      <c r="E30" s="147"/>
      <c r="F30" s="147"/>
      <c r="G30" s="148"/>
      <c r="H30" s="148"/>
      <c r="I30" s="149"/>
    </row>
    <row r="31" spans="1:9" x14ac:dyDescent="0.3">
      <c r="A31" s="154"/>
      <c r="B31" s="155"/>
      <c r="C31" s="155"/>
      <c r="D31" s="156"/>
      <c r="E31" s="156"/>
      <c r="F31" s="156"/>
      <c r="G31" s="157"/>
      <c r="H31" s="157"/>
      <c r="I31" s="158"/>
    </row>
    <row r="32" spans="1:9" x14ac:dyDescent="0.3">
      <c r="A32" s="154"/>
      <c r="B32" s="155"/>
      <c r="C32" s="155"/>
      <c r="D32" s="156"/>
      <c r="E32" s="156"/>
      <c r="F32" s="156"/>
      <c r="G32" s="157"/>
      <c r="H32" s="157"/>
      <c r="I32" s="158"/>
    </row>
    <row r="33" spans="1:9" ht="17.25" thickBot="1" x14ac:dyDescent="0.35">
      <c r="A33" s="154"/>
      <c r="B33" s="155"/>
      <c r="C33" s="155"/>
      <c r="D33" s="156"/>
      <c r="E33" s="156"/>
      <c r="F33" s="156"/>
      <c r="G33" s="157"/>
      <c r="H33" s="157"/>
      <c r="I33" s="158"/>
    </row>
    <row r="34" spans="1:9" x14ac:dyDescent="0.3">
      <c r="A34" s="42" t="s">
        <v>72</v>
      </c>
      <c r="B34" s="308"/>
      <c r="C34" s="308"/>
      <c r="D34" s="308"/>
      <c r="E34" s="308"/>
      <c r="F34" s="308"/>
      <c r="G34" s="308"/>
      <c r="H34" s="308"/>
      <c r="I34" s="150">
        <f>SUM(B34:H34)</f>
        <v>0</v>
      </c>
    </row>
    <row r="35" spans="1:9" x14ac:dyDescent="0.3">
      <c r="A35" s="33" t="s">
        <v>73</v>
      </c>
      <c r="B35" s="151">
        <f t="shared" ref="B35:H35" si="4">(B34/1000)-B26</f>
        <v>0</v>
      </c>
      <c r="C35" s="151">
        <f t="shared" si="4"/>
        <v>0</v>
      </c>
      <c r="D35" s="151">
        <f t="shared" si="4"/>
        <v>0</v>
      </c>
      <c r="E35" s="151">
        <f t="shared" si="4"/>
        <v>0</v>
      </c>
      <c r="F35" s="151">
        <f t="shared" si="4"/>
        <v>0</v>
      </c>
      <c r="G35" s="151">
        <f t="shared" si="4"/>
        <v>0</v>
      </c>
      <c r="H35" s="151">
        <f t="shared" si="4"/>
        <v>0</v>
      </c>
      <c r="I35" s="152">
        <f>SUM(B35:H35)</f>
        <v>0</v>
      </c>
    </row>
    <row r="36" spans="1:9" x14ac:dyDescent="0.3">
      <c r="A36" s="33" t="s">
        <v>74</v>
      </c>
      <c r="B36" s="312"/>
      <c r="C36" s="312"/>
      <c r="D36" s="312"/>
      <c r="E36" s="312"/>
      <c r="F36" s="312"/>
      <c r="G36" s="312"/>
      <c r="H36" s="312"/>
      <c r="I36" s="152">
        <f>SUM(B36:H36)</f>
        <v>0</v>
      </c>
    </row>
    <row r="37" spans="1:9" ht="17.25" thickBot="1" x14ac:dyDescent="0.35">
      <c r="A37" s="36" t="s">
        <v>73</v>
      </c>
      <c r="B37" s="148">
        <f t="shared" ref="B37:H37" si="5">B36-B26</f>
        <v>0</v>
      </c>
      <c r="C37" s="148">
        <f t="shared" si="5"/>
        <v>0</v>
      </c>
      <c r="D37" s="148">
        <f t="shared" si="5"/>
        <v>0</v>
      </c>
      <c r="E37" s="148">
        <f t="shared" si="5"/>
        <v>0</v>
      </c>
      <c r="F37" s="148">
        <f t="shared" si="5"/>
        <v>0</v>
      </c>
      <c r="G37" s="148">
        <f t="shared" si="5"/>
        <v>0</v>
      </c>
      <c r="H37" s="148">
        <f t="shared" si="5"/>
        <v>0</v>
      </c>
      <c r="I37" s="153">
        <f>I36-I26</f>
        <v>0</v>
      </c>
    </row>
    <row r="38" spans="1:9" x14ac:dyDescent="0.3">
      <c r="A38" s="398"/>
      <c r="B38" s="398"/>
      <c r="C38" s="398"/>
      <c r="D38" s="398"/>
      <c r="E38" s="398"/>
      <c r="F38" s="398"/>
      <c r="G38" s="398"/>
      <c r="H38" s="398"/>
      <c r="I38" s="398"/>
    </row>
    <row r="39" spans="1:9" x14ac:dyDescent="0.3">
      <c r="A39" s="396" t="s">
        <v>135</v>
      </c>
      <c r="B39" s="357"/>
      <c r="C39" s="357"/>
      <c r="D39" s="357"/>
      <c r="E39" s="357"/>
      <c r="F39" s="357"/>
      <c r="G39" s="357"/>
      <c r="H39" s="357"/>
      <c r="I39" s="357"/>
    </row>
    <row r="40" spans="1:9" x14ac:dyDescent="0.3">
      <c r="A40" s="44"/>
      <c r="B40" s="360"/>
      <c r="C40" s="365"/>
      <c r="D40" s="366"/>
      <c r="E40" s="366"/>
      <c r="F40" s="366"/>
      <c r="G40" s="366"/>
      <c r="H40" s="366"/>
      <c r="I40" s="366"/>
    </row>
    <row r="41" spans="1:9" x14ac:dyDescent="0.3">
      <c r="A41" s="395" t="s">
        <v>31</v>
      </c>
      <c r="B41" s="64"/>
      <c r="C41" s="64"/>
      <c r="D41" s="70"/>
      <c r="E41" s="70"/>
      <c r="F41" s="70"/>
      <c r="G41" s="70"/>
      <c r="H41" s="70"/>
      <c r="I41" s="70"/>
    </row>
    <row r="42" spans="1:9" x14ac:dyDescent="0.3">
      <c r="A42" s="44"/>
      <c r="B42" s="382"/>
      <c r="C42" s="382"/>
      <c r="D42" s="400"/>
      <c r="E42" s="400"/>
      <c r="F42" s="400"/>
      <c r="G42" s="400"/>
      <c r="H42" s="400"/>
      <c r="I42" s="400"/>
    </row>
    <row r="43" spans="1:9" x14ac:dyDescent="0.3">
      <c r="A43" s="398"/>
      <c r="B43" s="398"/>
      <c r="C43" s="398"/>
      <c r="D43" s="398"/>
      <c r="E43" s="398"/>
      <c r="F43" s="398"/>
      <c r="G43" s="398"/>
      <c r="H43" s="398"/>
      <c r="I43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169" customWidth="1"/>
    <col min="2" max="2" width="10.5" style="169" customWidth="1"/>
    <col min="3" max="3" width="5" style="169" customWidth="1"/>
    <col min="4" max="5" width="12.5" style="169" customWidth="1"/>
    <col min="6" max="6" width="11.375" style="169" customWidth="1"/>
    <col min="7" max="7" width="10.375" style="169" customWidth="1"/>
    <col min="8" max="8" width="12.25" style="169" customWidth="1"/>
    <col min="9" max="9" width="7" style="169" customWidth="1"/>
    <col min="10" max="11" width="12.25" style="169" customWidth="1"/>
    <col min="12" max="12" width="12.125" style="169" customWidth="1"/>
    <col min="13" max="14" width="11.5" style="169" customWidth="1"/>
    <col min="15" max="16" width="9" style="169"/>
    <col min="17" max="17" width="9.75" style="169" customWidth="1"/>
    <col min="18" max="18" width="9" style="169"/>
    <col min="19" max="19" width="9.875" style="169" customWidth="1"/>
    <col min="20" max="20" width="9.75" style="169" customWidth="1"/>
    <col min="21" max="21" width="10" style="169" customWidth="1"/>
    <col min="22" max="22" width="10.25" style="169" customWidth="1"/>
    <col min="23" max="16384" width="9" style="169"/>
  </cols>
  <sheetData>
    <row r="1" spans="1:22" x14ac:dyDescent="0.3">
      <c r="A1" s="167" t="s">
        <v>133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47"/>
      <c r="P1" s="168"/>
      <c r="Q1" s="168"/>
      <c r="R1" s="168"/>
      <c r="S1" s="168"/>
      <c r="T1" s="168"/>
    </row>
    <row r="2" spans="1:22" x14ac:dyDescent="0.3">
      <c r="A2" s="170"/>
      <c r="B2" s="170"/>
      <c r="C2" s="170"/>
      <c r="D2" s="410">
        <f>A45</f>
        <v>0</v>
      </c>
      <c r="E2" s="410">
        <f>A47</f>
        <v>0</v>
      </c>
      <c r="F2" s="170"/>
      <c r="G2" s="170"/>
      <c r="H2" s="170"/>
      <c r="I2" s="170"/>
      <c r="J2" s="170"/>
      <c r="K2" s="168"/>
      <c r="L2" s="168"/>
      <c r="M2" s="168"/>
      <c r="N2" s="168"/>
      <c r="O2" s="47"/>
      <c r="P2" s="168"/>
      <c r="Q2" s="168"/>
      <c r="R2" s="168"/>
      <c r="S2" s="168"/>
      <c r="T2" s="168"/>
      <c r="U2" s="401" t="s">
        <v>290</v>
      </c>
    </row>
    <row r="3" spans="1:22" x14ac:dyDescent="0.3">
      <c r="A3" s="171" t="s">
        <v>75</v>
      </c>
      <c r="B3" s="170"/>
      <c r="C3" s="170"/>
      <c r="D3" s="170"/>
      <c r="E3" s="170"/>
      <c r="F3" s="170"/>
      <c r="G3" s="170"/>
      <c r="H3" s="170"/>
      <c r="I3" s="170"/>
      <c r="J3" s="170"/>
      <c r="K3" s="168"/>
      <c r="L3" s="168"/>
      <c r="M3" s="168"/>
      <c r="N3" s="168"/>
      <c r="O3" s="47"/>
      <c r="P3" s="168"/>
      <c r="Q3" s="168"/>
      <c r="R3" s="168"/>
      <c r="S3" s="168"/>
      <c r="T3" s="168"/>
      <c r="U3" s="48" t="s">
        <v>41</v>
      </c>
      <c r="V3" s="44" t="s">
        <v>99</v>
      </c>
    </row>
    <row r="4" spans="1:22" x14ac:dyDescent="0.3">
      <c r="A4" s="9" t="s">
        <v>45</v>
      </c>
      <c r="B4" s="10">
        <f xml:space="preserve"> Alapa!$C$17</f>
        <v>0</v>
      </c>
      <c r="C4" s="10"/>
      <c r="D4" s="10"/>
      <c r="E4" s="10"/>
      <c r="F4" s="10"/>
      <c r="G4" s="12" t="s">
        <v>4</v>
      </c>
      <c r="H4" s="10">
        <f>Alapa!$C$15</f>
        <v>0</v>
      </c>
      <c r="I4" s="10"/>
      <c r="J4" s="10"/>
      <c r="K4" s="10"/>
      <c r="L4" s="172"/>
      <c r="M4" s="168"/>
      <c r="N4" s="168"/>
      <c r="O4" s="47"/>
      <c r="P4" s="168"/>
      <c r="Q4" s="168"/>
      <c r="R4" s="168"/>
      <c r="S4" s="168"/>
      <c r="T4" s="168"/>
      <c r="U4" s="48" t="s">
        <v>128</v>
      </c>
      <c r="V4" s="44" t="s">
        <v>100</v>
      </c>
    </row>
    <row r="5" spans="1:22" x14ac:dyDescent="0.3">
      <c r="A5" s="9" t="s">
        <v>46</v>
      </c>
      <c r="B5" s="10">
        <f xml:space="preserve"> Alapa!$C$12</f>
        <v>0</v>
      </c>
      <c r="C5" s="14"/>
      <c r="D5" s="10"/>
      <c r="E5" s="10"/>
      <c r="F5" s="10"/>
      <c r="G5" s="10" t="s">
        <v>5</v>
      </c>
      <c r="H5" s="10" t="e">
        <f>VLOOKUP(V14,Alapa!$G$2:$H$22,2)</f>
        <v>#N/A</v>
      </c>
      <c r="I5" s="10"/>
      <c r="J5" s="10" t="s">
        <v>144</v>
      </c>
      <c r="K5" s="60" t="str">
        <f>IF(Alapa!$N$2=0," ",Alapa!$N$2)</f>
        <v xml:space="preserve"> </v>
      </c>
      <c r="L5" s="172"/>
      <c r="M5" s="168"/>
      <c r="N5" s="168"/>
      <c r="O5" s="47"/>
      <c r="P5" s="168"/>
      <c r="Q5" s="168"/>
      <c r="R5" s="168"/>
      <c r="S5" s="168"/>
      <c r="T5" s="168"/>
      <c r="U5" s="48" t="s">
        <v>129</v>
      </c>
      <c r="V5" s="44" t="s">
        <v>102</v>
      </c>
    </row>
    <row r="6" spans="1:22" x14ac:dyDescent="0.3">
      <c r="A6" s="15"/>
      <c r="B6" s="15"/>
      <c r="C6" s="16"/>
      <c r="D6" s="15"/>
      <c r="E6" s="15"/>
      <c r="F6" s="15"/>
      <c r="G6" s="173"/>
      <c r="H6" s="15"/>
      <c r="I6" s="15"/>
      <c r="J6" s="15"/>
      <c r="K6" s="15"/>
      <c r="L6" s="173"/>
      <c r="M6" s="168"/>
      <c r="N6" s="168"/>
      <c r="O6" s="47"/>
      <c r="P6" s="168"/>
      <c r="Q6" s="168"/>
      <c r="R6" s="168"/>
      <c r="S6" s="168"/>
      <c r="T6" s="168"/>
      <c r="U6" s="48" t="s">
        <v>130</v>
      </c>
      <c r="V6" s="44" t="s">
        <v>103</v>
      </c>
    </row>
    <row r="7" spans="1:22" x14ac:dyDescent="0.3">
      <c r="A7" s="168"/>
      <c r="B7" s="174" t="s">
        <v>76</v>
      </c>
      <c r="C7" s="168"/>
      <c r="D7" s="175"/>
      <c r="E7" s="168"/>
      <c r="F7" s="168"/>
      <c r="G7" s="15"/>
      <c r="H7" s="15"/>
      <c r="I7" s="15"/>
      <c r="J7" s="15"/>
      <c r="K7" s="168"/>
      <c r="L7" s="168"/>
      <c r="M7" s="168"/>
      <c r="N7" s="168"/>
      <c r="O7" s="47"/>
      <c r="P7" s="168"/>
      <c r="Q7" s="168"/>
      <c r="R7" s="168"/>
      <c r="S7" s="168"/>
      <c r="T7" s="168"/>
      <c r="U7" s="48" t="s">
        <v>133</v>
      </c>
      <c r="V7" s="44" t="s">
        <v>104</v>
      </c>
    </row>
    <row r="8" spans="1:22" ht="17.25" thickBot="1" x14ac:dyDescent="0.35">
      <c r="A8" s="168"/>
      <c r="B8" s="174" t="s">
        <v>77</v>
      </c>
      <c r="C8" s="168"/>
      <c r="D8" s="175"/>
      <c r="E8" s="168"/>
      <c r="F8" s="168"/>
      <c r="G8" s="168"/>
      <c r="H8" s="176" t="s">
        <v>188</v>
      </c>
      <c r="I8" s="177">
        <f>D8-D7+1</f>
        <v>1</v>
      </c>
      <c r="J8" s="168"/>
      <c r="K8" s="168"/>
      <c r="L8" s="168"/>
      <c r="M8" s="168"/>
      <c r="N8" s="168"/>
      <c r="O8" s="178"/>
      <c r="P8" s="168"/>
      <c r="Q8" s="168"/>
      <c r="R8" s="168"/>
      <c r="S8" s="168"/>
      <c r="T8" s="168"/>
      <c r="U8" s="48" t="s">
        <v>320</v>
      </c>
      <c r="V8" s="44" t="s">
        <v>104</v>
      </c>
    </row>
    <row r="9" spans="1:22" ht="25.5" x14ac:dyDescent="0.3">
      <c r="A9" s="179" t="s">
        <v>78</v>
      </c>
      <c r="B9" s="180" t="s">
        <v>79</v>
      </c>
      <c r="C9" s="180" t="s">
        <v>80</v>
      </c>
      <c r="D9" s="181" t="s">
        <v>81</v>
      </c>
      <c r="E9" s="181" t="s">
        <v>189</v>
      </c>
      <c r="F9" s="181" t="s">
        <v>190</v>
      </c>
      <c r="G9" s="182" t="s">
        <v>82</v>
      </c>
      <c r="H9" s="181" t="s">
        <v>83</v>
      </c>
      <c r="I9" s="181" t="s">
        <v>84</v>
      </c>
      <c r="J9" s="181" t="s">
        <v>85</v>
      </c>
      <c r="K9" s="181" t="s">
        <v>86</v>
      </c>
      <c r="L9" s="181" t="s">
        <v>87</v>
      </c>
      <c r="M9" s="181" t="s">
        <v>88</v>
      </c>
      <c r="N9" s="181" t="s">
        <v>73</v>
      </c>
      <c r="O9" s="181" t="s">
        <v>89</v>
      </c>
      <c r="P9" s="181" t="s">
        <v>90</v>
      </c>
      <c r="Q9" s="181" t="s">
        <v>91</v>
      </c>
      <c r="R9" s="181" t="s">
        <v>92</v>
      </c>
      <c r="S9" s="181" t="s">
        <v>93</v>
      </c>
      <c r="T9" s="183" t="s">
        <v>94</v>
      </c>
      <c r="U9" s="48" t="s">
        <v>131</v>
      </c>
      <c r="V9" s="44" t="s">
        <v>105</v>
      </c>
    </row>
    <row r="10" spans="1:22" x14ac:dyDescent="0.3">
      <c r="A10" s="184"/>
      <c r="B10" s="185"/>
      <c r="C10" s="186"/>
      <c r="D10" s="187"/>
      <c r="E10" s="187"/>
      <c r="F10" s="188"/>
      <c r="G10" s="189"/>
      <c r="H10" s="187"/>
      <c r="I10" s="190">
        <f t="shared" ref="I10:I15" si="0">IF(F10-$D$7&lt;0,$I$8,$D$8-F10+1)</f>
        <v>1</v>
      </c>
      <c r="J10" s="187"/>
      <c r="K10" s="190">
        <f t="shared" ref="K10:K15" si="1">IF(J10=D10,0,IF(F10-$D$7&lt;0,IF(H10&gt;(D10-E10)*G10/$I$8*I10,(D10-E10)*G10/$I$8*I10,H10),(D10-E10)*G10/$I$8*I10))</f>
        <v>0</v>
      </c>
      <c r="L10" s="187"/>
      <c r="M10" s="190">
        <f t="shared" ref="M10:M15" si="2">SUM(J10:K10)</f>
        <v>0</v>
      </c>
      <c r="N10" s="190">
        <f t="shared" ref="N10:N15" si="3">L10-M10</f>
        <v>0</v>
      </c>
      <c r="O10" s="187"/>
      <c r="P10" s="187"/>
      <c r="Q10" s="187"/>
      <c r="R10" s="187"/>
      <c r="S10" s="190">
        <f t="shared" ref="S10:S15" si="4">IF(F10-$D$7&lt;0,H10-M10-O10+P10,D10-M10-O10+P10)</f>
        <v>0</v>
      </c>
      <c r="T10" s="191">
        <f>D10-S10</f>
        <v>0</v>
      </c>
      <c r="U10" s="48" t="s">
        <v>132</v>
      </c>
      <c r="V10" s="44" t="s">
        <v>106</v>
      </c>
    </row>
    <row r="11" spans="1:22" x14ac:dyDescent="0.3">
      <c r="A11" s="184"/>
      <c r="B11" s="192"/>
      <c r="C11" s="186"/>
      <c r="D11" s="187"/>
      <c r="E11" s="187"/>
      <c r="F11" s="188"/>
      <c r="G11" s="189"/>
      <c r="H11" s="187"/>
      <c r="I11" s="190">
        <f t="shared" si="0"/>
        <v>1</v>
      </c>
      <c r="J11" s="187"/>
      <c r="K11" s="190">
        <f t="shared" si="1"/>
        <v>0</v>
      </c>
      <c r="L11" s="187"/>
      <c r="M11" s="190">
        <f t="shared" si="2"/>
        <v>0</v>
      </c>
      <c r="N11" s="190">
        <f t="shared" si="3"/>
        <v>0</v>
      </c>
      <c r="O11" s="187"/>
      <c r="P11" s="187"/>
      <c r="Q11" s="187"/>
      <c r="R11" s="187"/>
      <c r="S11" s="190">
        <f t="shared" si="4"/>
        <v>0</v>
      </c>
      <c r="T11" s="191">
        <f t="shared" ref="T10:T15" si="5">D11-S11</f>
        <v>0</v>
      </c>
      <c r="U11" s="48" t="s">
        <v>182</v>
      </c>
      <c r="V11" s="44" t="s">
        <v>183</v>
      </c>
    </row>
    <row r="12" spans="1:22" x14ac:dyDescent="0.3">
      <c r="A12" s="184"/>
      <c r="B12" s="192"/>
      <c r="C12" s="186"/>
      <c r="D12" s="187"/>
      <c r="E12" s="187"/>
      <c r="F12" s="188"/>
      <c r="G12" s="189"/>
      <c r="H12" s="187"/>
      <c r="I12" s="190">
        <f t="shared" si="0"/>
        <v>1</v>
      </c>
      <c r="J12" s="187"/>
      <c r="K12" s="190">
        <f t="shared" si="1"/>
        <v>0</v>
      </c>
      <c r="L12" s="187"/>
      <c r="M12" s="190">
        <f t="shared" si="2"/>
        <v>0</v>
      </c>
      <c r="N12" s="190">
        <f t="shared" si="3"/>
        <v>0</v>
      </c>
      <c r="O12" s="187"/>
      <c r="P12" s="187"/>
      <c r="Q12" s="187"/>
      <c r="R12" s="187"/>
      <c r="S12" s="190">
        <f t="shared" si="4"/>
        <v>0</v>
      </c>
      <c r="T12" s="191">
        <f t="shared" si="5"/>
        <v>0</v>
      </c>
      <c r="U12" s="65" t="s">
        <v>136</v>
      </c>
      <c r="V12" s="66" t="s">
        <v>107</v>
      </c>
    </row>
    <row r="13" spans="1:22" x14ac:dyDescent="0.3">
      <c r="A13" s="184"/>
      <c r="B13" s="192"/>
      <c r="C13" s="186"/>
      <c r="D13" s="187"/>
      <c r="E13" s="187"/>
      <c r="F13" s="188"/>
      <c r="G13" s="189"/>
      <c r="H13" s="187"/>
      <c r="I13" s="190">
        <f t="shared" si="0"/>
        <v>1</v>
      </c>
      <c r="J13" s="187"/>
      <c r="K13" s="190">
        <f t="shared" si="1"/>
        <v>0</v>
      </c>
      <c r="L13" s="187"/>
      <c r="M13" s="190">
        <f t="shared" si="2"/>
        <v>0</v>
      </c>
      <c r="N13" s="190">
        <f t="shared" si="3"/>
        <v>0</v>
      </c>
      <c r="O13" s="187"/>
      <c r="P13" s="187"/>
      <c r="Q13" s="187"/>
      <c r="R13" s="187"/>
      <c r="S13" s="190">
        <f>IF(F13-$D$7&lt;0,H13-M13-O13+P13,D13-M13-O13+P13)</f>
        <v>0</v>
      </c>
      <c r="T13" s="191">
        <f t="shared" si="5"/>
        <v>0</v>
      </c>
      <c r="U13" s="65" t="s">
        <v>219</v>
      </c>
      <c r="V13" s="44" t="s">
        <v>215</v>
      </c>
    </row>
    <row r="14" spans="1:22" x14ac:dyDescent="0.3">
      <c r="A14" s="184"/>
      <c r="B14" s="192"/>
      <c r="C14" s="186"/>
      <c r="D14" s="187"/>
      <c r="E14" s="187"/>
      <c r="F14" s="188"/>
      <c r="G14" s="189"/>
      <c r="H14" s="187"/>
      <c r="I14" s="190">
        <f t="shared" si="0"/>
        <v>1</v>
      </c>
      <c r="J14" s="187"/>
      <c r="K14" s="190">
        <f t="shared" si="1"/>
        <v>0</v>
      </c>
      <c r="L14" s="187"/>
      <c r="M14" s="190">
        <f t="shared" si="2"/>
        <v>0</v>
      </c>
      <c r="N14" s="190">
        <f t="shared" si="3"/>
        <v>0</v>
      </c>
      <c r="O14" s="187"/>
      <c r="P14" s="187"/>
      <c r="Q14" s="187"/>
      <c r="R14" s="187"/>
      <c r="S14" s="190">
        <f t="shared" si="4"/>
        <v>0</v>
      </c>
      <c r="T14" s="191">
        <f t="shared" si="5"/>
        <v>0</v>
      </c>
      <c r="U14" s="69" t="s">
        <v>5</v>
      </c>
      <c r="V14" s="159">
        <v>1</v>
      </c>
    </row>
    <row r="15" spans="1:22" x14ac:dyDescent="0.3">
      <c r="A15" s="184"/>
      <c r="B15" s="192"/>
      <c r="C15" s="186"/>
      <c r="D15" s="187"/>
      <c r="E15" s="187"/>
      <c r="F15" s="188"/>
      <c r="G15" s="189"/>
      <c r="H15" s="187"/>
      <c r="I15" s="190">
        <f t="shared" si="0"/>
        <v>1</v>
      </c>
      <c r="J15" s="187"/>
      <c r="K15" s="190">
        <f t="shared" si="1"/>
        <v>0</v>
      </c>
      <c r="L15" s="187"/>
      <c r="M15" s="190">
        <f t="shared" si="2"/>
        <v>0</v>
      </c>
      <c r="N15" s="190">
        <f t="shared" si="3"/>
        <v>0</v>
      </c>
      <c r="O15" s="187"/>
      <c r="P15" s="187"/>
      <c r="Q15" s="187"/>
      <c r="R15" s="187"/>
      <c r="S15" s="190">
        <f t="shared" si="4"/>
        <v>0</v>
      </c>
      <c r="T15" s="191">
        <f t="shared" si="5"/>
        <v>0</v>
      </c>
      <c r="U15" s="193"/>
      <c r="V15" s="193"/>
    </row>
    <row r="16" spans="1:22" x14ac:dyDescent="0.3">
      <c r="A16" s="194" t="s">
        <v>95</v>
      </c>
      <c r="B16" s="195"/>
      <c r="C16" s="196">
        <f>SUM(C10:C15)</f>
        <v>0</v>
      </c>
      <c r="D16" s="166">
        <f>SUM(D10:D15)</f>
        <v>0</v>
      </c>
      <c r="E16" s="166">
        <f>SUM(E10:E15)</f>
        <v>0</v>
      </c>
      <c r="F16" s="197"/>
      <c r="G16" s="198"/>
      <c r="H16" s="166">
        <f>SUM(H10:H15)</f>
        <v>0</v>
      </c>
      <c r="I16" s="166"/>
      <c r="J16" s="166">
        <f t="shared" ref="J16:T16" si="6">SUM(J10:J15)</f>
        <v>0</v>
      </c>
      <c r="K16" s="166">
        <f t="shared" si="6"/>
        <v>0</v>
      </c>
      <c r="L16" s="166">
        <f t="shared" si="6"/>
        <v>0</v>
      </c>
      <c r="M16" s="166">
        <f t="shared" si="6"/>
        <v>0</v>
      </c>
      <c r="N16" s="166">
        <f t="shared" si="6"/>
        <v>0</v>
      </c>
      <c r="O16" s="166">
        <f t="shared" si="6"/>
        <v>0</v>
      </c>
      <c r="P16" s="166">
        <f t="shared" si="6"/>
        <v>0</v>
      </c>
      <c r="Q16" s="166">
        <f t="shared" si="6"/>
        <v>0</v>
      </c>
      <c r="R16" s="166">
        <f t="shared" si="6"/>
        <v>0</v>
      </c>
      <c r="S16" s="166">
        <f t="shared" si="6"/>
        <v>0</v>
      </c>
      <c r="T16" s="199">
        <f t="shared" si="6"/>
        <v>0</v>
      </c>
      <c r="U16" s="193"/>
      <c r="V16" s="193"/>
    </row>
    <row r="17" spans="1:22" x14ac:dyDescent="0.3">
      <c r="A17" s="200" t="s">
        <v>191</v>
      </c>
      <c r="B17" s="201"/>
      <c r="C17" s="201"/>
      <c r="D17" s="202"/>
      <c r="E17" s="202"/>
      <c r="F17" s="202"/>
      <c r="G17" s="203"/>
      <c r="H17" s="166">
        <f>Import_M!D13</f>
        <v>0</v>
      </c>
      <c r="I17" s="204" t="s">
        <v>192</v>
      </c>
      <c r="J17" s="204"/>
      <c r="K17" s="204"/>
      <c r="L17" s="204"/>
      <c r="M17" s="204"/>
      <c r="N17" s="204"/>
      <c r="O17" s="204"/>
      <c r="P17" s="204"/>
      <c r="Q17" s="204"/>
      <c r="R17" s="204"/>
      <c r="S17" s="166">
        <f>Import_M!F13</f>
        <v>0</v>
      </c>
      <c r="T17" s="205" t="s">
        <v>192</v>
      </c>
      <c r="U17" s="193"/>
      <c r="V17" s="193"/>
    </row>
    <row r="18" spans="1:22" x14ac:dyDescent="0.3">
      <c r="A18" s="200" t="s">
        <v>193</v>
      </c>
      <c r="B18" s="206"/>
      <c r="C18" s="201"/>
      <c r="D18" s="202"/>
      <c r="E18" s="202"/>
      <c r="F18" s="202"/>
      <c r="G18" s="203"/>
      <c r="H18" s="207" t="e">
        <f>H16/1000/H17%</f>
        <v>#DIV/0!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7" t="e">
        <f>S16/1000/S17%</f>
        <v>#DIV/0!</v>
      </c>
      <c r="T18" s="205"/>
      <c r="U18" s="193"/>
      <c r="V18" s="193"/>
    </row>
    <row r="19" spans="1:22" x14ac:dyDescent="0.3">
      <c r="A19" s="208"/>
      <c r="B19" s="206"/>
      <c r="C19" s="201"/>
      <c r="D19" s="204"/>
      <c r="E19" s="204"/>
      <c r="F19" s="202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5"/>
      <c r="U19" s="193"/>
      <c r="V19" s="193"/>
    </row>
    <row r="20" spans="1:22" x14ac:dyDescent="0.3">
      <c r="A20" s="184"/>
      <c r="B20" s="192"/>
      <c r="C20" s="186"/>
      <c r="D20" s="187"/>
      <c r="E20" s="187"/>
      <c r="F20" s="188"/>
      <c r="G20" s="189"/>
      <c r="H20" s="187"/>
      <c r="I20" s="190">
        <f t="shared" ref="I20:I25" si="7">IF(F20-$D$7&lt;0,$I$8,$D$8-F20+1)</f>
        <v>1</v>
      </c>
      <c r="J20" s="187"/>
      <c r="K20" s="190">
        <f t="shared" ref="K20:K25" si="8">IF(J20=D20,0,IF(F20-$D$7&lt;0,IF(H20&gt;(D20-E20)*G20/$I$8*I20,(D20-E20)*G20/$I$8*I20,H20),(D20-E20)*G20/$I$8*I20))</f>
        <v>0</v>
      </c>
      <c r="L20" s="187"/>
      <c r="M20" s="190">
        <f>SUM(J20:K20)</f>
        <v>0</v>
      </c>
      <c r="N20" s="190">
        <f t="shared" ref="N20:N25" si="9">L20-M20</f>
        <v>0</v>
      </c>
      <c r="O20" s="187"/>
      <c r="P20" s="187"/>
      <c r="Q20" s="187"/>
      <c r="R20" s="187"/>
      <c r="S20" s="190">
        <f t="shared" ref="S20:S25" si="10">IF(F20-$D$7&lt;0,H20-M20-O20+P20,D20-M20-O20+P20)</f>
        <v>0</v>
      </c>
      <c r="T20" s="191">
        <f>D20-S20</f>
        <v>0</v>
      </c>
      <c r="U20" s="193"/>
      <c r="V20" s="193"/>
    </row>
    <row r="21" spans="1:22" x14ac:dyDescent="0.3">
      <c r="A21" s="184"/>
      <c r="B21" s="192"/>
      <c r="C21" s="186"/>
      <c r="D21" s="187"/>
      <c r="E21" s="187"/>
      <c r="F21" s="188"/>
      <c r="G21" s="189"/>
      <c r="H21" s="187"/>
      <c r="I21" s="190">
        <f t="shared" si="7"/>
        <v>1</v>
      </c>
      <c r="J21" s="187"/>
      <c r="K21" s="190">
        <f t="shared" si="8"/>
        <v>0</v>
      </c>
      <c r="L21" s="187"/>
      <c r="M21" s="190">
        <f t="shared" ref="M20:M25" si="11">SUM(J21:K21)</f>
        <v>0</v>
      </c>
      <c r="N21" s="190">
        <f t="shared" si="9"/>
        <v>0</v>
      </c>
      <c r="O21" s="187"/>
      <c r="P21" s="187"/>
      <c r="Q21" s="187"/>
      <c r="R21" s="187"/>
      <c r="S21" s="190">
        <f t="shared" si="10"/>
        <v>0</v>
      </c>
      <c r="T21" s="191">
        <f t="shared" ref="T21:T25" si="12">D21-S21</f>
        <v>0</v>
      </c>
      <c r="U21" s="193"/>
      <c r="V21" s="193"/>
    </row>
    <row r="22" spans="1:22" x14ac:dyDescent="0.3">
      <c r="A22" s="184"/>
      <c r="B22" s="192"/>
      <c r="C22" s="186"/>
      <c r="D22" s="187"/>
      <c r="E22" s="187"/>
      <c r="F22" s="188"/>
      <c r="G22" s="189"/>
      <c r="H22" s="187"/>
      <c r="I22" s="190">
        <f>IF(F22-$D$7&lt;0,$I$8,$D$8-F22+1)</f>
        <v>1</v>
      </c>
      <c r="J22" s="187"/>
      <c r="K22" s="190">
        <f t="shared" si="8"/>
        <v>0</v>
      </c>
      <c r="L22" s="187"/>
      <c r="M22" s="190">
        <f t="shared" si="11"/>
        <v>0</v>
      </c>
      <c r="N22" s="190">
        <f>L22-M22</f>
        <v>0</v>
      </c>
      <c r="O22" s="187"/>
      <c r="P22" s="187"/>
      <c r="Q22" s="187"/>
      <c r="R22" s="187"/>
      <c r="S22" s="190">
        <f>IF(F22-$D$7&lt;0,H22-M22-O22+P22,D22-M22-O22+P22)</f>
        <v>0</v>
      </c>
      <c r="T22" s="191">
        <f t="shared" si="12"/>
        <v>0</v>
      </c>
      <c r="U22" s="193"/>
      <c r="V22" s="193"/>
    </row>
    <row r="23" spans="1:22" x14ac:dyDescent="0.3">
      <c r="A23" s="184"/>
      <c r="B23" s="192"/>
      <c r="C23" s="186"/>
      <c r="D23" s="187"/>
      <c r="E23" s="187"/>
      <c r="F23" s="188"/>
      <c r="G23" s="189"/>
      <c r="H23" s="187"/>
      <c r="I23" s="190">
        <f t="shared" si="7"/>
        <v>1</v>
      </c>
      <c r="J23" s="187"/>
      <c r="K23" s="190">
        <f>IF(J23=D23,0,IF(F23-$D$7&lt;0,IF(H23&gt;(D23-E23)*G23/$I$8*I23,(D23-E23)*G23/$I$8*I23,H23),(D23-E23)*G23/$I$8*I23))</f>
        <v>0</v>
      </c>
      <c r="L23" s="187"/>
      <c r="M23" s="190">
        <f>SUM(J23:K23)</f>
        <v>0</v>
      </c>
      <c r="N23" s="190">
        <f t="shared" si="9"/>
        <v>0</v>
      </c>
      <c r="O23" s="187"/>
      <c r="P23" s="187"/>
      <c r="Q23" s="187"/>
      <c r="R23" s="187"/>
      <c r="S23" s="190">
        <f t="shared" si="10"/>
        <v>0</v>
      </c>
      <c r="T23" s="191">
        <f t="shared" si="12"/>
        <v>0</v>
      </c>
      <c r="U23" s="193"/>
      <c r="V23" s="193"/>
    </row>
    <row r="24" spans="1:22" x14ac:dyDescent="0.3">
      <c r="A24" s="184"/>
      <c r="B24" s="192"/>
      <c r="C24" s="186"/>
      <c r="D24" s="187"/>
      <c r="E24" s="187"/>
      <c r="F24" s="188"/>
      <c r="G24" s="189"/>
      <c r="H24" s="187"/>
      <c r="I24" s="190">
        <f t="shared" si="7"/>
        <v>1</v>
      </c>
      <c r="J24" s="187"/>
      <c r="K24" s="190">
        <f t="shared" si="8"/>
        <v>0</v>
      </c>
      <c r="L24" s="187"/>
      <c r="M24" s="190">
        <f t="shared" si="11"/>
        <v>0</v>
      </c>
      <c r="N24" s="190">
        <f t="shared" si="9"/>
        <v>0</v>
      </c>
      <c r="O24" s="187"/>
      <c r="P24" s="187"/>
      <c r="Q24" s="187"/>
      <c r="R24" s="187"/>
      <c r="S24" s="190">
        <f>IF(F24-$D$7&lt;0,H24-M24-O24+P24,D24-M24-O24+P24)</f>
        <v>0</v>
      </c>
      <c r="T24" s="191">
        <f t="shared" si="12"/>
        <v>0</v>
      </c>
      <c r="U24" s="193"/>
      <c r="V24" s="193"/>
    </row>
    <row r="25" spans="1:22" x14ac:dyDescent="0.3">
      <c r="A25" s="184"/>
      <c r="B25" s="192"/>
      <c r="C25" s="186"/>
      <c r="D25" s="187"/>
      <c r="E25" s="187"/>
      <c r="F25" s="188"/>
      <c r="G25" s="189"/>
      <c r="H25" s="187"/>
      <c r="I25" s="190">
        <f t="shared" si="7"/>
        <v>1</v>
      </c>
      <c r="J25" s="187"/>
      <c r="K25" s="190">
        <f t="shared" si="8"/>
        <v>0</v>
      </c>
      <c r="L25" s="187"/>
      <c r="M25" s="190">
        <f t="shared" si="11"/>
        <v>0</v>
      </c>
      <c r="N25" s="190">
        <f t="shared" si="9"/>
        <v>0</v>
      </c>
      <c r="O25" s="187"/>
      <c r="P25" s="187"/>
      <c r="Q25" s="187"/>
      <c r="R25" s="187"/>
      <c r="S25" s="190">
        <f t="shared" si="10"/>
        <v>0</v>
      </c>
      <c r="T25" s="191">
        <f>D25-S25</f>
        <v>0</v>
      </c>
      <c r="U25" s="193"/>
      <c r="V25" s="193"/>
    </row>
    <row r="26" spans="1:22" x14ac:dyDescent="0.3">
      <c r="A26" s="194" t="s">
        <v>96</v>
      </c>
      <c r="B26" s="195"/>
      <c r="C26" s="196">
        <f>SUM(C20:C25)</f>
        <v>0</v>
      </c>
      <c r="D26" s="166">
        <f>SUM(D20:D25)</f>
        <v>0</v>
      </c>
      <c r="E26" s="166">
        <f>SUM(E20:E25)</f>
        <v>0</v>
      </c>
      <c r="F26" s="166"/>
      <c r="G26" s="209"/>
      <c r="H26" s="166">
        <f>SUM(H20:H25)</f>
        <v>0</v>
      </c>
      <c r="I26" s="166"/>
      <c r="J26" s="166">
        <f t="shared" ref="J26:T26" si="13">SUM(J20:J25)</f>
        <v>0</v>
      </c>
      <c r="K26" s="166">
        <f t="shared" si="13"/>
        <v>0</v>
      </c>
      <c r="L26" s="166">
        <f t="shared" si="13"/>
        <v>0</v>
      </c>
      <c r="M26" s="166">
        <f t="shared" si="13"/>
        <v>0</v>
      </c>
      <c r="N26" s="166">
        <f>SUM(N20:N25)</f>
        <v>0</v>
      </c>
      <c r="O26" s="166">
        <f t="shared" si="13"/>
        <v>0</v>
      </c>
      <c r="P26" s="166">
        <f t="shared" si="13"/>
        <v>0</v>
      </c>
      <c r="Q26" s="166">
        <f t="shared" si="13"/>
        <v>0</v>
      </c>
      <c r="R26" s="166">
        <f t="shared" si="13"/>
        <v>0</v>
      </c>
      <c r="S26" s="166">
        <f>SUM(S20:S25)</f>
        <v>0</v>
      </c>
      <c r="T26" s="199">
        <f t="shared" si="13"/>
        <v>0</v>
      </c>
      <c r="U26" s="193"/>
      <c r="V26" s="193"/>
    </row>
    <row r="27" spans="1:22" x14ac:dyDescent="0.3">
      <c r="A27" s="200" t="s">
        <v>191</v>
      </c>
      <c r="B27" s="201"/>
      <c r="C27" s="201"/>
      <c r="D27" s="202"/>
      <c r="E27" s="202"/>
      <c r="F27" s="202"/>
      <c r="G27" s="203"/>
      <c r="H27" s="166">
        <f>Import_M!D14</f>
        <v>0</v>
      </c>
      <c r="I27" s="204" t="s">
        <v>192</v>
      </c>
      <c r="J27" s="204"/>
      <c r="K27" s="204"/>
      <c r="L27" s="204"/>
      <c r="M27" s="204"/>
      <c r="N27" s="204"/>
      <c r="O27" s="204"/>
      <c r="P27" s="204"/>
      <c r="Q27" s="204"/>
      <c r="R27" s="204"/>
      <c r="S27" s="166">
        <f>Import_M!F14</f>
        <v>0</v>
      </c>
      <c r="T27" s="205" t="s">
        <v>192</v>
      </c>
      <c r="U27" s="193"/>
      <c r="V27" s="193"/>
    </row>
    <row r="28" spans="1:22" x14ac:dyDescent="0.3">
      <c r="A28" s="200" t="s">
        <v>193</v>
      </c>
      <c r="B28" s="206"/>
      <c r="C28" s="201"/>
      <c r="D28" s="202"/>
      <c r="E28" s="202"/>
      <c r="F28" s="202"/>
      <c r="G28" s="203"/>
      <c r="H28" s="207" t="e">
        <f>H26/1000/H27%</f>
        <v>#DIV/0!</v>
      </c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7" t="e">
        <f>S26/1000/S27%</f>
        <v>#DIV/0!</v>
      </c>
      <c r="T28" s="205"/>
      <c r="U28" s="193"/>
      <c r="V28" s="193"/>
    </row>
    <row r="29" spans="1:22" x14ac:dyDescent="0.3">
      <c r="A29" s="208"/>
      <c r="B29" s="206"/>
      <c r="C29" s="201"/>
      <c r="D29" s="204"/>
      <c r="E29" s="204"/>
      <c r="F29" s="202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5"/>
      <c r="U29" s="193"/>
      <c r="V29" s="193"/>
    </row>
    <row r="30" spans="1:22" x14ac:dyDescent="0.3">
      <c r="A30" s="184"/>
      <c r="B30" s="192"/>
      <c r="C30" s="186"/>
      <c r="D30" s="187"/>
      <c r="E30" s="187"/>
      <c r="F30" s="188"/>
      <c r="G30" s="189"/>
      <c r="H30" s="187"/>
      <c r="I30" s="190">
        <f t="shared" ref="I30:I35" si="14">IF(F30-$D$7&lt;0,$I$8,$D$8-F30+1)</f>
        <v>1</v>
      </c>
      <c r="J30" s="187"/>
      <c r="K30" s="190">
        <f t="shared" ref="K30:K35" si="15">IF(J30=D30,0,IF(F30-$D$7&lt;0,IF(H30&gt;(D30-E30)*G30/$I$8*I30,(D30-E30)*G30/$I$8*I30,H30),(D30-E30)*G30/$I$8*I30))</f>
        <v>0</v>
      </c>
      <c r="L30" s="187"/>
      <c r="M30" s="190">
        <f t="shared" ref="M30:M35" si="16">SUM(J30:K30)</f>
        <v>0</v>
      </c>
      <c r="N30" s="190">
        <f t="shared" ref="N30:N35" si="17">L30-M30</f>
        <v>0</v>
      </c>
      <c r="O30" s="187"/>
      <c r="P30" s="187"/>
      <c r="Q30" s="187"/>
      <c r="R30" s="187"/>
      <c r="S30" s="190">
        <f t="shared" ref="S30:S35" si="18">IF(F30-$D$7&lt;0,H30-M30-O30+P30,D30-M30-O30+P30)</f>
        <v>0</v>
      </c>
      <c r="T30" s="191">
        <f t="shared" ref="T30:T35" si="19">D30-S30</f>
        <v>0</v>
      </c>
      <c r="U30" s="193"/>
      <c r="V30" s="193"/>
    </row>
    <row r="31" spans="1:22" x14ac:dyDescent="0.3">
      <c r="A31" s="184"/>
      <c r="B31" s="192"/>
      <c r="C31" s="186"/>
      <c r="D31" s="187"/>
      <c r="E31" s="187"/>
      <c r="F31" s="188"/>
      <c r="G31" s="189"/>
      <c r="H31" s="187"/>
      <c r="I31" s="190">
        <f t="shared" si="14"/>
        <v>1</v>
      </c>
      <c r="J31" s="187"/>
      <c r="K31" s="190">
        <f t="shared" si="15"/>
        <v>0</v>
      </c>
      <c r="L31" s="187"/>
      <c r="M31" s="190">
        <f t="shared" si="16"/>
        <v>0</v>
      </c>
      <c r="N31" s="190">
        <f t="shared" si="17"/>
        <v>0</v>
      </c>
      <c r="O31" s="187"/>
      <c r="P31" s="187"/>
      <c r="Q31" s="187"/>
      <c r="R31" s="187"/>
      <c r="S31" s="190">
        <f t="shared" si="18"/>
        <v>0</v>
      </c>
      <c r="T31" s="191">
        <f t="shared" si="19"/>
        <v>0</v>
      </c>
      <c r="U31" s="193"/>
      <c r="V31" s="193"/>
    </row>
    <row r="32" spans="1:22" x14ac:dyDescent="0.3">
      <c r="A32" s="184"/>
      <c r="B32" s="192"/>
      <c r="C32" s="186"/>
      <c r="D32" s="187"/>
      <c r="E32" s="187"/>
      <c r="F32" s="188"/>
      <c r="G32" s="189"/>
      <c r="H32" s="187"/>
      <c r="I32" s="190">
        <f t="shared" si="14"/>
        <v>1</v>
      </c>
      <c r="J32" s="187"/>
      <c r="K32" s="190">
        <f t="shared" si="15"/>
        <v>0</v>
      </c>
      <c r="L32" s="187"/>
      <c r="M32" s="190">
        <f t="shared" si="16"/>
        <v>0</v>
      </c>
      <c r="N32" s="190">
        <f t="shared" si="17"/>
        <v>0</v>
      </c>
      <c r="O32" s="187"/>
      <c r="P32" s="187"/>
      <c r="Q32" s="187"/>
      <c r="R32" s="187"/>
      <c r="S32" s="190">
        <f t="shared" si="18"/>
        <v>0</v>
      </c>
      <c r="T32" s="191">
        <f t="shared" si="19"/>
        <v>0</v>
      </c>
      <c r="U32" s="193"/>
      <c r="V32" s="193"/>
    </row>
    <row r="33" spans="1:22" x14ac:dyDescent="0.3">
      <c r="A33" s="184"/>
      <c r="B33" s="192"/>
      <c r="C33" s="186"/>
      <c r="D33" s="187"/>
      <c r="E33" s="187"/>
      <c r="F33" s="188"/>
      <c r="G33" s="189"/>
      <c r="H33" s="187"/>
      <c r="I33" s="190">
        <f t="shared" si="14"/>
        <v>1</v>
      </c>
      <c r="J33" s="187"/>
      <c r="K33" s="190">
        <f t="shared" si="15"/>
        <v>0</v>
      </c>
      <c r="L33" s="187"/>
      <c r="M33" s="190">
        <f t="shared" si="16"/>
        <v>0</v>
      </c>
      <c r="N33" s="190">
        <f t="shared" si="17"/>
        <v>0</v>
      </c>
      <c r="O33" s="187"/>
      <c r="P33" s="187"/>
      <c r="Q33" s="187"/>
      <c r="R33" s="187"/>
      <c r="S33" s="190">
        <f>IF(F33-$D$7&lt;0,H33-M33-O33+P33,D33-M33-O33+P33)</f>
        <v>0</v>
      </c>
      <c r="T33" s="191">
        <f t="shared" si="19"/>
        <v>0</v>
      </c>
      <c r="U33" s="193"/>
      <c r="V33" s="193"/>
    </row>
    <row r="34" spans="1:22" x14ac:dyDescent="0.3">
      <c r="A34" s="184"/>
      <c r="B34" s="192"/>
      <c r="C34" s="186"/>
      <c r="D34" s="187"/>
      <c r="E34" s="187"/>
      <c r="F34" s="188"/>
      <c r="G34" s="189"/>
      <c r="H34" s="187"/>
      <c r="I34" s="190">
        <f t="shared" si="14"/>
        <v>1</v>
      </c>
      <c r="J34" s="187"/>
      <c r="K34" s="190">
        <f t="shared" si="15"/>
        <v>0</v>
      </c>
      <c r="L34" s="187"/>
      <c r="M34" s="190">
        <f t="shared" si="16"/>
        <v>0</v>
      </c>
      <c r="N34" s="190">
        <f t="shared" si="17"/>
        <v>0</v>
      </c>
      <c r="O34" s="187"/>
      <c r="P34" s="187"/>
      <c r="Q34" s="187"/>
      <c r="R34" s="187"/>
      <c r="S34" s="190">
        <f t="shared" si="18"/>
        <v>0</v>
      </c>
      <c r="T34" s="191">
        <f t="shared" si="19"/>
        <v>0</v>
      </c>
      <c r="U34" s="193"/>
      <c r="V34" s="193"/>
    </row>
    <row r="35" spans="1:22" x14ac:dyDescent="0.3">
      <c r="A35" s="184"/>
      <c r="B35" s="192"/>
      <c r="C35" s="186"/>
      <c r="D35" s="187"/>
      <c r="E35" s="187"/>
      <c r="F35" s="188"/>
      <c r="G35" s="189"/>
      <c r="H35" s="187"/>
      <c r="I35" s="190">
        <f t="shared" si="14"/>
        <v>1</v>
      </c>
      <c r="J35" s="187"/>
      <c r="K35" s="190">
        <f t="shared" si="15"/>
        <v>0</v>
      </c>
      <c r="L35" s="187"/>
      <c r="M35" s="190">
        <f t="shared" si="16"/>
        <v>0</v>
      </c>
      <c r="N35" s="190">
        <f t="shared" si="17"/>
        <v>0</v>
      </c>
      <c r="O35" s="187"/>
      <c r="P35" s="187"/>
      <c r="Q35" s="187"/>
      <c r="R35" s="187"/>
      <c r="S35" s="190">
        <f t="shared" si="18"/>
        <v>0</v>
      </c>
      <c r="T35" s="191">
        <f t="shared" si="19"/>
        <v>0</v>
      </c>
      <c r="U35" s="193"/>
      <c r="V35" s="193"/>
    </row>
    <row r="36" spans="1:22" x14ac:dyDescent="0.3">
      <c r="A36" s="194" t="s">
        <v>97</v>
      </c>
      <c r="B36" s="195"/>
      <c r="C36" s="196">
        <f>SUM(C30:C35)</f>
        <v>0</v>
      </c>
      <c r="D36" s="166">
        <f>SUM(D30:D35)</f>
        <v>0</v>
      </c>
      <c r="E36" s="166">
        <f>SUM(E30:E35)</f>
        <v>0</v>
      </c>
      <c r="F36" s="166"/>
      <c r="G36" s="209"/>
      <c r="H36" s="166">
        <f>SUM(H30:H35)</f>
        <v>0</v>
      </c>
      <c r="I36" s="166"/>
      <c r="J36" s="166">
        <f t="shared" ref="J36:T36" si="20">SUM(J30:J35)</f>
        <v>0</v>
      </c>
      <c r="K36" s="166">
        <f t="shared" si="20"/>
        <v>0</v>
      </c>
      <c r="L36" s="166">
        <f t="shared" si="20"/>
        <v>0</v>
      </c>
      <c r="M36" s="166">
        <f t="shared" si="20"/>
        <v>0</v>
      </c>
      <c r="N36" s="166">
        <f t="shared" si="20"/>
        <v>0</v>
      </c>
      <c r="O36" s="166">
        <f t="shared" si="20"/>
        <v>0</v>
      </c>
      <c r="P36" s="166">
        <f t="shared" si="20"/>
        <v>0</v>
      </c>
      <c r="Q36" s="166">
        <f t="shared" si="20"/>
        <v>0</v>
      </c>
      <c r="R36" s="166">
        <f t="shared" si="20"/>
        <v>0</v>
      </c>
      <c r="S36" s="166">
        <f t="shared" si="20"/>
        <v>0</v>
      </c>
      <c r="T36" s="199">
        <f t="shared" si="20"/>
        <v>0</v>
      </c>
      <c r="U36" s="193"/>
      <c r="V36" s="193"/>
    </row>
    <row r="37" spans="1:22" x14ac:dyDescent="0.3">
      <c r="A37" s="200" t="s">
        <v>191</v>
      </c>
      <c r="B37" s="201"/>
      <c r="C37" s="201"/>
      <c r="D37" s="202"/>
      <c r="E37" s="202"/>
      <c r="F37" s="202"/>
      <c r="G37" s="203"/>
      <c r="H37" s="166">
        <f>Import_M!D15</f>
        <v>0</v>
      </c>
      <c r="I37" s="204" t="s">
        <v>192</v>
      </c>
      <c r="J37" s="204"/>
      <c r="K37" s="204"/>
      <c r="L37" s="204"/>
      <c r="M37" s="204"/>
      <c r="N37" s="204"/>
      <c r="O37" s="204"/>
      <c r="P37" s="204"/>
      <c r="Q37" s="204"/>
      <c r="R37" s="204"/>
      <c r="S37" s="166">
        <f>Import_M!F15</f>
        <v>0</v>
      </c>
      <c r="T37" s="205" t="s">
        <v>192</v>
      </c>
      <c r="U37" s="193"/>
      <c r="V37" s="193"/>
    </row>
    <row r="38" spans="1:22" x14ac:dyDescent="0.3">
      <c r="A38" s="200" t="s">
        <v>193</v>
      </c>
      <c r="B38" s="206"/>
      <c r="C38" s="201"/>
      <c r="D38" s="202"/>
      <c r="E38" s="202"/>
      <c r="F38" s="202"/>
      <c r="G38" s="203"/>
      <c r="H38" s="207" t="e">
        <f>H36/1000/H37%</f>
        <v>#DIV/0!</v>
      </c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7" t="e">
        <f>S36/1000/S37%</f>
        <v>#DIV/0!</v>
      </c>
      <c r="T38" s="205"/>
      <c r="U38" s="193"/>
      <c r="V38" s="193"/>
    </row>
    <row r="39" spans="1:22" ht="17.25" thickBot="1" x14ac:dyDescent="0.35">
      <c r="A39" s="210"/>
      <c r="B39" s="211"/>
      <c r="C39" s="211"/>
      <c r="D39" s="212"/>
      <c r="E39" s="212"/>
      <c r="F39" s="213"/>
      <c r="G39" s="214"/>
      <c r="H39" s="212"/>
      <c r="I39" s="212"/>
      <c r="J39" s="212"/>
      <c r="K39" s="212"/>
      <c r="L39" s="211"/>
      <c r="M39" s="212"/>
      <c r="N39" s="212"/>
      <c r="O39" s="212"/>
      <c r="P39" s="212"/>
      <c r="Q39" s="212"/>
      <c r="R39" s="212"/>
      <c r="S39" s="212"/>
      <c r="T39" s="215"/>
      <c r="U39" s="193"/>
      <c r="V39" s="193"/>
    </row>
    <row r="40" spans="1:22" ht="17.25" thickBot="1" x14ac:dyDescent="0.35">
      <c r="A40" s="216" t="s">
        <v>98</v>
      </c>
      <c r="B40" s="217"/>
      <c r="C40" s="218">
        <f>C16+C26+C36</f>
        <v>0</v>
      </c>
      <c r="D40" s="219">
        <f>D16+D26+D36</f>
        <v>0</v>
      </c>
      <c r="E40" s="219">
        <f>E16+E26+E36</f>
        <v>0</v>
      </c>
      <c r="F40" s="219"/>
      <c r="G40" s="219"/>
      <c r="H40" s="219">
        <f>H16+H26+H36</f>
        <v>0</v>
      </c>
      <c r="I40" s="219"/>
      <c r="J40" s="219">
        <f t="shared" ref="J40:T40" si="21">J16+J26+J36</f>
        <v>0</v>
      </c>
      <c r="K40" s="219">
        <f t="shared" si="21"/>
        <v>0</v>
      </c>
      <c r="L40" s="219">
        <f t="shared" si="21"/>
        <v>0</v>
      </c>
      <c r="M40" s="219">
        <f t="shared" si="21"/>
        <v>0</v>
      </c>
      <c r="N40" s="219">
        <f t="shared" si="21"/>
        <v>0</v>
      </c>
      <c r="O40" s="219">
        <f t="shared" si="21"/>
        <v>0</v>
      </c>
      <c r="P40" s="219">
        <f t="shared" si="21"/>
        <v>0</v>
      </c>
      <c r="Q40" s="219">
        <f t="shared" si="21"/>
        <v>0</v>
      </c>
      <c r="R40" s="219">
        <f t="shared" si="21"/>
        <v>0</v>
      </c>
      <c r="S40" s="219">
        <f t="shared" si="21"/>
        <v>0</v>
      </c>
      <c r="T40" s="220">
        <f t="shared" si="21"/>
        <v>0</v>
      </c>
      <c r="U40" s="193"/>
      <c r="V40" s="193"/>
    </row>
    <row r="41" spans="1:22" x14ac:dyDescent="0.3">
      <c r="A41" s="200" t="s">
        <v>194</v>
      </c>
      <c r="B41" s="201"/>
      <c r="C41" s="201"/>
      <c r="D41" s="202"/>
      <c r="E41" s="202"/>
      <c r="F41" s="202"/>
      <c r="G41" s="203"/>
      <c r="H41" s="166">
        <f>H17+H27+H37</f>
        <v>0</v>
      </c>
      <c r="I41" s="204" t="s">
        <v>192</v>
      </c>
      <c r="J41" s="204"/>
      <c r="K41" s="204"/>
      <c r="L41" s="204"/>
      <c r="M41" s="204"/>
      <c r="N41" s="204"/>
      <c r="O41" s="204"/>
      <c r="P41" s="204"/>
      <c r="Q41" s="204"/>
      <c r="R41" s="204"/>
      <c r="S41" s="166">
        <f>S17+S27+S37</f>
        <v>0</v>
      </c>
      <c r="T41" s="205" t="s">
        <v>192</v>
      </c>
      <c r="U41" s="193"/>
      <c r="V41" s="193"/>
    </row>
    <row r="42" spans="1:22" ht="17.25" thickBot="1" x14ac:dyDescent="0.35">
      <c r="A42" s="221" t="s">
        <v>193</v>
      </c>
      <c r="B42" s="222"/>
      <c r="C42" s="223"/>
      <c r="D42" s="224"/>
      <c r="E42" s="224"/>
      <c r="F42" s="224"/>
      <c r="G42" s="225"/>
      <c r="H42" s="226" t="e">
        <f>H40/1000/H41%</f>
        <v>#DIV/0!</v>
      </c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6" t="e">
        <f>S40/1000/S41%</f>
        <v>#DIV/0!</v>
      </c>
      <c r="T42" s="228"/>
      <c r="U42" s="193"/>
      <c r="V42" s="193"/>
    </row>
    <row r="43" spans="1:22" x14ac:dyDescent="0.3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</row>
    <row r="44" spans="1:22" x14ac:dyDescent="0.3">
      <c r="A44" s="39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</row>
    <row r="45" spans="1:22" x14ac:dyDescent="0.3">
      <c r="A45" s="44"/>
      <c r="B45" s="360"/>
      <c r="C45" s="365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366"/>
      <c r="T45" s="366"/>
    </row>
    <row r="46" spans="1:22" x14ac:dyDescent="0.3">
      <c r="A46" s="395" t="s">
        <v>31</v>
      </c>
      <c r="B46" s="64"/>
      <c r="C46" s="64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</row>
    <row r="47" spans="1:22" x14ac:dyDescent="0.3">
      <c r="A47" s="44"/>
      <c r="B47" s="382"/>
      <c r="C47" s="382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</row>
    <row r="48" spans="1:22" x14ac:dyDescent="0.3">
      <c r="A48" s="398"/>
      <c r="B48" s="398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</row>
  </sheetData>
  <phoneticPr fontId="0" type="noConversion"/>
  <hyperlinks>
    <hyperlink ref="U3" location="'KM-AII'!A1" display="KM-AII"/>
    <hyperlink ref="U4" location="'KM-AII-01'!A1" display="KM-AII-01 "/>
    <hyperlink ref="U5" location="'KM-AII-02'!A1" display="'KM-AII-02 "/>
    <hyperlink ref="U6" location="'KM-AII-10-1'!A1" display="'KM-AII-10-1 "/>
    <hyperlink ref="U9" location="'KM-AII-10-3'!A1" display="'KM-AII-10-3"/>
    <hyperlink ref="U10" location="'KM-AII-10-4'!A1" display="'KM-AII-10-4"/>
    <hyperlink ref="U7" location="'KM-AII-10-2'!A1" display="'KM-AII-10-2"/>
    <hyperlink ref="U12" location="'KM-AII-10-M'!A1" display="'KM-AII-10-M"/>
    <hyperlink ref="U11:V11" location="'KM-AII-10-5'!A1" display="'KM-AII-10-5 "/>
    <hyperlink ref="U13" location="'KM-AII-10-E'!A1" display="'KM-AII-10-E"/>
    <hyperlink ref="U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zoomScaleNormal="100" workbookViewId="0"/>
  </sheetViews>
  <sheetFormatPr defaultRowHeight="16.5" x14ac:dyDescent="0.3"/>
  <cols>
    <col min="1" max="1" width="11.625" style="169" customWidth="1"/>
    <col min="2" max="4" width="10.5" style="169" customWidth="1"/>
    <col min="5" max="5" width="12" style="169" customWidth="1"/>
    <col min="6" max="7" width="12.5" style="169" customWidth="1"/>
    <col min="8" max="8" width="11.375" style="169" customWidth="1"/>
    <col min="9" max="9" width="10.375" style="169" customWidth="1"/>
    <col min="10" max="10" width="12.25" style="169" customWidth="1"/>
    <col min="11" max="11" width="11.125" style="169" customWidth="1"/>
    <col min="12" max="13" width="12.25" style="169" customWidth="1"/>
    <col min="14" max="14" width="23.5" style="169" customWidth="1"/>
    <col min="15" max="15" width="10" style="169" customWidth="1"/>
    <col min="16" max="16" width="10.25" style="169" customWidth="1"/>
    <col min="17" max="16384" width="9" style="169"/>
  </cols>
  <sheetData>
    <row r="1" spans="1:18" x14ac:dyDescent="0.3">
      <c r="A1" s="458" t="s">
        <v>301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P1" s="459"/>
      <c r="Q1" s="460" t="s">
        <v>302</v>
      </c>
      <c r="R1" s="461" t="s">
        <v>303</v>
      </c>
    </row>
    <row r="2" spans="1:18" x14ac:dyDescent="0.3">
      <c r="A2" s="170"/>
      <c r="B2" s="170"/>
      <c r="C2" s="170"/>
      <c r="D2" s="170"/>
      <c r="E2" s="170"/>
      <c r="F2" s="410">
        <f>A45</f>
        <v>0</v>
      </c>
      <c r="G2" s="410">
        <f>A47</f>
        <v>0</v>
      </c>
      <c r="H2" s="170"/>
      <c r="I2" s="170"/>
      <c r="J2" s="170"/>
      <c r="K2" s="170"/>
      <c r="L2" s="170"/>
      <c r="M2" s="168"/>
      <c r="N2" s="168"/>
      <c r="O2" s="401" t="s">
        <v>290</v>
      </c>
    </row>
    <row r="3" spans="1:18" x14ac:dyDescent="0.3">
      <c r="A3" s="171" t="s">
        <v>304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68"/>
      <c r="N3" s="168"/>
      <c r="O3" s="48" t="s">
        <v>41</v>
      </c>
      <c r="P3" s="44" t="s">
        <v>99</v>
      </c>
    </row>
    <row r="4" spans="1:18" x14ac:dyDescent="0.3">
      <c r="A4" s="9" t="s">
        <v>45</v>
      </c>
      <c r="B4" s="10">
        <f xml:space="preserve"> Alapa!$C$17</f>
        <v>0</v>
      </c>
      <c r="C4" s="10"/>
      <c r="D4" s="10"/>
      <c r="E4" s="10"/>
      <c r="F4" s="10"/>
      <c r="G4" s="12" t="s">
        <v>4</v>
      </c>
      <c r="H4" s="10">
        <f>Alapa!$C$15</f>
        <v>0</v>
      </c>
      <c r="I4" s="10"/>
      <c r="J4" s="10"/>
      <c r="K4" s="10"/>
      <c r="L4" s="172"/>
      <c r="M4" s="168"/>
      <c r="N4" s="168"/>
      <c r="O4" s="48" t="s">
        <v>128</v>
      </c>
      <c r="P4" s="44" t="s">
        <v>100</v>
      </c>
    </row>
    <row r="5" spans="1:18" x14ac:dyDescent="0.3">
      <c r="A5" s="9" t="s">
        <v>46</v>
      </c>
      <c r="B5" s="10">
        <f xml:space="preserve"> Alapa!$C$12</f>
        <v>0</v>
      </c>
      <c r="C5" s="14"/>
      <c r="D5" s="10"/>
      <c r="E5" s="10"/>
      <c r="F5" s="10"/>
      <c r="G5" s="10" t="s">
        <v>5</v>
      </c>
      <c r="H5" s="10" t="e">
        <f>VLOOKUP(P14,Alapa!$G$2:$H$22,2)</f>
        <v>#N/A</v>
      </c>
      <c r="I5" s="10"/>
      <c r="J5" s="10" t="s">
        <v>144</v>
      </c>
      <c r="K5" s="60" t="str">
        <f>IF(Alapa!$N$2=0," ",Alapa!$N$2)</f>
        <v xml:space="preserve"> </v>
      </c>
      <c r="L5" s="172"/>
      <c r="M5" s="168"/>
      <c r="N5" s="168"/>
      <c r="O5" s="48" t="s">
        <v>129</v>
      </c>
      <c r="P5" s="44" t="s">
        <v>102</v>
      </c>
    </row>
    <row r="6" spans="1:18" x14ac:dyDescent="0.3">
      <c r="A6" s="15"/>
      <c r="B6" s="15"/>
      <c r="C6" s="15"/>
      <c r="D6" s="15"/>
      <c r="E6" s="16"/>
      <c r="F6" s="15"/>
      <c r="G6" s="15"/>
      <c r="H6" s="15"/>
      <c r="I6" s="173"/>
      <c r="J6" s="15"/>
      <c r="K6" s="15"/>
      <c r="L6" s="15"/>
      <c r="M6" s="15"/>
      <c r="N6" s="173"/>
      <c r="O6" s="48" t="s">
        <v>130</v>
      </c>
      <c r="P6" s="44" t="s">
        <v>103</v>
      </c>
    </row>
    <row r="7" spans="1:18" x14ac:dyDescent="0.3">
      <c r="A7" s="168"/>
      <c r="B7" s="174" t="s">
        <v>76</v>
      </c>
      <c r="C7" s="174"/>
      <c r="D7" s="174"/>
      <c r="E7" s="168"/>
      <c r="F7" s="175"/>
      <c r="G7" s="168"/>
      <c r="H7" s="168"/>
      <c r="I7" s="15"/>
      <c r="J7" s="15"/>
      <c r="K7" s="15"/>
      <c r="L7" s="15"/>
      <c r="M7" s="168"/>
      <c r="N7" s="168"/>
      <c r="O7" s="48" t="s">
        <v>133</v>
      </c>
      <c r="P7" s="44" t="s">
        <v>104</v>
      </c>
    </row>
    <row r="8" spans="1:18" ht="17.25" thickBot="1" x14ac:dyDescent="0.35">
      <c r="A8" s="168"/>
      <c r="B8" s="174" t="s">
        <v>77</v>
      </c>
      <c r="C8" s="174"/>
      <c r="D8" s="174"/>
      <c r="E8" s="168"/>
      <c r="F8" s="175"/>
      <c r="G8" s="168"/>
      <c r="H8" s="168"/>
      <c r="I8" s="168"/>
      <c r="J8" s="176" t="s">
        <v>188</v>
      </c>
      <c r="K8" s="177">
        <f>F8-F7+1</f>
        <v>1</v>
      </c>
      <c r="L8" s="168"/>
      <c r="M8" s="168"/>
      <c r="N8" s="168"/>
      <c r="O8" s="48" t="s">
        <v>320</v>
      </c>
      <c r="P8" s="44" t="s">
        <v>104</v>
      </c>
    </row>
    <row r="9" spans="1:18" ht="68.25" customHeight="1" x14ac:dyDescent="0.3">
      <c r="A9" s="179" t="s">
        <v>213</v>
      </c>
      <c r="B9" s="462" t="s">
        <v>305</v>
      </c>
      <c r="C9" s="463" t="s">
        <v>306</v>
      </c>
      <c r="D9" s="463" t="s">
        <v>307</v>
      </c>
      <c r="E9" s="181" t="s">
        <v>308</v>
      </c>
      <c r="F9" s="464" t="s">
        <v>309</v>
      </c>
      <c r="G9" s="181" t="s">
        <v>190</v>
      </c>
      <c r="H9" s="463" t="s">
        <v>310</v>
      </c>
      <c r="I9" s="463" t="s">
        <v>311</v>
      </c>
      <c r="J9" s="463" t="s">
        <v>312</v>
      </c>
      <c r="K9" s="463" t="s">
        <v>313</v>
      </c>
      <c r="L9" s="463" t="s">
        <v>314</v>
      </c>
      <c r="M9" s="463" t="s">
        <v>315</v>
      </c>
      <c r="N9" s="181" t="s">
        <v>217</v>
      </c>
      <c r="O9" s="48" t="s">
        <v>131</v>
      </c>
      <c r="P9" s="44" t="s">
        <v>105</v>
      </c>
    </row>
    <row r="10" spans="1:18" x14ac:dyDescent="0.3">
      <c r="A10" s="465">
        <f>COUNT(A$9:$A9)+1</f>
        <v>1</v>
      </c>
      <c r="B10" s="466"/>
      <c r="C10" s="467"/>
      <c r="D10" s="467"/>
      <c r="E10" s="468"/>
      <c r="F10" s="469"/>
      <c r="G10" s="469"/>
      <c r="H10" s="470"/>
      <c r="I10" s="470"/>
      <c r="J10" s="470"/>
      <c r="K10" s="470"/>
      <c r="L10" s="470"/>
      <c r="M10" s="466"/>
      <c r="N10" s="471"/>
      <c r="O10" s="48" t="s">
        <v>132</v>
      </c>
      <c r="P10" s="44" t="s">
        <v>106</v>
      </c>
    </row>
    <row r="11" spans="1:18" x14ac:dyDescent="0.3">
      <c r="A11" s="465">
        <f>COUNT(A$9:$A10)+1</f>
        <v>2</v>
      </c>
      <c r="B11" s="466"/>
      <c r="C11" s="467"/>
      <c r="D11" s="467"/>
      <c r="E11" s="468"/>
      <c r="F11" s="469"/>
      <c r="G11" s="469"/>
      <c r="H11" s="470"/>
      <c r="I11" s="470"/>
      <c r="J11" s="470"/>
      <c r="K11" s="470"/>
      <c r="L11" s="470"/>
      <c r="M11" s="466"/>
      <c r="N11" s="471"/>
      <c r="O11" s="48" t="s">
        <v>182</v>
      </c>
      <c r="P11" s="44" t="s">
        <v>183</v>
      </c>
    </row>
    <row r="12" spans="1:18" x14ac:dyDescent="0.3">
      <c r="A12" s="465">
        <f>COUNT(A$9:$A11)+1</f>
        <v>3</v>
      </c>
      <c r="B12" s="466"/>
      <c r="C12" s="467"/>
      <c r="D12" s="467"/>
      <c r="E12" s="468"/>
      <c r="F12" s="469"/>
      <c r="G12" s="469"/>
      <c r="H12" s="470"/>
      <c r="I12" s="470"/>
      <c r="J12" s="470"/>
      <c r="K12" s="470"/>
      <c r="L12" s="470"/>
      <c r="M12" s="466"/>
      <c r="N12" s="471"/>
      <c r="O12" s="65" t="s">
        <v>136</v>
      </c>
      <c r="P12" s="66" t="s">
        <v>107</v>
      </c>
    </row>
    <row r="13" spans="1:18" x14ac:dyDescent="0.3">
      <c r="A13" s="465">
        <f>COUNT(A$9:$A12)+1</f>
        <v>4</v>
      </c>
      <c r="B13" s="466"/>
      <c r="C13" s="467"/>
      <c r="D13" s="467"/>
      <c r="E13" s="468"/>
      <c r="F13" s="469"/>
      <c r="G13" s="469"/>
      <c r="H13" s="470"/>
      <c r="I13" s="470"/>
      <c r="J13" s="470"/>
      <c r="K13" s="470"/>
      <c r="L13" s="470"/>
      <c r="M13" s="466"/>
      <c r="N13" s="472"/>
      <c r="O13" s="65" t="s">
        <v>219</v>
      </c>
      <c r="P13" s="44" t="s">
        <v>215</v>
      </c>
    </row>
    <row r="14" spans="1:18" x14ac:dyDescent="0.3">
      <c r="A14" s="465">
        <f>COUNT(A$9:$A13)+1</f>
        <v>5</v>
      </c>
      <c r="B14" s="466"/>
      <c r="C14" s="467"/>
      <c r="D14" s="467"/>
      <c r="E14" s="468"/>
      <c r="F14" s="469"/>
      <c r="G14" s="469"/>
      <c r="H14" s="470"/>
      <c r="I14" s="470"/>
      <c r="J14" s="470"/>
      <c r="K14" s="470"/>
      <c r="L14" s="470"/>
      <c r="M14" s="466"/>
      <c r="N14" s="471"/>
      <c r="O14" s="69" t="s">
        <v>321</v>
      </c>
      <c r="P14" s="159">
        <v>1</v>
      </c>
    </row>
    <row r="15" spans="1:18" x14ac:dyDescent="0.3">
      <c r="A15" s="465">
        <f>COUNT(A$9:$A14)+1</f>
        <v>6</v>
      </c>
      <c r="B15" s="466"/>
      <c r="C15" s="467"/>
      <c r="D15" s="467"/>
      <c r="E15" s="468"/>
      <c r="F15" s="469"/>
      <c r="G15" s="469"/>
      <c r="H15" s="470"/>
      <c r="I15" s="470"/>
      <c r="J15" s="470"/>
      <c r="K15" s="470"/>
      <c r="L15" s="470"/>
      <c r="M15" s="466"/>
      <c r="N15" s="471"/>
      <c r="O15" s="193"/>
      <c r="P15" s="193"/>
    </row>
    <row r="16" spans="1:18" x14ac:dyDescent="0.3">
      <c r="A16" s="194" t="s">
        <v>95</v>
      </c>
      <c r="B16" s="195"/>
      <c r="C16" s="195"/>
      <c r="D16" s="195"/>
      <c r="E16" s="166">
        <f>SUM(E10:E15)</f>
        <v>0</v>
      </c>
      <c r="F16" s="166"/>
      <c r="G16" s="166"/>
      <c r="H16" s="197"/>
      <c r="I16" s="198"/>
      <c r="J16" s="166"/>
      <c r="K16" s="166"/>
      <c r="L16" s="166"/>
      <c r="M16" s="166"/>
      <c r="N16" s="166"/>
      <c r="O16" s="193"/>
      <c r="P16" s="193"/>
    </row>
    <row r="17" spans="1:16" x14ac:dyDescent="0.3">
      <c r="A17" s="200" t="s">
        <v>316</v>
      </c>
      <c r="B17" s="201"/>
      <c r="C17" s="201"/>
      <c r="D17" s="201"/>
      <c r="E17" s="473"/>
      <c r="F17" s="204"/>
      <c r="G17" s="202"/>
      <c r="H17" s="202"/>
      <c r="I17" s="203"/>
      <c r="J17" s="474"/>
      <c r="K17" s="204"/>
      <c r="L17" s="204"/>
      <c r="M17" s="204"/>
      <c r="N17" s="204"/>
      <c r="O17" s="193"/>
      <c r="P17" s="193"/>
    </row>
    <row r="18" spans="1:16" x14ac:dyDescent="0.3">
      <c r="A18" s="200" t="s">
        <v>193</v>
      </c>
      <c r="B18" s="206"/>
      <c r="C18" s="206"/>
      <c r="D18" s="206"/>
      <c r="E18" s="207" t="e">
        <f>E16/E17%</f>
        <v>#DIV/0!</v>
      </c>
      <c r="F18" s="202"/>
      <c r="G18" s="202"/>
      <c r="H18" s="202"/>
      <c r="I18" s="203"/>
      <c r="J18" s="475"/>
      <c r="K18" s="204"/>
      <c r="L18" s="204"/>
      <c r="M18" s="204"/>
      <c r="N18" s="204"/>
      <c r="O18" s="193"/>
      <c r="P18" s="193"/>
    </row>
    <row r="19" spans="1:16" x14ac:dyDescent="0.3">
      <c r="A19" s="208"/>
      <c r="B19" s="206"/>
      <c r="C19" s="206"/>
      <c r="D19" s="206"/>
      <c r="E19" s="201"/>
      <c r="F19" s="204"/>
      <c r="G19" s="204"/>
      <c r="H19" s="202"/>
      <c r="I19" s="203"/>
      <c r="J19" s="204"/>
      <c r="K19" s="204"/>
      <c r="L19" s="204"/>
      <c r="M19" s="204"/>
      <c r="N19" s="204"/>
      <c r="O19" s="193"/>
      <c r="P19" s="193"/>
    </row>
    <row r="20" spans="1:16" x14ac:dyDescent="0.3">
      <c r="A20" s="465">
        <f>COUNT(A$9:$A19)+1</f>
        <v>7</v>
      </c>
      <c r="B20" s="466"/>
      <c r="C20" s="467"/>
      <c r="D20" s="467"/>
      <c r="E20" s="468"/>
      <c r="F20" s="469"/>
      <c r="G20" s="469"/>
      <c r="H20" s="476"/>
      <c r="I20" s="476"/>
      <c r="J20" s="476"/>
      <c r="K20" s="476"/>
      <c r="L20" s="476"/>
      <c r="M20" s="466"/>
      <c r="N20" s="471"/>
      <c r="O20" s="193"/>
      <c r="P20" s="193"/>
    </row>
    <row r="21" spans="1:16" x14ac:dyDescent="0.3">
      <c r="A21" s="465">
        <f>COUNT(A$9:$A20)+1</f>
        <v>8</v>
      </c>
      <c r="B21" s="466"/>
      <c r="C21" s="467"/>
      <c r="D21" s="467"/>
      <c r="E21" s="468"/>
      <c r="F21" s="469"/>
      <c r="G21" s="469"/>
      <c r="H21" s="470"/>
      <c r="I21" s="470"/>
      <c r="J21" s="470"/>
      <c r="K21" s="470"/>
      <c r="L21" s="470"/>
      <c r="M21" s="466"/>
      <c r="N21" s="471"/>
      <c r="O21" s="193"/>
      <c r="P21" s="193"/>
    </row>
    <row r="22" spans="1:16" x14ac:dyDescent="0.3">
      <c r="A22" s="465">
        <f>COUNT(A$9:$A21)+1</f>
        <v>9</v>
      </c>
      <c r="B22" s="466"/>
      <c r="C22" s="467"/>
      <c r="D22" s="467"/>
      <c r="E22" s="468"/>
      <c r="F22" s="469"/>
      <c r="G22" s="469"/>
      <c r="H22" s="470"/>
      <c r="I22" s="470"/>
      <c r="J22" s="470"/>
      <c r="K22" s="470"/>
      <c r="L22" s="470"/>
      <c r="M22" s="466"/>
      <c r="N22" s="471"/>
      <c r="O22" s="193"/>
      <c r="P22" s="193"/>
    </row>
    <row r="23" spans="1:16" x14ac:dyDescent="0.3">
      <c r="A23" s="465">
        <f>COUNT(A$9:$A22)+1</f>
        <v>10</v>
      </c>
      <c r="B23" s="466"/>
      <c r="C23" s="467"/>
      <c r="D23" s="467"/>
      <c r="E23" s="468"/>
      <c r="F23" s="469"/>
      <c r="G23" s="469"/>
      <c r="H23" s="470"/>
      <c r="I23" s="470"/>
      <c r="J23" s="470"/>
      <c r="K23" s="470"/>
      <c r="L23" s="470"/>
      <c r="M23" s="466"/>
      <c r="N23" s="472"/>
      <c r="O23" s="193"/>
      <c r="P23" s="193"/>
    </row>
    <row r="24" spans="1:16" x14ac:dyDescent="0.3">
      <c r="A24" s="465">
        <f>COUNT(A$9:$A23)+1</f>
        <v>11</v>
      </c>
      <c r="B24" s="466"/>
      <c r="C24" s="467"/>
      <c r="D24" s="467"/>
      <c r="E24" s="468"/>
      <c r="F24" s="469"/>
      <c r="G24" s="469"/>
      <c r="H24" s="470"/>
      <c r="I24" s="470"/>
      <c r="J24" s="470"/>
      <c r="K24" s="470"/>
      <c r="L24" s="470"/>
      <c r="M24" s="466"/>
      <c r="N24" s="471"/>
      <c r="O24" s="193"/>
      <c r="P24" s="193"/>
    </row>
    <row r="25" spans="1:16" x14ac:dyDescent="0.3">
      <c r="A25" s="465">
        <f>COUNT(A$9:$A24)+1</f>
        <v>12</v>
      </c>
      <c r="B25" s="466"/>
      <c r="C25" s="467"/>
      <c r="D25" s="467"/>
      <c r="E25" s="468"/>
      <c r="F25" s="469"/>
      <c r="G25" s="469"/>
      <c r="H25" s="470"/>
      <c r="I25" s="470"/>
      <c r="J25" s="470"/>
      <c r="K25" s="470"/>
      <c r="L25" s="470"/>
      <c r="M25" s="466"/>
      <c r="N25" s="471"/>
      <c r="O25" s="193"/>
      <c r="P25" s="193"/>
    </row>
    <row r="26" spans="1:16" x14ac:dyDescent="0.3">
      <c r="A26" s="194" t="s">
        <v>96</v>
      </c>
      <c r="B26" s="195"/>
      <c r="C26" s="195"/>
      <c r="D26" s="195"/>
      <c r="E26" s="166">
        <f>SUM(E20:E25)</f>
        <v>0</v>
      </c>
      <c r="F26" s="166"/>
      <c r="G26" s="166"/>
      <c r="H26" s="166"/>
      <c r="I26" s="209"/>
      <c r="J26" s="166"/>
      <c r="K26" s="166"/>
      <c r="L26" s="166"/>
      <c r="M26" s="166"/>
      <c r="N26" s="166"/>
      <c r="O26" s="193"/>
      <c r="P26" s="193"/>
    </row>
    <row r="27" spans="1:16" x14ac:dyDescent="0.3">
      <c r="A27" s="200" t="s">
        <v>317</v>
      </c>
      <c r="B27" s="201"/>
      <c r="C27" s="201"/>
      <c r="D27" s="201"/>
      <c r="E27" s="473"/>
      <c r="F27" s="204"/>
      <c r="G27" s="202"/>
      <c r="H27" s="202"/>
      <c r="I27" s="203"/>
      <c r="J27" s="474"/>
      <c r="K27" s="204"/>
      <c r="L27" s="204"/>
      <c r="M27" s="204"/>
      <c r="N27" s="204"/>
      <c r="O27" s="193"/>
      <c r="P27" s="193"/>
    </row>
    <row r="28" spans="1:16" x14ac:dyDescent="0.3">
      <c r="A28" s="200" t="s">
        <v>193</v>
      </c>
      <c r="B28" s="206"/>
      <c r="C28" s="206"/>
      <c r="D28" s="206"/>
      <c r="E28" s="207" t="e">
        <f>E26/E27%</f>
        <v>#DIV/0!</v>
      </c>
      <c r="F28" s="202"/>
      <c r="G28" s="202"/>
      <c r="H28" s="202"/>
      <c r="I28" s="203"/>
      <c r="J28" s="475"/>
      <c r="K28" s="204"/>
      <c r="L28" s="204"/>
      <c r="M28" s="204"/>
      <c r="N28" s="204"/>
      <c r="O28" s="193"/>
      <c r="P28" s="193"/>
    </row>
    <row r="29" spans="1:16" x14ac:dyDescent="0.3">
      <c r="A29" s="208"/>
      <c r="B29" s="206"/>
      <c r="C29" s="206"/>
      <c r="D29" s="206"/>
      <c r="E29" s="201"/>
      <c r="F29" s="204"/>
      <c r="G29" s="204"/>
      <c r="H29" s="202"/>
      <c r="I29" s="203"/>
      <c r="J29" s="204"/>
      <c r="K29" s="204"/>
      <c r="L29" s="204"/>
      <c r="M29" s="204"/>
      <c r="N29" s="204"/>
      <c r="O29" s="193"/>
      <c r="P29" s="193"/>
    </row>
    <row r="30" spans="1:16" x14ac:dyDescent="0.3">
      <c r="A30" s="465">
        <f>COUNT(A$9:$A29)+1</f>
        <v>13</v>
      </c>
      <c r="B30" s="466"/>
      <c r="C30" s="467"/>
      <c r="D30" s="467"/>
      <c r="E30" s="468"/>
      <c r="F30" s="469"/>
      <c r="G30" s="469"/>
      <c r="H30" s="476"/>
      <c r="I30" s="476"/>
      <c r="J30" s="476"/>
      <c r="K30" s="476"/>
      <c r="L30" s="476"/>
      <c r="M30" s="466"/>
      <c r="N30" s="471"/>
      <c r="O30" s="193"/>
      <c r="P30" s="193"/>
    </row>
    <row r="31" spans="1:16" x14ac:dyDescent="0.3">
      <c r="A31" s="465">
        <f>COUNT(A$9:$A30)+1</f>
        <v>14</v>
      </c>
      <c r="B31" s="466"/>
      <c r="C31" s="467"/>
      <c r="D31" s="467"/>
      <c r="E31" s="468"/>
      <c r="F31" s="469"/>
      <c r="G31" s="469"/>
      <c r="H31" s="470"/>
      <c r="I31" s="470"/>
      <c r="J31" s="470"/>
      <c r="K31" s="470"/>
      <c r="L31" s="470"/>
      <c r="M31" s="466"/>
      <c r="N31" s="471"/>
      <c r="O31" s="193"/>
      <c r="P31" s="193"/>
    </row>
    <row r="32" spans="1:16" x14ac:dyDescent="0.3">
      <c r="A32" s="465">
        <f>COUNT(A$9:$A31)+1</f>
        <v>15</v>
      </c>
      <c r="B32" s="466"/>
      <c r="C32" s="467"/>
      <c r="D32" s="467"/>
      <c r="E32" s="468"/>
      <c r="F32" s="469"/>
      <c r="G32" s="469"/>
      <c r="H32" s="470"/>
      <c r="I32" s="470"/>
      <c r="J32" s="470"/>
      <c r="K32" s="470"/>
      <c r="L32" s="470"/>
      <c r="M32" s="466"/>
      <c r="N32" s="472"/>
      <c r="O32" s="193"/>
      <c r="P32" s="193"/>
    </row>
    <row r="33" spans="1:16" x14ac:dyDescent="0.3">
      <c r="A33" s="465">
        <f>COUNT(A$9:$A32)+1</f>
        <v>16</v>
      </c>
      <c r="B33" s="466"/>
      <c r="C33" s="467"/>
      <c r="D33" s="467"/>
      <c r="E33" s="468"/>
      <c r="F33" s="469"/>
      <c r="G33" s="469"/>
      <c r="H33" s="470"/>
      <c r="I33" s="470"/>
      <c r="J33" s="470"/>
      <c r="K33" s="470"/>
      <c r="L33" s="470"/>
      <c r="M33" s="466"/>
      <c r="N33" s="472"/>
      <c r="O33" s="193"/>
      <c r="P33" s="193"/>
    </row>
    <row r="34" spans="1:16" x14ac:dyDescent="0.3">
      <c r="A34" s="465">
        <f>COUNT(A$9:$A33)+1</f>
        <v>17</v>
      </c>
      <c r="B34" s="466"/>
      <c r="C34" s="467"/>
      <c r="D34" s="467"/>
      <c r="E34" s="468"/>
      <c r="F34" s="469"/>
      <c r="G34" s="469"/>
      <c r="H34" s="470"/>
      <c r="I34" s="470"/>
      <c r="J34" s="470"/>
      <c r="K34" s="470"/>
      <c r="L34" s="470"/>
      <c r="M34" s="466"/>
      <c r="N34" s="471"/>
      <c r="O34" s="193"/>
      <c r="P34" s="193"/>
    </row>
    <row r="35" spans="1:16" x14ac:dyDescent="0.3">
      <c r="A35" s="465">
        <f>COUNT(A$9:$A34)+1</f>
        <v>18</v>
      </c>
      <c r="B35" s="466"/>
      <c r="C35" s="467"/>
      <c r="D35" s="467"/>
      <c r="E35" s="468"/>
      <c r="F35" s="469"/>
      <c r="G35" s="469"/>
      <c r="H35" s="470"/>
      <c r="I35" s="470"/>
      <c r="J35" s="470"/>
      <c r="K35" s="470"/>
      <c r="L35" s="470"/>
      <c r="M35" s="466"/>
      <c r="N35" s="471"/>
      <c r="O35" s="193"/>
      <c r="P35" s="193"/>
    </row>
    <row r="36" spans="1:16" x14ac:dyDescent="0.3">
      <c r="A36" s="194" t="s">
        <v>97</v>
      </c>
      <c r="B36" s="195"/>
      <c r="C36" s="195"/>
      <c r="D36" s="195"/>
      <c r="E36" s="166">
        <f>SUM(E30:E35)</f>
        <v>0</v>
      </c>
      <c r="F36" s="166"/>
      <c r="G36" s="166"/>
      <c r="H36" s="166"/>
      <c r="I36" s="209"/>
      <c r="J36" s="166"/>
      <c r="K36" s="166"/>
      <c r="L36" s="166"/>
      <c r="M36" s="166"/>
      <c r="N36" s="166"/>
      <c r="O36" s="193"/>
      <c r="P36" s="193"/>
    </row>
    <row r="37" spans="1:16" x14ac:dyDescent="0.3">
      <c r="A37" s="200" t="s">
        <v>318</v>
      </c>
      <c r="B37" s="201"/>
      <c r="C37" s="201"/>
      <c r="D37" s="201"/>
      <c r="E37" s="473"/>
      <c r="F37" s="204"/>
      <c r="G37" s="202"/>
      <c r="H37" s="202"/>
      <c r="I37" s="203"/>
      <c r="J37" s="474"/>
      <c r="K37" s="204"/>
      <c r="L37" s="204"/>
      <c r="M37" s="204"/>
      <c r="N37" s="204"/>
      <c r="O37" s="193"/>
      <c r="P37" s="193"/>
    </row>
    <row r="38" spans="1:16" x14ac:dyDescent="0.3">
      <c r="A38" s="200" t="s">
        <v>193</v>
      </c>
      <c r="B38" s="206"/>
      <c r="C38" s="206"/>
      <c r="D38" s="206"/>
      <c r="E38" s="207" t="e">
        <f>E36/E37%</f>
        <v>#DIV/0!</v>
      </c>
      <c r="F38" s="202"/>
      <c r="G38" s="202"/>
      <c r="H38" s="202"/>
      <c r="I38" s="203"/>
      <c r="J38" s="475"/>
      <c r="K38" s="204"/>
      <c r="L38" s="204"/>
      <c r="M38" s="204"/>
      <c r="N38" s="204"/>
      <c r="O38" s="193"/>
      <c r="P38" s="193"/>
    </row>
    <row r="39" spans="1:16" ht="17.25" thickBot="1" x14ac:dyDescent="0.35">
      <c r="A39" s="210"/>
      <c r="B39" s="211"/>
      <c r="C39" s="211"/>
      <c r="D39" s="211"/>
      <c r="E39" s="211"/>
      <c r="F39" s="212"/>
      <c r="G39" s="212"/>
      <c r="H39" s="213"/>
      <c r="I39" s="214"/>
      <c r="J39" s="212"/>
      <c r="K39" s="212"/>
      <c r="L39" s="212"/>
      <c r="M39" s="212"/>
      <c r="N39" s="211"/>
      <c r="O39" s="193"/>
      <c r="P39" s="193"/>
    </row>
    <row r="40" spans="1:16" ht="17.25" thickBot="1" x14ac:dyDescent="0.35">
      <c r="A40" s="216" t="s">
        <v>98</v>
      </c>
      <c r="B40" s="217"/>
      <c r="C40" s="217"/>
      <c r="D40" s="217"/>
      <c r="E40" s="219">
        <f>E16+E26+E36</f>
        <v>0</v>
      </c>
      <c r="F40" s="219"/>
      <c r="G40" s="219"/>
      <c r="H40" s="219"/>
      <c r="I40" s="219"/>
      <c r="J40" s="219"/>
      <c r="K40" s="219"/>
      <c r="L40" s="219"/>
      <c r="M40" s="219"/>
      <c r="N40" s="219"/>
      <c r="O40" s="193"/>
      <c r="P40" s="193"/>
    </row>
    <row r="41" spans="1:16" x14ac:dyDescent="0.3">
      <c r="A41" s="200" t="s">
        <v>319</v>
      </c>
      <c r="B41" s="201"/>
      <c r="C41" s="201"/>
      <c r="D41" s="201"/>
      <c r="E41" s="477"/>
      <c r="F41" s="478"/>
      <c r="G41" s="202"/>
      <c r="H41" s="202"/>
      <c r="I41" s="203"/>
      <c r="J41" s="479"/>
      <c r="K41" s="204"/>
      <c r="L41" s="204"/>
      <c r="M41" s="204"/>
      <c r="N41" s="204"/>
      <c r="O41" s="193"/>
      <c r="P41" s="193"/>
    </row>
    <row r="42" spans="1:16" ht="17.25" thickBot="1" x14ac:dyDescent="0.35">
      <c r="A42" s="221" t="s">
        <v>193</v>
      </c>
      <c r="B42" s="222"/>
      <c r="C42" s="222"/>
      <c r="D42" s="222"/>
      <c r="E42" s="226" t="e">
        <f>E40/E41%</f>
        <v>#DIV/0!</v>
      </c>
      <c r="F42" s="224"/>
      <c r="G42" s="224"/>
      <c r="H42" s="224"/>
      <c r="I42" s="225"/>
      <c r="J42" s="480"/>
      <c r="K42" s="227"/>
      <c r="L42" s="227"/>
      <c r="M42" s="227"/>
      <c r="N42" s="227"/>
      <c r="O42" s="193"/>
      <c r="P42" s="193"/>
    </row>
    <row r="43" spans="1:16" x14ac:dyDescent="0.3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</row>
    <row r="44" spans="1:16" x14ac:dyDescent="0.3">
      <c r="A44" s="39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</row>
    <row r="45" spans="1:16" x14ac:dyDescent="0.3">
      <c r="A45" s="44"/>
      <c r="B45" s="360"/>
      <c r="C45" s="360"/>
      <c r="D45" s="360"/>
      <c r="E45" s="365"/>
      <c r="F45" s="366"/>
      <c r="G45" s="366"/>
      <c r="H45" s="366"/>
      <c r="I45" s="366"/>
      <c r="J45" s="366"/>
      <c r="K45" s="366"/>
      <c r="L45" s="366"/>
      <c r="M45" s="366"/>
      <c r="N45" s="366"/>
    </row>
    <row r="46" spans="1:16" x14ac:dyDescent="0.3">
      <c r="A46" s="395" t="s">
        <v>31</v>
      </c>
      <c r="B46" s="64"/>
      <c r="C46" s="64"/>
      <c r="D46" s="64"/>
      <c r="E46" s="64"/>
      <c r="F46" s="70"/>
      <c r="G46" s="70"/>
      <c r="H46" s="70"/>
      <c r="I46" s="70"/>
      <c r="J46" s="70"/>
      <c r="K46" s="70"/>
      <c r="L46" s="70"/>
      <c r="M46" s="70"/>
      <c r="N46" s="70"/>
    </row>
    <row r="47" spans="1:16" x14ac:dyDescent="0.3">
      <c r="A47" s="44"/>
      <c r="B47" s="382"/>
      <c r="C47" s="382"/>
      <c r="D47" s="382"/>
      <c r="E47" s="382"/>
      <c r="F47" s="400"/>
      <c r="G47" s="400"/>
      <c r="H47" s="400"/>
      <c r="I47" s="400"/>
      <c r="J47" s="400"/>
      <c r="K47" s="400"/>
      <c r="L47" s="400"/>
      <c r="M47" s="400"/>
      <c r="N47" s="400"/>
    </row>
    <row r="48" spans="1:16" x14ac:dyDescent="0.3">
      <c r="A48" s="481"/>
      <c r="B48" s="481"/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</row>
  </sheetData>
  <dataValidations count="1">
    <dataValidation type="list" allowBlank="1" showInputMessage="1" showErrorMessage="1" sqref="H30:L35 H20:L25 H10:L15">
      <formula1>$Q$1:$R$1</formula1>
    </dataValidation>
  </dataValidations>
  <hyperlinks>
    <hyperlink ref="O3" location="'KM-AII'!A1" display="KM-AII"/>
    <hyperlink ref="O4" location="'KM-AII-01'!A1" display="KM-AII-01 "/>
    <hyperlink ref="O5" location="'KM-AII-02'!A1" display="'KM-AII-02 "/>
    <hyperlink ref="O6" location="'KM-AII-10-1'!A1" display="'KM-AII-10-1 "/>
    <hyperlink ref="O9" location="'KM-AII-10-3'!A1" display="'KM-AII-10-3"/>
    <hyperlink ref="O10" location="'KM-AII-10-4'!A1" display="'KM-AII-10-4"/>
    <hyperlink ref="O7" location="'KM-AII-10-2'!A1" display="'KM-AII-10-2"/>
    <hyperlink ref="O12" location="'KM-AII-10-M'!A1" display="'KM-AII-10-M"/>
    <hyperlink ref="O11:P11" location="'KM-AII-10-5'!A1" display="'KM-AII-10-5 "/>
    <hyperlink ref="O13" location="'KM-AII-10-E'!A1" display="'KM-AII-10-E"/>
    <hyperlink ref="O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RowHeight="16.5" x14ac:dyDescent="0.3"/>
  <cols>
    <col min="1" max="1" width="11.375" style="6" customWidth="1"/>
    <col min="2" max="2" width="28" style="6" customWidth="1"/>
    <col min="3" max="3" width="13.75" style="6" customWidth="1"/>
    <col min="4" max="4" width="14.625" style="6" customWidth="1"/>
    <col min="5" max="6" width="12.875" style="6" customWidth="1"/>
    <col min="7" max="7" width="16" style="6" customWidth="1"/>
    <col min="8" max="8" width="13.75" style="6" customWidth="1"/>
    <col min="9" max="9" width="14.5" style="6" customWidth="1"/>
    <col min="10" max="13" width="11.5" style="6" customWidth="1"/>
    <col min="14" max="16384" width="9" style="6"/>
  </cols>
  <sheetData>
    <row r="1" spans="1:13" x14ac:dyDescent="0.3">
      <c r="A1" s="4" t="s">
        <v>131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A28</f>
        <v>0</v>
      </c>
      <c r="E2" s="409">
        <f>A30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137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0">
        <f xml:space="preserve"> Alapa!$C$12</f>
        <v>0</v>
      </c>
      <c r="C5" s="14"/>
      <c r="D5" s="10"/>
      <c r="E5" s="11"/>
      <c r="F5" s="9" t="s">
        <v>5</v>
      </c>
      <c r="G5" s="10" t="e">
        <f>VLOOKUP(K14,Alapa!$G$2:$H$22,2)</f>
        <v>#N/A</v>
      </c>
      <c r="H5" s="10" t="s">
        <v>144</v>
      </c>
      <c r="I5" s="115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x14ac:dyDescent="0.3">
      <c r="A7" s="18"/>
      <c r="B7" s="18"/>
      <c r="C7" s="18"/>
      <c r="D7" s="19"/>
      <c r="E7" s="20"/>
      <c r="F7" s="21"/>
      <c r="G7" s="21"/>
      <c r="H7" s="21"/>
      <c r="I7" s="22"/>
      <c r="J7" s="48" t="s">
        <v>133</v>
      </c>
      <c r="K7" s="44" t="s">
        <v>104</v>
      </c>
    </row>
    <row r="8" spans="1:13" ht="49.5" x14ac:dyDescent="0.3">
      <c r="A8" s="117" t="s">
        <v>110</v>
      </c>
      <c r="B8" s="118" t="s">
        <v>111</v>
      </c>
      <c r="C8" s="119" t="s">
        <v>112</v>
      </c>
      <c r="D8" s="120" t="s">
        <v>113</v>
      </c>
      <c r="E8" s="120" t="s">
        <v>114</v>
      </c>
      <c r="F8" s="121" t="s">
        <v>115</v>
      </c>
      <c r="G8" s="121" t="s">
        <v>116</v>
      </c>
      <c r="H8" s="121" t="s">
        <v>117</v>
      </c>
      <c r="I8" s="121" t="s">
        <v>118</v>
      </c>
      <c r="J8" s="48" t="s">
        <v>320</v>
      </c>
      <c r="K8" s="44" t="s">
        <v>104</v>
      </c>
    </row>
    <row r="9" spans="1:13" x14ac:dyDescent="0.3">
      <c r="A9" s="313"/>
      <c r="B9" s="314"/>
      <c r="C9" s="315"/>
      <c r="D9" s="316"/>
      <c r="E9" s="316"/>
      <c r="F9" s="122">
        <f>SUM(D9:E9)</f>
        <v>0</v>
      </c>
      <c r="G9" s="317"/>
      <c r="H9" s="317"/>
      <c r="I9" s="122">
        <f>F9-H9</f>
        <v>0</v>
      </c>
      <c r="J9" s="48" t="s">
        <v>131</v>
      </c>
      <c r="K9" s="44" t="s">
        <v>105</v>
      </c>
    </row>
    <row r="10" spans="1:13" x14ac:dyDescent="0.3">
      <c r="A10" s="313"/>
      <c r="B10" s="314"/>
      <c r="C10" s="315"/>
      <c r="D10" s="316"/>
      <c r="E10" s="316"/>
      <c r="F10" s="122">
        <f t="shared" ref="F10:F24" si="0">SUM(D10:E10)</f>
        <v>0</v>
      </c>
      <c r="G10" s="317"/>
      <c r="H10" s="317"/>
      <c r="I10" s="122">
        <f t="shared" ref="I10:I24" si="1">F10-H10</f>
        <v>0</v>
      </c>
      <c r="J10" s="48" t="s">
        <v>132</v>
      </c>
      <c r="K10" s="44" t="s">
        <v>106</v>
      </c>
    </row>
    <row r="11" spans="1:13" x14ac:dyDescent="0.3">
      <c r="A11" s="313"/>
      <c r="B11" s="314"/>
      <c r="C11" s="315"/>
      <c r="D11" s="316"/>
      <c r="E11" s="316"/>
      <c r="F11" s="122">
        <f t="shared" si="0"/>
        <v>0</v>
      </c>
      <c r="G11" s="317"/>
      <c r="H11" s="317"/>
      <c r="I11" s="122">
        <f t="shared" si="1"/>
        <v>0</v>
      </c>
      <c r="J11" s="48" t="s">
        <v>182</v>
      </c>
      <c r="K11" s="44" t="s">
        <v>183</v>
      </c>
    </row>
    <row r="12" spans="1:13" x14ac:dyDescent="0.3">
      <c r="A12" s="313"/>
      <c r="B12" s="314"/>
      <c r="C12" s="315"/>
      <c r="D12" s="316"/>
      <c r="E12" s="316"/>
      <c r="F12" s="122">
        <f t="shared" si="0"/>
        <v>0</v>
      </c>
      <c r="G12" s="317"/>
      <c r="H12" s="317"/>
      <c r="I12" s="122">
        <f t="shared" si="1"/>
        <v>0</v>
      </c>
      <c r="J12" s="65" t="s">
        <v>136</v>
      </c>
      <c r="K12" s="66" t="s">
        <v>107</v>
      </c>
    </row>
    <row r="13" spans="1:13" x14ac:dyDescent="0.3">
      <c r="A13" s="313"/>
      <c r="B13" s="314"/>
      <c r="C13" s="315"/>
      <c r="D13" s="316"/>
      <c r="E13" s="316"/>
      <c r="F13" s="122">
        <f t="shared" si="0"/>
        <v>0</v>
      </c>
      <c r="G13" s="317"/>
      <c r="H13" s="317"/>
      <c r="I13" s="122">
        <f t="shared" si="1"/>
        <v>0</v>
      </c>
      <c r="J13" s="65" t="s">
        <v>219</v>
      </c>
      <c r="K13" s="44" t="s">
        <v>215</v>
      </c>
    </row>
    <row r="14" spans="1:13" x14ac:dyDescent="0.3">
      <c r="A14" s="313"/>
      <c r="B14" s="314"/>
      <c r="C14" s="315"/>
      <c r="D14" s="316"/>
      <c r="E14" s="316"/>
      <c r="F14" s="122">
        <f t="shared" si="0"/>
        <v>0</v>
      </c>
      <c r="G14" s="317"/>
      <c r="H14" s="317"/>
      <c r="I14" s="122">
        <f t="shared" si="1"/>
        <v>0</v>
      </c>
      <c r="J14" s="69" t="s">
        <v>5</v>
      </c>
      <c r="K14" s="159">
        <v>1</v>
      </c>
    </row>
    <row r="15" spans="1:13" x14ac:dyDescent="0.3">
      <c r="A15" s="313"/>
      <c r="B15" s="314"/>
      <c r="C15" s="315"/>
      <c r="D15" s="316"/>
      <c r="E15" s="316"/>
      <c r="F15" s="122">
        <f t="shared" si="0"/>
        <v>0</v>
      </c>
      <c r="G15" s="317"/>
      <c r="H15" s="317"/>
      <c r="I15" s="122">
        <f t="shared" si="1"/>
        <v>0</v>
      </c>
    </row>
    <row r="16" spans="1:13" x14ac:dyDescent="0.3">
      <c r="A16" s="313"/>
      <c r="B16" s="314"/>
      <c r="C16" s="315"/>
      <c r="D16" s="316"/>
      <c r="E16" s="316"/>
      <c r="F16" s="122">
        <f t="shared" si="0"/>
        <v>0</v>
      </c>
      <c r="G16" s="317"/>
      <c r="H16" s="317"/>
      <c r="I16" s="122">
        <f t="shared" si="1"/>
        <v>0</v>
      </c>
    </row>
    <row r="17" spans="1:9" x14ac:dyDescent="0.3">
      <c r="A17" s="313"/>
      <c r="B17" s="314"/>
      <c r="C17" s="315"/>
      <c r="D17" s="316"/>
      <c r="E17" s="316"/>
      <c r="F17" s="122">
        <f t="shared" si="0"/>
        <v>0</v>
      </c>
      <c r="G17" s="318"/>
      <c r="H17" s="317"/>
      <c r="I17" s="122">
        <f t="shared" si="1"/>
        <v>0</v>
      </c>
    </row>
    <row r="18" spans="1:9" x14ac:dyDescent="0.3">
      <c r="A18" s="313"/>
      <c r="B18" s="314"/>
      <c r="C18" s="315"/>
      <c r="D18" s="316"/>
      <c r="E18" s="316"/>
      <c r="F18" s="122">
        <f t="shared" si="0"/>
        <v>0</v>
      </c>
      <c r="G18" s="317"/>
      <c r="H18" s="317"/>
      <c r="I18" s="122">
        <f t="shared" si="1"/>
        <v>0</v>
      </c>
    </row>
    <row r="19" spans="1:9" x14ac:dyDescent="0.3">
      <c r="A19" s="313"/>
      <c r="B19" s="314"/>
      <c r="C19" s="315"/>
      <c r="D19" s="316"/>
      <c r="E19" s="316"/>
      <c r="F19" s="122">
        <f t="shared" si="0"/>
        <v>0</v>
      </c>
      <c r="G19" s="317"/>
      <c r="H19" s="317"/>
      <c r="I19" s="122">
        <f t="shared" si="1"/>
        <v>0</v>
      </c>
    </row>
    <row r="20" spans="1:9" x14ac:dyDescent="0.3">
      <c r="A20" s="313"/>
      <c r="B20" s="314"/>
      <c r="C20" s="315"/>
      <c r="D20" s="316"/>
      <c r="E20" s="316"/>
      <c r="F20" s="122">
        <f t="shared" si="0"/>
        <v>0</v>
      </c>
      <c r="G20" s="317"/>
      <c r="H20" s="317"/>
      <c r="I20" s="122">
        <f t="shared" si="1"/>
        <v>0</v>
      </c>
    </row>
    <row r="21" spans="1:9" x14ac:dyDescent="0.3">
      <c r="A21" s="313"/>
      <c r="B21" s="314"/>
      <c r="C21" s="315"/>
      <c r="D21" s="316"/>
      <c r="E21" s="316"/>
      <c r="F21" s="122">
        <f t="shared" si="0"/>
        <v>0</v>
      </c>
      <c r="G21" s="317"/>
      <c r="H21" s="317"/>
      <c r="I21" s="122">
        <f t="shared" si="1"/>
        <v>0</v>
      </c>
    </row>
    <row r="22" spans="1:9" x14ac:dyDescent="0.3">
      <c r="A22" s="313"/>
      <c r="B22" s="314"/>
      <c r="C22" s="315"/>
      <c r="D22" s="316"/>
      <c r="E22" s="316"/>
      <c r="F22" s="122">
        <f t="shared" si="0"/>
        <v>0</v>
      </c>
      <c r="G22" s="317"/>
      <c r="H22" s="317"/>
      <c r="I22" s="122">
        <f t="shared" si="1"/>
        <v>0</v>
      </c>
    </row>
    <row r="23" spans="1:9" x14ac:dyDescent="0.3">
      <c r="A23" s="313"/>
      <c r="B23" s="314"/>
      <c r="C23" s="315"/>
      <c r="D23" s="316"/>
      <c r="E23" s="316"/>
      <c r="F23" s="122">
        <f t="shared" si="0"/>
        <v>0</v>
      </c>
      <c r="G23" s="317"/>
      <c r="H23" s="317"/>
      <c r="I23" s="122">
        <f t="shared" si="1"/>
        <v>0</v>
      </c>
    </row>
    <row r="24" spans="1:9" x14ac:dyDescent="0.3">
      <c r="A24" s="313"/>
      <c r="B24" s="314"/>
      <c r="C24" s="315"/>
      <c r="D24" s="316"/>
      <c r="E24" s="316"/>
      <c r="F24" s="122">
        <f t="shared" si="0"/>
        <v>0</v>
      </c>
      <c r="G24" s="317"/>
      <c r="H24" s="317"/>
      <c r="I24" s="122">
        <f t="shared" si="1"/>
        <v>0</v>
      </c>
    </row>
    <row r="25" spans="1:9" ht="18" x14ac:dyDescent="0.3">
      <c r="A25" s="123"/>
      <c r="B25" s="124" t="s">
        <v>119</v>
      </c>
      <c r="C25" s="125"/>
      <c r="D25" s="126"/>
      <c r="E25" s="126"/>
      <c r="F25" s="127">
        <f>SUM(F9:F24)</f>
        <v>0</v>
      </c>
      <c r="G25" s="126"/>
      <c r="H25" s="127">
        <f>SUM(H9:H24)</f>
        <v>0</v>
      </c>
      <c r="I25" s="127">
        <f>SUM(I9:I24)</f>
        <v>0</v>
      </c>
    </row>
    <row r="26" spans="1:9" x14ac:dyDescent="0.3">
      <c r="A26" s="397"/>
      <c r="B26" s="397"/>
      <c r="C26" s="397"/>
      <c r="D26" s="397"/>
      <c r="E26" s="397"/>
      <c r="F26" s="397"/>
      <c r="G26" s="397"/>
      <c r="H26" s="397"/>
      <c r="I26" s="397"/>
    </row>
    <row r="27" spans="1:9" x14ac:dyDescent="0.3">
      <c r="A27" s="396" t="s">
        <v>135</v>
      </c>
      <c r="B27" s="357"/>
      <c r="C27" s="357"/>
      <c r="D27" s="357"/>
      <c r="E27" s="357"/>
      <c r="F27" s="357"/>
      <c r="G27" s="357"/>
      <c r="H27" s="357"/>
      <c r="I27" s="357"/>
    </row>
    <row r="28" spans="1:9" x14ac:dyDescent="0.3">
      <c r="A28" s="44"/>
      <c r="B28" s="360"/>
      <c r="C28" s="365"/>
      <c r="D28" s="366"/>
      <c r="E28" s="366"/>
      <c r="F28" s="366"/>
      <c r="G28" s="366"/>
      <c r="H28" s="366"/>
      <c r="I28" s="366"/>
    </row>
    <row r="29" spans="1:9" x14ac:dyDescent="0.3">
      <c r="A29" s="395" t="s">
        <v>31</v>
      </c>
      <c r="B29" s="64"/>
      <c r="C29" s="64"/>
      <c r="D29" s="70"/>
      <c r="E29" s="70"/>
      <c r="F29" s="70"/>
      <c r="G29" s="70"/>
      <c r="H29" s="70"/>
      <c r="I29" s="70"/>
    </row>
    <row r="30" spans="1:9" x14ac:dyDescent="0.3">
      <c r="A30" s="44"/>
      <c r="B30" s="382"/>
      <c r="C30" s="382"/>
      <c r="D30" s="400"/>
      <c r="E30" s="400"/>
      <c r="F30" s="400"/>
      <c r="G30" s="400"/>
      <c r="H30" s="400"/>
      <c r="I30" s="400"/>
    </row>
    <row r="31" spans="1:9" x14ac:dyDescent="0.3">
      <c r="A31" s="398"/>
      <c r="B31" s="398"/>
      <c r="C31" s="398"/>
      <c r="D31" s="398"/>
      <c r="E31" s="398"/>
      <c r="F31" s="398"/>
      <c r="G31" s="398"/>
      <c r="H31" s="398"/>
      <c r="I31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/>
  </sheetViews>
  <sheetFormatPr defaultRowHeight="16.5" x14ac:dyDescent="0.3"/>
  <cols>
    <col min="1" max="1" width="10.625" style="6" customWidth="1"/>
    <col min="2" max="2" width="28" style="6" customWidth="1"/>
    <col min="3" max="9" width="10.625" style="6" customWidth="1"/>
    <col min="10" max="13" width="11.5" style="6" customWidth="1"/>
    <col min="14" max="16384" width="9" style="6"/>
  </cols>
  <sheetData>
    <row r="1" spans="1:13" x14ac:dyDescent="0.3">
      <c r="A1" s="4" t="s">
        <v>132</v>
      </c>
      <c r="B1" s="5"/>
      <c r="C1" s="5"/>
      <c r="D1" s="5"/>
      <c r="E1" s="5"/>
      <c r="F1" s="5"/>
      <c r="G1" s="5"/>
      <c r="H1" s="5"/>
      <c r="I1" s="7"/>
    </row>
    <row r="2" spans="1:13" x14ac:dyDescent="0.3">
      <c r="A2" s="7"/>
      <c r="B2" s="7"/>
      <c r="C2" s="7"/>
      <c r="D2" s="409">
        <f>A28</f>
        <v>0</v>
      </c>
      <c r="E2" s="409">
        <f>A30</f>
        <v>0</v>
      </c>
      <c r="F2" s="7"/>
      <c r="G2" s="7"/>
      <c r="H2" s="7"/>
      <c r="I2" s="7"/>
      <c r="J2" s="401" t="s">
        <v>290</v>
      </c>
    </row>
    <row r="3" spans="1:13" x14ac:dyDescent="0.3">
      <c r="A3" s="8" t="s">
        <v>186</v>
      </c>
      <c r="B3" s="7"/>
      <c r="C3" s="7"/>
      <c r="D3" s="7"/>
      <c r="E3" s="7"/>
      <c r="F3" s="7"/>
      <c r="G3" s="7"/>
      <c r="H3" s="7"/>
      <c r="I3" s="7"/>
      <c r="J3" s="48" t="s">
        <v>41</v>
      </c>
      <c r="K3" s="44" t="s">
        <v>99</v>
      </c>
    </row>
    <row r="4" spans="1:13" x14ac:dyDescent="0.3">
      <c r="A4" s="9" t="s">
        <v>45</v>
      </c>
      <c r="B4" s="10">
        <f xml:space="preserve"> Alapa!$C$17</f>
        <v>0</v>
      </c>
      <c r="C4" s="10"/>
      <c r="D4" s="10"/>
      <c r="E4" s="11"/>
      <c r="F4" s="12" t="s">
        <v>4</v>
      </c>
      <c r="G4" s="114">
        <f>Alapa!$C$15</f>
        <v>0</v>
      </c>
      <c r="H4" s="10"/>
      <c r="I4" s="11"/>
      <c r="J4" s="48" t="s">
        <v>128</v>
      </c>
      <c r="K4" s="44" t="s">
        <v>100</v>
      </c>
      <c r="L4" s="13"/>
      <c r="M4" s="13"/>
    </row>
    <row r="5" spans="1:13" x14ac:dyDescent="0.3">
      <c r="A5" s="9" t="s">
        <v>46</v>
      </c>
      <c r="B5" s="10">
        <f xml:space="preserve"> Alapa!$C$12</f>
        <v>0</v>
      </c>
      <c r="C5" s="14"/>
      <c r="D5" s="10"/>
      <c r="E5" s="11"/>
      <c r="F5" s="10" t="s">
        <v>5</v>
      </c>
      <c r="G5" s="10" t="e">
        <f>VLOOKUP(K14,Alapa!$G$2:$H$22,2)</f>
        <v>#N/A</v>
      </c>
      <c r="H5" s="10" t="s">
        <v>144</v>
      </c>
      <c r="I5" s="128" t="str">
        <f>IF(Alapa!$N$2=0," ",Alapa!$N$2)</f>
        <v xml:space="preserve"> </v>
      </c>
      <c r="J5" s="48" t="s">
        <v>129</v>
      </c>
      <c r="K5" s="44" t="s">
        <v>102</v>
      </c>
      <c r="L5" s="13"/>
      <c r="M5" s="13"/>
    </row>
    <row r="6" spans="1:13" x14ac:dyDescent="0.3">
      <c r="A6" s="15"/>
      <c r="B6" s="116"/>
      <c r="C6" s="16"/>
      <c r="D6" s="15"/>
      <c r="E6" s="17"/>
      <c r="F6" s="15"/>
      <c r="G6" s="15"/>
      <c r="H6" s="15"/>
      <c r="I6" s="15"/>
      <c r="J6" s="48" t="s">
        <v>130</v>
      </c>
      <c r="K6" s="44" t="s">
        <v>103</v>
      </c>
    </row>
    <row r="7" spans="1:13" x14ac:dyDescent="0.3">
      <c r="A7" s="18"/>
      <c r="B7" s="18"/>
      <c r="C7" s="18"/>
      <c r="D7" s="19"/>
      <c r="E7" s="20"/>
      <c r="F7" s="21"/>
      <c r="G7" s="21"/>
      <c r="H7" s="21"/>
      <c r="I7" s="22"/>
      <c r="J7" s="48" t="s">
        <v>133</v>
      </c>
      <c r="K7" s="44" t="s">
        <v>104</v>
      </c>
    </row>
    <row r="8" spans="1:13" ht="82.5" x14ac:dyDescent="0.3">
      <c r="A8" s="117" t="s">
        <v>120</v>
      </c>
      <c r="B8" s="118" t="s">
        <v>111</v>
      </c>
      <c r="C8" s="119" t="s">
        <v>121</v>
      </c>
      <c r="D8" s="120" t="s">
        <v>122</v>
      </c>
      <c r="E8" s="120" t="s">
        <v>123</v>
      </c>
      <c r="F8" s="121" t="s">
        <v>124</v>
      </c>
      <c r="G8" s="121" t="s">
        <v>125</v>
      </c>
      <c r="H8" s="121" t="s">
        <v>126</v>
      </c>
      <c r="I8" s="121" t="s">
        <v>127</v>
      </c>
      <c r="J8" s="48" t="s">
        <v>320</v>
      </c>
      <c r="K8" s="44" t="s">
        <v>104</v>
      </c>
    </row>
    <row r="9" spans="1:13" x14ac:dyDescent="0.3">
      <c r="A9" s="319"/>
      <c r="B9" s="320"/>
      <c r="C9" s="321"/>
      <c r="D9" s="323"/>
      <c r="E9" s="323"/>
      <c r="F9" s="322"/>
      <c r="G9" s="322"/>
      <c r="H9" s="322"/>
      <c r="I9" s="161">
        <f>H9-(F9-G9)</f>
        <v>0</v>
      </c>
      <c r="J9" s="48" t="s">
        <v>131</v>
      </c>
      <c r="K9" s="44" t="s">
        <v>105</v>
      </c>
    </row>
    <row r="10" spans="1:13" x14ac:dyDescent="0.3">
      <c r="A10" s="319"/>
      <c r="B10" s="320"/>
      <c r="C10" s="321"/>
      <c r="D10" s="323"/>
      <c r="E10" s="323"/>
      <c r="F10" s="322"/>
      <c r="G10" s="322"/>
      <c r="H10" s="322"/>
      <c r="I10" s="161">
        <f t="shared" ref="I10:I25" si="0">H10-(F10-G10)</f>
        <v>0</v>
      </c>
      <c r="J10" s="48" t="s">
        <v>132</v>
      </c>
      <c r="K10" s="44" t="s">
        <v>106</v>
      </c>
    </row>
    <row r="11" spans="1:13" x14ac:dyDescent="0.3">
      <c r="A11" s="319"/>
      <c r="B11" s="320"/>
      <c r="C11" s="321"/>
      <c r="D11" s="323"/>
      <c r="E11" s="323"/>
      <c r="F11" s="322"/>
      <c r="G11" s="322"/>
      <c r="H11" s="322"/>
      <c r="I11" s="161">
        <f t="shared" si="0"/>
        <v>0</v>
      </c>
      <c r="J11" s="48" t="s">
        <v>182</v>
      </c>
      <c r="K11" s="44" t="s">
        <v>183</v>
      </c>
    </row>
    <row r="12" spans="1:13" x14ac:dyDescent="0.3">
      <c r="A12" s="319"/>
      <c r="B12" s="320"/>
      <c r="C12" s="321"/>
      <c r="D12" s="323"/>
      <c r="E12" s="323"/>
      <c r="F12" s="322"/>
      <c r="G12" s="322"/>
      <c r="H12" s="322"/>
      <c r="I12" s="161">
        <f t="shared" si="0"/>
        <v>0</v>
      </c>
      <c r="J12" s="65" t="s">
        <v>136</v>
      </c>
      <c r="K12" s="66" t="s">
        <v>107</v>
      </c>
    </row>
    <row r="13" spans="1:13" x14ac:dyDescent="0.3">
      <c r="A13" s="319"/>
      <c r="B13" s="320"/>
      <c r="C13" s="321"/>
      <c r="D13" s="323"/>
      <c r="E13" s="323"/>
      <c r="F13" s="322"/>
      <c r="G13" s="322"/>
      <c r="H13" s="322"/>
      <c r="I13" s="161">
        <f t="shared" si="0"/>
        <v>0</v>
      </c>
      <c r="J13" s="65" t="s">
        <v>219</v>
      </c>
      <c r="K13" s="44" t="s">
        <v>215</v>
      </c>
    </row>
    <row r="14" spans="1:13" x14ac:dyDescent="0.3">
      <c r="A14" s="319"/>
      <c r="B14" s="320"/>
      <c r="C14" s="321"/>
      <c r="D14" s="323"/>
      <c r="E14" s="323"/>
      <c r="F14" s="322"/>
      <c r="G14" s="322"/>
      <c r="H14" s="322"/>
      <c r="I14" s="161">
        <f t="shared" si="0"/>
        <v>0</v>
      </c>
      <c r="J14" s="69" t="s">
        <v>5</v>
      </c>
      <c r="K14" s="159">
        <v>1</v>
      </c>
    </row>
    <row r="15" spans="1:13" x14ac:dyDescent="0.3">
      <c r="A15" s="319"/>
      <c r="B15" s="320"/>
      <c r="C15" s="321"/>
      <c r="D15" s="323"/>
      <c r="E15" s="323"/>
      <c r="F15" s="322"/>
      <c r="G15" s="322"/>
      <c r="H15" s="322"/>
      <c r="I15" s="161">
        <f t="shared" si="0"/>
        <v>0</v>
      </c>
    </row>
    <row r="16" spans="1:13" x14ac:dyDescent="0.3">
      <c r="A16" s="319"/>
      <c r="B16" s="320"/>
      <c r="C16" s="321"/>
      <c r="D16" s="323"/>
      <c r="E16" s="323"/>
      <c r="F16" s="322"/>
      <c r="G16" s="322"/>
      <c r="H16" s="322"/>
      <c r="I16" s="161">
        <f t="shared" si="0"/>
        <v>0</v>
      </c>
    </row>
    <row r="17" spans="1:9" x14ac:dyDescent="0.3">
      <c r="A17" s="319"/>
      <c r="B17" s="320"/>
      <c r="C17" s="321"/>
      <c r="D17" s="323"/>
      <c r="E17" s="323"/>
      <c r="F17" s="322"/>
      <c r="G17" s="322"/>
      <c r="H17" s="322"/>
      <c r="I17" s="161">
        <f t="shared" si="0"/>
        <v>0</v>
      </c>
    </row>
    <row r="18" spans="1:9" x14ac:dyDescent="0.3">
      <c r="A18" s="319"/>
      <c r="B18" s="320"/>
      <c r="C18" s="321"/>
      <c r="D18" s="323"/>
      <c r="E18" s="323"/>
      <c r="F18" s="322"/>
      <c r="G18" s="322"/>
      <c r="H18" s="322"/>
      <c r="I18" s="161">
        <f t="shared" si="0"/>
        <v>0</v>
      </c>
    </row>
    <row r="19" spans="1:9" x14ac:dyDescent="0.3">
      <c r="A19" s="319"/>
      <c r="B19" s="320"/>
      <c r="C19" s="321"/>
      <c r="D19" s="323"/>
      <c r="E19" s="323"/>
      <c r="F19" s="322"/>
      <c r="G19" s="322"/>
      <c r="H19" s="322"/>
      <c r="I19" s="161">
        <f t="shared" si="0"/>
        <v>0</v>
      </c>
    </row>
    <row r="20" spans="1:9" x14ac:dyDescent="0.3">
      <c r="A20" s="319"/>
      <c r="B20" s="320"/>
      <c r="C20" s="321"/>
      <c r="D20" s="323"/>
      <c r="E20" s="323"/>
      <c r="F20" s="322"/>
      <c r="G20" s="322"/>
      <c r="H20" s="322"/>
      <c r="I20" s="161">
        <f t="shared" si="0"/>
        <v>0</v>
      </c>
    </row>
    <row r="21" spans="1:9" x14ac:dyDescent="0.3">
      <c r="A21" s="319"/>
      <c r="B21" s="320"/>
      <c r="C21" s="321"/>
      <c r="D21" s="323"/>
      <c r="E21" s="323"/>
      <c r="F21" s="322"/>
      <c r="G21" s="322"/>
      <c r="H21" s="322"/>
      <c r="I21" s="161">
        <f t="shared" si="0"/>
        <v>0</v>
      </c>
    </row>
    <row r="22" spans="1:9" x14ac:dyDescent="0.3">
      <c r="A22" s="319"/>
      <c r="B22" s="320"/>
      <c r="C22" s="321"/>
      <c r="D22" s="323"/>
      <c r="E22" s="323"/>
      <c r="F22" s="322"/>
      <c r="G22" s="322"/>
      <c r="H22" s="322"/>
      <c r="I22" s="161">
        <f t="shared" si="0"/>
        <v>0</v>
      </c>
    </row>
    <row r="23" spans="1:9" x14ac:dyDescent="0.3">
      <c r="A23" s="319"/>
      <c r="B23" s="320"/>
      <c r="C23" s="321"/>
      <c r="D23" s="323"/>
      <c r="E23" s="323"/>
      <c r="F23" s="322"/>
      <c r="G23" s="322"/>
      <c r="H23" s="322"/>
      <c r="I23" s="161">
        <f t="shared" si="0"/>
        <v>0</v>
      </c>
    </row>
    <row r="24" spans="1:9" x14ac:dyDescent="0.3">
      <c r="A24" s="319"/>
      <c r="B24" s="320"/>
      <c r="C24" s="321"/>
      <c r="D24" s="323"/>
      <c r="E24" s="323"/>
      <c r="F24" s="322"/>
      <c r="G24" s="322"/>
      <c r="H24" s="322"/>
      <c r="I24" s="161">
        <f t="shared" si="0"/>
        <v>0</v>
      </c>
    </row>
    <row r="25" spans="1:9" x14ac:dyDescent="0.3">
      <c r="A25" s="162"/>
      <c r="B25" s="163" t="s">
        <v>119</v>
      </c>
      <c r="C25" s="164"/>
      <c r="D25" s="165"/>
      <c r="E25" s="165"/>
      <c r="F25" s="324">
        <f>SUM(F9:F24)</f>
        <v>0</v>
      </c>
      <c r="G25" s="324">
        <f>SUM(G9:G24)</f>
        <v>0</v>
      </c>
      <c r="H25" s="324">
        <f>SUM(H9:H24)</f>
        <v>0</v>
      </c>
      <c r="I25" s="325">
        <f t="shared" si="0"/>
        <v>0</v>
      </c>
    </row>
    <row r="26" spans="1:9" x14ac:dyDescent="0.3">
      <c r="A26" s="397"/>
      <c r="B26" s="397"/>
      <c r="C26" s="397"/>
      <c r="D26" s="397"/>
      <c r="E26" s="397"/>
      <c r="F26" s="397"/>
      <c r="G26" s="397"/>
      <c r="H26" s="397"/>
      <c r="I26" s="397"/>
    </row>
    <row r="27" spans="1:9" x14ac:dyDescent="0.3">
      <c r="A27" s="396" t="s">
        <v>135</v>
      </c>
      <c r="B27" s="357"/>
      <c r="C27" s="357"/>
      <c r="D27" s="357"/>
      <c r="E27" s="357"/>
      <c r="F27" s="357"/>
      <c r="G27" s="357"/>
      <c r="H27" s="357"/>
      <c r="I27" s="357"/>
    </row>
    <row r="28" spans="1:9" x14ac:dyDescent="0.3">
      <c r="A28" s="44"/>
      <c r="B28" s="360"/>
      <c r="C28" s="365"/>
      <c r="D28" s="366"/>
      <c r="E28" s="366"/>
      <c r="F28" s="366"/>
      <c r="G28" s="366"/>
      <c r="H28" s="366"/>
      <c r="I28" s="366"/>
    </row>
    <row r="29" spans="1:9" x14ac:dyDescent="0.3">
      <c r="A29" s="395" t="s">
        <v>31</v>
      </c>
      <c r="B29" s="64"/>
      <c r="C29" s="64"/>
      <c r="D29" s="70"/>
      <c r="E29" s="70"/>
      <c r="F29" s="70"/>
      <c r="G29" s="70"/>
      <c r="H29" s="70"/>
      <c r="I29" s="70"/>
    </row>
    <row r="30" spans="1:9" x14ac:dyDescent="0.3">
      <c r="A30" s="44"/>
      <c r="B30" s="382"/>
      <c r="C30" s="382"/>
      <c r="D30" s="400"/>
      <c r="E30" s="400"/>
      <c r="F30" s="400"/>
      <c r="G30" s="400"/>
      <c r="H30" s="400"/>
      <c r="I30" s="400"/>
    </row>
    <row r="31" spans="1:9" x14ac:dyDescent="0.3">
      <c r="A31" s="398"/>
      <c r="B31" s="398"/>
      <c r="C31" s="398"/>
      <c r="D31" s="398"/>
      <c r="E31" s="398"/>
      <c r="F31" s="398"/>
      <c r="G31" s="398"/>
      <c r="H31" s="398"/>
      <c r="I31" s="398"/>
    </row>
  </sheetData>
  <phoneticPr fontId="0" type="noConversion"/>
  <hyperlinks>
    <hyperlink ref="J3" location="'KM-AII'!A1" display="KM-AII"/>
    <hyperlink ref="J4" location="'KM-AII-01'!A1" display="KM-AII-01 "/>
    <hyperlink ref="J5" location="'KM-AII-02'!A1" display="'KM-AII-02 "/>
    <hyperlink ref="J6" location="'KM-AII-10-1'!A1" display="'KM-AII-10-1 "/>
    <hyperlink ref="J9" location="'KM-AII-10-3'!A1" display="'KM-AII-10-3"/>
    <hyperlink ref="J10" location="'KM-AII-10-4'!A1" display="'KM-AII-10-4"/>
    <hyperlink ref="J7" location="'KM-AII-10-2'!A1" display="'KM-AII-10-2"/>
    <hyperlink ref="J12" location="'KM-AII-10-M'!A1" display="'KM-AII-10-M"/>
    <hyperlink ref="J11:K11" location="'KM-AII-10-5'!A1" display="'KM-AII-10-5 "/>
    <hyperlink ref="J13" location="'KM-AII-10-E'!A1" display="'KM-AII-10-E"/>
    <hyperlink ref="J8" location="'KM-AII-10-2'!A1" display="'KM-AII-10-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90" customWidth="1"/>
    <col min="2" max="2" width="23.5" style="257" customWidth="1"/>
    <col min="3" max="12" width="10.375" style="257" customWidth="1"/>
    <col min="13" max="13" width="9.5" style="257" bestFit="1" customWidth="1"/>
    <col min="14" max="16384" width="7.75" style="257"/>
  </cols>
  <sheetData>
    <row r="1" spans="1:14" s="233" customFormat="1" x14ac:dyDescent="0.3">
      <c r="A1" s="229" t="s">
        <v>181</v>
      </c>
      <c r="B1" s="230"/>
      <c r="C1" s="230"/>
      <c r="D1" s="231"/>
      <c r="E1" s="231"/>
      <c r="F1" s="230"/>
      <c r="G1" s="230"/>
      <c r="H1" s="230"/>
      <c r="I1" s="232"/>
      <c r="J1" s="232"/>
      <c r="K1" s="232"/>
      <c r="L1" s="232"/>
    </row>
    <row r="2" spans="1:14" s="233" customFormat="1" x14ac:dyDescent="0.3">
      <c r="A2" s="234"/>
      <c r="B2" s="230"/>
      <c r="C2" s="232"/>
      <c r="D2" s="411">
        <f>A36</f>
        <v>0</v>
      </c>
      <c r="E2" s="411">
        <f>A38</f>
        <v>0</v>
      </c>
      <c r="F2" s="232"/>
      <c r="G2" s="232"/>
      <c r="H2" s="235"/>
      <c r="I2" s="232"/>
      <c r="J2" s="232"/>
      <c r="K2" s="232"/>
      <c r="L2" s="232"/>
      <c r="M2" s="401" t="s">
        <v>290</v>
      </c>
    </row>
    <row r="3" spans="1:14" s="233" customFormat="1" x14ac:dyDescent="0.3">
      <c r="A3" s="51" t="s">
        <v>180</v>
      </c>
      <c r="B3" s="232"/>
      <c r="C3" s="232"/>
      <c r="D3" s="232"/>
      <c r="E3" s="232"/>
      <c r="F3" s="232"/>
      <c r="G3" s="232"/>
      <c r="H3" s="236" t="s">
        <v>0</v>
      </c>
      <c r="I3" s="232"/>
      <c r="J3" s="232"/>
      <c r="K3" s="232"/>
      <c r="L3" s="237"/>
      <c r="M3" s="48" t="s">
        <v>41</v>
      </c>
      <c r="N3" s="44" t="s">
        <v>99</v>
      </c>
    </row>
    <row r="4" spans="1:14" s="233" customFormat="1" x14ac:dyDescent="0.3">
      <c r="A4" s="238" t="str">
        <f>"Ügyfél:   "&amp;Alapa!$C$17</f>
        <v xml:space="preserve">Ügyfél:   </v>
      </c>
      <c r="B4" s="239"/>
      <c r="C4" s="239"/>
      <c r="D4" s="239"/>
      <c r="E4" s="240" t="s">
        <v>4</v>
      </c>
      <c r="F4" s="241">
        <f>Alapa!$C$15</f>
        <v>0</v>
      </c>
      <c r="G4" s="242"/>
      <c r="H4" s="243"/>
      <c r="I4" s="244"/>
      <c r="J4" s="245"/>
      <c r="K4" s="232"/>
      <c r="L4" s="232"/>
      <c r="M4" s="48" t="s">
        <v>128</v>
      </c>
      <c r="N4" s="44" t="s">
        <v>100</v>
      </c>
    </row>
    <row r="5" spans="1:14" s="233" customFormat="1" x14ac:dyDescent="0.3">
      <c r="A5" s="238" t="str">
        <f>"Fordulónap: "&amp;Alapa!$C$12</f>
        <v xml:space="preserve">Fordulónap: </v>
      </c>
      <c r="B5" s="246"/>
      <c r="C5" s="246"/>
      <c r="D5" s="246"/>
      <c r="E5" s="247" t="s">
        <v>5</v>
      </c>
      <c r="F5" s="239" t="e">
        <f>VLOOKUP(N14,Alapa!$G$2:$H$22,2)</f>
        <v>#N/A</v>
      </c>
      <c r="G5" s="248"/>
      <c r="H5" s="239" t="s">
        <v>144</v>
      </c>
      <c r="I5" s="249" t="str">
        <f>IF(Alapa!$N$2=0," ",Alapa!$N$2)</f>
        <v xml:space="preserve"> </v>
      </c>
      <c r="J5" s="250"/>
      <c r="K5" s="232"/>
      <c r="L5" s="232"/>
      <c r="M5" s="48" t="s">
        <v>129</v>
      </c>
      <c r="N5" s="44" t="s">
        <v>102</v>
      </c>
    </row>
    <row r="6" spans="1:14" s="233" customFormat="1" x14ac:dyDescent="0.3">
      <c r="A6" s="251"/>
      <c r="B6" s="252"/>
      <c r="C6" s="253"/>
      <c r="D6" s="252"/>
      <c r="E6" s="254"/>
      <c r="F6" s="242"/>
      <c r="G6" s="255"/>
      <c r="H6" s="254"/>
      <c r="I6" s="232"/>
      <c r="J6" s="232"/>
      <c r="K6" s="232"/>
      <c r="L6" s="232"/>
      <c r="M6" s="48" t="s">
        <v>130</v>
      </c>
      <c r="N6" s="44" t="s">
        <v>103</v>
      </c>
    </row>
    <row r="7" spans="1:14" x14ac:dyDescent="0.3">
      <c r="A7" s="256"/>
      <c r="B7" s="231"/>
      <c r="C7" s="232"/>
      <c r="D7" s="232"/>
      <c r="E7" s="232"/>
      <c r="F7" s="232"/>
      <c r="G7" s="231"/>
      <c r="H7" s="231"/>
      <c r="I7" s="231"/>
      <c r="J7" s="231"/>
      <c r="K7" s="231"/>
      <c r="L7" s="231"/>
      <c r="M7" s="48" t="s">
        <v>133</v>
      </c>
      <c r="N7" s="44" t="s">
        <v>104</v>
      </c>
    </row>
    <row r="8" spans="1:14" ht="17.25" thickBot="1" x14ac:dyDescent="0.35">
      <c r="A8" s="258"/>
      <c r="B8" s="258"/>
      <c r="C8" s="258" t="s">
        <v>145</v>
      </c>
      <c r="D8" s="259"/>
      <c r="E8" s="259"/>
      <c r="F8" s="259"/>
      <c r="G8" s="259"/>
      <c r="H8" s="259"/>
      <c r="I8" s="259"/>
      <c r="J8" s="259"/>
      <c r="K8" s="259"/>
      <c r="L8" s="259"/>
      <c r="M8" s="48" t="s">
        <v>320</v>
      </c>
      <c r="N8" s="44" t="s">
        <v>104</v>
      </c>
    </row>
    <row r="9" spans="1:14" ht="27" x14ac:dyDescent="0.3">
      <c r="A9" s="260" t="s">
        <v>146</v>
      </c>
      <c r="B9" s="261" t="s">
        <v>147</v>
      </c>
      <c r="C9" s="261" t="s">
        <v>148</v>
      </c>
      <c r="D9" s="261" t="s">
        <v>149</v>
      </c>
      <c r="E9" s="261" t="s">
        <v>150</v>
      </c>
      <c r="F9" s="261" t="s">
        <v>151</v>
      </c>
      <c r="G9" s="261" t="s">
        <v>152</v>
      </c>
      <c r="H9" s="261" t="s">
        <v>153</v>
      </c>
      <c r="I9" s="261" t="s">
        <v>154</v>
      </c>
      <c r="J9" s="262" t="s">
        <v>155</v>
      </c>
      <c r="K9" s="263"/>
      <c r="L9" s="263"/>
      <c r="M9" s="48" t="s">
        <v>131</v>
      </c>
      <c r="N9" s="44" t="s">
        <v>105</v>
      </c>
    </row>
    <row r="10" spans="1:14" x14ac:dyDescent="0.3">
      <c r="A10" s="264" t="s">
        <v>156</v>
      </c>
      <c r="B10" s="265"/>
      <c r="C10" s="266"/>
      <c r="D10" s="266"/>
      <c r="E10" s="266"/>
      <c r="F10" s="266"/>
      <c r="G10" s="266"/>
      <c r="H10" s="267">
        <f>SUM(C10:G10)</f>
        <v>0</v>
      </c>
      <c r="I10" s="266"/>
      <c r="J10" s="268">
        <f>H10-I10</f>
        <v>0</v>
      </c>
      <c r="K10" s="263"/>
      <c r="L10" s="263"/>
      <c r="M10" s="48" t="s">
        <v>132</v>
      </c>
      <c r="N10" s="44" t="s">
        <v>106</v>
      </c>
    </row>
    <row r="11" spans="1:14" x14ac:dyDescent="0.3">
      <c r="A11" s="264" t="s">
        <v>157</v>
      </c>
      <c r="B11" s="265"/>
      <c r="C11" s="266"/>
      <c r="D11" s="266"/>
      <c r="E11" s="266"/>
      <c r="F11" s="266"/>
      <c r="G11" s="266"/>
      <c r="H11" s="267">
        <f>SUM(C11:G11)</f>
        <v>0</v>
      </c>
      <c r="I11" s="266"/>
      <c r="J11" s="268">
        <f>H11-I11</f>
        <v>0</v>
      </c>
      <c r="K11" s="263"/>
      <c r="L11" s="263"/>
      <c r="M11" s="48" t="s">
        <v>182</v>
      </c>
      <c r="N11" s="44" t="s">
        <v>183</v>
      </c>
    </row>
    <row r="12" spans="1:14" x14ac:dyDescent="0.3">
      <c r="A12" s="264" t="s">
        <v>158</v>
      </c>
      <c r="B12" s="265"/>
      <c r="C12" s="266"/>
      <c r="D12" s="266"/>
      <c r="E12" s="266"/>
      <c r="F12" s="266"/>
      <c r="G12" s="266"/>
      <c r="H12" s="267">
        <f>SUM(C12:G12)</f>
        <v>0</v>
      </c>
      <c r="I12" s="266"/>
      <c r="J12" s="268">
        <f>H12-I12</f>
        <v>0</v>
      </c>
      <c r="K12" s="263"/>
      <c r="L12" s="263"/>
      <c r="M12" s="65" t="s">
        <v>136</v>
      </c>
      <c r="N12" s="66" t="s">
        <v>107</v>
      </c>
    </row>
    <row r="13" spans="1:14" x14ac:dyDescent="0.3">
      <c r="A13" s="264" t="s">
        <v>159</v>
      </c>
      <c r="B13" s="265"/>
      <c r="C13" s="266"/>
      <c r="D13" s="266"/>
      <c r="E13" s="266"/>
      <c r="F13" s="266"/>
      <c r="G13" s="266"/>
      <c r="H13" s="267">
        <f>SUM(C13:G13)</f>
        <v>0</v>
      </c>
      <c r="I13" s="266"/>
      <c r="J13" s="268">
        <f>H13-I13</f>
        <v>0</v>
      </c>
      <c r="K13" s="263"/>
      <c r="L13" s="263"/>
      <c r="M13" s="65" t="s">
        <v>219</v>
      </c>
      <c r="N13" s="44" t="s">
        <v>215</v>
      </c>
    </row>
    <row r="14" spans="1:14" x14ac:dyDescent="0.3">
      <c r="A14" s="264" t="s">
        <v>160</v>
      </c>
      <c r="B14" s="265"/>
      <c r="C14" s="266"/>
      <c r="D14" s="266"/>
      <c r="E14" s="266"/>
      <c r="F14" s="266"/>
      <c r="G14" s="266"/>
      <c r="H14" s="267">
        <f>SUM(C14:G14)</f>
        <v>0</v>
      </c>
      <c r="I14" s="266"/>
      <c r="J14" s="268">
        <f>H14-I14</f>
        <v>0</v>
      </c>
      <c r="K14" s="263"/>
      <c r="L14" s="263"/>
      <c r="M14" s="69" t="s">
        <v>5</v>
      </c>
      <c r="N14" s="159">
        <v>1</v>
      </c>
    </row>
    <row r="15" spans="1:14" ht="17.25" thickBot="1" x14ac:dyDescent="0.35">
      <c r="A15" s="269" t="s">
        <v>0</v>
      </c>
      <c r="B15" s="270" t="s">
        <v>161</v>
      </c>
      <c r="C15" s="271">
        <f t="shared" ref="C15:J15" si="0">SUM(C10:C14)</f>
        <v>0</v>
      </c>
      <c r="D15" s="271">
        <f t="shared" si="0"/>
        <v>0</v>
      </c>
      <c r="E15" s="271">
        <f t="shared" si="0"/>
        <v>0</v>
      </c>
      <c r="F15" s="271">
        <f t="shared" si="0"/>
        <v>0</v>
      </c>
      <c r="G15" s="271">
        <f t="shared" si="0"/>
        <v>0</v>
      </c>
      <c r="H15" s="271">
        <f t="shared" si="0"/>
        <v>0</v>
      </c>
      <c r="I15" s="271">
        <f t="shared" si="0"/>
        <v>0</v>
      </c>
      <c r="J15" s="272">
        <f t="shared" si="0"/>
        <v>0</v>
      </c>
      <c r="K15" s="263"/>
      <c r="L15" s="263"/>
    </row>
    <row r="16" spans="1:14" x14ac:dyDescent="0.3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</row>
    <row r="17" spans="1:12" ht="17.25" thickBot="1" x14ac:dyDescent="0.35">
      <c r="A17" s="258"/>
      <c r="B17" s="258"/>
      <c r="C17" s="258" t="s">
        <v>162</v>
      </c>
      <c r="D17" s="259"/>
      <c r="E17" s="259"/>
      <c r="F17" s="259"/>
      <c r="G17" s="259"/>
      <c r="H17" s="259"/>
      <c r="I17" s="259"/>
      <c r="J17" s="259"/>
      <c r="K17" s="259"/>
      <c r="L17" s="259"/>
    </row>
    <row r="18" spans="1:12" ht="40.5" x14ac:dyDescent="0.3">
      <c r="A18" s="260" t="s">
        <v>146</v>
      </c>
      <c r="B18" s="261" t="s">
        <v>147</v>
      </c>
      <c r="C18" s="261" t="s">
        <v>163</v>
      </c>
      <c r="D18" s="261" t="s">
        <v>164</v>
      </c>
      <c r="E18" s="261" t="s">
        <v>73</v>
      </c>
      <c r="F18" s="261" t="s">
        <v>165</v>
      </c>
      <c r="G18" s="261" t="s">
        <v>166</v>
      </c>
      <c r="H18" s="273" t="s">
        <v>167</v>
      </c>
      <c r="I18" s="493" t="s">
        <v>168</v>
      </c>
      <c r="J18" s="494"/>
      <c r="K18" s="275" t="s">
        <v>169</v>
      </c>
      <c r="L18" s="263"/>
    </row>
    <row r="19" spans="1:12" x14ac:dyDescent="0.3">
      <c r="A19" s="264" t="s">
        <v>156</v>
      </c>
      <c r="B19" s="265"/>
      <c r="C19" s="266"/>
      <c r="D19" s="266"/>
      <c r="E19" s="267">
        <f>+D19-C19</f>
        <v>0</v>
      </c>
      <c r="F19" s="266"/>
      <c r="G19" s="267">
        <f>+E19-F19</f>
        <v>0</v>
      </c>
      <c r="H19" s="266"/>
      <c r="I19" s="276" t="s">
        <v>0</v>
      </c>
      <c r="J19" s="277"/>
      <c r="K19" s="268">
        <f>+G19-H19</f>
        <v>0</v>
      </c>
      <c r="L19" s="263"/>
    </row>
    <row r="20" spans="1:12" x14ac:dyDescent="0.3">
      <c r="A20" s="264" t="s">
        <v>157</v>
      </c>
      <c r="B20" s="265"/>
      <c r="C20" s="266"/>
      <c r="D20" s="266"/>
      <c r="E20" s="267">
        <f>+D20-C20</f>
        <v>0</v>
      </c>
      <c r="F20" s="266"/>
      <c r="G20" s="267">
        <f>+E20-F20</f>
        <v>0</v>
      </c>
      <c r="H20" s="266"/>
      <c r="I20" s="276" t="s">
        <v>0</v>
      </c>
      <c r="J20" s="277"/>
      <c r="K20" s="268">
        <f>+G20-H20</f>
        <v>0</v>
      </c>
      <c r="L20" s="263"/>
    </row>
    <row r="21" spans="1:12" x14ac:dyDescent="0.3">
      <c r="A21" s="264" t="s">
        <v>158</v>
      </c>
      <c r="B21" s="265"/>
      <c r="C21" s="266"/>
      <c r="D21" s="266"/>
      <c r="E21" s="267">
        <f>+D21-C21</f>
        <v>0</v>
      </c>
      <c r="F21" s="266"/>
      <c r="G21" s="267">
        <f>+E21-F21</f>
        <v>0</v>
      </c>
      <c r="H21" s="266"/>
      <c r="I21" s="276" t="s">
        <v>0</v>
      </c>
      <c r="J21" s="277"/>
      <c r="K21" s="268">
        <f>+G21-H21</f>
        <v>0</v>
      </c>
      <c r="L21" s="263"/>
    </row>
    <row r="22" spans="1:12" x14ac:dyDescent="0.3">
      <c r="A22" s="264" t="s">
        <v>159</v>
      </c>
      <c r="B22" s="265"/>
      <c r="C22" s="266"/>
      <c r="D22" s="266"/>
      <c r="E22" s="267">
        <f>+D22-C22</f>
        <v>0</v>
      </c>
      <c r="F22" s="266"/>
      <c r="G22" s="267">
        <f>+E22-F22</f>
        <v>0</v>
      </c>
      <c r="H22" s="266"/>
      <c r="I22" s="276" t="s">
        <v>0</v>
      </c>
      <c r="J22" s="277"/>
      <c r="K22" s="268">
        <f>+G22-H22</f>
        <v>0</v>
      </c>
      <c r="L22" s="263"/>
    </row>
    <row r="23" spans="1:12" x14ac:dyDescent="0.3">
      <c r="A23" s="264" t="s">
        <v>160</v>
      </c>
      <c r="B23" s="265"/>
      <c r="C23" s="266"/>
      <c r="D23" s="266"/>
      <c r="E23" s="267">
        <f>+D23-C23</f>
        <v>0</v>
      </c>
      <c r="F23" s="266"/>
      <c r="G23" s="267">
        <f>+E23-F23</f>
        <v>0</v>
      </c>
      <c r="H23" s="266"/>
      <c r="I23" s="276" t="s">
        <v>0</v>
      </c>
      <c r="J23" s="277"/>
      <c r="K23" s="268">
        <f>+G23-H23</f>
        <v>0</v>
      </c>
      <c r="L23" s="263"/>
    </row>
    <row r="24" spans="1:12" ht="17.25" thickBot="1" x14ac:dyDescent="0.35">
      <c r="A24" s="269" t="s">
        <v>0</v>
      </c>
      <c r="B24" s="270" t="s">
        <v>161</v>
      </c>
      <c r="C24" s="271">
        <f t="shared" ref="C24:H24" si="1">SUM(C19:C23)</f>
        <v>0</v>
      </c>
      <c r="D24" s="271">
        <f t="shared" si="1"/>
        <v>0</v>
      </c>
      <c r="E24" s="271">
        <f t="shared" si="1"/>
        <v>0</v>
      </c>
      <c r="F24" s="271">
        <f t="shared" si="1"/>
        <v>0</v>
      </c>
      <c r="G24" s="271">
        <f t="shared" si="1"/>
        <v>0</v>
      </c>
      <c r="H24" s="271">
        <f t="shared" si="1"/>
        <v>0</v>
      </c>
      <c r="I24" s="278" t="s">
        <v>0</v>
      </c>
      <c r="J24" s="279"/>
      <c r="K24" s="272">
        <f>SUM(K19:K23)</f>
        <v>0</v>
      </c>
      <c r="L24" s="263"/>
    </row>
    <row r="25" spans="1:12" x14ac:dyDescent="0.3">
      <c r="A25" s="495" t="s">
        <v>170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5"/>
      <c r="L25" s="495"/>
    </row>
    <row r="26" spans="1:12" ht="17.25" thickBot="1" x14ac:dyDescent="0.35">
      <c r="A26" s="258"/>
      <c r="B26" s="258"/>
      <c r="C26" s="258" t="s">
        <v>171</v>
      </c>
      <c r="D26" s="258"/>
      <c r="E26" s="258"/>
      <c r="F26" s="258"/>
      <c r="G26" s="258"/>
      <c r="H26" s="258"/>
      <c r="I26" s="258"/>
      <c r="J26" s="258"/>
      <c r="K26" s="280" t="s">
        <v>0</v>
      </c>
      <c r="L26" s="280" t="s">
        <v>0</v>
      </c>
    </row>
    <row r="27" spans="1:12" ht="27" x14ac:dyDescent="0.3">
      <c r="A27" s="260" t="s">
        <v>146</v>
      </c>
      <c r="B27" s="261" t="s">
        <v>147</v>
      </c>
      <c r="C27" s="274" t="s">
        <v>172</v>
      </c>
      <c r="D27" s="274" t="s">
        <v>173</v>
      </c>
      <c r="E27" s="274" t="s">
        <v>174</v>
      </c>
      <c r="F27" s="261" t="s">
        <v>163</v>
      </c>
      <c r="G27" s="261" t="s">
        <v>175</v>
      </c>
      <c r="H27" s="261" t="s">
        <v>176</v>
      </c>
      <c r="I27" s="261" t="s">
        <v>177</v>
      </c>
      <c r="J27" s="261" t="s">
        <v>178</v>
      </c>
      <c r="K27" s="261" t="s">
        <v>179</v>
      </c>
      <c r="L27" s="275" t="s">
        <v>154</v>
      </c>
    </row>
    <row r="28" spans="1:12" x14ac:dyDescent="0.3">
      <c r="A28" s="264" t="s">
        <v>156</v>
      </c>
      <c r="B28" s="281" t="s">
        <v>0</v>
      </c>
      <c r="C28" s="282"/>
      <c r="D28" s="282"/>
      <c r="E28" s="283">
        <f>C28-D28</f>
        <v>0</v>
      </c>
      <c r="F28" s="284"/>
      <c r="G28" s="284"/>
      <c r="H28" s="285">
        <f>C28-E28+G28</f>
        <v>0</v>
      </c>
      <c r="I28" s="284"/>
      <c r="J28" s="284"/>
      <c r="K28" s="284"/>
      <c r="L28" s="286">
        <f>I28-J28+K28</f>
        <v>0</v>
      </c>
    </row>
    <row r="29" spans="1:12" x14ac:dyDescent="0.3">
      <c r="A29" s="264" t="s">
        <v>157</v>
      </c>
      <c r="B29" s="281"/>
      <c r="C29" s="282"/>
      <c r="D29" s="282"/>
      <c r="E29" s="283">
        <f>C29-D29</f>
        <v>0</v>
      </c>
      <c r="F29" s="284"/>
      <c r="G29" s="284"/>
      <c r="H29" s="285">
        <f>C29-E29+G29</f>
        <v>0</v>
      </c>
      <c r="I29" s="284"/>
      <c r="J29" s="284"/>
      <c r="K29" s="284"/>
      <c r="L29" s="286">
        <f>I29-J29+K29</f>
        <v>0</v>
      </c>
    </row>
    <row r="30" spans="1:12" x14ac:dyDescent="0.3">
      <c r="A30" s="264" t="s">
        <v>158</v>
      </c>
      <c r="B30" s="281"/>
      <c r="C30" s="282"/>
      <c r="D30" s="282"/>
      <c r="E30" s="283">
        <f>C30-D30</f>
        <v>0</v>
      </c>
      <c r="F30" s="284"/>
      <c r="G30" s="284"/>
      <c r="H30" s="285">
        <f>C30-E30+G30</f>
        <v>0</v>
      </c>
      <c r="I30" s="284"/>
      <c r="J30" s="284"/>
      <c r="K30" s="284"/>
      <c r="L30" s="286">
        <f>I30-J30+K30</f>
        <v>0</v>
      </c>
    </row>
    <row r="31" spans="1:12" x14ac:dyDescent="0.3">
      <c r="A31" s="264" t="s">
        <v>159</v>
      </c>
      <c r="B31" s="281"/>
      <c r="C31" s="282"/>
      <c r="D31" s="282"/>
      <c r="E31" s="283">
        <f>C31-D31</f>
        <v>0</v>
      </c>
      <c r="F31" s="284"/>
      <c r="G31" s="284"/>
      <c r="H31" s="285">
        <f>C31-E31+G31</f>
        <v>0</v>
      </c>
      <c r="I31" s="284"/>
      <c r="J31" s="284"/>
      <c r="K31" s="284"/>
      <c r="L31" s="286">
        <f>I31-J31+K31</f>
        <v>0</v>
      </c>
    </row>
    <row r="32" spans="1:12" x14ac:dyDescent="0.3">
      <c r="A32" s="264" t="s">
        <v>160</v>
      </c>
      <c r="B32" s="281"/>
      <c r="C32" s="282"/>
      <c r="D32" s="282"/>
      <c r="E32" s="283">
        <f>C32-D32</f>
        <v>0</v>
      </c>
      <c r="F32" s="284"/>
      <c r="G32" s="284"/>
      <c r="H32" s="285">
        <f>C32-E32+G32</f>
        <v>0</v>
      </c>
      <c r="I32" s="284"/>
      <c r="J32" s="284"/>
      <c r="K32" s="284"/>
      <c r="L32" s="286">
        <f>I32-J32+K32</f>
        <v>0</v>
      </c>
    </row>
    <row r="33" spans="1:12" ht="17.25" thickBot="1" x14ac:dyDescent="0.35">
      <c r="A33" s="269"/>
      <c r="B33" s="287" t="s">
        <v>161</v>
      </c>
      <c r="C33" s="288">
        <f>SUM(C28:C32)</f>
        <v>0</v>
      </c>
      <c r="D33" s="288">
        <f t="shared" ref="D33:K33" si="2">SUM(D28:D32)</f>
        <v>0</v>
      </c>
      <c r="E33" s="288">
        <f t="shared" si="2"/>
        <v>0</v>
      </c>
      <c r="F33" s="288">
        <f t="shared" si="2"/>
        <v>0</v>
      </c>
      <c r="G33" s="288">
        <f t="shared" si="2"/>
        <v>0</v>
      </c>
      <c r="H33" s="288">
        <f t="shared" si="2"/>
        <v>0</v>
      </c>
      <c r="I33" s="288">
        <f t="shared" si="2"/>
        <v>0</v>
      </c>
      <c r="J33" s="288">
        <f t="shared" si="2"/>
        <v>0</v>
      </c>
      <c r="K33" s="288">
        <f t="shared" si="2"/>
        <v>0</v>
      </c>
      <c r="L33" s="289" t="s">
        <v>0</v>
      </c>
    </row>
    <row r="34" spans="1:12" x14ac:dyDescent="0.3">
      <c r="A34" s="397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</row>
    <row r="35" spans="1:12" x14ac:dyDescent="0.3">
      <c r="A35" s="396" t="s">
        <v>135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</row>
    <row r="36" spans="1:12" x14ac:dyDescent="0.3">
      <c r="A36" s="44"/>
      <c r="B36" s="360"/>
      <c r="C36" s="365"/>
      <c r="D36" s="366"/>
      <c r="E36" s="366"/>
      <c r="F36" s="366"/>
      <c r="G36" s="366"/>
      <c r="H36" s="366"/>
      <c r="I36" s="366"/>
      <c r="J36" s="366"/>
      <c r="K36" s="366"/>
      <c r="L36" s="366"/>
    </row>
    <row r="37" spans="1:12" x14ac:dyDescent="0.3">
      <c r="A37" s="395" t="s">
        <v>31</v>
      </c>
      <c r="B37" s="64"/>
      <c r="C37" s="64"/>
      <c r="D37" s="70"/>
      <c r="E37" s="70"/>
      <c r="F37" s="70"/>
      <c r="G37" s="70"/>
      <c r="H37" s="70"/>
      <c r="I37" s="70"/>
      <c r="J37" s="70"/>
      <c r="K37" s="70"/>
      <c r="L37" s="70"/>
    </row>
    <row r="38" spans="1:12" x14ac:dyDescent="0.3">
      <c r="A38" s="44"/>
      <c r="B38" s="382"/>
      <c r="C38" s="382"/>
      <c r="D38" s="400"/>
      <c r="E38" s="400"/>
      <c r="F38" s="400"/>
      <c r="G38" s="400"/>
      <c r="H38" s="400"/>
      <c r="I38" s="400"/>
      <c r="J38" s="400"/>
      <c r="K38" s="400"/>
      <c r="L38" s="400"/>
    </row>
    <row r="39" spans="1:12" x14ac:dyDescent="0.3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</row>
  </sheetData>
  <mergeCells count="2">
    <mergeCell ref="I18:J18"/>
    <mergeCell ref="A25:L25"/>
  </mergeCells>
  <phoneticPr fontId="0" type="noConversion"/>
  <hyperlinks>
    <hyperlink ref="M3" location="'KM-AII'!A1" display="KM-AII"/>
    <hyperlink ref="M4" location="'KM-AII-01'!A1" display="KM-AII-01 "/>
    <hyperlink ref="M5" location="'KM-AII-02'!A1" display="'KM-AII-02 "/>
    <hyperlink ref="M6" location="'KM-AII-10-1'!A1" display="'KM-AII-10-1 "/>
    <hyperlink ref="M9" location="'KM-AII-10-3'!A1" display="'KM-AII-10-3"/>
    <hyperlink ref="M10" location="'KM-AII-10-4'!A1" display="'KM-AII-10-4"/>
    <hyperlink ref="M7" location="'KM-AII-10-2'!A1" display="'KM-AII-10-2"/>
    <hyperlink ref="M12" location="'KM-AII-10-M'!A1" display="'KM-AII-10-M"/>
    <hyperlink ref="M11:N11" location="'KM-AII-10-5'!A1" display="'KM-AII-10-5 "/>
    <hyperlink ref="M13" location="'KM-AII-10-E'!A1" display="'KM-AII-10-E"/>
    <hyperlink ref="M8" location="'KM-AII-10-2'!A1" display="'KM-AII-10-2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ignoredErrors>
    <ignoredError sqref="H10:H14 J10:J14 E19:E23 G19:G23 K19:K23 H28:H32 E28:E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18</vt:i4>
      </vt:variant>
    </vt:vector>
  </HeadingPairs>
  <TitlesOfParts>
    <vt:vector size="33" baseType="lpstr">
      <vt:lpstr>KM-AII</vt:lpstr>
      <vt:lpstr>KM-AII-01</vt:lpstr>
      <vt:lpstr>KM-AII-02</vt:lpstr>
      <vt:lpstr>KM-AII-10-1</vt:lpstr>
      <vt:lpstr>KM-AII-10-2</vt:lpstr>
      <vt:lpstr>KM-AII-10-21</vt:lpstr>
      <vt:lpstr>KM-AII-10-3</vt:lpstr>
      <vt:lpstr>KM-AII-10-4</vt:lpstr>
      <vt:lpstr>KM-AII-10-5</vt:lpstr>
      <vt:lpstr>KM-AII-10-M</vt:lpstr>
      <vt:lpstr>KM-AII-10-E</vt:lpstr>
      <vt:lpstr>Alapa</vt:lpstr>
      <vt:lpstr>Import_M</vt:lpstr>
      <vt:lpstr>Import_O</vt:lpstr>
      <vt:lpstr>Import_F</vt:lpstr>
      <vt:lpstr>'KM-AII-10-5'!A.III.L1.</vt:lpstr>
      <vt:lpstr>'KM-AII-02'!Nyomtatási_cím</vt:lpstr>
      <vt:lpstr>'KM-AII-10-1'!Nyomtatási_cím</vt:lpstr>
      <vt:lpstr>'KM-AII-10-3'!Nyomtatási_cím</vt:lpstr>
      <vt:lpstr>'KM-AII-10-4'!Nyomtatási_cím</vt:lpstr>
      <vt:lpstr>'KM-AII'!Nyomtatási_terület</vt:lpstr>
      <vt:lpstr>'KM-AII-01'!Nyomtatási_terület</vt:lpstr>
      <vt:lpstr>'KM-AII-02'!Nyomtatási_terület</vt:lpstr>
      <vt:lpstr>'KM-AII-10-1'!Nyomtatási_terület</vt:lpstr>
      <vt:lpstr>'KM-AII-10-2'!Nyomtatási_terület</vt:lpstr>
      <vt:lpstr>'KM-AII-10-21'!Nyomtatási_terület</vt:lpstr>
      <vt:lpstr>'KM-AII-10-3'!Nyomtatási_terület</vt:lpstr>
      <vt:lpstr>'KM-AII-10-4'!Nyomtatási_terület</vt:lpstr>
      <vt:lpstr>'KM-AII-10-5'!Nyomtatási_terület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v.1.20.12.0.1#2020-04-29</dc:description>
  <cp:lastPrinted>2017-08-21T09:11:26Z</cp:lastPrinted>
  <dcterms:created xsi:type="dcterms:W3CDTF">2011-02-03T09:55:45Z</dcterms:created>
  <dcterms:modified xsi:type="dcterms:W3CDTF">2020-04-20T08:36:13Z</dcterms:modified>
</cp:coreProperties>
</file>