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9\2019.08.. köv\"/>
    </mc:Choice>
  </mc:AlternateContent>
  <bookViews>
    <workbookView xWindow="-15" yWindow="45" windowWidth="6795" windowHeight="7695" tabRatio="852"/>
  </bookViews>
  <sheets>
    <sheet name="KM-AI" sheetId="3" r:id="rId1"/>
    <sheet name="KM-AI-01" sheetId="2" r:id="rId2"/>
    <sheet name="KM-AI-02" sheetId="4" r:id="rId3"/>
    <sheet name="KM-AI-10-1" sheetId="65" r:id="rId4"/>
    <sheet name="KM-AI-10-2" sheetId="67" r:id="rId5"/>
    <sheet name="KM-AI-10-3" sheetId="68" r:id="rId6"/>
    <sheet name="KM-AI-10-4" sheetId="69" r:id="rId7"/>
    <sheet name="KM-AI-10-5" sheetId="70" r:id="rId8"/>
    <sheet name="KM-AI-10-M" sheetId="66" r:id="rId9"/>
    <sheet name="KM-AI-10-E" sheetId="71" r:id="rId10"/>
    <sheet name="Alapa" sheetId="59" r:id="rId11"/>
    <sheet name="Import_M" sheetId="61" r:id="rId12"/>
    <sheet name="Import_O" sheetId="62" r:id="rId13"/>
    <sheet name="Import_F" sheetId="63" r:id="rId14"/>
  </sheets>
  <externalReferences>
    <externalReference r:id="rId15"/>
    <externalReference r:id="rId16"/>
  </externalReferences>
  <definedNames>
    <definedName name="A.III.L1." localSheetId="7">'KM-AI-10-5'!$D$1:$E$1</definedName>
    <definedName name="_xlnm.Database">[1]Tartalomj.!$A$1:$D$108</definedName>
    <definedName name="KörlevMező">'[2]#HIV'!$A$1</definedName>
    <definedName name="_xlnm.Print_Titles" localSheetId="0">'KM-AI'!$15:$15</definedName>
    <definedName name="_xlnm.Print_Titles" localSheetId="2">'KM-AI-02'!$7:$8</definedName>
    <definedName name="_xlnm.Print_Titles" localSheetId="3">'KM-AI-10-1'!$1:$8</definedName>
    <definedName name="_xlnm.Print_Titles" localSheetId="5">'KM-AI-10-3'!$1:$8</definedName>
    <definedName name="_xlnm.Print_Titles" localSheetId="6">'KM-AI-10-4'!$1:$8</definedName>
    <definedName name="_xlnm.Print_Area" localSheetId="0">'KM-AI'!$A$1:$E$61</definedName>
    <definedName name="_xlnm.Print_Area" localSheetId="1">'KM-AI-01'!$A$1:$H$47</definedName>
    <definedName name="_xlnm.Print_Area" localSheetId="2">'KM-AI-02'!$A$1:$J$400</definedName>
    <definedName name="_xlnm.Print_Area" localSheetId="3">'KM-AI-10-1'!$A$1:$I$37</definedName>
    <definedName name="_xlnm.Print_Area" localSheetId="4">'KM-AI-10-2'!$A$1:$T$44</definedName>
    <definedName name="_xlnm.Print_Area" localSheetId="5">'KM-AI-10-3'!$A$1:$I$25</definedName>
    <definedName name="_xlnm.Print_Area" localSheetId="6">'KM-AI-10-4'!$A$1:$I$25</definedName>
    <definedName name="_xlnm.Print_Area" localSheetId="7">'KM-AI-10-5'!$A$1:$L$33</definedName>
    <definedName name="_xlnm.Print_Area" localSheetId="9">'KM-AI-10-E'!$A$1:$E$27</definedName>
    <definedName name="_xlnm.Print_Area" localSheetId="8">'KM-AI-10-M'!$A$1:$B$43</definedName>
    <definedName name="TABLE" localSheetId="10">Alapa!$C$27:$C$27</definedName>
    <definedName name="TABLE_2" localSheetId="10">Alapa!$C$27:$C$27</definedName>
    <definedName name="wrn.Proba." localSheetId="7" hidden="1">{#N/A,#N/A,TRUE,"A1";#N/A,#N/A,TRUE,"A2";#N/A,#N/A,TRUE,"B1"}</definedName>
    <definedName name="wrn.Proba." localSheetId="9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5" i="4" l="1"/>
  <c r="A21" i="2"/>
  <c r="A6" i="3"/>
  <c r="H26" i="2" l="1"/>
  <c r="H25" i="2"/>
  <c r="B26" i="2"/>
  <c r="B25" i="2"/>
  <c r="B23" i="2"/>
  <c r="B22" i="2"/>
  <c r="H22" i="2"/>
  <c r="H6" i="4" s="1"/>
  <c r="H19" i="4" s="1"/>
  <c r="B11" i="2"/>
  <c r="F11" i="2"/>
  <c r="H23" i="2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F48" i="4"/>
  <c r="G48" i="4"/>
  <c r="F49" i="4"/>
  <c r="G49" i="4"/>
  <c r="F50" i="4"/>
  <c r="G50" i="4"/>
  <c r="F51" i="4"/>
  <c r="G51" i="4"/>
  <c r="F52" i="4"/>
  <c r="G52" i="4"/>
  <c r="F53" i="4"/>
  <c r="G53" i="4"/>
  <c r="F54" i="4"/>
  <c r="G54" i="4"/>
  <c r="F55" i="4"/>
  <c r="G55" i="4"/>
  <c r="F56" i="4"/>
  <c r="G56" i="4"/>
  <c r="F57" i="4"/>
  <c r="G57" i="4"/>
  <c r="F58" i="4"/>
  <c r="G58" i="4"/>
  <c r="F59" i="4"/>
  <c r="G59" i="4"/>
  <c r="F60" i="4"/>
  <c r="G60" i="4"/>
  <c r="F61" i="4"/>
  <c r="G61" i="4"/>
  <c r="F62" i="4"/>
  <c r="G62" i="4"/>
  <c r="F63" i="4"/>
  <c r="G63" i="4"/>
  <c r="F64" i="4"/>
  <c r="G64" i="4"/>
  <c r="F65" i="4"/>
  <c r="G65" i="4"/>
  <c r="F66" i="4"/>
  <c r="G66" i="4"/>
  <c r="F67" i="4"/>
  <c r="G67" i="4"/>
  <c r="F68" i="4"/>
  <c r="G68" i="4"/>
  <c r="F69" i="4"/>
  <c r="G69" i="4"/>
  <c r="F70" i="4"/>
  <c r="G70" i="4"/>
  <c r="F71" i="4"/>
  <c r="G71" i="4"/>
  <c r="F72" i="4"/>
  <c r="G72" i="4"/>
  <c r="F73" i="4"/>
  <c r="G73" i="4"/>
  <c r="F74" i="4"/>
  <c r="G74" i="4"/>
  <c r="F75" i="4"/>
  <c r="G75" i="4"/>
  <c r="F76" i="4"/>
  <c r="G76" i="4"/>
  <c r="F77" i="4"/>
  <c r="G77" i="4"/>
  <c r="F78" i="4"/>
  <c r="G78" i="4"/>
  <c r="F79" i="4"/>
  <c r="G79" i="4"/>
  <c r="F80" i="4"/>
  <c r="G80" i="4"/>
  <c r="F81" i="4"/>
  <c r="G81" i="4"/>
  <c r="F82" i="4"/>
  <c r="G82" i="4"/>
  <c r="F83" i="4"/>
  <c r="G83" i="4"/>
  <c r="F84" i="4"/>
  <c r="G84" i="4"/>
  <c r="F85" i="4"/>
  <c r="G85" i="4"/>
  <c r="F86" i="4"/>
  <c r="G86" i="4"/>
  <c r="F87" i="4"/>
  <c r="G87" i="4"/>
  <c r="F88" i="4"/>
  <c r="G88" i="4"/>
  <c r="F89" i="4"/>
  <c r="G89" i="4"/>
  <c r="F90" i="4"/>
  <c r="G90" i="4"/>
  <c r="F91" i="4"/>
  <c r="G91" i="4"/>
  <c r="F92" i="4"/>
  <c r="G92" i="4"/>
  <c r="F93" i="4"/>
  <c r="G93" i="4"/>
  <c r="F94" i="4"/>
  <c r="G94" i="4"/>
  <c r="F95" i="4"/>
  <c r="G95" i="4"/>
  <c r="F96" i="4"/>
  <c r="G96" i="4"/>
  <c r="F97" i="4"/>
  <c r="G97" i="4"/>
  <c r="F98" i="4"/>
  <c r="G98" i="4"/>
  <c r="F99" i="4"/>
  <c r="G99" i="4"/>
  <c r="F100" i="4"/>
  <c r="G100" i="4"/>
  <c r="F101" i="4"/>
  <c r="G101" i="4"/>
  <c r="F102" i="4"/>
  <c r="G102" i="4"/>
  <c r="F103" i="4"/>
  <c r="G103" i="4"/>
  <c r="F104" i="4"/>
  <c r="G104" i="4"/>
  <c r="F105" i="4"/>
  <c r="G105" i="4"/>
  <c r="F106" i="4"/>
  <c r="G106" i="4"/>
  <c r="F107" i="4"/>
  <c r="G107" i="4"/>
  <c r="F108" i="4"/>
  <c r="G108" i="4"/>
  <c r="F109" i="4"/>
  <c r="G109" i="4"/>
  <c r="F110" i="4"/>
  <c r="G110" i="4"/>
  <c r="F111" i="4"/>
  <c r="G111" i="4"/>
  <c r="F112" i="4"/>
  <c r="G112" i="4"/>
  <c r="F113" i="4"/>
  <c r="G113" i="4"/>
  <c r="F114" i="4"/>
  <c r="G114" i="4"/>
  <c r="F115" i="4"/>
  <c r="G115" i="4"/>
  <c r="F116" i="4"/>
  <c r="G116" i="4"/>
  <c r="F117" i="4"/>
  <c r="G117" i="4"/>
  <c r="F118" i="4"/>
  <c r="G118" i="4"/>
  <c r="F119" i="4"/>
  <c r="G119" i="4"/>
  <c r="F120" i="4"/>
  <c r="G120" i="4"/>
  <c r="F121" i="4"/>
  <c r="G121" i="4"/>
  <c r="F122" i="4"/>
  <c r="G122" i="4"/>
  <c r="F123" i="4"/>
  <c r="G123" i="4"/>
  <c r="F124" i="4"/>
  <c r="G124" i="4"/>
  <c r="F125" i="4"/>
  <c r="G125" i="4"/>
  <c r="F126" i="4"/>
  <c r="G126" i="4"/>
  <c r="F127" i="4"/>
  <c r="G127" i="4"/>
  <c r="F128" i="4"/>
  <c r="G128" i="4"/>
  <c r="F129" i="4"/>
  <c r="G129" i="4"/>
  <c r="F130" i="4"/>
  <c r="G130" i="4"/>
  <c r="F131" i="4"/>
  <c r="G131" i="4"/>
  <c r="F132" i="4"/>
  <c r="G132" i="4"/>
  <c r="F133" i="4"/>
  <c r="G133" i="4"/>
  <c r="F134" i="4"/>
  <c r="G134" i="4"/>
  <c r="F135" i="4"/>
  <c r="G135" i="4"/>
  <c r="F136" i="4"/>
  <c r="G136" i="4"/>
  <c r="F137" i="4"/>
  <c r="G137" i="4"/>
  <c r="F138" i="4"/>
  <c r="G138" i="4"/>
  <c r="F139" i="4"/>
  <c r="G139" i="4"/>
  <c r="F140" i="4"/>
  <c r="G140" i="4"/>
  <c r="F141" i="4"/>
  <c r="G141" i="4"/>
  <c r="F142" i="4"/>
  <c r="G142" i="4"/>
  <c r="F143" i="4"/>
  <c r="G143" i="4"/>
  <c r="F144" i="4"/>
  <c r="G144" i="4"/>
  <c r="F145" i="4"/>
  <c r="G145" i="4"/>
  <c r="F146" i="4"/>
  <c r="G146" i="4"/>
  <c r="F147" i="4"/>
  <c r="G147" i="4"/>
  <c r="F148" i="4"/>
  <c r="G148" i="4"/>
  <c r="F149" i="4"/>
  <c r="G149" i="4"/>
  <c r="F150" i="4"/>
  <c r="G150" i="4"/>
  <c r="F151" i="4"/>
  <c r="G151" i="4"/>
  <c r="F152" i="4"/>
  <c r="G152" i="4"/>
  <c r="F153" i="4"/>
  <c r="G153" i="4"/>
  <c r="F154" i="4"/>
  <c r="G154" i="4"/>
  <c r="F155" i="4"/>
  <c r="G155" i="4"/>
  <c r="F156" i="4"/>
  <c r="G156" i="4"/>
  <c r="F157" i="4"/>
  <c r="G157" i="4"/>
  <c r="F158" i="4"/>
  <c r="G158" i="4"/>
  <c r="F159" i="4"/>
  <c r="G159" i="4"/>
  <c r="F160" i="4"/>
  <c r="G160" i="4"/>
  <c r="F161" i="4"/>
  <c r="G161" i="4"/>
  <c r="F162" i="4"/>
  <c r="G162" i="4"/>
  <c r="F163" i="4"/>
  <c r="G163" i="4"/>
  <c r="F164" i="4"/>
  <c r="G164" i="4"/>
  <c r="F165" i="4"/>
  <c r="G165" i="4"/>
  <c r="F166" i="4"/>
  <c r="G166" i="4"/>
  <c r="F167" i="4"/>
  <c r="G167" i="4"/>
  <c r="F168" i="4"/>
  <c r="G168" i="4"/>
  <c r="F169" i="4"/>
  <c r="G169" i="4"/>
  <c r="F170" i="4"/>
  <c r="G170" i="4"/>
  <c r="F171" i="4"/>
  <c r="G171" i="4"/>
  <c r="F172" i="4"/>
  <c r="G172" i="4"/>
  <c r="F173" i="4"/>
  <c r="G173" i="4"/>
  <c r="F174" i="4"/>
  <c r="G174" i="4"/>
  <c r="F175" i="4"/>
  <c r="G175" i="4"/>
  <c r="F176" i="4"/>
  <c r="G176" i="4"/>
  <c r="F177" i="4"/>
  <c r="G177" i="4"/>
  <c r="F178" i="4"/>
  <c r="G178" i="4"/>
  <c r="F179" i="4"/>
  <c r="G179" i="4"/>
  <c r="F180" i="4"/>
  <c r="G180" i="4"/>
  <c r="F181" i="4"/>
  <c r="G181" i="4"/>
  <c r="F182" i="4"/>
  <c r="G182" i="4"/>
  <c r="F183" i="4"/>
  <c r="G183" i="4"/>
  <c r="F184" i="4"/>
  <c r="G184" i="4"/>
  <c r="F185" i="4"/>
  <c r="G185" i="4"/>
  <c r="F186" i="4"/>
  <c r="G186" i="4"/>
  <c r="F187" i="4"/>
  <c r="G187" i="4"/>
  <c r="F188" i="4"/>
  <c r="G188" i="4"/>
  <c r="F189" i="4"/>
  <c r="G189" i="4"/>
  <c r="F190" i="4"/>
  <c r="G190" i="4"/>
  <c r="F191" i="4"/>
  <c r="G191" i="4"/>
  <c r="F192" i="4"/>
  <c r="G192" i="4"/>
  <c r="F193" i="4"/>
  <c r="G193" i="4"/>
  <c r="F194" i="4"/>
  <c r="G194" i="4"/>
  <c r="F195" i="4"/>
  <c r="G195" i="4"/>
  <c r="F196" i="4"/>
  <c r="G196" i="4"/>
  <c r="F197" i="4"/>
  <c r="G197" i="4"/>
  <c r="F198" i="4"/>
  <c r="G198" i="4"/>
  <c r="F199" i="4"/>
  <c r="G199" i="4"/>
  <c r="F200" i="4"/>
  <c r="G200" i="4"/>
  <c r="F201" i="4"/>
  <c r="G201" i="4"/>
  <c r="F202" i="4"/>
  <c r="G202" i="4"/>
  <c r="F203" i="4"/>
  <c r="G203" i="4"/>
  <c r="F204" i="4"/>
  <c r="G204" i="4"/>
  <c r="F205" i="4"/>
  <c r="G205" i="4"/>
  <c r="F206" i="4"/>
  <c r="G206" i="4"/>
  <c r="F207" i="4"/>
  <c r="G207" i="4"/>
  <c r="F208" i="4"/>
  <c r="G208" i="4"/>
  <c r="F209" i="4"/>
  <c r="G209" i="4"/>
  <c r="F210" i="4"/>
  <c r="G210" i="4"/>
  <c r="F211" i="4"/>
  <c r="G211" i="4"/>
  <c r="F212" i="4"/>
  <c r="G212" i="4"/>
  <c r="F213" i="4"/>
  <c r="G213" i="4"/>
  <c r="F214" i="4"/>
  <c r="G214" i="4"/>
  <c r="F215" i="4"/>
  <c r="G215" i="4"/>
  <c r="F216" i="4"/>
  <c r="G216" i="4"/>
  <c r="F217" i="4"/>
  <c r="G217" i="4"/>
  <c r="F218" i="4"/>
  <c r="G218" i="4"/>
  <c r="F219" i="4"/>
  <c r="G219" i="4"/>
  <c r="F220" i="4"/>
  <c r="G220" i="4"/>
  <c r="F221" i="4"/>
  <c r="G221" i="4"/>
  <c r="F222" i="4"/>
  <c r="G222" i="4"/>
  <c r="F223" i="4"/>
  <c r="G223" i="4"/>
  <c r="F224" i="4"/>
  <c r="G224" i="4"/>
  <c r="F225" i="4"/>
  <c r="G225" i="4"/>
  <c r="F226" i="4"/>
  <c r="G226" i="4"/>
  <c r="F227" i="4"/>
  <c r="G227" i="4"/>
  <c r="F228" i="4"/>
  <c r="G228" i="4"/>
  <c r="F229" i="4"/>
  <c r="G229" i="4"/>
  <c r="F230" i="4"/>
  <c r="G230" i="4"/>
  <c r="F231" i="4"/>
  <c r="G231" i="4"/>
  <c r="F232" i="4"/>
  <c r="G232" i="4"/>
  <c r="F233" i="4"/>
  <c r="G233" i="4"/>
  <c r="F234" i="4"/>
  <c r="G234" i="4"/>
  <c r="F235" i="4"/>
  <c r="G235" i="4"/>
  <c r="F236" i="4"/>
  <c r="G236" i="4"/>
  <c r="F237" i="4"/>
  <c r="G237" i="4"/>
  <c r="F238" i="4"/>
  <c r="G238" i="4"/>
  <c r="F239" i="4"/>
  <c r="G239" i="4"/>
  <c r="F240" i="4"/>
  <c r="G240" i="4"/>
  <c r="F241" i="4"/>
  <c r="G241" i="4"/>
  <c r="F242" i="4"/>
  <c r="G242" i="4"/>
  <c r="F243" i="4"/>
  <c r="G243" i="4"/>
  <c r="F244" i="4"/>
  <c r="G244" i="4"/>
  <c r="F245" i="4"/>
  <c r="G245" i="4"/>
  <c r="F246" i="4"/>
  <c r="G246" i="4"/>
  <c r="F247" i="4"/>
  <c r="G247" i="4"/>
  <c r="F248" i="4"/>
  <c r="G248" i="4"/>
  <c r="F249" i="4"/>
  <c r="G249" i="4"/>
  <c r="F250" i="4"/>
  <c r="G250" i="4"/>
  <c r="F251" i="4"/>
  <c r="G251" i="4"/>
  <c r="F252" i="4"/>
  <c r="G252" i="4"/>
  <c r="F253" i="4"/>
  <c r="G253" i="4"/>
  <c r="F254" i="4"/>
  <c r="G254" i="4"/>
  <c r="F255" i="4"/>
  <c r="G255" i="4"/>
  <c r="F256" i="4"/>
  <c r="G256" i="4"/>
  <c r="F257" i="4"/>
  <c r="G257" i="4"/>
  <c r="F258" i="4"/>
  <c r="G258" i="4"/>
  <c r="F259" i="4"/>
  <c r="G259" i="4"/>
  <c r="F260" i="4"/>
  <c r="G260" i="4"/>
  <c r="F261" i="4"/>
  <c r="G261" i="4"/>
  <c r="F262" i="4"/>
  <c r="G262" i="4"/>
  <c r="F263" i="4"/>
  <c r="G263" i="4"/>
  <c r="F264" i="4"/>
  <c r="G264" i="4"/>
  <c r="F265" i="4"/>
  <c r="G265" i="4"/>
  <c r="F266" i="4"/>
  <c r="G266" i="4"/>
  <c r="F267" i="4"/>
  <c r="G267" i="4"/>
  <c r="F268" i="4"/>
  <c r="G268" i="4"/>
  <c r="F269" i="4"/>
  <c r="G269" i="4"/>
  <c r="F270" i="4"/>
  <c r="G270" i="4"/>
  <c r="F271" i="4"/>
  <c r="G271" i="4"/>
  <c r="F272" i="4"/>
  <c r="G272" i="4"/>
  <c r="F273" i="4"/>
  <c r="G273" i="4"/>
  <c r="F274" i="4"/>
  <c r="G274" i="4"/>
  <c r="F275" i="4"/>
  <c r="G275" i="4"/>
  <c r="F276" i="4"/>
  <c r="G276" i="4"/>
  <c r="F277" i="4"/>
  <c r="G277" i="4"/>
  <c r="F278" i="4"/>
  <c r="G278" i="4"/>
  <c r="F279" i="4"/>
  <c r="G279" i="4"/>
  <c r="F280" i="4"/>
  <c r="G280" i="4"/>
  <c r="F281" i="4"/>
  <c r="G281" i="4"/>
  <c r="F282" i="4"/>
  <c r="G282" i="4"/>
  <c r="F283" i="4"/>
  <c r="G283" i="4"/>
  <c r="F284" i="4"/>
  <c r="G284" i="4"/>
  <c r="F285" i="4"/>
  <c r="G285" i="4"/>
  <c r="F286" i="4"/>
  <c r="G286" i="4"/>
  <c r="F287" i="4"/>
  <c r="G287" i="4"/>
  <c r="F288" i="4"/>
  <c r="G288" i="4"/>
  <c r="F289" i="4"/>
  <c r="G289" i="4"/>
  <c r="F290" i="4"/>
  <c r="G290" i="4"/>
  <c r="F291" i="4"/>
  <c r="G291" i="4"/>
  <c r="F292" i="4"/>
  <c r="G292" i="4"/>
  <c r="F293" i="4"/>
  <c r="G293" i="4"/>
  <c r="F294" i="4"/>
  <c r="G294" i="4"/>
  <c r="F295" i="4"/>
  <c r="G295" i="4"/>
  <c r="F296" i="4"/>
  <c r="G296" i="4"/>
  <c r="F297" i="4"/>
  <c r="G297" i="4"/>
  <c r="F298" i="4"/>
  <c r="G298" i="4"/>
  <c r="F299" i="4"/>
  <c r="G299" i="4"/>
  <c r="F300" i="4"/>
  <c r="G300" i="4"/>
  <c r="F301" i="4"/>
  <c r="G301" i="4"/>
  <c r="F302" i="4"/>
  <c r="G302" i="4"/>
  <c r="F303" i="4"/>
  <c r="G303" i="4"/>
  <c r="F304" i="4"/>
  <c r="G304" i="4"/>
  <c r="F305" i="4"/>
  <c r="G305" i="4"/>
  <c r="F306" i="4"/>
  <c r="G306" i="4"/>
  <c r="F307" i="4"/>
  <c r="G307" i="4"/>
  <c r="F308" i="4"/>
  <c r="G308" i="4"/>
  <c r="F309" i="4"/>
  <c r="G309" i="4"/>
  <c r="F310" i="4"/>
  <c r="G310" i="4"/>
  <c r="F311" i="4"/>
  <c r="G311" i="4"/>
  <c r="F312" i="4"/>
  <c r="G312" i="4"/>
  <c r="F313" i="4"/>
  <c r="G313" i="4"/>
  <c r="F314" i="4"/>
  <c r="G314" i="4"/>
  <c r="F315" i="4"/>
  <c r="G315" i="4"/>
  <c r="F316" i="4"/>
  <c r="G316" i="4"/>
  <c r="F317" i="4"/>
  <c r="G317" i="4"/>
  <c r="F318" i="4"/>
  <c r="G318" i="4"/>
  <c r="F319" i="4"/>
  <c r="G319" i="4"/>
  <c r="F320" i="4"/>
  <c r="G320" i="4"/>
  <c r="F321" i="4"/>
  <c r="G321" i="4"/>
  <c r="F322" i="4"/>
  <c r="G322" i="4"/>
  <c r="F323" i="4"/>
  <c r="G323" i="4"/>
  <c r="F324" i="4"/>
  <c r="G324" i="4"/>
  <c r="F325" i="4"/>
  <c r="G325" i="4"/>
  <c r="F326" i="4"/>
  <c r="G326" i="4"/>
  <c r="F327" i="4"/>
  <c r="G327" i="4"/>
  <c r="F328" i="4"/>
  <c r="G328" i="4"/>
  <c r="F329" i="4"/>
  <c r="G329" i="4"/>
  <c r="F330" i="4"/>
  <c r="G330" i="4"/>
  <c r="F331" i="4"/>
  <c r="G331" i="4"/>
  <c r="F332" i="4"/>
  <c r="G332" i="4"/>
  <c r="F333" i="4"/>
  <c r="G333" i="4"/>
  <c r="F334" i="4"/>
  <c r="G334" i="4"/>
  <c r="F335" i="4"/>
  <c r="G335" i="4"/>
  <c r="F336" i="4"/>
  <c r="G336" i="4"/>
  <c r="F337" i="4"/>
  <c r="G337" i="4"/>
  <c r="F338" i="4"/>
  <c r="G338" i="4"/>
  <c r="F339" i="4"/>
  <c r="G339" i="4"/>
  <c r="F340" i="4"/>
  <c r="G340" i="4"/>
  <c r="F341" i="4"/>
  <c r="G341" i="4"/>
  <c r="F342" i="4"/>
  <c r="G342" i="4"/>
  <c r="F343" i="4"/>
  <c r="G343" i="4"/>
  <c r="F344" i="4"/>
  <c r="G344" i="4"/>
  <c r="F345" i="4"/>
  <c r="G345" i="4"/>
  <c r="F346" i="4"/>
  <c r="G346" i="4"/>
  <c r="F347" i="4"/>
  <c r="G347" i="4"/>
  <c r="F348" i="4"/>
  <c r="G348" i="4"/>
  <c r="F349" i="4"/>
  <c r="G349" i="4"/>
  <c r="F350" i="4"/>
  <c r="G350" i="4"/>
  <c r="F351" i="4"/>
  <c r="G351" i="4"/>
  <c r="F352" i="4"/>
  <c r="G352" i="4"/>
  <c r="F353" i="4"/>
  <c r="G353" i="4"/>
  <c r="F354" i="4"/>
  <c r="G354" i="4"/>
  <c r="F355" i="4"/>
  <c r="G355" i="4"/>
  <c r="F356" i="4"/>
  <c r="G356" i="4"/>
  <c r="F357" i="4"/>
  <c r="G357" i="4"/>
  <c r="F358" i="4"/>
  <c r="G358" i="4"/>
  <c r="F359" i="4"/>
  <c r="G359" i="4"/>
  <c r="F360" i="4"/>
  <c r="G360" i="4"/>
  <c r="F361" i="4"/>
  <c r="G361" i="4"/>
  <c r="F362" i="4"/>
  <c r="G362" i="4"/>
  <c r="F363" i="4"/>
  <c r="G363" i="4"/>
  <c r="F364" i="4"/>
  <c r="G364" i="4"/>
  <c r="F365" i="4"/>
  <c r="G365" i="4"/>
  <c r="F366" i="4"/>
  <c r="G366" i="4"/>
  <c r="F367" i="4"/>
  <c r="G367" i="4"/>
  <c r="F368" i="4"/>
  <c r="G368" i="4"/>
  <c r="F369" i="4"/>
  <c r="G369" i="4"/>
  <c r="F370" i="4"/>
  <c r="G370" i="4"/>
  <c r="F371" i="4"/>
  <c r="G371" i="4"/>
  <c r="F372" i="4"/>
  <c r="G372" i="4"/>
  <c r="F373" i="4"/>
  <c r="G373" i="4"/>
  <c r="F374" i="4"/>
  <c r="G374" i="4"/>
  <c r="F375" i="4"/>
  <c r="G375" i="4"/>
  <c r="F376" i="4"/>
  <c r="G376" i="4"/>
  <c r="F377" i="4"/>
  <c r="G377" i="4"/>
  <c r="F378" i="4"/>
  <c r="G378" i="4"/>
  <c r="F379" i="4"/>
  <c r="G379" i="4"/>
  <c r="F380" i="4"/>
  <c r="G380" i="4"/>
  <c r="F381" i="4"/>
  <c r="G381" i="4"/>
  <c r="F382" i="4"/>
  <c r="G382" i="4"/>
  <c r="F383" i="4"/>
  <c r="G383" i="4"/>
  <c r="F384" i="4"/>
  <c r="G384" i="4"/>
  <c r="F385" i="4"/>
  <c r="G385" i="4"/>
  <c r="F386" i="4"/>
  <c r="G386" i="4"/>
  <c r="F387" i="4"/>
  <c r="G387" i="4"/>
  <c r="F388" i="4"/>
  <c r="G388" i="4"/>
  <c r="F389" i="4"/>
  <c r="G389" i="4"/>
  <c r="F390" i="4"/>
  <c r="G390" i="4"/>
  <c r="F391" i="4"/>
  <c r="G391" i="4"/>
  <c r="F392" i="4"/>
  <c r="G392" i="4"/>
  <c r="F393" i="4"/>
  <c r="G393" i="4"/>
  <c r="F394" i="4"/>
  <c r="G394" i="4"/>
  <c r="F395" i="4"/>
  <c r="G395" i="4"/>
  <c r="F396" i="4"/>
  <c r="G396" i="4"/>
  <c r="F397" i="4"/>
  <c r="G397" i="4"/>
  <c r="F398" i="4"/>
  <c r="G398" i="4"/>
  <c r="F399" i="4"/>
  <c r="G399" i="4"/>
  <c r="F400" i="4"/>
  <c r="G400" i="4"/>
  <c r="G9" i="4"/>
  <c r="F9" i="4"/>
  <c r="E2" i="71"/>
  <c r="D2" i="71"/>
  <c r="E2" i="66"/>
  <c r="D2" i="66"/>
  <c r="E2" i="70"/>
  <c r="D2" i="70"/>
  <c r="E2" i="69"/>
  <c r="D2" i="69"/>
  <c r="E2" i="68"/>
  <c r="D2" i="68"/>
  <c r="E2" i="67"/>
  <c r="D2" i="67"/>
  <c r="E2" i="65"/>
  <c r="D2" i="65"/>
  <c r="E2" i="4"/>
  <c r="D2" i="4"/>
  <c r="E2" i="2"/>
  <c r="D2" i="2"/>
  <c r="E2" i="3"/>
  <c r="D2" i="3"/>
  <c r="I10" i="67"/>
  <c r="I36" i="65"/>
  <c r="B8" i="71"/>
  <c r="B7" i="71"/>
  <c r="B6" i="71"/>
  <c r="B5" i="71"/>
  <c r="B4" i="71"/>
  <c r="D33" i="70"/>
  <c r="F33" i="70"/>
  <c r="G33" i="70"/>
  <c r="I33" i="70"/>
  <c r="J33" i="70"/>
  <c r="K33" i="70"/>
  <c r="C33" i="70"/>
  <c r="H3" i="2"/>
  <c r="B8" i="4"/>
  <c r="A7" i="4"/>
  <c r="F8" i="4"/>
  <c r="E8" i="4"/>
  <c r="D8" i="4"/>
  <c r="B8" i="66"/>
  <c r="I5" i="70"/>
  <c r="I5" i="69"/>
  <c r="I5" i="68"/>
  <c r="K5" i="67"/>
  <c r="I5" i="65"/>
  <c r="F5" i="4"/>
  <c r="E7" i="2"/>
  <c r="D6" i="3"/>
  <c r="B12" i="2"/>
  <c r="H12" i="2"/>
  <c r="F12" i="2"/>
  <c r="F13" i="2"/>
  <c r="G13" i="2" s="1"/>
  <c r="B13" i="2"/>
  <c r="F14" i="2"/>
  <c r="B14" i="2"/>
  <c r="H14" i="2" s="1"/>
  <c r="F15" i="2"/>
  <c r="B15" i="2"/>
  <c r="H15" i="2"/>
  <c r="F16" i="2"/>
  <c r="G16" i="2" s="1"/>
  <c r="B16" i="2"/>
  <c r="H16" i="2" s="1"/>
  <c r="F17" i="2"/>
  <c r="B17" i="2"/>
  <c r="H17" i="2" s="1"/>
  <c r="G11" i="2"/>
  <c r="A4" i="3"/>
  <c r="D4" i="3"/>
  <c r="A5" i="3"/>
  <c r="D5" i="3"/>
  <c r="C8" i="3"/>
  <c r="C9" i="3"/>
  <c r="A5" i="2"/>
  <c r="E5" i="2"/>
  <c r="A6" i="2"/>
  <c r="E6" i="2"/>
  <c r="D11" i="2"/>
  <c r="E11" i="2"/>
  <c r="D12" i="2"/>
  <c r="E12" i="2"/>
  <c r="D13" i="2"/>
  <c r="E13" i="2"/>
  <c r="D14" i="2"/>
  <c r="E14" i="2"/>
  <c r="D15" i="2"/>
  <c r="E15" i="2"/>
  <c r="D16" i="2"/>
  <c r="E16" i="2"/>
  <c r="E19" i="2" s="1"/>
  <c r="D17" i="2"/>
  <c r="E17" i="2"/>
  <c r="A3" i="4"/>
  <c r="F3" i="4"/>
  <c r="A4" i="4"/>
  <c r="F4" i="4"/>
  <c r="D7" i="4"/>
  <c r="E7" i="4"/>
  <c r="G7" i="4"/>
  <c r="B4" i="65"/>
  <c r="G4" i="65"/>
  <c r="B5" i="65"/>
  <c r="G5" i="65"/>
  <c r="H9" i="65"/>
  <c r="I9" i="65"/>
  <c r="H25" i="65"/>
  <c r="H10" i="65"/>
  <c r="I10" i="65" s="1"/>
  <c r="H11" i="65"/>
  <c r="I11" i="65" s="1"/>
  <c r="I12" i="65"/>
  <c r="B13" i="65"/>
  <c r="C13" i="65"/>
  <c r="C29" i="65" s="1"/>
  <c r="D13" i="65"/>
  <c r="D29" i="65"/>
  <c r="E13" i="65"/>
  <c r="E29" i="65" s="1"/>
  <c r="F13" i="65"/>
  <c r="F26" i="65"/>
  <c r="F35" i="65"/>
  <c r="G13" i="65"/>
  <c r="G26" i="65" s="1"/>
  <c r="I15" i="65"/>
  <c r="I16" i="65"/>
  <c r="I17" i="65"/>
  <c r="B18" i="65"/>
  <c r="C18" i="65"/>
  <c r="D18" i="65"/>
  <c r="D26" i="65" s="1"/>
  <c r="E18" i="65"/>
  <c r="D23" i="65"/>
  <c r="E23" i="65"/>
  <c r="B25" i="65"/>
  <c r="C25" i="65"/>
  <c r="D25" i="65"/>
  <c r="E25" i="65"/>
  <c r="F25" i="65"/>
  <c r="G25" i="65"/>
  <c r="I34" i="65"/>
  <c r="H5" i="67"/>
  <c r="K10" i="67"/>
  <c r="K11" i="67"/>
  <c r="M11" i="67" s="1"/>
  <c r="S18" i="67"/>
  <c r="S25" i="67"/>
  <c r="S32" i="67"/>
  <c r="S34" i="67" s="1"/>
  <c r="S38" i="67"/>
  <c r="S13" i="67"/>
  <c r="S19" i="67"/>
  <c r="S39" i="67"/>
  <c r="S40" i="67" s="1"/>
  <c r="H19" i="67"/>
  <c r="H18" i="67"/>
  <c r="H20" i="67"/>
  <c r="H13" i="67"/>
  <c r="H12" i="67"/>
  <c r="S33" i="67"/>
  <c r="S26" i="67"/>
  <c r="S27" i="67" s="1"/>
  <c r="H39" i="67"/>
  <c r="H33" i="67"/>
  <c r="H26" i="67"/>
  <c r="E12" i="67"/>
  <c r="E18" i="67"/>
  <c r="E25" i="67"/>
  <c r="E32" i="67"/>
  <c r="E38" i="67"/>
  <c r="R12" i="67"/>
  <c r="R18" i="67"/>
  <c r="R25" i="67"/>
  <c r="R32" i="67"/>
  <c r="R42" i="67" s="1"/>
  <c r="R38" i="67"/>
  <c r="Q12" i="67"/>
  <c r="Q18" i="67"/>
  <c r="Q42" i="67" s="1"/>
  <c r="Q25" i="67"/>
  <c r="Q32" i="67"/>
  <c r="Q38" i="67"/>
  <c r="P12" i="67"/>
  <c r="P18" i="67"/>
  <c r="P25" i="67"/>
  <c r="P32" i="67"/>
  <c r="P38" i="67"/>
  <c r="O12" i="67"/>
  <c r="O18" i="67"/>
  <c r="O25" i="67"/>
  <c r="O32" i="67"/>
  <c r="O38" i="67"/>
  <c r="O42" i="67" s="1"/>
  <c r="K16" i="67"/>
  <c r="K17" i="67"/>
  <c r="M17" i="67" s="1"/>
  <c r="N17" i="67" s="1"/>
  <c r="K22" i="67"/>
  <c r="K23" i="67"/>
  <c r="M23" i="67" s="1"/>
  <c r="N23" i="67" s="1"/>
  <c r="K24" i="67"/>
  <c r="M24" i="67" s="1"/>
  <c r="N24" i="67" s="1"/>
  <c r="K29" i="67"/>
  <c r="K30" i="67"/>
  <c r="M30" i="67" s="1"/>
  <c r="N30" i="67" s="1"/>
  <c r="K31" i="67"/>
  <c r="M31" i="67" s="1"/>
  <c r="N31" i="67" s="1"/>
  <c r="K36" i="67"/>
  <c r="M36" i="67" s="1"/>
  <c r="K37" i="67"/>
  <c r="M37" i="67"/>
  <c r="N37" i="67" s="1"/>
  <c r="L12" i="67"/>
  <c r="L18" i="67"/>
  <c r="L25" i="67"/>
  <c r="L32" i="67"/>
  <c r="L38" i="67"/>
  <c r="J12" i="67"/>
  <c r="J42" i="67" s="1"/>
  <c r="J18" i="67"/>
  <c r="J25" i="67"/>
  <c r="J32" i="67"/>
  <c r="J38" i="67"/>
  <c r="D12" i="67"/>
  <c r="D18" i="67"/>
  <c r="D25" i="67"/>
  <c r="D32" i="67"/>
  <c r="D38" i="67"/>
  <c r="C12" i="67"/>
  <c r="C18" i="67"/>
  <c r="C42" i="67" s="1"/>
  <c r="C25" i="67"/>
  <c r="C32" i="67"/>
  <c r="C38" i="67"/>
  <c r="H38" i="67"/>
  <c r="H40" i="67" s="1"/>
  <c r="H32" i="67"/>
  <c r="H34" i="67" s="1"/>
  <c r="H25" i="67"/>
  <c r="T16" i="67"/>
  <c r="T18" i="67" s="1"/>
  <c r="I8" i="67"/>
  <c r="I22" i="67"/>
  <c r="I37" i="67"/>
  <c r="B4" i="67"/>
  <c r="H4" i="67"/>
  <c r="B5" i="67"/>
  <c r="T37" i="67"/>
  <c r="T30" i="67"/>
  <c r="T32" i="67" s="1"/>
  <c r="T31" i="67"/>
  <c r="T23" i="67"/>
  <c r="T24" i="67"/>
  <c r="T17" i="67"/>
  <c r="T36" i="67"/>
  <c r="T29" i="67"/>
  <c r="T22" i="67"/>
  <c r="T25" i="67" s="1"/>
  <c r="B4" i="68"/>
  <c r="G4" i="68"/>
  <c r="B5" i="68"/>
  <c r="G5" i="68"/>
  <c r="F9" i="68"/>
  <c r="I9" i="68" s="1"/>
  <c r="F10" i="68"/>
  <c r="I10" i="68" s="1"/>
  <c r="F11" i="68"/>
  <c r="I11" i="68" s="1"/>
  <c r="F12" i="68"/>
  <c r="I12" i="68" s="1"/>
  <c r="F13" i="68"/>
  <c r="I13" i="68" s="1"/>
  <c r="F14" i="68"/>
  <c r="I14" i="68"/>
  <c r="F15" i="68"/>
  <c r="F16" i="68"/>
  <c r="I16" i="68"/>
  <c r="F17" i="68"/>
  <c r="I17" i="68" s="1"/>
  <c r="F18" i="68"/>
  <c r="I18" i="68" s="1"/>
  <c r="F19" i="68"/>
  <c r="I19" i="68" s="1"/>
  <c r="F20" i="68"/>
  <c r="I20" i="68" s="1"/>
  <c r="F21" i="68"/>
  <c r="I21" i="68" s="1"/>
  <c r="F22" i="68"/>
  <c r="I22" i="68"/>
  <c r="F23" i="68"/>
  <c r="I23" i="68" s="1"/>
  <c r="F24" i="68"/>
  <c r="I24" i="68"/>
  <c r="H25" i="68"/>
  <c r="B4" i="69"/>
  <c r="G4" i="69"/>
  <c r="B5" i="69"/>
  <c r="G5" i="69"/>
  <c r="I9" i="69"/>
  <c r="I10" i="69"/>
  <c r="I11" i="69"/>
  <c r="I12" i="69"/>
  <c r="I13" i="69"/>
  <c r="I14" i="69"/>
  <c r="I15" i="69"/>
  <c r="I16" i="69"/>
  <c r="I17" i="69"/>
  <c r="I18" i="69"/>
  <c r="I19" i="69"/>
  <c r="I20" i="69"/>
  <c r="I21" i="69"/>
  <c r="I22" i="69"/>
  <c r="I23" i="69"/>
  <c r="I24" i="69"/>
  <c r="F25" i="69"/>
  <c r="G25" i="69"/>
  <c r="H25" i="69"/>
  <c r="I25" i="69" s="1"/>
  <c r="A4" i="70"/>
  <c r="F4" i="70"/>
  <c r="A5" i="70"/>
  <c r="F5" i="70"/>
  <c r="H10" i="70"/>
  <c r="H11" i="70"/>
  <c r="J11" i="70" s="1"/>
  <c r="H12" i="70"/>
  <c r="J12" i="70" s="1"/>
  <c r="H13" i="70"/>
  <c r="J13" i="70" s="1"/>
  <c r="H14" i="70"/>
  <c r="J14" i="70" s="1"/>
  <c r="C15" i="70"/>
  <c r="D15" i="70"/>
  <c r="E15" i="70"/>
  <c r="F15" i="70"/>
  <c r="G15" i="70"/>
  <c r="I15" i="70"/>
  <c r="E19" i="70"/>
  <c r="G19" i="70" s="1"/>
  <c r="E20" i="70"/>
  <c r="G20" i="70"/>
  <c r="K20" i="70"/>
  <c r="E21" i="70"/>
  <c r="G21" i="70" s="1"/>
  <c r="K21" i="70" s="1"/>
  <c r="E22" i="70"/>
  <c r="E23" i="70"/>
  <c r="G23" i="70" s="1"/>
  <c r="K23" i="70" s="1"/>
  <c r="C24" i="70"/>
  <c r="D24" i="70"/>
  <c r="F24" i="70"/>
  <c r="H24" i="70"/>
  <c r="E28" i="70"/>
  <c r="L28" i="70"/>
  <c r="E29" i="70"/>
  <c r="L29" i="70"/>
  <c r="E30" i="70"/>
  <c r="H30" i="70" s="1"/>
  <c r="L30" i="70"/>
  <c r="E31" i="70"/>
  <c r="L31" i="70"/>
  <c r="E32" i="70"/>
  <c r="H32" i="70" s="1"/>
  <c r="L32" i="70"/>
  <c r="B4" i="66"/>
  <c r="B5" i="66"/>
  <c r="B6" i="66"/>
  <c r="B7" i="66"/>
  <c r="I36" i="67"/>
  <c r="F29" i="65"/>
  <c r="I23" i="67"/>
  <c r="I31" i="67"/>
  <c r="I24" i="67"/>
  <c r="I29" i="67"/>
  <c r="I30" i="67"/>
  <c r="I16" i="67"/>
  <c r="K38" i="67"/>
  <c r="I11" i="67"/>
  <c r="I17" i="67"/>
  <c r="F37" i="65"/>
  <c r="H29" i="70"/>
  <c r="B29" i="65"/>
  <c r="B26" i="65"/>
  <c r="B35" i="65" s="1"/>
  <c r="B37" i="65"/>
  <c r="H11" i="2"/>
  <c r="M10" i="67"/>
  <c r="H13" i="2"/>
  <c r="J10" i="70"/>
  <c r="G15" i="2"/>
  <c r="H31" i="70"/>
  <c r="G22" i="70"/>
  <c r="K22" i="70" s="1"/>
  <c r="B19" i="2"/>
  <c r="H19" i="2" s="1"/>
  <c r="H42" i="67"/>
  <c r="H56" i="4"/>
  <c r="S11" i="67" l="1"/>
  <c r="T11" i="67" s="1"/>
  <c r="N11" i="67"/>
  <c r="H110" i="4"/>
  <c r="H384" i="4"/>
  <c r="H387" i="4"/>
  <c r="H383" i="4"/>
  <c r="H369" i="4"/>
  <c r="H347" i="4"/>
  <c r="H327" i="4"/>
  <c r="H307" i="4"/>
  <c r="H297" i="4"/>
  <c r="H293" i="4"/>
  <c r="H281" i="4"/>
  <c r="H245" i="4"/>
  <c r="H200" i="4"/>
  <c r="H246" i="4"/>
  <c r="H22" i="4"/>
  <c r="H134" i="4"/>
  <c r="H206" i="4"/>
  <c r="H122" i="4"/>
  <c r="H224" i="4"/>
  <c r="H168" i="4"/>
  <c r="H286" i="4"/>
  <c r="H126" i="4"/>
  <c r="H145" i="4"/>
  <c r="H249" i="4"/>
  <c r="H91" i="4"/>
  <c r="H96" i="4"/>
  <c r="H392" i="4"/>
  <c r="H342" i="4"/>
  <c r="H312" i="4"/>
  <c r="H115" i="4"/>
  <c r="H76" i="4"/>
  <c r="H372" i="4"/>
  <c r="H365" i="4"/>
  <c r="H152" i="4"/>
  <c r="H108" i="4"/>
  <c r="H219" i="4"/>
  <c r="H38" i="4"/>
  <c r="H82" i="4"/>
  <c r="H207" i="4"/>
  <c r="H355" i="4"/>
  <c r="H64" i="4"/>
  <c r="H374" i="4"/>
  <c r="H196" i="4"/>
  <c r="H359" i="4"/>
  <c r="H311" i="4"/>
  <c r="H176" i="4"/>
  <c r="H31" i="4"/>
  <c r="H44" i="4"/>
  <c r="H15" i="4"/>
  <c r="H86" i="4"/>
  <c r="H388" i="4"/>
  <c r="H156" i="4"/>
  <c r="H62" i="4"/>
  <c r="H174" i="4"/>
  <c r="H380" i="4"/>
  <c r="H308" i="4"/>
  <c r="H300" i="4"/>
  <c r="H366" i="4"/>
  <c r="H190" i="4"/>
  <c r="H184" i="4"/>
  <c r="H28" i="4"/>
  <c r="H80" i="4"/>
  <c r="H203" i="4"/>
  <c r="H147" i="4"/>
  <c r="H264" i="4"/>
  <c r="H370" i="4"/>
  <c r="H116" i="4"/>
  <c r="H285" i="4"/>
  <c r="H367" i="4"/>
  <c r="H395" i="4"/>
  <c r="H181" i="4"/>
  <c r="H41" i="4"/>
  <c r="H378" i="4"/>
  <c r="H399" i="4"/>
  <c r="H217" i="4"/>
  <c r="H315" i="4"/>
  <c r="H119" i="4"/>
  <c r="H321" i="4"/>
  <c r="H189" i="4"/>
  <c r="H177" i="4"/>
  <c r="H52" i="4"/>
  <c r="H182" i="4"/>
  <c r="H87" i="4"/>
  <c r="H256" i="4"/>
  <c r="H73" i="4"/>
  <c r="H101" i="4"/>
  <c r="H302" i="4"/>
  <c r="H211" i="4"/>
  <c r="H314" i="4"/>
  <c r="M38" i="67"/>
  <c r="N36" i="67"/>
  <c r="N38" i="67" s="1"/>
  <c r="H389" i="4"/>
  <c r="H371" i="4"/>
  <c r="H353" i="4"/>
  <c r="H345" i="4"/>
  <c r="H309" i="4"/>
  <c r="H305" i="4"/>
  <c r="H283" i="4"/>
  <c r="H275" i="4"/>
  <c r="H241" i="4"/>
  <c r="H201" i="4"/>
  <c r="H199" i="4"/>
  <c r="H191" i="4"/>
  <c r="H185" i="4"/>
  <c r="H167" i="4"/>
  <c r="H151" i="4"/>
  <c r="H131" i="4"/>
  <c r="H125" i="4"/>
  <c r="H117" i="4"/>
  <c r="H107" i="4"/>
  <c r="H103" i="4"/>
  <c r="H69" i="4"/>
  <c r="H65" i="4"/>
  <c r="H51" i="4"/>
  <c r="H45" i="4"/>
  <c r="H43" i="4"/>
  <c r="H21" i="4"/>
  <c r="J15" i="70"/>
  <c r="H9" i="4"/>
  <c r="L33" i="70"/>
  <c r="K12" i="67"/>
  <c r="G14" i="2"/>
  <c r="T38" i="67"/>
  <c r="D19" i="2"/>
  <c r="E33" i="70"/>
  <c r="H27" i="67"/>
  <c r="G17" i="2"/>
  <c r="H13" i="65"/>
  <c r="H26" i="65" s="1"/>
  <c r="E24" i="70"/>
  <c r="D42" i="67"/>
  <c r="S20" i="67"/>
  <c r="I25" i="65"/>
  <c r="L42" i="67"/>
  <c r="M22" i="67"/>
  <c r="K25" i="67"/>
  <c r="G12" i="2"/>
  <c r="F19" i="2"/>
  <c r="G19" i="2" s="1"/>
  <c r="H326" i="4"/>
  <c r="H252" i="4"/>
  <c r="H75" i="4"/>
  <c r="H160" i="4"/>
  <c r="H70" i="4"/>
  <c r="H29" i="4"/>
  <c r="H363" i="4"/>
  <c r="H61" i="4"/>
  <c r="H166" i="4"/>
  <c r="H344" i="4"/>
  <c r="H301" i="4"/>
  <c r="H235" i="4"/>
  <c r="H112" i="4"/>
  <c r="H390" i="4"/>
  <c r="H273" i="4"/>
  <c r="H364" i="4"/>
  <c r="H400" i="4"/>
  <c r="H83" i="4"/>
  <c r="H94" i="4"/>
  <c r="H34" i="4"/>
  <c r="H278" i="4"/>
  <c r="H128" i="4"/>
  <c r="H104" i="4"/>
  <c r="H88" i="4"/>
  <c r="H377" i="4"/>
  <c r="H376" i="4"/>
  <c r="H178" i="4"/>
  <c r="H192" i="4"/>
  <c r="H351" i="4"/>
  <c r="H139" i="4"/>
  <c r="H398" i="4"/>
  <c r="H229" i="4"/>
  <c r="H72" i="4"/>
  <c r="H338" i="4"/>
  <c r="H336" i="4"/>
  <c r="H33" i="4"/>
  <c r="H146" i="4"/>
  <c r="H269" i="4"/>
  <c r="H322" i="4"/>
  <c r="H23" i="4"/>
  <c r="H143" i="4"/>
  <c r="H254" i="4"/>
  <c r="H157" i="4"/>
  <c r="H262" i="4"/>
  <c r="H259" i="4"/>
  <c r="H89" i="4"/>
  <c r="H180" i="4"/>
  <c r="H260" i="4"/>
  <c r="H136" i="4"/>
  <c r="H310" i="4"/>
  <c r="H323" i="4"/>
  <c r="H324" i="4"/>
  <c r="H183" i="4"/>
  <c r="H220" i="4"/>
  <c r="H272" i="4"/>
  <c r="H78" i="4"/>
  <c r="H356" i="4"/>
  <c r="H250" i="4"/>
  <c r="H382" i="4"/>
  <c r="H127" i="4"/>
  <c r="H279" i="4"/>
  <c r="H12" i="4"/>
  <c r="H142" i="4"/>
  <c r="H393" i="4"/>
  <c r="H320" i="4"/>
  <c r="H328" i="4"/>
  <c r="H214" i="4"/>
  <c r="H130" i="4"/>
  <c r="H40" i="4"/>
  <c r="H357" i="4"/>
  <c r="H332" i="4"/>
  <c r="H303" i="4"/>
  <c r="H333" i="4"/>
  <c r="H30" i="4"/>
  <c r="H348" i="4"/>
  <c r="H232" i="4"/>
  <c r="H98" i="4"/>
  <c r="H54" i="4"/>
  <c r="H187" i="4"/>
  <c r="H335" i="4"/>
  <c r="H331" i="4"/>
  <c r="H111" i="4"/>
  <c r="H298" i="4"/>
  <c r="H121" i="4"/>
  <c r="H195" i="4"/>
  <c r="H236" i="4"/>
  <c r="H226" i="4"/>
  <c r="H287" i="4"/>
  <c r="H343" i="4"/>
  <c r="H319" i="4"/>
  <c r="H237" i="4"/>
  <c r="H84" i="4"/>
  <c r="H77" i="4"/>
  <c r="H114" i="4"/>
  <c r="H25" i="4"/>
  <c r="H330" i="4"/>
  <c r="H223" i="4"/>
  <c r="H373" i="4"/>
  <c r="H381" i="4"/>
  <c r="H198" i="4"/>
  <c r="H290" i="4"/>
  <c r="H57" i="4"/>
  <c r="H172" i="4"/>
  <c r="H150" i="4"/>
  <c r="H234" i="4"/>
  <c r="H144" i="4"/>
  <c r="H141" i="4"/>
  <c r="H63" i="4"/>
  <c r="H37" i="4"/>
  <c r="H299" i="4"/>
  <c r="H274" i="4"/>
  <c r="H204" i="4"/>
  <c r="H271" i="4"/>
  <c r="H242" i="4"/>
  <c r="H170" i="4"/>
  <c r="H81" i="4"/>
  <c r="H282" i="4"/>
  <c r="H18" i="4"/>
  <c r="H218" i="4"/>
  <c r="H105" i="4"/>
  <c r="H318" i="4"/>
  <c r="H238" i="4"/>
  <c r="H233" i="4"/>
  <c r="H20" i="4"/>
  <c r="H194" i="4"/>
  <c r="H306" i="4"/>
  <c r="H379" i="4"/>
  <c r="H58" i="4"/>
  <c r="H16" i="4"/>
  <c r="H205" i="4"/>
  <c r="H120" i="4"/>
  <c r="H95" i="4"/>
  <c r="H284" i="4"/>
  <c r="H358" i="4"/>
  <c r="H129" i="4"/>
  <c r="H155" i="4"/>
  <c r="H304" i="4"/>
  <c r="H39" i="4"/>
  <c r="H66" i="4"/>
  <c r="H17" i="4"/>
  <c r="H247" i="4"/>
  <c r="H294" i="4"/>
  <c r="H222" i="4"/>
  <c r="H154" i="4"/>
  <c r="H239" i="4"/>
  <c r="H118" i="4"/>
  <c r="H60" i="4"/>
  <c r="H291" i="4"/>
  <c r="H248" i="4"/>
  <c r="H313" i="4"/>
  <c r="H53" i="4"/>
  <c r="H67" i="4"/>
  <c r="H99" i="4"/>
  <c r="H266" i="4"/>
  <c r="H339" i="4"/>
  <c r="H288" i="4"/>
  <c r="H92" i="4"/>
  <c r="H277" i="4"/>
  <c r="H375" i="4"/>
  <c r="H263" i="4"/>
  <c r="H202" i="4"/>
  <c r="H208" i="4"/>
  <c r="H106" i="4"/>
  <c r="H346" i="4"/>
  <c r="H97" i="4"/>
  <c r="H276" i="4"/>
  <c r="H35" i="4"/>
  <c r="H68" i="4"/>
  <c r="H74" i="4"/>
  <c r="H325" i="4"/>
  <c r="H221" i="4"/>
  <c r="H317" i="4"/>
  <c r="H132" i="4"/>
  <c r="H329" i="4"/>
  <c r="H186" i="4"/>
  <c r="H228" i="4"/>
  <c r="H258" i="4"/>
  <c r="H123" i="4"/>
  <c r="H173" i="4"/>
  <c r="H350" i="4"/>
  <c r="H289" i="4"/>
  <c r="H396" i="4"/>
  <c r="H197" i="4"/>
  <c r="H71" i="4"/>
  <c r="H265" i="4"/>
  <c r="H227" i="4"/>
  <c r="H26" i="4"/>
  <c r="H46" i="4"/>
  <c r="H334" i="4"/>
  <c r="H140" i="4"/>
  <c r="H137" i="4"/>
  <c r="H138" i="4"/>
  <c r="H148" i="4"/>
  <c r="H354" i="4"/>
  <c r="H361" i="4"/>
  <c r="H225" i="4"/>
  <c r="H27" i="4"/>
  <c r="H255" i="4"/>
  <c r="H175" i="4"/>
  <c r="H243" i="4"/>
  <c r="H213" i="4"/>
  <c r="H349" i="4"/>
  <c r="H164" i="4"/>
  <c r="H341" i="4"/>
  <c r="H257" i="4"/>
  <c r="H292" i="4"/>
  <c r="H188" i="4"/>
  <c r="H385" i="4"/>
  <c r="H36" i="4"/>
  <c r="H55" i="4"/>
  <c r="H93" i="4"/>
  <c r="H295" i="4"/>
  <c r="H362" i="4"/>
  <c r="H161" i="4"/>
  <c r="H267" i="4"/>
  <c r="H337" i="4"/>
  <c r="H109" i="4"/>
  <c r="H10" i="4"/>
  <c r="H240" i="4"/>
  <c r="H50" i="4"/>
  <c r="H113" i="4"/>
  <c r="H316" i="4"/>
  <c r="H153" i="4"/>
  <c r="H169" i="4"/>
  <c r="H397" i="4"/>
  <c r="H340" i="4"/>
  <c r="H230" i="4"/>
  <c r="H253" i="4"/>
  <c r="H171" i="4"/>
  <c r="H59" i="4"/>
  <c r="H133" i="4"/>
  <c r="H135" i="4"/>
  <c r="H32" i="4"/>
  <c r="H391" i="4"/>
  <c r="H102" i="4"/>
  <c r="H90" i="4"/>
  <c r="H261" i="4"/>
  <c r="H165" i="4"/>
  <c r="H394" i="4"/>
  <c r="H42" i="4"/>
  <c r="H13" i="4"/>
  <c r="H149" i="4"/>
  <c r="H179" i="4"/>
  <c r="H158" i="4"/>
  <c r="H209" i="4"/>
  <c r="H79" i="4"/>
  <c r="H48" i="4"/>
  <c r="H47" i="4"/>
  <c r="H14" i="4"/>
  <c r="H85" i="4"/>
  <c r="H193" i="4"/>
  <c r="H368" i="4"/>
  <c r="H386" i="4"/>
  <c r="H212" i="4"/>
  <c r="H216" i="4"/>
  <c r="H280" i="4"/>
  <c r="H159" i="4"/>
  <c r="H124" i="4"/>
  <c r="H268" i="4"/>
  <c r="H163" i="4"/>
  <c r="H215" i="4"/>
  <c r="H100" i="4"/>
  <c r="H360" i="4"/>
  <c r="H352" i="4"/>
  <c r="H270" i="4"/>
  <c r="H296" i="4"/>
  <c r="H49" i="4"/>
  <c r="H231" i="4"/>
  <c r="H162" i="4"/>
  <c r="H24" i="4"/>
  <c r="H210" i="4"/>
  <c r="H251" i="4"/>
  <c r="H244" i="4"/>
  <c r="H11" i="4"/>
  <c r="H35" i="65"/>
  <c r="H37" i="65"/>
  <c r="G24" i="70"/>
  <c r="K19" i="70"/>
  <c r="K24" i="70" s="1"/>
  <c r="I15" i="68"/>
  <c r="I25" i="68" s="1"/>
  <c r="F25" i="68"/>
  <c r="D37" i="65"/>
  <c r="D35" i="65"/>
  <c r="N10" i="67"/>
  <c r="N12" i="67" s="1"/>
  <c r="S10" i="67"/>
  <c r="M12" i="67"/>
  <c r="H43" i="67"/>
  <c r="H14" i="67"/>
  <c r="H28" i="70"/>
  <c r="H33" i="70" s="1"/>
  <c r="H15" i="70"/>
  <c r="K32" i="67"/>
  <c r="M29" i="67"/>
  <c r="E42" i="67"/>
  <c r="I18" i="65"/>
  <c r="H44" i="67"/>
  <c r="P42" i="67"/>
  <c r="E26" i="65"/>
  <c r="G37" i="65"/>
  <c r="G35" i="65"/>
  <c r="M16" i="67"/>
  <c r="K18" i="67"/>
  <c r="C26" i="65"/>
  <c r="I13" i="65"/>
  <c r="I29" i="65" s="1"/>
  <c r="K42" i="67" l="1"/>
  <c r="C37" i="65"/>
  <c r="C35" i="65"/>
  <c r="I26" i="65"/>
  <c r="I37" i="65" s="1"/>
  <c r="M18" i="67"/>
  <c r="M42" i="67" s="1"/>
  <c r="N16" i="67"/>
  <c r="N18" i="67" s="1"/>
  <c r="N22" i="67"/>
  <c r="N25" i="67" s="1"/>
  <c r="M25" i="67"/>
  <c r="E35" i="65"/>
  <c r="E37" i="65"/>
  <c r="M32" i="67"/>
  <c r="N29" i="67"/>
  <c r="N32" i="67" s="1"/>
  <c r="T10" i="67"/>
  <c r="T12" i="67" s="1"/>
  <c r="T42" i="67" s="1"/>
  <c r="S12" i="67"/>
  <c r="S43" i="67"/>
  <c r="I35" i="65" l="1"/>
  <c r="N42" i="67"/>
  <c r="S42" i="67"/>
  <c r="S44" i="67" s="1"/>
  <c r="S14" i="67"/>
</calcChain>
</file>

<file path=xl/sharedStrings.xml><?xml version="1.0" encoding="utf-8"?>
<sst xmlns="http://schemas.openxmlformats.org/spreadsheetml/2006/main" count="660" uniqueCount="295">
  <si>
    <t xml:space="preserve"> </t>
  </si>
  <si>
    <t>Leltár</t>
  </si>
  <si>
    <t>KM-AI-01</t>
  </si>
  <si>
    <t>KÖNYVVIZSGÁLATI  FŐLAP</t>
  </si>
  <si>
    <t>AI. IMMATERIÁLIS JAVAK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</si>
  <si>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</si>
  <si>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</si>
  <si>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</si>
  <si>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</si>
  <si>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</si>
  <si>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</si>
  <si>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</si>
  <si>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</si>
  <si>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</si>
  <si>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</si>
  <si>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Alapítás-átszervezés aktívált értéke</t>
  </si>
  <si>
    <t>Kísérleti fejlesztés aktívált értéke</t>
  </si>
  <si>
    <t>Vagyoni értékű jogok</t>
  </si>
  <si>
    <t>Szellemi termékek</t>
  </si>
  <si>
    <t>Üzleti vagy cégérték</t>
  </si>
  <si>
    <t>Immateriális javakra adott előlegek</t>
  </si>
  <si>
    <t>Immateriális javak értékhelyesbítése</t>
  </si>
  <si>
    <t>Immateriális javak összesen</t>
  </si>
  <si>
    <t>-</t>
  </si>
  <si>
    <t>KM-AI-02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</si>
  <si>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</si>
  <si>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</si>
  <si>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</si>
  <si>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</si>
  <si>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Kivezetett eszközök nettó, bruttó értéke és értékcsökkenése</t>
  </si>
  <si>
    <t>Befektetési tükör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</si>
  <si>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</si>
  <si>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</si>
  <si>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</si>
  <si>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</si>
  <si>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</si>
  <si>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Feladat</t>
  </si>
  <si>
    <t>Célok</t>
  </si>
  <si>
    <t>Hivatkozás</t>
  </si>
  <si>
    <t>Az értékcsökkenésre ésszerűségi teszt elvégzése</t>
  </si>
  <si>
    <t>É,M</t>
  </si>
  <si>
    <t>Jelentősebb növekedések és csökkenések a tárgyi eszköz mozgások megítélése, elszámolásuk ellenőrzése</t>
  </si>
  <si>
    <t>L,T,P,B</t>
  </si>
  <si>
    <t>Értékcsökkenés leírás és az eredménykimutatás egyeztetése</t>
  </si>
  <si>
    <t>M</t>
  </si>
  <si>
    <t>A piaci érték tartós, jelentős csökkenésének vizsgálata</t>
  </si>
  <si>
    <t>Következtetés:</t>
  </si>
  <si>
    <t>Főlap - főkönyvi kivonat egyeztetés</t>
  </si>
  <si>
    <t xml:space="preserve">Dátum:         </t>
  </si>
  <si>
    <t xml:space="preserve">Készítette:   </t>
  </si>
  <si>
    <t>KM-AI</t>
  </si>
  <si>
    <t xml:space="preserve">Eltérés </t>
  </si>
  <si>
    <t>%</t>
  </si>
  <si>
    <t>IMMATERIÁLIS JAVAK ÁLLOMÁNYVÁLTOZÁSA</t>
  </si>
  <si>
    <t>Ügyfél neve:</t>
  </si>
  <si>
    <t>Fordulónap:</t>
  </si>
  <si>
    <t>Munkalap</t>
  </si>
  <si>
    <t>Eredmény:</t>
  </si>
  <si>
    <t>ezer Ft-ban</t>
  </si>
  <si>
    <t>MEGNEVEZÉS</t>
  </si>
  <si>
    <t>ALAPÍTÁS
ÁTSZERVEZÉS</t>
  </si>
  <si>
    <t>KISÉRLETI
FEJLESZTÉS</t>
  </si>
  <si>
    <t>VAGYONI ÉRTÉKŰ JOGOK</t>
  </si>
  <si>
    <t xml:space="preserve">SZELLEMI TERMÉKEK </t>
  </si>
  <si>
    <t>ÜZLETI VAGY CÉGÉRTÉK</t>
  </si>
  <si>
    <t>IMMAT.JAVAKRA
ADOTT ELŐLEGEK</t>
  </si>
  <si>
    <t>ÉRTÉKHELYES-BÍTÉS</t>
  </si>
  <si>
    <t>IMMATERIÁLIS JAVAK ÖSSZESEN</t>
  </si>
  <si>
    <t>NYITÓ BRUTTÓ É./KÖVETELÉS</t>
  </si>
  <si>
    <t xml:space="preserve">Növekedés </t>
  </si>
  <si>
    <t xml:space="preserve">Csökkenés </t>
  </si>
  <si>
    <t>Átsorolás</t>
  </si>
  <si>
    <t>ZÁRÓ BRUTTÓ É./KÖVETELÉS</t>
  </si>
  <si>
    <t>Nyitó é.cs./Értékvesztés</t>
  </si>
  <si>
    <t>Növekedés</t>
  </si>
  <si>
    <t>Csökkenés/Visszaírás</t>
  </si>
  <si>
    <t>Záró é. cs./Értékvesztés</t>
  </si>
  <si>
    <t>Nyitó értékhelyesbítés</t>
  </si>
  <si>
    <t>Csökkenés</t>
  </si>
  <si>
    <t>Záró értékhelyesbítés</t>
  </si>
  <si>
    <t>NYITÓ NETTÓ ÉRTÉK/KÖVETELÉS</t>
  </si>
  <si>
    <t>ZÁRÓ NETTÓ ÉRTÉK/KÖVETELÉS</t>
  </si>
  <si>
    <t>Számviteli politika szerinti leírási kulcs; %</t>
  </si>
  <si>
    <t>Tárgyévben elszámolt écs./ (Bruttó nyitó + záró érték)/2; %</t>
  </si>
  <si>
    <t>Számviteli törvény szerinti leírás; min/max év</t>
  </si>
  <si>
    <t>max 5 év</t>
  </si>
  <si>
    <t xml:space="preserve">nincs korlát </t>
  </si>
  <si>
    <t xml:space="preserve">min 5 év </t>
  </si>
  <si>
    <t xml:space="preserve">Ha 5 évnél hosszabb </t>
  </si>
  <si>
    <t>indokolni kell</t>
  </si>
  <si>
    <t>Főkönyv (Ft)</t>
  </si>
  <si>
    <t>Eltérés</t>
  </si>
  <si>
    <t>Beszámoló</t>
  </si>
  <si>
    <t>MUNKALAP</t>
  </si>
  <si>
    <t>Befektetési tükör ellenőrzése</t>
  </si>
  <si>
    <t>KM-AI-10-1</t>
  </si>
  <si>
    <t>KM-AI-10-M</t>
  </si>
  <si>
    <t>IMMATERIÁLIS JAVAK ÁLLOMÁNYVÁLTOZÁSA / BEFEKTETÉSI TÜKÖR ELLENŐRZÉSE</t>
  </si>
  <si>
    <t>Főlap</t>
  </si>
  <si>
    <t>R/Né</t>
  </si>
  <si>
    <t>IMMATERIÁLIS JAVAK</t>
  </si>
  <si>
    <t>KM-AI-10-2</t>
  </si>
  <si>
    <t>Munkaprogram</t>
  </si>
  <si>
    <t>Főkönyvi egyeztetés</t>
  </si>
  <si>
    <t>Tárgyév első napja:</t>
  </si>
  <si>
    <t>Tárgyév utolsó napja:</t>
  </si>
  <si>
    <t>Azonosító</t>
  </si>
  <si>
    <t>Megnevezés</t>
  </si>
  <si>
    <t>Db.</t>
  </si>
  <si>
    <t>Beszerzési ár</t>
  </si>
  <si>
    <t>Écs. %</t>
  </si>
  <si>
    <t>Nettó ért. év elején</t>
  </si>
  <si>
    <t>Napok száma</t>
  </si>
  <si>
    <t>Écs leírás kis-összegű</t>
  </si>
  <si>
    <t>Écs leírás nem kisössz.</t>
  </si>
  <si>
    <t>Könyvelt</t>
  </si>
  <si>
    <t>ÉCS össz.</t>
  </si>
  <si>
    <t>Terven felüli écs</t>
  </si>
  <si>
    <t>Terven felüli écs visszaír.</t>
  </si>
  <si>
    <t>Érték-helyesbítés</t>
  </si>
  <si>
    <t>Piaci érték</t>
  </si>
  <si>
    <t>Nettó ért. év végén</t>
  </si>
  <si>
    <t>Halm. écs.</t>
  </si>
  <si>
    <t>Összesen</t>
  </si>
  <si>
    <t xml:space="preserve">KM-AI-10-2 </t>
  </si>
  <si>
    <t>IMMATERIÁLIS JAVAK NETTÓ ÉRTÉKE / BESZERZÉSI ÁR - ÉRTÉKCSÖKKENÉS ELSZÁMOLÁSA</t>
  </si>
  <si>
    <t>Beszerzési ár - értékcsökkenés</t>
  </si>
  <si>
    <t>KM-AI-10-3</t>
  </si>
  <si>
    <t>IMMATERIÁLIS JAVAK ÁLLOMÁNYVÁLTOZÁSA / TÁRGYÉVI NÖVEKEDÉS</t>
  </si>
  <si>
    <t>Tárgyévi növekedés</t>
  </si>
  <si>
    <t>Főkönyvi szla</t>
  </si>
  <si>
    <t>AZ ESZKÖZ MEGNEVEZÉSE</t>
  </si>
  <si>
    <t>AKTIVÁLÁS DÁTUMA</t>
  </si>
  <si>
    <t>BESZERZÉSI ÉRTÉK</t>
  </si>
  <si>
    <t xml:space="preserve">Egyéb aktivált beszerzési költségek </t>
  </si>
  <si>
    <t>Tervezett hasznos élettartam (év)</t>
  </si>
  <si>
    <t xml:space="preserve">Várható maradványérték </t>
  </si>
  <si>
    <t>Sztv. écs alapja</t>
  </si>
  <si>
    <t>ÖSSZESEN</t>
  </si>
  <si>
    <t>BEKERÜLÉSI ÉRTÉK ÖSSZESEN</t>
  </si>
  <si>
    <t>A KIVEZETÉS 
OKA</t>
  </si>
  <si>
    <t>A KIVEZETÉS
DÁTUMA</t>
  </si>
  <si>
    <t>AKTIVÁLÁS
DÁTUMA</t>
  </si>
  <si>
    <t>BEKERÜLÉSI ÉRTÉK</t>
  </si>
  <si>
    <t>HALMOZOTT ÉRTÉKCSÖKKENÉS</t>
  </si>
  <si>
    <t>BEVÉTEL</t>
  </si>
  <si>
    <t xml:space="preserve">KM-AI-10-4 </t>
  </si>
  <si>
    <t>Tárgyévi csökkenés</t>
  </si>
  <si>
    <t>Ellenőrizte: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</si>
  <si>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</si>
  <si>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</si>
  <si>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</si>
  <si>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</si>
  <si>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</si>
  <si>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</si>
  <si>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</si>
  <si>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</si>
  <si>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</si>
  <si>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</si>
  <si>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</si>
  <si>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</si>
  <si>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2.</t>
  </si>
  <si>
    <t>3.</t>
  </si>
  <si>
    <t>4.</t>
  </si>
  <si>
    <t>5.</t>
  </si>
  <si>
    <t>Összesen:</t>
  </si>
  <si>
    <t>EGYENLEGKÖZLÉS /  VISSZAIGAZOLÁS</t>
  </si>
  <si>
    <t>Kiküldött egyenleg</t>
  </si>
  <si>
    <t>Visszaigazolt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</si>
  <si>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</si>
  <si>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</si>
  <si>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</si>
  <si>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</si>
  <si>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</si>
  <si>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</si>
  <si>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</si>
  <si>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</si>
  <si>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</si>
  <si>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</si>
  <si>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</si>
  <si>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</si>
  <si>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</si>
  <si>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</si>
  <si>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</si>
  <si>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KM-AI-10-5</t>
  </si>
  <si>
    <t>IMMATERIÁLIS JAVAKRA ADOTT ELŐLEGEK ÉRTÉKELÉSE</t>
  </si>
  <si>
    <t xml:space="preserve">KM-AI-10-5 </t>
  </si>
  <si>
    <t>Adott előlegek értékelése</t>
  </si>
  <si>
    <t xml:space="preserve">Ellenőrizte:   </t>
  </si>
  <si>
    <t>KM-AI-10-4</t>
  </si>
  <si>
    <t>IMMATERIÁLIS JAVAK ÁLLOMÁNYVÁLTOZÁSA / TÁRGYÉVI CSÖKKENÉSE</t>
  </si>
  <si>
    <t>NYERESÉG
/VESZTESÉG</t>
  </si>
  <si>
    <t>Főkönyvi szám</t>
  </si>
  <si>
    <t>Tárgyév napjainak száma:</t>
  </si>
  <si>
    <t>Maradványérték</t>
  </si>
  <si>
    <t>Üzembe helyezés kelte</t>
  </si>
  <si>
    <t>Mérlegtétel összesen:</t>
  </si>
  <si>
    <t>e Ft</t>
  </si>
  <si>
    <t>Vizsgált aránya %</t>
  </si>
  <si>
    <t>Mérlegtételek összesen:</t>
  </si>
  <si>
    <t>112 Kísérleti fejl. akt. értéke</t>
  </si>
  <si>
    <t>113 Vagyoni értékű jogok</t>
  </si>
  <si>
    <t>111 Alapítás, átsz. akt. Értéke</t>
  </si>
  <si>
    <t>114 Szellemi termékek</t>
  </si>
  <si>
    <t>115 Üzleti vagy cég érték</t>
  </si>
  <si>
    <t>Végrehajtási lényegesség</t>
  </si>
  <si>
    <t>JELENTŐS</t>
  </si>
  <si>
    <t>ELTÉRÉS</t>
  </si>
  <si>
    <t>Feltételes formázás eddig!</t>
  </si>
  <si>
    <t>Jelentős változások magyarázata</t>
  </si>
  <si>
    <t>Elöző évi adat</t>
  </si>
  <si>
    <t>Egyeztesse a tárgyidőszaki nyitó és a bázis- időszaki záró eszközállományt!</t>
  </si>
  <si>
    <t>Vizsgálja meg a számlacsoport elszámolását a számlarendben!</t>
  </si>
  <si>
    <t>Állítsa össze a mérlegtételt a főkönyvi kivonatból!</t>
  </si>
  <si>
    <t>Ellenőrizze az eszközök analitikus nyilvántartását! Vizsgálja meg a tárgyidőszaki értékcsökkenési leírásokat! Vizsgálja meg az alkalmazott leírási módszer helyességét, a terven felüli amortizáció elszámolást (számolnak-e el, növelnek-e vele adóalapot), és ennek nyilvántartását!</t>
  </si>
  <si>
    <t>Egyeztesse az eszközök analitikus és főkönyvi nyilvántartását!</t>
  </si>
  <si>
    <t>Vizsgálja meg az eszközök alapbizonylatait (szerződések, szállítólevelek, számlák)! Bizonylattal alá nem támasztott érték beszerzési ár  részeként várható értéken növelte-e a bekerülési értéket?</t>
  </si>
  <si>
    <t>Vizsgálja meg a csökkenések dokumentáltságát (értékesítési számlák, selejtezési-, megsemmisülési jegyzőkönyvek, egyéb kapcsolódó dokumentumok), a csökkenések eredményre gyakorolt hatását!</t>
  </si>
  <si>
    <t>Vizsgálja meg, hogy a kiegészítő melléklet tartalmazza-e a szükséges adatokat az eszközökről!</t>
  </si>
  <si>
    <t>Vizsgálja meg az alkalmazott amortizációs normákat (Szv.tv. szerint vagy attól eltérően)! Az alkalmazott leírási kulcs a számviteli politikának megfelel-e?</t>
  </si>
  <si>
    <t>Vizsgálja meg az állományra vonatkozó lényegesség kategóriáinak meghatározását!</t>
  </si>
  <si>
    <t xml:space="preserve">Vizsgálja meg a maradványérték meghatározását, annak nyilvántartását! </t>
  </si>
  <si>
    <t xml:space="preserve">Vizsgálja meg az elszámolt terven felüli értékcsökkenés visszaírásának nyilvántartását! </t>
  </si>
  <si>
    <t xml:space="preserve">Vizsgálja meg az állományban nem maradt eszközök terven felüli leírásának elszámolását! </t>
  </si>
  <si>
    <t>Vizsgálja meg az eszközök értékelésének helyességét (eszközök aktivált értéke megfelel a Szv.tv. előírásainak)!</t>
  </si>
  <si>
    <t>Vizsgálja meg az importált eszközök aktivált értékét (devizaértéket megfelelően számolták-e át a könyvvezetés devizanemére, vámot aktiválták)!</t>
  </si>
  <si>
    <t>Hasonlítsa össze az eszközök értékelését a számviteli politikában és a számlarendben foglaltakkal!</t>
  </si>
  <si>
    <t>Annak ellenőrzése, hogy a vagyoni értékű jogok aktivált értéke mi alapján lett meghatározva /dokumentumok begyűjtése/, van-e információ azok valós piaci értékéről!</t>
  </si>
  <si>
    <t>Ellenőrizze a nullára leírt de még használatban lévő eszközök nyilvántartását!</t>
  </si>
  <si>
    <t>Vizsgálja meg a tárgyidőszakban leírt kisértékű (100 E Ft alatt) eszközök nyilvántartását!</t>
  </si>
  <si>
    <t>MÉ</t>
  </si>
  <si>
    <t xml:space="preserve"> B</t>
  </si>
  <si>
    <t>TL</t>
  </si>
  <si>
    <t>LJ</t>
  </si>
  <si>
    <t>LM</t>
  </si>
  <si>
    <t>TM</t>
  </si>
  <si>
    <t>É</t>
  </si>
  <si>
    <t>ÉM</t>
  </si>
  <si>
    <t>LT</t>
  </si>
  <si>
    <t>Vizsgálja meg a pénzügyi lízingelt eszközök értékét és ezek nyilvántartását!</t>
  </si>
  <si>
    <t>További munkaprogram feladatok felvétele a vizsgált cégre vonatkozóan: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</si>
  <si>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</si>
  <si>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</si>
  <si>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                                                            </t>
  </si>
  <si>
    <t>Könyvvizsgáló:</t>
  </si>
  <si>
    <t>Igen</t>
  </si>
  <si>
    <t>Sorszám</t>
  </si>
  <si>
    <t>Nem</t>
  </si>
  <si>
    <t>Ellenőr:</t>
  </si>
  <si>
    <t>Megjegyzés</t>
  </si>
  <si>
    <t>IMMATERIÁLIS JAVAK DOKUMENTÁCIÓ ELLENŐRZÉSE</t>
  </si>
  <si>
    <t>Sorsz.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</si>
  <si>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</si>
  <si>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</si>
  <si>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</si>
  <si>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</si>
  <si>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</si>
  <si>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</si>
  <si>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</si>
  <si>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</si>
  <si>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</si>
  <si>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</si>
  <si>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</si>
  <si>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</si>
  <si>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</si>
  <si>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</si>
  <si>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</si>
  <si>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</si>
  <si>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</si>
  <si>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</si>
  <si>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</si>
  <si>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</si>
  <si>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</si>
  <si>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</si>
  <si>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Munakprogram</t>
  </si>
  <si>
    <t>Ellenőrzés</t>
  </si>
  <si>
    <t>KM-AI-10-E</t>
  </si>
  <si>
    <t>Évközi munkaprogram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</si>
  <si>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</si>
  <si>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analitikus és szintetikus nyilvántartások egyeztetése, konkrét,- és minta tételek tesztelése, alapbizonylatok számadatainak mérlegelése, értékelése.</t>
  </si>
  <si>
    <t>Ellenőrizve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</si>
  <si>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</si>
  <si>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</si>
  <si>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Vizsgálja meg a beszerzési ár speciális értelmezéseinek megfelelő elszámolását (apport, térítés nélküli átadás, ajándék, fellelés...)</t>
  </si>
  <si>
    <t>Értékhelyesbítés értékének összehasonlítása a független értékbecslő véleményével, az elszámolás helyességének ellenőrzése.</t>
  </si>
  <si>
    <t>Fordulónapi állomány leltárral való alátámasztottsága. (Leltárösszeállítás, tényleges leltárfelvétel, leltárkülönbözetek elszámolása). Amennyiben a tárgyidőszakban az eszközöket leltározták ellenőrizze a leltározás dokumentumait, a leltár kiértékelését, és a leltáreltérések elszámolását, egyeztesse az analitikus és főkönyvi nyilvántartásokkal!</t>
  </si>
  <si>
    <t>◄◄ NEM SZERKESZTHETŐ SOR !!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</si>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</sst>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F_t_-;\-* #,##0.00\ _F_t_-;_-* &quot;-&quot;??\ _F_t_-;_-@_-"/>
    <numFmt numFmtId="165" formatCode="#,###,###,###,##0"/>
    <numFmt numFmtId="166" formatCode="yy\ mm\ dd"/>
    <numFmt numFmtId="167" formatCode="0.0%"/>
    <numFmt numFmtId="168" formatCode="_-* #,##0.00\ _F_t_._-;\-* #,##0.00\ _F_t_._-;_-* &quot;-&quot;??\ _F_t_._-;_-@_-"/>
    <numFmt numFmtId="169" formatCode="_-* #,##0\ _F_t_._-;\-* #,##0\ _F_t_._-;_-* &quot;-&quot;??\ _F_t_._-;_-@_-"/>
    <numFmt numFmtId="170" formatCode="#,##0_ ;[Red]\-#,##0\ "/>
    <numFmt numFmtId="171" formatCode="0.00_ ;[Red]\-0.00\ "/>
  </numFmts>
  <fonts count="58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8"/>
      <name val="Arial"/>
      <family val="2"/>
      <charset val="238"/>
    </font>
    <font>
      <sz val="11"/>
      <name val="Times New Roman CE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sz val="9"/>
      <name val="Arial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sz val="10"/>
      <color indexed="56"/>
      <name val="Arial Narrow"/>
      <family val="2"/>
      <charset val="238"/>
    </font>
    <font>
      <b/>
      <sz val="10"/>
      <color indexed="56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name val="Arial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69">
    <xf numFmtId="0" fontId="0" fillId="0" borderId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36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7" fillId="0" borderId="0">
      <alignment vertical="top"/>
    </xf>
    <xf numFmtId="0" fontId="2" fillId="0" borderId="0"/>
    <xf numFmtId="0" fontId="47" fillId="0" borderId="0"/>
    <xf numFmtId="0" fontId="8" fillId="0" borderId="0"/>
    <xf numFmtId="0" fontId="48" fillId="0" borderId="0"/>
    <xf numFmtId="0" fontId="49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3" fillId="0" borderId="0"/>
    <xf numFmtId="0" fontId="6" fillId="0" borderId="0"/>
    <xf numFmtId="0" fontId="5" fillId="0" borderId="0"/>
    <xf numFmtId="0" fontId="36" fillId="0" borderId="0"/>
    <xf numFmtId="0" fontId="17" fillId="0" borderId="0">
      <alignment vertical="top"/>
    </xf>
    <xf numFmtId="0" fontId="1" fillId="0" borderId="0"/>
    <xf numFmtId="0" fontId="6" fillId="0" borderId="0"/>
    <xf numFmtId="0" fontId="6" fillId="0" borderId="0"/>
    <xf numFmtId="0" fontId="16" fillId="0" borderId="0"/>
    <xf numFmtId="0" fontId="47" fillId="0" borderId="0"/>
    <xf numFmtId="0" fontId="1" fillId="0" borderId="0"/>
    <xf numFmtId="0" fontId="7" fillId="0" borderId="0"/>
    <xf numFmtId="0" fontId="17" fillId="0" borderId="0"/>
    <xf numFmtId="0" fontId="17" fillId="0" borderId="0"/>
    <xf numFmtId="0" fontId="6" fillId="0" borderId="0"/>
    <xf numFmtId="0" fontId="7" fillId="0" borderId="0"/>
    <xf numFmtId="0" fontId="17" fillId="0" borderId="0">
      <alignment vertical="top"/>
    </xf>
    <xf numFmtId="0" fontId="17" fillId="0" borderId="0">
      <alignment vertical="top"/>
    </xf>
    <xf numFmtId="0" fontId="7" fillId="0" borderId="0"/>
    <xf numFmtId="0" fontId="7" fillId="0" borderId="0"/>
    <xf numFmtId="0" fontId="41" fillId="0" borderId="0"/>
    <xf numFmtId="0" fontId="6" fillId="0" borderId="0"/>
    <xf numFmtId="0" fontId="39" fillId="0" borderId="0"/>
    <xf numFmtId="0" fontId="6" fillId="0" borderId="0"/>
    <xf numFmtId="0" fontId="8" fillId="0" borderId="0"/>
    <xf numFmtId="0" fontId="6" fillId="0" borderId="0"/>
    <xf numFmtId="0" fontId="16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</cellStyleXfs>
  <cellXfs count="455">
    <xf numFmtId="0" fontId="0" fillId="0" borderId="0" xfId="0"/>
    <xf numFmtId="0" fontId="10" fillId="0" borderId="0" xfId="0" applyFont="1"/>
    <xf numFmtId="0" fontId="33" fillId="2" borderId="0" xfId="30" applyFont="1" applyFill="1"/>
    <xf numFmtId="0" fontId="11" fillId="2" borderId="0" xfId="30" applyFont="1" applyFill="1" applyAlignment="1">
      <alignment horizontal="center" vertical="top" wrapText="1"/>
    </xf>
    <xf numFmtId="0" fontId="34" fillId="3" borderId="0" xfId="30" applyFont="1" applyFill="1"/>
    <xf numFmtId="0" fontId="34" fillId="2" borderId="0" xfId="30" applyFont="1" applyFill="1"/>
    <xf numFmtId="0" fontId="11" fillId="2" borderId="0" xfId="30" applyFont="1" applyFill="1" applyAlignment="1">
      <alignment horizontal="right"/>
    </xf>
    <xf numFmtId="0" fontId="11" fillId="2" borderId="0" xfId="30" applyFont="1" applyFill="1"/>
    <xf numFmtId="0" fontId="12" fillId="2" borderId="0" xfId="30" applyFont="1" applyFill="1" applyAlignment="1">
      <alignment vertical="top" wrapText="1"/>
    </xf>
    <xf numFmtId="0" fontId="13" fillId="2" borderId="1" xfId="59" applyFont="1" applyFill="1" applyBorder="1" applyAlignment="1">
      <alignment horizontal="left" vertical="top"/>
    </xf>
    <xf numFmtId="0" fontId="13" fillId="2" borderId="1" xfId="59" applyFont="1" applyFill="1" applyBorder="1" applyAlignment="1">
      <alignment horizontal="left" vertical="top" wrapText="1"/>
    </xf>
    <xf numFmtId="0" fontId="34" fillId="2" borderId="0" xfId="30" applyFont="1" applyFill="1" applyAlignment="1">
      <alignment vertical="top" wrapText="1"/>
    </xf>
    <xf numFmtId="0" fontId="34" fillId="2" borderId="2" xfId="30" applyFont="1" applyFill="1" applyBorder="1"/>
    <xf numFmtId="0" fontId="34" fillId="2" borderId="2" xfId="30" applyFont="1" applyFill="1" applyBorder="1" applyAlignment="1">
      <alignment vertical="top" wrapText="1"/>
    </xf>
    <xf numFmtId="0" fontId="34" fillId="3" borderId="0" xfId="30" applyFont="1" applyFill="1" applyAlignment="1">
      <alignment vertical="top" wrapText="1"/>
    </xf>
    <xf numFmtId="0" fontId="11" fillId="2" borderId="0" xfId="30" applyFont="1" applyFill="1" applyAlignment="1">
      <alignment horizontal="left"/>
    </xf>
    <xf numFmtId="0" fontId="15" fillId="2" borderId="0" xfId="30" applyFont="1" applyFill="1"/>
    <xf numFmtId="0" fontId="12" fillId="2" borderId="0" xfId="30" applyFont="1" applyFill="1"/>
    <xf numFmtId="0" fontId="15" fillId="3" borderId="0" xfId="30" applyFont="1" applyFill="1"/>
    <xf numFmtId="0" fontId="13" fillId="2" borderId="3" xfId="59" applyFont="1" applyFill="1" applyBorder="1" applyAlignment="1">
      <alignment horizontal="left" vertical="top"/>
    </xf>
    <xf numFmtId="0" fontId="13" fillId="2" borderId="4" xfId="59" applyFont="1" applyFill="1" applyBorder="1" applyAlignment="1">
      <alignment horizontal="left" vertical="top"/>
    </xf>
    <xf numFmtId="0" fontId="15" fillId="2" borderId="5" xfId="30" applyFont="1" applyFill="1" applyBorder="1"/>
    <xf numFmtId="0" fontId="13" fillId="2" borderId="4" xfId="66" applyFont="1" applyFill="1" applyBorder="1" applyAlignment="1" applyProtection="1">
      <alignment horizontal="left" vertical="center"/>
      <protection hidden="1"/>
    </xf>
    <xf numFmtId="0" fontId="15" fillId="3" borderId="0" xfId="30" applyFont="1" applyFill="1" applyBorder="1"/>
    <xf numFmtId="14" fontId="13" fillId="2" borderId="4" xfId="59" applyNumberFormat="1" applyFont="1" applyFill="1" applyBorder="1" applyAlignment="1">
      <alignment horizontal="left" vertical="top"/>
    </xf>
    <xf numFmtId="0" fontId="13" fillId="2" borderId="0" xfId="59" applyFont="1" applyFill="1" applyBorder="1" applyAlignment="1">
      <alignment horizontal="left" vertical="top"/>
    </xf>
    <xf numFmtId="14" fontId="13" fillId="2" borderId="0" xfId="59" applyNumberFormat="1" applyFont="1" applyFill="1" applyBorder="1" applyAlignment="1">
      <alignment horizontal="left" vertical="top"/>
    </xf>
    <xf numFmtId="0" fontId="17" fillId="2" borderId="0" xfId="66" applyFont="1" applyFill="1" applyBorder="1" applyAlignment="1" applyProtection="1">
      <alignment horizontal="left" vertical="center"/>
      <protection hidden="1"/>
    </xf>
    <xf numFmtId="0" fontId="13" fillId="2" borderId="0" xfId="66" applyFont="1" applyFill="1" applyAlignment="1" applyProtection="1">
      <alignment horizontal="left" vertical="center"/>
      <protection hidden="1"/>
    </xf>
    <xf numFmtId="0" fontId="13" fillId="2" borderId="0" xfId="66" applyFont="1" applyFill="1" applyAlignment="1" applyProtection="1">
      <alignment horizontal="left"/>
      <protection hidden="1"/>
    </xf>
    <xf numFmtId="0" fontId="17" fillId="2" borderId="0" xfId="66" applyFont="1" applyFill="1" applyBorder="1" applyAlignment="1" applyProtection="1">
      <alignment horizontal="centerContinuous"/>
      <protection hidden="1"/>
    </xf>
    <xf numFmtId="0" fontId="17" fillId="2" borderId="0" xfId="66" applyFont="1" applyFill="1" applyAlignment="1" applyProtection="1">
      <alignment horizontal="centerContinuous"/>
      <protection hidden="1"/>
    </xf>
    <xf numFmtId="0" fontId="17" fillId="2" borderId="0" xfId="66" applyFont="1" applyFill="1" applyBorder="1" applyAlignment="1" applyProtection="1">
      <alignment horizontal="right"/>
      <protection hidden="1"/>
    </xf>
    <xf numFmtId="0" fontId="13" fillId="2" borderId="6" xfId="66" applyFont="1" applyFill="1" applyBorder="1" applyAlignment="1" applyProtection="1">
      <alignment horizontal="left" vertical="center"/>
      <protection hidden="1"/>
    </xf>
    <xf numFmtId="0" fontId="13" fillId="2" borderId="7" xfId="66" applyFont="1" applyFill="1" applyBorder="1" applyAlignment="1" applyProtection="1">
      <alignment horizontal="center" vertical="center" wrapText="1"/>
      <protection hidden="1"/>
    </xf>
    <xf numFmtId="0" fontId="13" fillId="2" borderId="7" xfId="66" applyFont="1" applyFill="1" applyBorder="1" applyAlignment="1" applyProtection="1">
      <alignment horizontal="centerContinuous" vertical="center" wrapText="1"/>
      <protection hidden="1"/>
    </xf>
    <xf numFmtId="0" fontId="13" fillId="2" borderId="8" xfId="66" applyFont="1" applyFill="1" applyBorder="1" applyAlignment="1" applyProtection="1">
      <alignment horizontal="center" vertical="center" wrapText="1"/>
      <protection hidden="1"/>
    </xf>
    <xf numFmtId="0" fontId="17" fillId="2" borderId="9" xfId="66" applyFont="1" applyFill="1" applyBorder="1" applyAlignment="1" applyProtection="1">
      <alignment horizontal="left" vertical="center"/>
      <protection hidden="1"/>
    </xf>
    <xf numFmtId="3" fontId="17" fillId="2" borderId="10" xfId="15" applyNumberFormat="1" applyFont="1" applyFill="1" applyBorder="1" applyAlignment="1" applyProtection="1">
      <alignment horizontal="right" vertical="center"/>
      <protection locked="0"/>
    </xf>
    <xf numFmtId="3" fontId="17" fillId="2" borderId="11" xfId="15" applyNumberFormat="1" applyFont="1" applyFill="1" applyBorder="1" applyAlignment="1" applyProtection="1">
      <alignment horizontal="right" vertical="center"/>
      <protection hidden="1"/>
    </xf>
    <xf numFmtId="0" fontId="17" fillId="2" borderId="12" xfId="66" applyFont="1" applyFill="1" applyBorder="1" applyAlignment="1" applyProtection="1">
      <alignment horizontal="left" vertical="center"/>
      <protection hidden="1"/>
    </xf>
    <xf numFmtId="3" fontId="17" fillId="2" borderId="1" xfId="15" applyNumberFormat="1" applyFont="1" applyFill="1" applyBorder="1" applyAlignment="1" applyProtection="1">
      <alignment horizontal="right" vertical="center"/>
      <protection hidden="1"/>
    </xf>
    <xf numFmtId="3" fontId="17" fillId="2" borderId="13" xfId="15" applyNumberFormat="1" applyFont="1" applyFill="1" applyBorder="1" applyAlignment="1" applyProtection="1">
      <alignment horizontal="right" vertical="center"/>
      <protection hidden="1"/>
    </xf>
    <xf numFmtId="0" fontId="13" fillId="2" borderId="12" xfId="66" applyFont="1" applyFill="1" applyBorder="1" applyAlignment="1" applyProtection="1">
      <alignment horizontal="left" vertical="center"/>
      <protection hidden="1"/>
    </xf>
    <xf numFmtId="3" fontId="13" fillId="2" borderId="1" xfId="15" applyNumberFormat="1" applyFont="1" applyFill="1" applyBorder="1" applyAlignment="1" applyProtection="1">
      <alignment horizontal="right" vertical="center"/>
      <protection hidden="1"/>
    </xf>
    <xf numFmtId="3" fontId="13" fillId="2" borderId="13" xfId="15" applyNumberFormat="1" applyFont="1" applyFill="1" applyBorder="1" applyAlignment="1" applyProtection="1">
      <alignment horizontal="right" vertical="center"/>
      <protection hidden="1"/>
    </xf>
    <xf numFmtId="3" fontId="17" fillId="4" borderId="1" xfId="15" applyNumberFormat="1" applyFont="1" applyFill="1" applyBorder="1" applyAlignment="1" applyProtection="1">
      <alignment horizontal="right" vertical="center"/>
      <protection hidden="1"/>
    </xf>
    <xf numFmtId="3" fontId="13" fillId="4" borderId="1" xfId="15" applyNumberFormat="1" applyFont="1" applyFill="1" applyBorder="1" applyAlignment="1" applyProtection="1">
      <alignment horizontal="right" vertical="center"/>
      <protection hidden="1"/>
    </xf>
    <xf numFmtId="0" fontId="17" fillId="4" borderId="13" xfId="66" applyFont="1" applyFill="1" applyBorder="1" applyProtection="1">
      <alignment horizontal="left" vertical="center"/>
      <protection hidden="1"/>
    </xf>
    <xf numFmtId="0" fontId="13" fillId="2" borderId="14" xfId="66" applyFont="1" applyFill="1" applyBorder="1" applyAlignment="1" applyProtection="1">
      <alignment horizontal="left" vertical="center"/>
      <protection hidden="1"/>
    </xf>
    <xf numFmtId="3" fontId="13" fillId="2" borderId="15" xfId="15" applyNumberFormat="1" applyFont="1" applyFill="1" applyBorder="1" applyAlignment="1" applyProtection="1">
      <alignment horizontal="right" vertical="center"/>
      <protection hidden="1"/>
    </xf>
    <xf numFmtId="3" fontId="13" fillId="2" borderId="16" xfId="15" applyNumberFormat="1" applyFont="1" applyFill="1" applyBorder="1" applyAlignment="1" applyProtection="1">
      <alignment horizontal="right" vertical="center"/>
      <protection hidden="1"/>
    </xf>
    <xf numFmtId="0" fontId="17" fillId="2" borderId="0" xfId="66" applyFont="1" applyFill="1" applyBorder="1" applyProtection="1">
      <alignment horizontal="left" vertical="center"/>
      <protection hidden="1"/>
    </xf>
    <xf numFmtId="0" fontId="13" fillId="2" borderId="17" xfId="66" applyFont="1" applyFill="1" applyBorder="1" applyAlignment="1" applyProtection="1">
      <alignment horizontal="left" vertical="center" wrapText="1"/>
      <protection hidden="1"/>
    </xf>
    <xf numFmtId="0" fontId="13" fillId="2" borderId="12" xfId="66" applyFont="1" applyFill="1" applyBorder="1" applyAlignment="1" applyProtection="1">
      <alignment horizontal="left" vertical="center" wrapText="1"/>
      <protection hidden="1"/>
    </xf>
    <xf numFmtId="0" fontId="13" fillId="2" borderId="14" xfId="66" applyFont="1" applyFill="1" applyBorder="1" applyAlignment="1" applyProtection="1">
      <alignment horizontal="left" vertical="center" wrapText="1"/>
      <protection hidden="1"/>
    </xf>
    <xf numFmtId="0" fontId="13" fillId="2" borderId="15" xfId="59" applyFont="1" applyFill="1" applyBorder="1" applyAlignment="1" applyProtection="1">
      <alignment horizontal="center" vertical="center"/>
      <protection hidden="1"/>
    </xf>
    <xf numFmtId="3" fontId="13" fillId="2" borderId="15" xfId="66" applyNumberFormat="1" applyFont="1" applyFill="1" applyBorder="1" applyAlignment="1" applyProtection="1">
      <alignment horizontal="center" vertical="center"/>
      <protection hidden="1"/>
    </xf>
    <xf numFmtId="3" fontId="13" fillId="2" borderId="15" xfId="66" applyNumberFormat="1" applyFont="1" applyFill="1" applyBorder="1" applyAlignment="1" applyProtection="1">
      <alignment horizontal="right" vertical="center"/>
      <protection hidden="1"/>
    </xf>
    <xf numFmtId="3" fontId="13" fillId="2" borderId="16" xfId="66" applyNumberFormat="1" applyFont="1" applyFill="1" applyBorder="1" applyProtection="1">
      <alignment horizontal="left" vertical="center"/>
      <protection hidden="1"/>
    </xf>
    <xf numFmtId="0" fontId="17" fillId="2" borderId="0" xfId="66" applyFont="1" applyFill="1" applyAlignment="1" applyProtection="1">
      <alignment horizontal="left" vertical="center"/>
      <protection hidden="1"/>
    </xf>
    <xf numFmtId="0" fontId="17" fillId="2" borderId="0" xfId="66" applyFont="1" applyFill="1" applyProtection="1">
      <alignment horizontal="left" vertical="center"/>
      <protection hidden="1"/>
    </xf>
    <xf numFmtId="0" fontId="13" fillId="2" borderId="17" xfId="66" applyFont="1" applyFill="1" applyBorder="1" applyAlignment="1" applyProtection="1">
      <alignment horizontal="left" vertical="center"/>
      <protection hidden="1"/>
    </xf>
    <xf numFmtId="3" fontId="13" fillId="2" borderId="1" xfId="66" applyNumberFormat="1" applyFont="1" applyFill="1" applyBorder="1" applyAlignment="1" applyProtection="1">
      <alignment horizontal="right" vertical="center"/>
      <protection hidden="1"/>
    </xf>
    <xf numFmtId="3" fontId="13" fillId="2" borderId="13" xfId="66" applyNumberFormat="1" applyFont="1" applyFill="1" applyBorder="1" applyAlignment="1" applyProtection="1">
      <alignment horizontal="right" vertical="center"/>
      <protection hidden="1"/>
    </xf>
    <xf numFmtId="3" fontId="13" fillId="2" borderId="16" xfId="66" applyNumberFormat="1" applyFont="1" applyFill="1" applyBorder="1" applyAlignment="1" applyProtection="1">
      <alignment horizontal="right" vertical="center"/>
      <protection hidden="1"/>
    </xf>
    <xf numFmtId="0" fontId="14" fillId="2" borderId="1" xfId="30" applyFont="1" applyFill="1" applyBorder="1" applyAlignment="1">
      <alignment horizontal="left" vertical="top" wrapText="1"/>
    </xf>
    <xf numFmtId="0" fontId="13" fillId="2" borderId="18" xfId="59" applyFont="1" applyFill="1" applyBorder="1" applyAlignment="1">
      <alignment horizontal="left" vertical="top"/>
    </xf>
    <xf numFmtId="0" fontId="18" fillId="3" borderId="0" xfId="0" applyFont="1" applyFill="1" applyAlignment="1">
      <alignment vertical="center" wrapText="1"/>
    </xf>
    <xf numFmtId="0" fontId="18" fillId="3" borderId="0" xfId="0" applyFont="1" applyFill="1"/>
    <xf numFmtId="0" fontId="19" fillId="2" borderId="0" xfId="0" applyFont="1" applyFill="1" applyAlignment="1">
      <alignment horizontal="left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/>
    <xf numFmtId="0" fontId="20" fillId="2" borderId="0" xfId="0" applyFont="1" applyFill="1"/>
    <xf numFmtId="0" fontId="17" fillId="3" borderId="0" xfId="0" applyFont="1" applyFill="1"/>
    <xf numFmtId="0" fontId="19" fillId="2" borderId="0" xfId="65" applyFont="1" applyFill="1" applyAlignment="1">
      <alignment vertical="center"/>
    </xf>
    <xf numFmtId="0" fontId="13" fillId="2" borderId="0" xfId="65" applyFont="1" applyFill="1" applyAlignment="1">
      <alignment vertical="center" wrapText="1"/>
    </xf>
    <xf numFmtId="0" fontId="17" fillId="2" borderId="0" xfId="65" applyFont="1" applyFill="1"/>
    <xf numFmtId="0" fontId="21" fillId="3" borderId="0" xfId="0" applyFont="1" applyFill="1"/>
    <xf numFmtId="0" fontId="13" fillId="2" borderId="3" xfId="0" applyFont="1" applyFill="1" applyBorder="1"/>
    <xf numFmtId="0" fontId="13" fillId="2" borderId="4" xfId="0" applyFont="1" applyFill="1" applyBorder="1" applyAlignment="1"/>
    <xf numFmtId="0" fontId="13" fillId="2" borderId="5" xfId="0" applyFont="1" applyFill="1" applyBorder="1" applyAlignment="1"/>
    <xf numFmtId="0" fontId="13" fillId="2" borderId="4" xfId="0" applyFont="1" applyFill="1" applyBorder="1"/>
    <xf numFmtId="0" fontId="13" fillId="2" borderId="5" xfId="0" applyFont="1" applyFill="1" applyBorder="1" applyAlignment="1">
      <alignment horizontal="right"/>
    </xf>
    <xf numFmtId="0" fontId="13" fillId="2" borderId="0" xfId="64" applyFont="1" applyFill="1" applyBorder="1"/>
    <xf numFmtId="0" fontId="13" fillId="2" borderId="0" xfId="64" applyFont="1" applyFill="1" applyBorder="1" applyAlignment="1">
      <alignment horizontal="left"/>
    </xf>
    <xf numFmtId="0" fontId="13" fillId="2" borderId="0" xfId="0" applyFont="1" applyFill="1" applyBorder="1"/>
    <xf numFmtId="0" fontId="17" fillId="2" borderId="0" xfId="64" applyFont="1" applyFill="1" applyBorder="1"/>
    <xf numFmtId="0" fontId="17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horizontal="left" vertical="center"/>
    </xf>
    <xf numFmtId="0" fontId="17" fillId="2" borderId="0" xfId="0" applyFont="1" applyFill="1"/>
    <xf numFmtId="0" fontId="13" fillId="2" borderId="0" xfId="0" applyFont="1" applyFill="1" applyAlignment="1">
      <alignment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/>
    </xf>
    <xf numFmtId="0" fontId="17" fillId="2" borderId="20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14" fontId="17" fillId="2" borderId="0" xfId="63" applyNumberFormat="1" applyFont="1" applyFill="1"/>
    <xf numFmtId="0" fontId="17" fillId="2" borderId="0" xfId="0" applyFont="1" applyFill="1" applyBorder="1" applyAlignment="1">
      <alignment vertical="center"/>
    </xf>
    <xf numFmtId="0" fontId="23" fillId="3" borderId="0" xfId="0" applyFont="1" applyFill="1"/>
    <xf numFmtId="0" fontId="22" fillId="3" borderId="0" xfId="0" applyFont="1" applyFill="1"/>
    <xf numFmtId="0" fontId="26" fillId="3" borderId="0" xfId="0" applyFont="1" applyFill="1"/>
    <xf numFmtId="3" fontId="17" fillId="3" borderId="0" xfId="0" applyNumberFormat="1" applyFont="1" applyFill="1"/>
    <xf numFmtId="0" fontId="13" fillId="2" borderId="0" xfId="0" applyFont="1" applyFill="1"/>
    <xf numFmtId="0" fontId="13" fillId="2" borderId="0" xfId="0" applyFont="1" applyFill="1" applyAlignment="1">
      <alignment horizontal="right"/>
    </xf>
    <xf numFmtId="0" fontId="22" fillId="2" borderId="3" xfId="0" applyFont="1" applyFill="1" applyBorder="1"/>
    <xf numFmtId="0" fontId="23" fillId="2" borderId="4" xfId="0" applyFont="1" applyFill="1" applyBorder="1"/>
    <xf numFmtId="0" fontId="22" fillId="2" borderId="4" xfId="0" applyFont="1" applyFill="1" applyBorder="1" applyAlignment="1">
      <alignment horizontal="left"/>
    </xf>
    <xf numFmtId="49" fontId="22" fillId="2" borderId="4" xfId="0" applyNumberFormat="1" applyFont="1" applyFill="1" applyBorder="1"/>
    <xf numFmtId="0" fontId="22" fillId="2" borderId="21" xfId="0" applyFont="1" applyFill="1" applyBorder="1"/>
    <xf numFmtId="0" fontId="23" fillId="2" borderId="22" xfId="0" applyFont="1" applyFill="1" applyBorder="1"/>
    <xf numFmtId="0" fontId="22" fillId="2" borderId="22" xfId="0" applyFont="1" applyFill="1" applyBorder="1"/>
    <xf numFmtId="0" fontId="23" fillId="2" borderId="0" xfId="0" applyFont="1" applyFill="1"/>
    <xf numFmtId="0" fontId="23" fillId="2" borderId="0" xfId="0" applyFont="1" applyFill="1" applyBorder="1"/>
    <xf numFmtId="0" fontId="22" fillId="2" borderId="3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24" fillId="2" borderId="0" xfId="16" applyFont="1" applyFill="1" applyAlignment="1" applyProtection="1">
      <alignment horizontal="left"/>
    </xf>
    <xf numFmtId="0" fontId="22" fillId="2" borderId="0" xfId="0" applyFont="1" applyFill="1"/>
    <xf numFmtId="0" fontId="25" fillId="2" borderId="0" xfId="16" applyFont="1" applyFill="1" applyAlignment="1" applyProtection="1">
      <alignment horizontal="left"/>
    </xf>
    <xf numFmtId="0" fontId="24" fillId="2" borderId="0" xfId="16" applyFont="1" applyFill="1" applyAlignment="1" applyProtection="1"/>
    <xf numFmtId="0" fontId="22" fillId="2" borderId="0" xfId="0" applyFont="1" applyFill="1" applyAlignment="1">
      <alignment horizontal="left"/>
    </xf>
    <xf numFmtId="3" fontId="23" fillId="2" borderId="0" xfId="0" applyNumberFormat="1" applyFont="1" applyFill="1"/>
    <xf numFmtId="3" fontId="17" fillId="2" borderId="0" xfId="0" applyNumberFormat="1" applyFont="1" applyFill="1"/>
    <xf numFmtId="0" fontId="19" fillId="2" borderId="0" xfId="0" applyFont="1" applyFill="1"/>
    <xf numFmtId="0" fontId="22" fillId="2" borderId="4" xfId="0" applyFont="1" applyFill="1" applyBorder="1"/>
    <xf numFmtId="0" fontId="22" fillId="2" borderId="18" xfId="0" applyFont="1" applyFill="1" applyBorder="1"/>
    <xf numFmtId="0" fontId="23" fillId="2" borderId="18" xfId="0" applyFont="1" applyFill="1" applyBorder="1"/>
    <xf numFmtId="0" fontId="22" fillId="2" borderId="18" xfId="0" applyFont="1" applyFill="1" applyBorder="1" applyAlignment="1">
      <alignment horizontal="center"/>
    </xf>
    <xf numFmtId="0" fontId="18" fillId="2" borderId="22" xfId="0" applyFont="1" applyFill="1" applyBorder="1"/>
    <xf numFmtId="0" fontId="22" fillId="2" borderId="22" xfId="0" applyFont="1" applyFill="1" applyBorder="1" applyAlignment="1">
      <alignment horizontal="center"/>
    </xf>
    <xf numFmtId="165" fontId="22" fillId="2" borderId="0" xfId="0" applyNumberFormat="1" applyFont="1" applyFill="1"/>
    <xf numFmtId="0" fontId="23" fillId="2" borderId="0" xfId="0" applyFont="1" applyFill="1" applyAlignment="1">
      <alignment horizontal="left"/>
    </xf>
    <xf numFmtId="165" fontId="23" fillId="2" borderId="0" xfId="0" applyNumberFormat="1" applyFont="1" applyFill="1"/>
    <xf numFmtId="0" fontId="21" fillId="2" borderId="0" xfId="0" applyFont="1" applyFill="1"/>
    <xf numFmtId="0" fontId="35" fillId="3" borderId="0" xfId="16" applyFont="1" applyFill="1" applyAlignment="1" applyProtection="1"/>
    <xf numFmtId="0" fontId="35" fillId="3" borderId="0" xfId="16" applyFont="1" applyFill="1" applyAlignment="1" applyProtection="1">
      <alignment vertical="top"/>
    </xf>
    <xf numFmtId="0" fontId="23" fillId="2" borderId="5" xfId="0" applyFont="1" applyFill="1" applyBorder="1"/>
    <xf numFmtId="0" fontId="19" fillId="3" borderId="0" xfId="0" applyFont="1" applyFill="1"/>
    <xf numFmtId="0" fontId="27" fillId="0" borderId="0" xfId="0" applyFont="1"/>
    <xf numFmtId="3" fontId="27" fillId="0" borderId="0" xfId="0" applyNumberFormat="1" applyFont="1"/>
    <xf numFmtId="0" fontId="13" fillId="2" borderId="5" xfId="0" applyFont="1" applyFill="1" applyBorder="1"/>
    <xf numFmtId="0" fontId="15" fillId="2" borderId="0" xfId="30" applyFont="1" applyFill="1" applyBorder="1"/>
    <xf numFmtId="0" fontId="13" fillId="2" borderId="0" xfId="59" applyFont="1" applyFill="1" applyBorder="1" applyAlignment="1">
      <alignment horizontal="right" vertical="top"/>
    </xf>
    <xf numFmtId="0" fontId="13" fillId="2" borderId="23" xfId="41" applyFont="1" applyFill="1" applyBorder="1" applyAlignment="1">
      <alignment horizontal="center" vertical="center" wrapText="1"/>
    </xf>
    <xf numFmtId="0" fontId="13" fillId="2" borderId="24" xfId="41" applyFont="1" applyFill="1" applyBorder="1" applyAlignment="1">
      <alignment horizontal="center" vertical="center"/>
    </xf>
    <xf numFmtId="0" fontId="13" fillId="2" borderId="24" xfId="41" applyFont="1" applyFill="1" applyBorder="1" applyAlignment="1">
      <alignment horizontal="center" vertical="center" wrapText="1"/>
    </xf>
    <xf numFmtId="9" fontId="13" fillId="2" borderId="24" xfId="41" applyNumberFormat="1" applyFont="1" applyFill="1" applyBorder="1" applyAlignment="1">
      <alignment horizontal="center" vertical="center" wrapText="1"/>
    </xf>
    <xf numFmtId="0" fontId="13" fillId="2" borderId="25" xfId="41" applyFont="1" applyFill="1" applyBorder="1" applyAlignment="1">
      <alignment horizontal="center" vertical="center" wrapText="1"/>
    </xf>
    <xf numFmtId="3" fontId="17" fillId="2" borderId="1" xfId="41" applyNumberFormat="1" applyFont="1" applyFill="1" applyBorder="1"/>
    <xf numFmtId="3" fontId="17" fillId="2" borderId="13" xfId="41" applyNumberFormat="1" applyFont="1" applyFill="1" applyBorder="1"/>
    <xf numFmtId="0" fontId="17" fillId="3" borderId="0" xfId="59" applyFont="1" applyFill="1"/>
    <xf numFmtId="0" fontId="13" fillId="2" borderId="12" xfId="41" applyFont="1" applyFill="1" applyBorder="1" applyAlignment="1">
      <alignment horizontal="left"/>
    </xf>
    <xf numFmtId="0" fontId="13" fillId="2" borderId="1" xfId="41" applyFont="1" applyFill="1" applyBorder="1" applyAlignment="1">
      <alignment horizontal="left"/>
    </xf>
    <xf numFmtId="3" fontId="13" fillId="2" borderId="1" xfId="41" applyNumberFormat="1" applyFont="1" applyFill="1" applyBorder="1"/>
    <xf numFmtId="166" fontId="13" fillId="2" borderId="1" xfId="41" applyNumberFormat="1" applyFont="1" applyFill="1" applyBorder="1" applyAlignment="1">
      <alignment horizontal="center"/>
    </xf>
    <xf numFmtId="167" fontId="13" fillId="2" borderId="1" xfId="41" applyNumberFormat="1" applyFont="1" applyFill="1" applyBorder="1" applyAlignment="1">
      <alignment horizontal="center"/>
    </xf>
    <xf numFmtId="3" fontId="13" fillId="2" borderId="13" xfId="41" applyNumberFormat="1" applyFont="1" applyFill="1" applyBorder="1"/>
    <xf numFmtId="0" fontId="13" fillId="2" borderId="26" xfId="41" applyFont="1" applyFill="1" applyBorder="1" applyAlignment="1">
      <alignment horizontal="center"/>
    </xf>
    <xf numFmtId="0" fontId="13" fillId="2" borderId="0" xfId="41" applyFont="1" applyFill="1" applyBorder="1" applyAlignment="1">
      <alignment horizontal="left"/>
    </xf>
    <xf numFmtId="0" fontId="13" fillId="2" borderId="0" xfId="41" applyFont="1" applyFill="1" applyBorder="1"/>
    <xf numFmtId="3" fontId="13" fillId="2" borderId="0" xfId="41" applyNumberFormat="1" applyFont="1" applyFill="1" applyBorder="1"/>
    <xf numFmtId="166" fontId="13" fillId="2" borderId="0" xfId="41" applyNumberFormat="1" applyFont="1" applyFill="1" applyBorder="1" applyAlignment="1">
      <alignment horizontal="center"/>
    </xf>
    <xf numFmtId="167" fontId="13" fillId="2" borderId="0" xfId="41" applyNumberFormat="1" applyFont="1" applyFill="1" applyBorder="1" applyAlignment="1">
      <alignment horizontal="center"/>
    </xf>
    <xf numFmtId="3" fontId="13" fillId="2" borderId="27" xfId="41" applyNumberFormat="1" applyFont="1" applyFill="1" applyBorder="1"/>
    <xf numFmtId="0" fontId="17" fillId="2" borderId="26" xfId="41" applyFont="1" applyFill="1" applyBorder="1" applyAlignment="1">
      <alignment horizontal="center"/>
    </xf>
    <xf numFmtId="0" fontId="17" fillId="2" borderId="0" xfId="41" applyFont="1" applyFill="1" applyBorder="1"/>
    <xf numFmtId="3" fontId="17" fillId="2" borderId="0" xfId="41" applyNumberFormat="1" applyFont="1" applyFill="1" applyBorder="1"/>
    <xf numFmtId="166" fontId="17" fillId="2" borderId="0" xfId="41" applyNumberFormat="1" applyFont="1" applyFill="1" applyBorder="1" applyAlignment="1">
      <alignment horizontal="center"/>
    </xf>
    <xf numFmtId="167" fontId="17" fillId="2" borderId="0" xfId="41" applyNumberFormat="1" applyFont="1" applyFill="1" applyBorder="1" applyAlignment="1">
      <alignment horizontal="center"/>
    </xf>
    <xf numFmtId="3" fontId="17" fillId="2" borderId="27" xfId="41" applyNumberFormat="1" applyFont="1" applyFill="1" applyBorder="1"/>
    <xf numFmtId="3" fontId="13" fillId="2" borderId="7" xfId="41" applyNumberFormat="1" applyFont="1" applyFill="1" applyBorder="1"/>
    <xf numFmtId="3" fontId="13" fillId="2" borderId="8" xfId="41" applyNumberFormat="1" applyFont="1" applyFill="1" applyBorder="1"/>
    <xf numFmtId="0" fontId="13" fillId="2" borderId="4" xfId="0" applyFont="1" applyFill="1" applyBorder="1" applyAlignment="1">
      <alignment horizontal="left"/>
    </xf>
    <xf numFmtId="0" fontId="0" fillId="0" borderId="0" xfId="0" applyNumberFormat="1" applyProtection="1">
      <protection locked="0"/>
    </xf>
    <xf numFmtId="0" fontId="13" fillId="2" borderId="4" xfId="0" quotePrefix="1" applyFont="1" applyFill="1" applyBorder="1"/>
    <xf numFmtId="0" fontId="18" fillId="3" borderId="0" xfId="0" applyFont="1" applyFill="1" applyAlignment="1">
      <alignment vertical="top"/>
    </xf>
    <xf numFmtId="0" fontId="19" fillId="2" borderId="0" xfId="61" applyFont="1" applyFill="1" applyBorder="1" applyAlignment="1"/>
    <xf numFmtId="0" fontId="19" fillId="2" borderId="0" xfId="61" applyFont="1" applyFill="1" applyBorder="1"/>
    <xf numFmtId="0" fontId="18" fillId="2" borderId="0" xfId="61" applyFont="1" applyFill="1"/>
    <xf numFmtId="0" fontId="18" fillId="2" borderId="0" xfId="61" applyFont="1" applyFill="1" applyBorder="1"/>
    <xf numFmtId="0" fontId="18" fillId="3" borderId="0" xfId="51" applyFont="1" applyFill="1"/>
    <xf numFmtId="0" fontId="18" fillId="2" borderId="0" xfId="61" applyFont="1" applyFill="1" applyBorder="1" applyAlignment="1"/>
    <xf numFmtId="14" fontId="19" fillId="2" borderId="0" xfId="61" applyNumberFormat="1" applyFont="1" applyFill="1" applyBorder="1" applyAlignment="1">
      <alignment horizontal="center"/>
    </xf>
    <xf numFmtId="0" fontId="19" fillId="2" borderId="0" xfId="61" applyFont="1" applyFill="1" applyBorder="1" applyAlignment="1">
      <alignment horizontal="center"/>
    </xf>
    <xf numFmtId="0" fontId="18" fillId="2" borderId="0" xfId="51" applyFont="1" applyFill="1"/>
    <xf numFmtId="0" fontId="19" fillId="2" borderId="3" xfId="59" applyFont="1" applyFill="1" applyBorder="1" applyAlignment="1">
      <alignment vertical="top"/>
    </xf>
    <xf numFmtId="0" fontId="19" fillId="2" borderId="4" xfId="59" applyFont="1" applyFill="1" applyBorder="1" applyAlignment="1">
      <alignment horizontal="left" vertical="top"/>
    </xf>
    <xf numFmtId="0" fontId="19" fillId="2" borderId="28" xfId="66" applyFont="1" applyFill="1" applyBorder="1" applyAlignment="1" applyProtection="1">
      <alignment horizontal="left" vertical="center"/>
      <protection hidden="1"/>
    </xf>
    <xf numFmtId="0" fontId="19" fillId="2" borderId="18" xfId="0" applyFont="1" applyFill="1" applyBorder="1" applyAlignment="1">
      <alignment horizontal="left"/>
    </xf>
    <xf numFmtId="0" fontId="19" fillId="2" borderId="18" xfId="59" applyFont="1" applyFill="1" applyBorder="1" applyAlignment="1">
      <alignment horizontal="left" vertical="top"/>
    </xf>
    <xf numFmtId="0" fontId="15" fillId="2" borderId="18" xfId="35" applyFont="1" applyFill="1" applyBorder="1"/>
    <xf numFmtId="0" fontId="18" fillId="2" borderId="18" xfId="61" applyFont="1" applyFill="1" applyBorder="1"/>
    <xf numFmtId="0" fontId="18" fillId="2" borderId="29" xfId="61" applyFont="1" applyFill="1" applyBorder="1" applyProtection="1">
      <protection locked="0" hidden="1"/>
    </xf>
    <xf numFmtId="14" fontId="19" fillId="2" borderId="4" xfId="59" applyNumberFormat="1" applyFont="1" applyFill="1" applyBorder="1" applyAlignment="1">
      <alignment horizontal="left" vertical="top"/>
    </xf>
    <xf numFmtId="0" fontId="19" fillId="2" borderId="3" xfId="59" applyFont="1" applyFill="1" applyBorder="1" applyAlignment="1">
      <alignment horizontal="left" vertical="top"/>
    </xf>
    <xf numFmtId="0" fontId="18" fillId="2" borderId="4" xfId="51" applyFont="1" applyFill="1" applyBorder="1"/>
    <xf numFmtId="0" fontId="18" fillId="2" borderId="5" xfId="61" applyFont="1" applyFill="1" applyBorder="1" applyProtection="1">
      <protection locked="0" hidden="1"/>
    </xf>
    <xf numFmtId="0" fontId="19" fillId="2" borderId="0" xfId="59" applyFont="1" applyFill="1" applyBorder="1" applyAlignment="1">
      <alignment vertical="top"/>
    </xf>
    <xf numFmtId="14" fontId="19" fillId="2" borderId="0" xfId="59" applyNumberFormat="1" applyFont="1" applyFill="1" applyBorder="1" applyAlignment="1">
      <alignment horizontal="left" vertical="top"/>
    </xf>
    <xf numFmtId="14" fontId="19" fillId="2" borderId="18" xfId="59" applyNumberFormat="1" applyFont="1" applyFill="1" applyBorder="1" applyAlignment="1">
      <alignment horizontal="left" vertical="top"/>
    </xf>
    <xf numFmtId="0" fontId="19" fillId="2" borderId="0" xfId="59" applyFont="1" applyFill="1" applyBorder="1" applyAlignment="1">
      <alignment horizontal="left" vertical="top"/>
    </xf>
    <xf numFmtId="0" fontId="18" fillId="2" borderId="0" xfId="51" applyFont="1" applyFill="1" applyBorder="1"/>
    <xf numFmtId="0" fontId="18" fillId="2" borderId="0" xfId="61" applyFont="1" applyFill="1" applyAlignment="1"/>
    <xf numFmtId="0" fontId="18" fillId="3" borderId="0" xfId="61" applyFont="1" applyFill="1"/>
    <xf numFmtId="0" fontId="28" fillId="2" borderId="0" xfId="61" applyFont="1" applyFill="1" applyBorder="1" applyProtection="1">
      <protection locked="0" hidden="1"/>
    </xf>
    <xf numFmtId="0" fontId="17" fillId="2" borderId="0" xfId="61" applyFont="1" applyFill="1" applyBorder="1"/>
    <xf numFmtId="0" fontId="29" fillId="2" borderId="17" xfId="61" applyFont="1" applyFill="1" applyBorder="1" applyAlignment="1" applyProtection="1">
      <alignment horizontal="center" vertical="center" wrapText="1"/>
      <protection locked="0" hidden="1"/>
    </xf>
    <xf numFmtId="0" fontId="29" fillId="2" borderId="30" xfId="61" applyFont="1" applyFill="1" applyBorder="1" applyAlignment="1" applyProtection="1">
      <alignment horizontal="center" vertical="center" wrapText="1"/>
      <protection locked="0" hidden="1"/>
    </xf>
    <xf numFmtId="0" fontId="29" fillId="2" borderId="31" xfId="61" applyFont="1" applyFill="1" applyBorder="1" applyAlignment="1" applyProtection="1">
      <alignment horizontal="center" vertical="center" wrapText="1"/>
      <protection locked="0" hidden="1"/>
    </xf>
    <xf numFmtId="0" fontId="6" fillId="2" borderId="0" xfId="61" applyFill="1"/>
    <xf numFmtId="0" fontId="28" fillId="2" borderId="12" xfId="61" applyFont="1" applyFill="1" applyBorder="1" applyAlignment="1" applyProtection="1">
      <alignment horizontal="center"/>
      <protection locked="0" hidden="1"/>
    </xf>
    <xf numFmtId="170" fontId="28" fillId="2" borderId="1" xfId="61" applyNumberFormat="1" applyFont="1" applyFill="1" applyBorder="1" applyProtection="1">
      <protection locked="0" hidden="1"/>
    </xf>
    <xf numFmtId="170" fontId="28" fillId="2" borderId="13" xfId="61" applyNumberFormat="1" applyFont="1" applyFill="1" applyBorder="1" applyProtection="1">
      <protection locked="0" hidden="1"/>
    </xf>
    <xf numFmtId="0" fontId="28" fillId="2" borderId="14" xfId="61" applyFont="1" applyFill="1" applyBorder="1" applyProtection="1">
      <protection locked="0" hidden="1"/>
    </xf>
    <xf numFmtId="0" fontId="13" fillId="2" borderId="32" xfId="61" applyFont="1" applyFill="1" applyBorder="1"/>
    <xf numFmtId="170" fontId="13" fillId="2" borderId="15" xfId="61" applyNumberFormat="1" applyFont="1" applyFill="1" applyBorder="1"/>
    <xf numFmtId="170" fontId="13" fillId="2" borderId="16" xfId="61" applyNumberFormat="1" applyFont="1" applyFill="1" applyBorder="1"/>
    <xf numFmtId="0" fontId="29" fillId="2" borderId="33" xfId="61" applyFont="1" applyFill="1" applyBorder="1" applyAlignment="1" applyProtection="1">
      <alignment horizontal="center" vertical="center" wrapText="1"/>
      <protection locked="0" hidden="1"/>
    </xf>
    <xf numFmtId="0" fontId="29" fillId="2" borderId="34" xfId="61" applyFont="1" applyFill="1" applyBorder="1" applyAlignment="1" applyProtection="1">
      <alignment horizontal="center" vertical="center" wrapText="1"/>
      <protection locked="0" hidden="1"/>
    </xf>
    <xf numFmtId="170" fontId="28" fillId="2" borderId="32" xfId="61" applyNumberFormat="1" applyFont="1" applyFill="1" applyBorder="1" applyProtection="1">
      <protection locked="0" hidden="1"/>
    </xf>
    <xf numFmtId="170" fontId="28" fillId="2" borderId="35" xfId="61" applyNumberFormat="1" applyFont="1" applyFill="1" applyBorder="1" applyProtection="1">
      <protection locked="0" hidden="1"/>
    </xf>
    <xf numFmtId="0" fontId="28" fillId="2" borderId="0" xfId="61" applyFont="1" applyFill="1" applyBorder="1" applyAlignment="1" applyProtection="1">
      <alignment horizontal="right"/>
      <protection locked="0" hidden="1"/>
    </xf>
    <xf numFmtId="0" fontId="29" fillId="2" borderId="36" xfId="61" applyFont="1" applyFill="1" applyBorder="1" applyAlignment="1" applyProtection="1">
      <alignment horizontal="center" vertical="center" wrapText="1"/>
      <protection locked="0" hidden="1"/>
    </xf>
    <xf numFmtId="170" fontId="28" fillId="2" borderId="1" xfId="61" applyNumberFormat="1" applyFont="1" applyFill="1" applyBorder="1" applyAlignment="1" applyProtection="1">
      <alignment horizontal="right" vertical="center" wrapText="1"/>
      <protection locked="0" hidden="1"/>
    </xf>
    <xf numFmtId="170" fontId="28" fillId="2" borderId="1" xfId="61" applyNumberFormat="1" applyFont="1" applyFill="1" applyBorder="1" applyAlignment="1" applyProtection="1">
      <alignment horizontal="right"/>
      <protection locked="0" hidden="1"/>
    </xf>
    <xf numFmtId="170" fontId="28" fillId="2" borderId="13" xfId="61" applyNumberFormat="1" applyFont="1" applyFill="1" applyBorder="1" applyAlignment="1">
      <alignment horizontal="right"/>
    </xf>
    <xf numFmtId="0" fontId="22" fillId="2" borderId="32" xfId="61" applyFont="1" applyFill="1" applyBorder="1" applyAlignment="1" applyProtection="1">
      <alignment horizontal="left"/>
      <protection locked="0" hidden="1"/>
    </xf>
    <xf numFmtId="170" fontId="22" fillId="2" borderId="15" xfId="61" applyNumberFormat="1" applyFont="1" applyFill="1" applyBorder="1" applyAlignment="1" applyProtection="1">
      <alignment horizontal="right"/>
      <protection locked="0" hidden="1"/>
    </xf>
    <xf numFmtId="0" fontId="18" fillId="3" borderId="0" xfId="61" applyFont="1" applyFill="1" applyAlignment="1"/>
    <xf numFmtId="0" fontId="13" fillId="4" borderId="0" xfId="0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11" fillId="0" borderId="37" xfId="66" applyFont="1" applyBorder="1" applyAlignment="1">
      <alignment horizontal="center" vertical="center" wrapText="1"/>
    </xf>
    <xf numFmtId="0" fontId="19" fillId="0" borderId="38" xfId="66" applyFont="1" applyBorder="1" applyAlignment="1">
      <alignment horizontal="center" vertical="center" wrapText="1"/>
    </xf>
    <xf numFmtId="169" fontId="19" fillId="0" borderId="38" xfId="1" applyNumberFormat="1" applyFont="1" applyBorder="1" applyAlignment="1">
      <alignment horizontal="center" vertical="center" wrapText="1"/>
    </xf>
    <xf numFmtId="169" fontId="19" fillId="0" borderId="38" xfId="1" applyNumberFormat="1" applyFont="1" applyFill="1" applyBorder="1" applyAlignment="1">
      <alignment horizontal="center" vertical="center" wrapText="1"/>
    </xf>
    <xf numFmtId="169" fontId="19" fillId="0" borderId="39" xfId="1" applyNumberFormat="1" applyFont="1" applyFill="1" applyBorder="1" applyAlignment="1">
      <alignment horizontal="center" vertical="center" wrapText="1"/>
    </xf>
    <xf numFmtId="0" fontId="32" fillId="2" borderId="40" xfId="66" applyFont="1" applyFill="1" applyBorder="1">
      <alignment horizontal="left" vertical="center"/>
    </xf>
    <xf numFmtId="0" fontId="13" fillId="2" borderId="41" xfId="66" applyFont="1" applyFill="1" applyBorder="1">
      <alignment horizontal="left" vertical="center"/>
    </xf>
    <xf numFmtId="3" fontId="13" fillId="4" borderId="41" xfId="66" applyNumberFormat="1" applyFont="1" applyFill="1" applyBorder="1" applyAlignment="1">
      <alignment horizontal="center" vertical="center"/>
    </xf>
    <xf numFmtId="3" fontId="13" fillId="5" borderId="41" xfId="1" applyNumberFormat="1" applyFont="1" applyFill="1" applyBorder="1" applyAlignment="1">
      <alignment horizontal="right" vertical="center"/>
    </xf>
    <xf numFmtId="14" fontId="17" fillId="3" borderId="1" xfId="59" applyNumberFormat="1" applyFont="1" applyFill="1" applyBorder="1"/>
    <xf numFmtId="14" fontId="13" fillId="2" borderId="0" xfId="59" applyNumberFormat="1" applyFont="1" applyFill="1" applyBorder="1" applyAlignment="1">
      <alignment horizontal="right" vertical="top"/>
    </xf>
    <xf numFmtId="0" fontId="13" fillId="2" borderId="0" xfId="59" applyFont="1" applyFill="1" applyAlignment="1">
      <alignment horizontal="center"/>
    </xf>
    <xf numFmtId="0" fontId="17" fillId="3" borderId="12" xfId="41" applyFont="1" applyFill="1" applyBorder="1" applyAlignment="1">
      <alignment horizontal="center"/>
    </xf>
    <xf numFmtId="0" fontId="17" fillId="3" borderId="1" xfId="41" applyFont="1" applyFill="1" applyBorder="1" applyAlignment="1">
      <alignment horizontal="left"/>
    </xf>
    <xf numFmtId="0" fontId="17" fillId="3" borderId="1" xfId="41" applyFont="1" applyFill="1" applyBorder="1" applyAlignment="1">
      <alignment horizontal="center"/>
    </xf>
    <xf numFmtId="3" fontId="17" fillId="3" borderId="1" xfId="41" applyNumberFormat="1" applyFont="1" applyFill="1" applyBorder="1"/>
    <xf numFmtId="166" fontId="17" fillId="3" borderId="1" xfId="41" applyNumberFormat="1" applyFont="1" applyFill="1" applyBorder="1" applyAlignment="1">
      <alignment horizontal="center"/>
    </xf>
    <xf numFmtId="167" fontId="17" fillId="3" borderId="1" xfId="41" applyNumberFormat="1" applyFont="1" applyFill="1" applyBorder="1" applyAlignment="1">
      <alignment horizontal="center"/>
    </xf>
    <xf numFmtId="0" fontId="17" fillId="3" borderId="1" xfId="41" applyFont="1" applyFill="1" applyBorder="1"/>
    <xf numFmtId="0" fontId="13" fillId="2" borderId="26" xfId="41" applyFont="1" applyFill="1" applyBorder="1" applyAlignment="1">
      <alignment horizontal="left"/>
    </xf>
    <xf numFmtId="4" fontId="13" fillId="2" borderId="1" xfId="41" applyNumberFormat="1" applyFont="1" applyFill="1" applyBorder="1"/>
    <xf numFmtId="0" fontId="13" fillId="2" borderId="42" xfId="41" applyFont="1" applyFill="1" applyBorder="1"/>
    <xf numFmtId="0" fontId="13" fillId="2" borderId="43" xfId="41" applyFont="1" applyFill="1" applyBorder="1"/>
    <xf numFmtId="3" fontId="13" fillId="2" borderId="7" xfId="41" applyNumberFormat="1" applyFont="1" applyFill="1" applyBorder="1" applyAlignment="1">
      <alignment horizontal="center"/>
    </xf>
    <xf numFmtId="0" fontId="13" fillId="2" borderId="44" xfId="41" applyFont="1" applyFill="1" applyBorder="1" applyAlignment="1">
      <alignment horizontal="left"/>
    </xf>
    <xf numFmtId="0" fontId="13" fillId="2" borderId="45" xfId="41" applyFont="1" applyFill="1" applyBorder="1" applyAlignment="1">
      <alignment horizontal="left"/>
    </xf>
    <xf numFmtId="0" fontId="13" fillId="2" borderId="45" xfId="41" applyFont="1" applyFill="1" applyBorder="1"/>
    <xf numFmtId="166" fontId="13" fillId="2" borderId="45" xfId="41" applyNumberFormat="1" applyFont="1" applyFill="1" applyBorder="1" applyAlignment="1">
      <alignment horizontal="center"/>
    </xf>
    <xf numFmtId="167" fontId="13" fillId="2" borderId="45" xfId="41" applyNumberFormat="1" applyFont="1" applyFill="1" applyBorder="1" applyAlignment="1">
      <alignment horizontal="center"/>
    </xf>
    <xf numFmtId="4" fontId="13" fillId="2" borderId="15" xfId="41" applyNumberFormat="1" applyFont="1" applyFill="1" applyBorder="1"/>
    <xf numFmtId="3" fontId="13" fillId="2" borderId="45" xfId="41" applyNumberFormat="1" applyFont="1" applyFill="1" applyBorder="1"/>
    <xf numFmtId="3" fontId="13" fillId="2" borderId="46" xfId="41" applyNumberFormat="1" applyFont="1" applyFill="1" applyBorder="1"/>
    <xf numFmtId="0" fontId="0" fillId="0" borderId="0" xfId="0" quotePrefix="1"/>
    <xf numFmtId="3" fontId="13" fillId="2" borderId="7" xfId="41" applyNumberFormat="1" applyFont="1" applyFill="1" applyBorder="1" applyAlignment="1">
      <alignment horizontal="right"/>
    </xf>
    <xf numFmtId="0" fontId="28" fillId="3" borderId="1" xfId="61" applyFont="1" applyFill="1" applyBorder="1" applyAlignment="1" applyProtection="1">
      <alignment horizontal="left"/>
      <protection locked="0" hidden="1"/>
    </xf>
    <xf numFmtId="170" fontId="28" fillId="3" borderId="1" xfId="61" applyNumberFormat="1" applyFont="1" applyFill="1" applyBorder="1" applyProtection="1">
      <protection locked="0" hidden="1"/>
    </xf>
    <xf numFmtId="170" fontId="28" fillId="3" borderId="3" xfId="61" applyNumberFormat="1" applyFont="1" applyFill="1" applyBorder="1" applyProtection="1">
      <protection locked="0" hidden="1"/>
    </xf>
    <xf numFmtId="170" fontId="28" fillId="3" borderId="5" xfId="61" applyNumberFormat="1" applyFont="1" applyFill="1" applyBorder="1" applyProtection="1">
      <protection locked="0" hidden="1"/>
    </xf>
    <xf numFmtId="0" fontId="23" fillId="3" borderId="3" xfId="61" applyFont="1" applyFill="1" applyBorder="1" applyAlignment="1" applyProtection="1">
      <alignment horizontal="left" vertical="center" wrapText="1"/>
      <protection locked="0" hidden="1"/>
    </xf>
    <xf numFmtId="170" fontId="29" fillId="3" borderId="1" xfId="61" applyNumberFormat="1" applyFont="1" applyFill="1" applyBorder="1" applyAlignment="1" applyProtection="1">
      <alignment horizontal="right" vertical="center" wrapText="1"/>
      <protection locked="0" hidden="1"/>
    </xf>
    <xf numFmtId="170" fontId="28" fillId="3" borderId="1" xfId="61" applyNumberFormat="1" applyFont="1" applyFill="1" applyBorder="1" applyAlignment="1" applyProtection="1">
      <alignment horizontal="right" vertical="center" wrapText="1"/>
      <protection locked="0" hidden="1"/>
    </xf>
    <xf numFmtId="0" fontId="37" fillId="0" borderId="0" xfId="0" applyFont="1"/>
    <xf numFmtId="9" fontId="22" fillId="3" borderId="1" xfId="0" applyNumberFormat="1" applyFont="1" applyFill="1" applyBorder="1"/>
    <xf numFmtId="0" fontId="22" fillId="6" borderId="0" xfId="0" applyFont="1" applyFill="1" applyAlignment="1">
      <alignment horizontal="left"/>
    </xf>
    <xf numFmtId="0" fontId="22" fillId="2" borderId="0" xfId="0" applyFont="1" applyFill="1" applyAlignment="1">
      <alignment horizontal="right"/>
    </xf>
    <xf numFmtId="0" fontId="21" fillId="2" borderId="4" xfId="0" applyFont="1" applyFill="1" applyBorder="1"/>
    <xf numFmtId="170" fontId="21" fillId="2" borderId="0" xfId="0" applyNumberFormat="1" applyFont="1" applyFill="1"/>
    <xf numFmtId="170" fontId="23" fillId="2" borderId="0" xfId="0" applyNumberFormat="1" applyFont="1" applyFill="1"/>
    <xf numFmtId="170" fontId="21" fillId="2" borderId="5" xfId="0" applyNumberFormat="1" applyFont="1" applyFill="1" applyBorder="1"/>
    <xf numFmtId="170" fontId="23" fillId="2" borderId="5" xfId="0" applyNumberFormat="1" applyFont="1" applyFill="1" applyBorder="1"/>
    <xf numFmtId="170" fontId="22" fillId="2" borderId="18" xfId="0" applyNumberFormat="1" applyFont="1" applyFill="1" applyBorder="1" applyAlignment="1">
      <alignment horizontal="center"/>
    </xf>
    <xf numFmtId="170" fontId="22" fillId="2" borderId="22" xfId="0" quotePrefix="1" applyNumberFormat="1" applyFont="1" applyFill="1" applyBorder="1" applyAlignment="1">
      <alignment horizontal="center"/>
    </xf>
    <xf numFmtId="3" fontId="17" fillId="3" borderId="10" xfId="15" applyNumberFormat="1" applyFont="1" applyFill="1" applyBorder="1" applyAlignment="1" applyProtection="1">
      <alignment horizontal="right" vertical="center"/>
      <protection locked="0"/>
    </xf>
    <xf numFmtId="3" fontId="17" fillId="3" borderId="1" xfId="15" applyNumberFormat="1" applyFont="1" applyFill="1" applyBorder="1" applyAlignment="1" applyProtection="1">
      <alignment horizontal="right" vertical="center"/>
      <protection hidden="1"/>
    </xf>
    <xf numFmtId="3" fontId="17" fillId="3" borderId="1" xfId="15" applyNumberFormat="1" applyFont="1" applyFill="1" applyBorder="1" applyAlignment="1" applyProtection="1">
      <alignment horizontal="right" vertical="center"/>
      <protection locked="0"/>
    </xf>
    <xf numFmtId="0" fontId="13" fillId="3" borderId="30" xfId="66" applyFont="1" applyFill="1" applyBorder="1" applyAlignment="1" applyProtection="1">
      <alignment horizontal="center" vertical="center"/>
      <protection locked="0"/>
    </xf>
    <xf numFmtId="0" fontId="12" fillId="3" borderId="30" xfId="30" applyFont="1" applyFill="1" applyBorder="1"/>
    <xf numFmtId="0" fontId="17" fillId="3" borderId="30" xfId="66" applyFont="1" applyFill="1" applyBorder="1" applyAlignment="1" applyProtection="1">
      <alignment horizontal="center" vertical="center"/>
      <protection locked="0"/>
    </xf>
    <xf numFmtId="9" fontId="17" fillId="3" borderId="30" xfId="66" applyNumberFormat="1" applyFont="1" applyFill="1" applyBorder="1" applyAlignment="1" applyProtection="1">
      <alignment horizontal="right" vertical="center"/>
      <protection locked="0"/>
    </xf>
    <xf numFmtId="3" fontId="17" fillId="3" borderId="30" xfId="66" applyNumberFormat="1" applyFont="1" applyFill="1" applyBorder="1" applyAlignment="1" applyProtection="1">
      <alignment horizontal="right" vertical="center"/>
      <protection locked="0"/>
    </xf>
    <xf numFmtId="3" fontId="17" fillId="3" borderId="30" xfId="66" applyNumberFormat="1" applyFont="1" applyFill="1" applyBorder="1" applyAlignment="1" applyProtection="1">
      <alignment horizontal="right" vertical="center"/>
      <protection hidden="1"/>
    </xf>
    <xf numFmtId="3" fontId="17" fillId="3" borderId="34" xfId="66" applyNumberFormat="1" applyFont="1" applyFill="1" applyBorder="1" applyProtection="1">
      <alignment horizontal="left" vertical="center"/>
      <protection hidden="1"/>
    </xf>
    <xf numFmtId="9" fontId="13" fillId="3" borderId="1" xfId="66" applyNumberFormat="1" applyFont="1" applyFill="1" applyBorder="1" applyAlignment="1" applyProtection="1">
      <alignment horizontal="right" vertical="center"/>
      <protection hidden="1"/>
    </xf>
    <xf numFmtId="9" fontId="13" fillId="3" borderId="13" xfId="66" applyNumberFormat="1" applyFont="1" applyFill="1" applyBorder="1" applyAlignment="1" applyProtection="1">
      <alignment horizontal="right" vertical="center"/>
      <protection hidden="1"/>
    </xf>
    <xf numFmtId="3" fontId="17" fillId="3" borderId="34" xfId="66" applyNumberFormat="1" applyFont="1" applyFill="1" applyBorder="1" applyAlignment="1" applyProtection="1">
      <alignment horizontal="right" vertical="center"/>
      <protection hidden="1"/>
    </xf>
    <xf numFmtId="3" fontId="17" fillId="3" borderId="1" xfId="66" applyNumberFormat="1" applyFont="1" applyFill="1" applyBorder="1" applyAlignment="1" applyProtection="1">
      <alignment horizontal="right" vertical="center"/>
      <protection hidden="1"/>
    </xf>
    <xf numFmtId="0" fontId="31" fillId="3" borderId="47" xfId="66" applyFont="1" applyFill="1" applyBorder="1">
      <alignment horizontal="left" vertical="center"/>
    </xf>
    <xf numFmtId="0" fontId="17" fillId="3" borderId="48" xfId="66" applyFont="1" applyFill="1" applyBorder="1" applyAlignment="1">
      <alignment horizontal="left" vertical="center" wrapText="1"/>
    </xf>
    <xf numFmtId="14" fontId="17" fillId="3" borderId="48" xfId="66" applyNumberFormat="1" applyFont="1" applyFill="1" applyBorder="1" applyAlignment="1" applyProtection="1">
      <alignment horizontal="center" vertical="center"/>
      <protection locked="0"/>
    </xf>
    <xf numFmtId="170" fontId="17" fillId="3" borderId="48" xfId="1" applyNumberFormat="1" applyFont="1" applyFill="1" applyBorder="1" applyAlignment="1" applyProtection="1">
      <alignment horizontal="right" vertical="center"/>
      <protection locked="0"/>
    </xf>
    <xf numFmtId="170" fontId="17" fillId="2" borderId="48" xfId="1" applyNumberFormat="1" applyFont="1" applyFill="1" applyBorder="1" applyAlignment="1">
      <alignment horizontal="right" vertical="center"/>
    </xf>
    <xf numFmtId="170" fontId="17" fillId="3" borderId="48" xfId="1" applyNumberFormat="1" applyFont="1" applyFill="1" applyBorder="1" applyAlignment="1">
      <alignment horizontal="right" vertical="center"/>
    </xf>
    <xf numFmtId="170" fontId="17" fillId="2" borderId="49" xfId="1" applyNumberFormat="1" applyFont="1" applyFill="1" applyBorder="1" applyAlignment="1">
      <alignment horizontal="right" vertical="center"/>
    </xf>
    <xf numFmtId="170" fontId="13" fillId="5" borderId="41" xfId="1" applyNumberFormat="1" applyFont="1" applyFill="1" applyBorder="1" applyAlignment="1">
      <alignment horizontal="right" vertical="center"/>
    </xf>
    <xf numFmtId="170" fontId="13" fillId="7" borderId="41" xfId="1" applyNumberFormat="1" applyFont="1" applyFill="1" applyBorder="1" applyAlignment="1">
      <alignment horizontal="right" vertical="center"/>
    </xf>
    <xf numFmtId="170" fontId="13" fillId="7" borderId="50" xfId="1" applyNumberFormat="1" applyFont="1" applyFill="1" applyBorder="1" applyAlignment="1">
      <alignment horizontal="right" vertical="center"/>
    </xf>
    <xf numFmtId="14" fontId="17" fillId="3" borderId="48" xfId="1" applyNumberFormat="1" applyFont="1" applyFill="1" applyBorder="1" applyAlignment="1" applyProtection="1">
      <alignment horizontal="right" vertical="center"/>
      <protection locked="0"/>
    </xf>
    <xf numFmtId="170" fontId="21" fillId="2" borderId="4" xfId="0" applyNumberFormat="1" applyFont="1" applyFill="1" applyBorder="1"/>
    <xf numFmtId="170" fontId="23" fillId="2" borderId="4" xfId="0" applyNumberFormat="1" applyFont="1" applyFill="1" applyBorder="1"/>
    <xf numFmtId="170" fontId="22" fillId="2" borderId="0" xfId="0" applyNumberFormat="1" applyFont="1" applyFill="1"/>
    <xf numFmtId="170" fontId="23" fillId="0" borderId="0" xfId="0" applyNumberFormat="1" applyFont="1" applyFill="1"/>
    <xf numFmtId="0" fontId="21" fillId="0" borderId="0" xfId="0" applyFont="1" applyFill="1"/>
    <xf numFmtId="0" fontId="38" fillId="0" borderId="0" xfId="0" applyFont="1" applyFill="1"/>
    <xf numFmtId="0" fontId="21" fillId="0" borderId="10" xfId="0" applyFont="1" applyFill="1" applyBorder="1"/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3" fontId="22" fillId="0" borderId="0" xfId="0" applyNumberFormat="1" applyFont="1" applyFill="1"/>
    <xf numFmtId="165" fontId="23" fillId="0" borderId="0" xfId="0" applyNumberFormat="1" applyFont="1" applyFill="1"/>
    <xf numFmtId="3" fontId="23" fillId="0" borderId="0" xfId="0" applyNumberFormat="1" applyFont="1" applyFill="1"/>
    <xf numFmtId="165" fontId="22" fillId="0" borderId="0" xfId="0" applyNumberFormat="1" applyFont="1" applyFill="1"/>
    <xf numFmtId="0" fontId="23" fillId="0" borderId="0" xfId="0" applyFont="1" applyFill="1"/>
    <xf numFmtId="0" fontId="13" fillId="2" borderId="18" xfId="0" applyFont="1" applyFill="1" applyBorder="1"/>
    <xf numFmtId="0" fontId="17" fillId="2" borderId="22" xfId="0" applyFont="1" applyFill="1" applyBorder="1"/>
    <xf numFmtId="170" fontId="23" fillId="2" borderId="18" xfId="0" applyNumberFormat="1" applyFont="1" applyFill="1" applyBorder="1"/>
    <xf numFmtId="170" fontId="23" fillId="2" borderId="29" xfId="0" applyNumberFormat="1" applyFont="1" applyFill="1" applyBorder="1"/>
    <xf numFmtId="0" fontId="22" fillId="0" borderId="51" xfId="0" applyFont="1" applyFill="1" applyBorder="1"/>
    <xf numFmtId="170" fontId="23" fillId="2" borderId="3" xfId="0" applyNumberFormat="1" applyFont="1" applyFill="1" applyBorder="1"/>
    <xf numFmtId="0" fontId="21" fillId="0" borderId="5" xfId="0" applyFont="1" applyFill="1" applyBorder="1"/>
    <xf numFmtId="0" fontId="13" fillId="2" borderId="0" xfId="0" applyFont="1" applyFill="1" applyBorder="1" applyAlignment="1"/>
    <xf numFmtId="170" fontId="22" fillId="6" borderId="52" xfId="0" applyNumberFormat="1" applyFont="1" applyFill="1" applyBorder="1"/>
    <xf numFmtId="170" fontId="22" fillId="6" borderId="53" xfId="0" applyNumberFormat="1" applyFont="1" applyFill="1" applyBorder="1" applyAlignment="1">
      <alignment horizontal="center"/>
    </xf>
    <xf numFmtId="170" fontId="22" fillId="6" borderId="54" xfId="0" applyNumberFormat="1" applyFont="1" applyFill="1" applyBorder="1" applyAlignment="1">
      <alignment horizontal="center"/>
    </xf>
    <xf numFmtId="0" fontId="17" fillId="2" borderId="0" xfId="0" applyFont="1" applyFill="1" applyAlignment="1">
      <alignment wrapText="1"/>
    </xf>
    <xf numFmtId="0" fontId="17" fillId="0" borderId="2" xfId="0" applyFont="1" applyBorder="1" applyAlignment="1">
      <alignment vertical="top" wrapText="1"/>
    </xf>
    <xf numFmtId="0" fontId="17" fillId="8" borderId="2" xfId="0" applyFont="1" applyFill="1" applyBorder="1" applyAlignment="1">
      <alignment vertical="center" wrapText="1"/>
    </xf>
    <xf numFmtId="0" fontId="17" fillId="8" borderId="2" xfId="0" applyFont="1" applyFill="1" applyBorder="1" applyAlignment="1">
      <alignment vertical="top" wrapText="1"/>
    </xf>
    <xf numFmtId="0" fontId="13" fillId="8" borderId="2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 vertical="center"/>
    </xf>
    <xf numFmtId="0" fontId="17" fillId="8" borderId="55" xfId="0" applyFont="1" applyFill="1" applyBorder="1" applyAlignment="1">
      <alignment horizontal="center" vertical="center"/>
    </xf>
    <xf numFmtId="0" fontId="17" fillId="8" borderId="0" xfId="0" applyFont="1" applyFill="1" applyAlignment="1">
      <alignment vertical="center" wrapText="1"/>
    </xf>
    <xf numFmtId="0" fontId="17" fillId="8" borderId="0" xfId="0" applyFont="1" applyFill="1"/>
    <xf numFmtId="0" fontId="17" fillId="0" borderId="0" xfId="0" applyFont="1" applyFill="1" applyAlignment="1">
      <alignment vertical="center" wrapText="1"/>
    </xf>
    <xf numFmtId="0" fontId="17" fillId="0" borderId="0" xfId="0" applyFont="1" applyFill="1"/>
    <xf numFmtId="0" fontId="17" fillId="0" borderId="0" xfId="0" applyFont="1"/>
    <xf numFmtId="0" fontId="11" fillId="2" borderId="0" xfId="35" applyFont="1" applyFill="1"/>
    <xf numFmtId="0" fontId="11" fillId="2" borderId="0" xfId="35" applyFont="1" applyFill="1" applyAlignment="1">
      <alignment horizontal="center" vertical="top" wrapText="1"/>
    </xf>
    <xf numFmtId="0" fontId="15" fillId="3" borderId="0" xfId="35" applyFont="1" applyFill="1"/>
    <xf numFmtId="0" fontId="51" fillId="3" borderId="0" xfId="35" applyFont="1" applyFill="1"/>
    <xf numFmtId="0" fontId="15" fillId="2" borderId="0" xfId="35" applyFont="1" applyFill="1"/>
    <xf numFmtId="0" fontId="12" fillId="2" borderId="0" xfId="35" applyFont="1" applyFill="1" applyAlignment="1">
      <alignment vertical="top" wrapText="1"/>
    </xf>
    <xf numFmtId="0" fontId="13" fillId="2" borderId="3" xfId="59" applyFont="1" applyFill="1" applyBorder="1" applyAlignment="1">
      <alignment horizontal="left" vertical="top" wrapText="1"/>
    </xf>
    <xf numFmtId="0" fontId="13" fillId="2" borderId="4" xfId="59" applyFont="1" applyFill="1" applyBorder="1" applyAlignment="1">
      <alignment horizontal="left" vertical="top" wrapText="1"/>
    </xf>
    <xf numFmtId="0" fontId="13" fillId="2" borderId="5" xfId="59" applyFont="1" applyFill="1" applyBorder="1" applyAlignment="1">
      <alignment horizontal="left" vertical="top" wrapText="1"/>
    </xf>
    <xf numFmtId="0" fontId="15" fillId="2" borderId="0" xfId="35" applyFont="1" applyFill="1" applyAlignment="1">
      <alignment vertical="top" wrapText="1"/>
    </xf>
    <xf numFmtId="0" fontId="11" fillId="2" borderId="2" xfId="35" applyFont="1" applyFill="1" applyBorder="1" applyAlignment="1">
      <alignment horizontal="center"/>
    </xf>
    <xf numFmtId="0" fontId="11" fillId="2" borderId="2" xfId="35" applyFont="1" applyFill="1" applyBorder="1" applyAlignment="1">
      <alignment horizontal="center" vertical="top" wrapText="1"/>
    </xf>
    <xf numFmtId="0" fontId="15" fillId="2" borderId="2" xfId="35" applyFont="1" applyFill="1" applyBorder="1" applyAlignment="1">
      <alignment horizontal="center"/>
    </xf>
    <xf numFmtId="0" fontId="18" fillId="9" borderId="2" xfId="0" applyFont="1" applyFill="1" applyBorder="1"/>
    <xf numFmtId="0" fontId="15" fillId="3" borderId="0" xfId="35" applyFont="1" applyFill="1" applyAlignment="1">
      <alignment vertical="top" wrapText="1"/>
    </xf>
    <xf numFmtId="0" fontId="35" fillId="0" borderId="2" xfId="16" applyFont="1" applyFill="1" applyBorder="1" applyAlignment="1" applyProtection="1"/>
    <xf numFmtId="0" fontId="35" fillId="0" borderId="2" xfId="16" applyFont="1" applyFill="1" applyBorder="1" applyAlignment="1" applyProtection="1">
      <alignment vertical="top"/>
    </xf>
    <xf numFmtId="0" fontId="15" fillId="8" borderId="2" xfId="35" applyFont="1" applyFill="1" applyBorder="1" applyAlignment="1">
      <alignment vertical="top" wrapText="1"/>
    </xf>
    <xf numFmtId="0" fontId="18" fillId="0" borderId="0" xfId="0" applyFont="1" applyFill="1"/>
    <xf numFmtId="0" fontId="17" fillId="0" borderId="5" xfId="0" applyFont="1" applyFill="1" applyBorder="1" applyAlignment="1">
      <alignment vertical="center" wrapText="1"/>
    </xf>
    <xf numFmtId="0" fontId="13" fillId="0" borderId="0" xfId="64" applyFont="1" applyFill="1" applyBorder="1"/>
    <xf numFmtId="0" fontId="17" fillId="0" borderId="2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top" wrapText="1"/>
    </xf>
    <xf numFmtId="0" fontId="18" fillId="0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/>
    </xf>
    <xf numFmtId="0" fontId="17" fillId="0" borderId="2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7" fillId="10" borderId="0" xfId="0" applyFont="1" applyFill="1" applyAlignment="1">
      <alignment horizontal="left"/>
    </xf>
    <xf numFmtId="0" fontId="17" fillId="10" borderId="2" xfId="0" applyFont="1" applyFill="1" applyBorder="1" applyAlignment="1">
      <alignment vertical="top" wrapText="1"/>
    </xf>
    <xf numFmtId="0" fontId="13" fillId="0" borderId="0" xfId="63" applyFont="1" applyFill="1"/>
    <xf numFmtId="0" fontId="17" fillId="3" borderId="0" xfId="0" applyFont="1" applyFill="1" applyBorder="1" applyAlignment="1">
      <alignment vertical="center" wrapText="1"/>
    </xf>
    <xf numFmtId="0" fontId="17" fillId="8" borderId="0" xfId="0" applyFont="1" applyFill="1" applyBorder="1" applyAlignment="1">
      <alignment vertical="center" wrapText="1"/>
    </xf>
    <xf numFmtId="0" fontId="17" fillId="8" borderId="0" xfId="0" applyFont="1" applyFill="1" applyBorder="1"/>
    <xf numFmtId="0" fontId="13" fillId="0" borderId="0" xfId="0" applyFont="1" applyFill="1" applyAlignment="1">
      <alignment horizontal="left" vertical="center"/>
    </xf>
    <xf numFmtId="0" fontId="23" fillId="0" borderId="0" xfId="0" applyFont="1" applyFill="1" applyBorder="1"/>
    <xf numFmtId="170" fontId="23" fillId="2" borderId="0" xfId="0" applyNumberFormat="1" applyFont="1" applyFill="1" applyBorder="1"/>
    <xf numFmtId="0" fontId="21" fillId="0" borderId="0" xfId="0" applyFont="1" applyFill="1" applyBorder="1"/>
    <xf numFmtId="0" fontId="21" fillId="3" borderId="0" xfId="0" applyFont="1" applyFill="1" applyBorder="1"/>
    <xf numFmtId="165" fontId="22" fillId="2" borderId="0" xfId="0" applyNumberFormat="1" applyFont="1" applyFill="1" applyBorder="1"/>
    <xf numFmtId="3" fontId="22" fillId="0" borderId="0" xfId="0" applyNumberFormat="1" applyFont="1" applyFill="1" applyBorder="1"/>
    <xf numFmtId="170" fontId="22" fillId="2" borderId="0" xfId="0" applyNumberFormat="1" applyFont="1" applyFill="1" applyBorder="1"/>
    <xf numFmtId="0" fontId="35" fillId="3" borderId="0" xfId="16" applyFont="1" applyFill="1" applyBorder="1" applyAlignment="1" applyProtection="1"/>
    <xf numFmtId="0" fontId="18" fillId="3" borderId="0" xfId="0" applyFont="1" applyFill="1" applyBorder="1"/>
    <xf numFmtId="0" fontId="52" fillId="3" borderId="0" xfId="32" applyFont="1" applyFill="1"/>
    <xf numFmtId="170" fontId="22" fillId="2" borderId="16" xfId="61" applyNumberFormat="1" applyFont="1" applyFill="1" applyBorder="1" applyAlignment="1" applyProtection="1">
      <alignment horizontal="right"/>
      <protection locked="0" hidden="1"/>
    </xf>
    <xf numFmtId="0" fontId="13" fillId="2" borderId="0" xfId="0" applyFont="1" applyFill="1" applyAlignment="1">
      <alignment horizontal="center"/>
    </xf>
    <xf numFmtId="0" fontId="52" fillId="3" borderId="0" xfId="32" applyFont="1" applyFill="1"/>
    <xf numFmtId="0" fontId="52" fillId="3" borderId="0" xfId="32" applyFont="1" applyFill="1"/>
    <xf numFmtId="0" fontId="52" fillId="3" borderId="0" xfId="32" applyFont="1" applyFill="1"/>
    <xf numFmtId="0" fontId="52" fillId="3" borderId="0" xfId="32" applyFont="1" applyFill="1"/>
    <xf numFmtId="0" fontId="52" fillId="3" borderId="0" xfId="32" applyFont="1" applyFill="1"/>
    <xf numFmtId="0" fontId="52" fillId="3" borderId="0" xfId="32" applyFont="1" applyFill="1"/>
    <xf numFmtId="0" fontId="52" fillId="3" borderId="0" xfId="32" applyFont="1" applyFill="1"/>
    <xf numFmtId="0" fontId="17" fillId="8" borderId="0" xfId="0" applyFont="1" applyFill="1"/>
    <xf numFmtId="0" fontId="52" fillId="3" borderId="0" xfId="32" applyFont="1" applyFill="1"/>
    <xf numFmtId="0" fontId="51" fillId="2" borderId="0" xfId="0" applyFont="1" applyFill="1"/>
    <xf numFmtId="0" fontId="53" fillId="2" borderId="0" xfId="0" applyFont="1" applyFill="1" applyAlignment="1">
      <alignment horizontal="right"/>
    </xf>
    <xf numFmtId="0" fontId="23" fillId="8" borderId="56" xfId="0" applyFont="1" applyFill="1" applyBorder="1"/>
    <xf numFmtId="0" fontId="23" fillId="8" borderId="56" xfId="0" applyFont="1" applyFill="1" applyBorder="1" applyAlignment="1">
      <alignment horizontal="left"/>
    </xf>
    <xf numFmtId="3" fontId="23" fillId="8" borderId="56" xfId="0" applyNumberFormat="1" applyFont="1" applyFill="1" applyBorder="1"/>
    <xf numFmtId="3" fontId="23" fillId="8" borderId="56" xfId="0" applyNumberFormat="1" applyFont="1" applyFill="1" applyBorder="1" applyAlignment="1">
      <alignment horizontal="right"/>
    </xf>
    <xf numFmtId="0" fontId="54" fillId="2" borderId="0" xfId="0" applyFont="1" applyFill="1"/>
    <xf numFmtId="0" fontId="53" fillId="2" borderId="0" xfId="30" applyFont="1" applyFill="1"/>
    <xf numFmtId="0" fontId="51" fillId="2" borderId="0" xfId="61" applyFont="1" applyFill="1" applyBorder="1"/>
    <xf numFmtId="0" fontId="51" fillId="3" borderId="0" xfId="30" applyFont="1" applyFill="1"/>
    <xf numFmtId="0" fontId="51" fillId="2" borderId="0" xfId="35" applyFont="1" applyFill="1"/>
    <xf numFmtId="0" fontId="51" fillId="2" borderId="0" xfId="35" applyFont="1" applyFill="1" applyAlignment="1">
      <alignment horizontal="right"/>
    </xf>
    <xf numFmtId="0" fontId="15" fillId="10" borderId="2" xfId="35" applyFont="1" applyFill="1" applyBorder="1" applyAlignment="1">
      <alignment horizontal="center"/>
    </xf>
    <xf numFmtId="170" fontId="22" fillId="0" borderId="0" xfId="0" applyNumberFormat="1" applyFont="1"/>
    <xf numFmtId="171" fontId="22" fillId="0" borderId="0" xfId="0" applyNumberFormat="1" applyFont="1" applyAlignment="1">
      <alignment horizontal="center"/>
    </xf>
    <xf numFmtId="0" fontId="22" fillId="0" borderId="3" xfId="0" applyFont="1" applyFill="1" applyBorder="1" applyAlignment="1">
      <alignment horizontal="left"/>
    </xf>
    <xf numFmtId="0" fontId="22" fillId="0" borderId="4" xfId="0" applyFont="1" applyFill="1" applyBorder="1" applyAlignment="1">
      <alignment horizontal="right"/>
    </xf>
    <xf numFmtId="0" fontId="23" fillId="0" borderId="57" xfId="0" applyFont="1" applyFill="1" applyBorder="1"/>
    <xf numFmtId="0" fontId="20" fillId="2" borderId="0" xfId="0" applyFont="1" applyFill="1" applyAlignment="1">
      <alignment horizontal="left"/>
    </xf>
    <xf numFmtId="0" fontId="22" fillId="2" borderId="58" xfId="0" applyFont="1" applyFill="1" applyBorder="1" applyAlignment="1">
      <alignment horizontal="center" vertical="center" wrapText="1"/>
    </xf>
    <xf numFmtId="170" fontId="23" fillId="2" borderId="59" xfId="0" applyNumberFormat="1" applyFont="1" applyFill="1" applyBorder="1" applyAlignment="1">
      <alignment horizontal="left"/>
    </xf>
    <xf numFmtId="170" fontId="22" fillId="2" borderId="60" xfId="0" applyNumberFormat="1" applyFont="1" applyFill="1" applyBorder="1"/>
    <xf numFmtId="170" fontId="22" fillId="2" borderId="60" xfId="0" applyNumberFormat="1" applyFont="1" applyFill="1" applyBorder="1" applyAlignment="1">
      <alignment horizontal="center"/>
    </xf>
    <xf numFmtId="170" fontId="22" fillId="2" borderId="61" xfId="0" applyNumberFormat="1" applyFont="1" applyFill="1" applyBorder="1"/>
    <xf numFmtId="170" fontId="23" fillId="2" borderId="62" xfId="0" applyNumberFormat="1" applyFont="1" applyFill="1" applyBorder="1" applyAlignment="1">
      <alignment horizontal="left"/>
    </xf>
    <xf numFmtId="170" fontId="22" fillId="2" borderId="2" xfId="0" applyNumberFormat="1" applyFont="1" applyFill="1" applyBorder="1"/>
    <xf numFmtId="170" fontId="22" fillId="2" borderId="2" xfId="0" applyNumberFormat="1" applyFont="1" applyFill="1" applyBorder="1" applyAlignment="1">
      <alignment horizontal="center"/>
    </xf>
    <xf numFmtId="170" fontId="22" fillId="2" borderId="63" xfId="0" applyNumberFormat="1" applyFont="1" applyFill="1" applyBorder="1"/>
    <xf numFmtId="170" fontId="23" fillId="2" borderId="62" xfId="0" applyNumberFormat="1" applyFont="1" applyFill="1" applyBorder="1"/>
    <xf numFmtId="170" fontId="23" fillId="2" borderId="64" xfId="0" applyNumberFormat="1" applyFont="1" applyFill="1" applyBorder="1" applyAlignment="1">
      <alignment horizontal="left"/>
    </xf>
    <xf numFmtId="170" fontId="22" fillId="2" borderId="65" xfId="0" applyNumberFormat="1" applyFont="1" applyFill="1" applyBorder="1"/>
    <xf numFmtId="170" fontId="22" fillId="2" borderId="65" xfId="0" applyNumberFormat="1" applyFont="1" applyFill="1" applyBorder="1" applyAlignment="1">
      <alignment horizontal="center"/>
    </xf>
    <xf numFmtId="170" fontId="22" fillId="2" borderId="66" xfId="0" applyNumberFormat="1" applyFont="1" applyFill="1" applyBorder="1"/>
    <xf numFmtId="170" fontId="22" fillId="2" borderId="0" xfId="0" applyNumberFormat="1" applyFont="1" applyFill="1" applyBorder="1" applyAlignment="1">
      <alignment horizontal="center"/>
    </xf>
    <xf numFmtId="170" fontId="22" fillId="2" borderId="67" xfId="0" applyNumberFormat="1" applyFont="1" applyFill="1" applyBorder="1" applyAlignment="1">
      <alignment horizontal="left"/>
    </xf>
    <xf numFmtId="170" fontId="22" fillId="2" borderId="68" xfId="0" applyNumberFormat="1" applyFont="1" applyFill="1" applyBorder="1"/>
    <xf numFmtId="170" fontId="22" fillId="2" borderId="68" xfId="0" applyNumberFormat="1" applyFont="1" applyFill="1" applyBorder="1" applyAlignment="1">
      <alignment horizontal="center"/>
    </xf>
    <xf numFmtId="170" fontId="22" fillId="2" borderId="68" xfId="0" applyNumberFormat="1" applyFont="1" applyFill="1" applyBorder="1" applyAlignment="1">
      <alignment horizontal="right"/>
    </xf>
    <xf numFmtId="170" fontId="22" fillId="2" borderId="69" xfId="0" applyNumberFormat="1" applyFont="1" applyFill="1" applyBorder="1"/>
    <xf numFmtId="0" fontId="17" fillId="2" borderId="0" xfId="0" applyFont="1" applyFill="1" applyAlignment="1">
      <alignment wrapText="1"/>
    </xf>
    <xf numFmtId="0" fontId="22" fillId="2" borderId="59" xfId="0" applyFont="1" applyFill="1" applyBorder="1" applyAlignment="1">
      <alignment horizontal="center" vertical="center"/>
    </xf>
    <xf numFmtId="0" fontId="22" fillId="2" borderId="70" xfId="0" applyFont="1" applyFill="1" applyBorder="1" applyAlignment="1">
      <alignment horizontal="center" vertical="center"/>
    </xf>
    <xf numFmtId="0" fontId="22" fillId="2" borderId="60" xfId="0" applyFont="1" applyFill="1" applyBorder="1" applyAlignment="1">
      <alignment horizontal="center" vertical="center"/>
    </xf>
    <xf numFmtId="0" fontId="23" fillId="2" borderId="58" xfId="0" applyFont="1" applyFill="1" applyBorder="1" applyAlignment="1">
      <alignment horizontal="center" vertical="center"/>
    </xf>
    <xf numFmtId="0" fontId="22" fillId="2" borderId="71" xfId="0" applyFont="1" applyFill="1" applyBorder="1" applyAlignment="1">
      <alignment horizontal="center" vertical="center"/>
    </xf>
    <xf numFmtId="0" fontId="22" fillId="2" borderId="72" xfId="0" applyFont="1" applyFill="1" applyBorder="1" applyAlignment="1">
      <alignment horizontal="center" vertical="center"/>
    </xf>
    <xf numFmtId="0" fontId="29" fillId="2" borderId="33" xfId="61" applyFont="1" applyFill="1" applyBorder="1" applyAlignment="1" applyProtection="1">
      <alignment horizontal="center" vertical="center" wrapText="1"/>
      <protection locked="0" hidden="1"/>
    </xf>
    <xf numFmtId="0" fontId="29" fillId="2" borderId="36" xfId="61" applyFont="1" applyFill="1" applyBorder="1" applyAlignment="1" applyProtection="1">
      <alignment horizontal="center" vertical="center" wrapText="1"/>
      <protection locked="0" hidden="1"/>
    </xf>
    <xf numFmtId="0" fontId="30" fillId="2" borderId="0" xfId="61" applyFont="1" applyFill="1" applyBorder="1"/>
    <xf numFmtId="0" fontId="55" fillId="0" borderId="0" xfId="0" applyFont="1" applyFill="1"/>
    <xf numFmtId="0" fontId="56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7" fillId="2" borderId="0" xfId="0" applyFont="1" applyFill="1"/>
    <xf numFmtId="0" fontId="57" fillId="0" borderId="0" xfId="0" applyFont="1" applyFill="1"/>
  </cellXfs>
  <cellStyles count="69">
    <cellStyle name="Ezres" xfId="1" builtinId="3"/>
    <cellStyle name="Ezres 2" xfId="2"/>
    <cellStyle name="Ezres 2 2" xfId="3"/>
    <cellStyle name="Ezres 2 2 2" xfId="4"/>
    <cellStyle name="Ezres 3" xfId="5"/>
    <cellStyle name="Ezres 3 2" xfId="6"/>
    <cellStyle name="Ezres 3 2 2" xfId="7"/>
    <cellStyle name="Ezres 3 3" xfId="8"/>
    <cellStyle name="Ezres 4" xfId="9"/>
    <cellStyle name="Ezres 4 2" xfId="10"/>
    <cellStyle name="Ezres 4 3" xfId="11"/>
    <cellStyle name="Ezres 5" xfId="12"/>
    <cellStyle name="Ezres 6" xfId="13"/>
    <cellStyle name="Ezres 7" xfId="14"/>
    <cellStyle name="Ezres_2001Immat_tárgyi_eszk" xfId="15"/>
    <cellStyle name="Hivatkozás" xfId="16" builtinId="8"/>
    <cellStyle name="Hivatkozás 2" xfId="17"/>
    <cellStyle name="Hivatkozás 2 2" xfId="18"/>
    <cellStyle name="Hivatkozás 2 3" xfId="19"/>
    <cellStyle name="Hivatkozás 3" xfId="20"/>
    <cellStyle name="Hivatkozás 4" xfId="21"/>
    <cellStyle name="Hivatkozás 4 2" xfId="22"/>
    <cellStyle name="Hivatkozás 4 3" xfId="23"/>
    <cellStyle name="Hivatkozás 5" xfId="24"/>
    <cellStyle name="Normál" xfId="0" builtinId="0"/>
    <cellStyle name="Normál 10" xfId="25"/>
    <cellStyle name="Normál 11" xfId="26"/>
    <cellStyle name="Normál 12" xfId="27"/>
    <cellStyle name="Normál 13" xfId="28"/>
    <cellStyle name="Normal 2" xfId="29"/>
    <cellStyle name="Normál 2" xfId="30"/>
    <cellStyle name="Normál 2 10" xfId="31"/>
    <cellStyle name="Normál 2 2" xfId="32"/>
    <cellStyle name="Normál 2 3" xfId="33"/>
    <cellStyle name="Normál 2 4" xfId="34"/>
    <cellStyle name="Normál 2 5" xfId="35"/>
    <cellStyle name="Normál 2 6" xfId="36"/>
    <cellStyle name="Normál 2 7" xfId="37"/>
    <cellStyle name="Normál 2 8" xfId="38"/>
    <cellStyle name="Normál 2 9" xfId="39"/>
    <cellStyle name="Normál 2_Alapa" xfId="40"/>
    <cellStyle name="Normál 3" xfId="41"/>
    <cellStyle name="Normál 3 2" xfId="42"/>
    <cellStyle name="Normál 3 3" xfId="43"/>
    <cellStyle name="Normál 3 4" xfId="44"/>
    <cellStyle name="Normál 3_AuditDok_2010_Feri" xfId="45"/>
    <cellStyle name="Normál 4" xfId="46"/>
    <cellStyle name="Normál 4 2" xfId="47"/>
    <cellStyle name="Normál 4 3" xfId="48"/>
    <cellStyle name="Normál 4 4" xfId="49"/>
    <cellStyle name="Normál 4_AuditDok_2010_Feri" xfId="50"/>
    <cellStyle name="Normál 5" xfId="51"/>
    <cellStyle name="Normál 6" xfId="52"/>
    <cellStyle name="Normál 6 2" xfId="53"/>
    <cellStyle name="Normál 6 3" xfId="54"/>
    <cellStyle name="Normál 7" xfId="55"/>
    <cellStyle name="Normál 8" xfId="56"/>
    <cellStyle name="Normál 9" xfId="57"/>
    <cellStyle name="Normal_1997os osztalékkorlát" xfId="58"/>
    <cellStyle name="Normál_Dunacargo - forgalmi - A 2004-2005-05-25" xfId="59"/>
    <cellStyle name="Normal_KÉSZLET" xfId="60"/>
    <cellStyle name="Normál_Leltár összesítők" xfId="61"/>
    <cellStyle name="Normal_MERLEG1" xfId="62"/>
    <cellStyle name="Normál_Munka1" xfId="63"/>
    <cellStyle name="Normál_Munka1_Munka9" xfId="64"/>
    <cellStyle name="Normál_Munka9" xfId="65"/>
    <cellStyle name="Normál_MUNKALAP" xfId="66"/>
    <cellStyle name="Standard_BRPRINT" xfId="67"/>
    <cellStyle name="Százalék 2" xfId="68"/>
  </cellStyles>
  <dxfs count="16"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tabSelected="1" zoomScaleNormal="100" workbookViewId="0"/>
  </sheetViews>
  <sheetFormatPr defaultRowHeight="16.5" x14ac:dyDescent="0.3"/>
  <cols>
    <col min="1" max="1" width="5.875" style="69" customWidth="1"/>
    <col min="2" max="2" width="54.75" style="68" customWidth="1"/>
    <col min="3" max="3" width="10.625" style="68" customWidth="1"/>
    <col min="4" max="5" width="10.625" style="69" customWidth="1"/>
    <col min="6" max="6" width="9.625" style="69" bestFit="1" customWidth="1"/>
    <col min="7" max="16384" width="9" style="69"/>
  </cols>
  <sheetData>
    <row r="1" spans="1:9" x14ac:dyDescent="0.3">
      <c r="A1" s="70" t="s">
        <v>50</v>
      </c>
      <c r="B1" s="362"/>
      <c r="C1" s="71"/>
      <c r="D1" s="72"/>
      <c r="E1" s="72"/>
    </row>
    <row r="2" spans="1:9" x14ac:dyDescent="0.3">
      <c r="A2" s="362"/>
      <c r="B2" s="369"/>
      <c r="C2" s="73"/>
      <c r="D2" s="401">
        <f>A57</f>
        <v>0</v>
      </c>
      <c r="E2" s="401">
        <f>A59</f>
        <v>0</v>
      </c>
      <c r="F2" s="400" t="s">
        <v>286</v>
      </c>
    </row>
    <row r="3" spans="1:9" x14ac:dyDescent="0.3">
      <c r="A3" s="75" t="s">
        <v>100</v>
      </c>
      <c r="B3" s="362"/>
      <c r="C3" s="76"/>
      <c r="D3" s="77"/>
      <c r="E3" s="77"/>
      <c r="F3" s="133" t="s">
        <v>50</v>
      </c>
      <c r="G3" s="69" t="s">
        <v>274</v>
      </c>
    </row>
    <row r="4" spans="1:9" x14ac:dyDescent="0.3">
      <c r="A4" s="79" t="str">
        <f>"Ügyfél:   "&amp;Alapa!$C$17</f>
        <v xml:space="preserve">Ügyfél:   </v>
      </c>
      <c r="B4" s="363"/>
      <c r="C4" s="79" t="s">
        <v>5</v>
      </c>
      <c r="D4" s="80">
        <f>Alapa!$C$15</f>
        <v>0</v>
      </c>
      <c r="E4" s="81"/>
      <c r="F4" s="133" t="s">
        <v>2</v>
      </c>
      <c r="G4" s="69" t="s">
        <v>98</v>
      </c>
    </row>
    <row r="5" spans="1:9" x14ac:dyDescent="0.3">
      <c r="A5" s="79" t="str">
        <f>"Fordulónap: "&amp;Alapa!$C$12</f>
        <v xml:space="preserve">Fordulónap: </v>
      </c>
      <c r="B5" s="363"/>
      <c r="C5" s="79" t="s">
        <v>6</v>
      </c>
      <c r="D5" s="173" t="e">
        <f>VLOOKUP(G13,Alapa!$G$2:$H$22,2)</f>
        <v>#N/A</v>
      </c>
      <c r="E5" s="83"/>
      <c r="F5" s="133" t="s">
        <v>24</v>
      </c>
      <c r="G5" s="69" t="s">
        <v>103</v>
      </c>
    </row>
    <row r="6" spans="1:9" x14ac:dyDescent="0.3">
      <c r="A6" s="450" t="str">
        <f>IF(Alapa!G96="","",Alapa!G96)</f>
        <v/>
      </c>
      <c r="B6" s="364"/>
      <c r="C6" s="79" t="s">
        <v>148</v>
      </c>
      <c r="D6" s="82" t="str">
        <f>IF(Alapa!$N$2=0," ",Alapa!$N$2)</f>
        <v xml:space="preserve"> </v>
      </c>
      <c r="E6" s="83"/>
      <c r="F6" s="133" t="s">
        <v>95</v>
      </c>
      <c r="G6" s="69" t="s">
        <v>94</v>
      </c>
    </row>
    <row r="7" spans="1:9" x14ac:dyDescent="0.3">
      <c r="A7" s="84"/>
      <c r="B7" s="364"/>
      <c r="C7" s="85"/>
      <c r="D7" s="86"/>
      <c r="E7" s="87"/>
      <c r="F7" s="133" t="s">
        <v>101</v>
      </c>
      <c r="G7" s="69" t="s">
        <v>126</v>
      </c>
    </row>
    <row r="8" spans="1:9" x14ac:dyDescent="0.3">
      <c r="A8" s="84" t="s">
        <v>34</v>
      </c>
      <c r="B8" s="341"/>
      <c r="C8" s="85">
        <f>Alapa!D100</f>
        <v>0</v>
      </c>
      <c r="D8" s="87"/>
      <c r="E8" s="87"/>
      <c r="F8" s="133" t="s">
        <v>127</v>
      </c>
      <c r="G8" s="69" t="s">
        <v>129</v>
      </c>
      <c r="I8" s="74"/>
    </row>
    <row r="9" spans="1:9" x14ac:dyDescent="0.3">
      <c r="A9" s="89" t="s">
        <v>35</v>
      </c>
      <c r="B9" s="341"/>
      <c r="C9" s="85">
        <f>Alapa!E100</f>
        <v>0</v>
      </c>
      <c r="D9" s="87"/>
      <c r="E9" s="87"/>
      <c r="F9" s="133" t="s">
        <v>146</v>
      </c>
      <c r="G9" s="69" t="s">
        <v>147</v>
      </c>
      <c r="I9" s="74"/>
    </row>
    <row r="10" spans="1:9" x14ac:dyDescent="0.3">
      <c r="A10" s="90"/>
      <c r="B10" s="341"/>
      <c r="C10" s="85"/>
      <c r="D10" s="86"/>
      <c r="E10" s="87"/>
      <c r="F10" s="133" t="s">
        <v>186</v>
      </c>
      <c r="G10" s="69" t="s">
        <v>187</v>
      </c>
    </row>
    <row r="11" spans="1:9" x14ac:dyDescent="0.3">
      <c r="A11" s="372" t="s">
        <v>281</v>
      </c>
      <c r="B11" s="341"/>
      <c r="C11" s="91"/>
      <c r="D11" s="90"/>
      <c r="E11" s="90"/>
      <c r="F11" s="134" t="s">
        <v>96</v>
      </c>
      <c r="G11" s="174" t="s">
        <v>56</v>
      </c>
    </row>
    <row r="12" spans="1:9" ht="16.5" customHeight="1" x14ac:dyDescent="0.3">
      <c r="A12" s="102" t="s">
        <v>282</v>
      </c>
      <c r="B12" s="341"/>
      <c r="C12" s="332"/>
      <c r="D12" s="332"/>
      <c r="E12" s="332"/>
      <c r="F12" s="133" t="s">
        <v>276</v>
      </c>
      <c r="G12" s="346" t="s">
        <v>275</v>
      </c>
      <c r="I12" s="69" t="s">
        <v>0</v>
      </c>
    </row>
    <row r="13" spans="1:9" x14ac:dyDescent="0.3">
      <c r="A13" s="362"/>
      <c r="B13" s="368"/>
      <c r="C13" s="90"/>
      <c r="D13" s="90"/>
      <c r="E13" s="90"/>
      <c r="F13" s="74" t="s">
        <v>244</v>
      </c>
      <c r="G13" s="228">
        <v>1</v>
      </c>
    </row>
    <row r="14" spans="1:9" x14ac:dyDescent="0.3">
      <c r="A14" s="341"/>
      <c r="B14" s="373" t="s">
        <v>277</v>
      </c>
      <c r="C14" s="88"/>
      <c r="D14" s="90"/>
      <c r="E14" s="342"/>
    </row>
    <row r="15" spans="1:9" x14ac:dyDescent="0.3">
      <c r="A15" s="92" t="s">
        <v>251</v>
      </c>
      <c r="B15" s="366" t="s">
        <v>36</v>
      </c>
      <c r="C15" s="93" t="s">
        <v>37</v>
      </c>
      <c r="D15" s="93" t="s">
        <v>99</v>
      </c>
      <c r="E15" s="93" t="s">
        <v>38</v>
      </c>
    </row>
    <row r="16" spans="1:9" x14ac:dyDescent="0.3">
      <c r="A16" s="365" t="s">
        <v>160</v>
      </c>
      <c r="B16" s="374" t="s">
        <v>212</v>
      </c>
      <c r="C16" s="370" t="s">
        <v>230</v>
      </c>
      <c r="D16" s="335"/>
      <c r="E16" s="336"/>
    </row>
    <row r="17" spans="1:5" ht="25.5" x14ac:dyDescent="0.3">
      <c r="A17" s="365" t="s">
        <v>161</v>
      </c>
      <c r="B17" s="374" t="s">
        <v>219</v>
      </c>
      <c r="C17" s="370" t="s">
        <v>44</v>
      </c>
      <c r="D17" s="335"/>
      <c r="E17" s="336"/>
    </row>
    <row r="18" spans="1:5" x14ac:dyDescent="0.3">
      <c r="A18" s="365" t="s">
        <v>162</v>
      </c>
      <c r="B18" s="374" t="s">
        <v>220</v>
      </c>
      <c r="C18" s="370" t="s">
        <v>230</v>
      </c>
      <c r="D18" s="335"/>
      <c r="E18" s="336"/>
    </row>
    <row r="19" spans="1:5" x14ac:dyDescent="0.3">
      <c r="A19" s="365" t="s">
        <v>163</v>
      </c>
      <c r="B19" s="374" t="s">
        <v>221</v>
      </c>
      <c r="C19" s="370" t="s">
        <v>230</v>
      </c>
      <c r="D19" s="335"/>
      <c r="E19" s="336"/>
    </row>
    <row r="20" spans="1:5" x14ac:dyDescent="0.3">
      <c r="A20" s="365" t="s">
        <v>164</v>
      </c>
      <c r="B20" s="374" t="s">
        <v>222</v>
      </c>
      <c r="C20" s="370" t="s">
        <v>230</v>
      </c>
      <c r="D20" s="335"/>
      <c r="E20" s="336"/>
    </row>
    <row r="21" spans="1:5" x14ac:dyDescent="0.3">
      <c r="A21" s="365" t="s">
        <v>252</v>
      </c>
      <c r="B21" s="374" t="s">
        <v>223</v>
      </c>
      <c r="C21" s="370" t="s">
        <v>230</v>
      </c>
      <c r="D21" s="335"/>
      <c r="E21" s="336"/>
    </row>
    <row r="22" spans="1:5" ht="25.5" x14ac:dyDescent="0.3">
      <c r="A22" s="365" t="s">
        <v>253</v>
      </c>
      <c r="B22" s="374" t="s">
        <v>224</v>
      </c>
      <c r="C22" s="370" t="s">
        <v>236</v>
      </c>
      <c r="D22" s="335"/>
      <c r="E22" s="336"/>
    </row>
    <row r="23" spans="1:5" ht="25.5" x14ac:dyDescent="0.3">
      <c r="A23" s="365" t="s">
        <v>254</v>
      </c>
      <c r="B23" s="374" t="s">
        <v>225</v>
      </c>
      <c r="C23" s="370" t="s">
        <v>236</v>
      </c>
      <c r="D23" s="335"/>
      <c r="E23" s="336"/>
    </row>
    <row r="24" spans="1:5" ht="25.5" x14ac:dyDescent="0.3">
      <c r="A24" s="365" t="s">
        <v>255</v>
      </c>
      <c r="B24" s="374" t="s">
        <v>226</v>
      </c>
      <c r="C24" s="370" t="s">
        <v>236</v>
      </c>
      <c r="D24" s="335"/>
      <c r="E24" s="336"/>
    </row>
    <row r="25" spans="1:5" ht="51" x14ac:dyDescent="0.3">
      <c r="A25" s="365" t="s">
        <v>256</v>
      </c>
      <c r="B25" s="374" t="s">
        <v>214</v>
      </c>
      <c r="C25" s="370" t="s">
        <v>232</v>
      </c>
      <c r="D25" s="335"/>
      <c r="E25" s="336"/>
    </row>
    <row r="26" spans="1:5" x14ac:dyDescent="0.3">
      <c r="A26" s="365" t="s">
        <v>257</v>
      </c>
      <c r="B26" s="374" t="s">
        <v>229</v>
      </c>
      <c r="C26" s="370" t="s">
        <v>234</v>
      </c>
      <c r="D26" s="335"/>
      <c r="E26" s="336"/>
    </row>
    <row r="27" spans="1:5" x14ac:dyDescent="0.3">
      <c r="A27" s="365" t="s">
        <v>258</v>
      </c>
      <c r="B27" s="374" t="s">
        <v>239</v>
      </c>
      <c r="C27" s="370" t="s">
        <v>230</v>
      </c>
      <c r="D27" s="335"/>
      <c r="E27" s="336"/>
    </row>
    <row r="28" spans="1:5" ht="38.25" x14ac:dyDescent="0.3">
      <c r="A28" s="365" t="s">
        <v>259</v>
      </c>
      <c r="B28" s="374" t="s">
        <v>216</v>
      </c>
      <c r="C28" s="370" t="s">
        <v>233</v>
      </c>
      <c r="D28" s="335"/>
      <c r="E28" s="336"/>
    </row>
    <row r="29" spans="1:5" ht="38.25" x14ac:dyDescent="0.3">
      <c r="A29" s="365" t="s">
        <v>260</v>
      </c>
      <c r="B29" s="374" t="s">
        <v>217</v>
      </c>
      <c r="C29" s="370" t="s">
        <v>234</v>
      </c>
      <c r="D29" s="335"/>
      <c r="E29" s="336"/>
    </row>
    <row r="30" spans="1:5" x14ac:dyDescent="0.3">
      <c r="A30" s="365" t="s">
        <v>261</v>
      </c>
      <c r="B30" s="374" t="s">
        <v>228</v>
      </c>
      <c r="C30" s="370" t="s">
        <v>234</v>
      </c>
      <c r="D30" s="335"/>
      <c r="E30" s="336"/>
    </row>
    <row r="31" spans="1:5" ht="25.5" x14ac:dyDescent="0.3">
      <c r="A31" s="365" t="s">
        <v>262</v>
      </c>
      <c r="B31" s="374" t="s">
        <v>283</v>
      </c>
      <c r="C31" s="370" t="s">
        <v>236</v>
      </c>
      <c r="D31" s="335"/>
      <c r="E31" s="336"/>
    </row>
    <row r="32" spans="1:5" x14ac:dyDescent="0.3">
      <c r="A32" s="365" t="s">
        <v>263</v>
      </c>
      <c r="B32" s="374" t="s">
        <v>39</v>
      </c>
      <c r="C32" s="371" t="s">
        <v>40</v>
      </c>
      <c r="D32" s="335"/>
      <c r="E32" s="336"/>
    </row>
    <row r="33" spans="1:5" x14ac:dyDescent="0.3">
      <c r="A33" s="365" t="s">
        <v>264</v>
      </c>
      <c r="B33" s="333" t="s">
        <v>211</v>
      </c>
      <c r="C33" s="370" t="s">
        <v>44</v>
      </c>
      <c r="D33" s="335"/>
      <c r="E33" s="336"/>
    </row>
    <row r="34" spans="1:5" x14ac:dyDescent="0.3">
      <c r="A34" s="365" t="s">
        <v>265</v>
      </c>
      <c r="B34" s="333" t="s">
        <v>213</v>
      </c>
      <c r="C34" s="370" t="s">
        <v>231</v>
      </c>
      <c r="D34" s="335"/>
      <c r="E34" s="336"/>
    </row>
    <row r="35" spans="1:5" x14ac:dyDescent="0.3">
      <c r="A35" s="365" t="s">
        <v>266</v>
      </c>
      <c r="B35" s="333" t="s">
        <v>215</v>
      </c>
      <c r="C35" s="370" t="s">
        <v>44</v>
      </c>
      <c r="D35" s="335"/>
      <c r="E35" s="336"/>
    </row>
    <row r="36" spans="1:5" ht="25.5" x14ac:dyDescent="0.3">
      <c r="A36" s="365" t="s">
        <v>267</v>
      </c>
      <c r="B36" s="94" t="s">
        <v>41</v>
      </c>
      <c r="C36" s="371" t="s">
        <v>42</v>
      </c>
      <c r="D36" s="335"/>
      <c r="E36" s="336"/>
    </row>
    <row r="37" spans="1:5" ht="25.5" x14ac:dyDescent="0.3">
      <c r="A37" s="365" t="s">
        <v>268</v>
      </c>
      <c r="B37" s="333" t="s">
        <v>227</v>
      </c>
      <c r="C37" s="370" t="s">
        <v>237</v>
      </c>
      <c r="D37" s="335"/>
      <c r="E37" s="336"/>
    </row>
    <row r="38" spans="1:5" x14ac:dyDescent="0.3">
      <c r="A38" s="365" t="s">
        <v>269</v>
      </c>
      <c r="B38" s="95" t="s">
        <v>43</v>
      </c>
      <c r="C38" s="371" t="s">
        <v>44</v>
      </c>
      <c r="D38" s="335"/>
      <c r="E38" s="336"/>
    </row>
    <row r="39" spans="1:5" x14ac:dyDescent="0.3">
      <c r="A39" s="365" t="s">
        <v>270</v>
      </c>
      <c r="B39" s="95" t="s">
        <v>45</v>
      </c>
      <c r="C39" s="371" t="s">
        <v>40</v>
      </c>
      <c r="D39" s="335"/>
      <c r="E39" s="336"/>
    </row>
    <row r="40" spans="1:5" ht="25.5" x14ac:dyDescent="0.3">
      <c r="A40" s="365" t="s">
        <v>271</v>
      </c>
      <c r="B40" s="333" t="s">
        <v>284</v>
      </c>
      <c r="C40" s="370" t="s">
        <v>236</v>
      </c>
      <c r="D40" s="335"/>
      <c r="E40" s="336"/>
    </row>
    <row r="41" spans="1:5" ht="51" x14ac:dyDescent="0.3">
      <c r="A41" s="365" t="s">
        <v>272</v>
      </c>
      <c r="B41" s="333" t="s">
        <v>285</v>
      </c>
      <c r="C41" s="370" t="s">
        <v>238</v>
      </c>
      <c r="D41" s="335"/>
      <c r="E41" s="336"/>
    </row>
    <row r="42" spans="1:5" ht="25.5" x14ac:dyDescent="0.3">
      <c r="A42" s="365" t="s">
        <v>273</v>
      </c>
      <c r="B42" s="333" t="s">
        <v>218</v>
      </c>
      <c r="C42" s="370" t="s">
        <v>235</v>
      </c>
      <c r="D42" s="335"/>
      <c r="E42" s="336"/>
    </row>
    <row r="43" spans="1:5" x14ac:dyDescent="0.3">
      <c r="A43" s="367"/>
      <c r="B43" s="367"/>
      <c r="C43" s="367"/>
      <c r="D43" s="367"/>
      <c r="E43" s="367"/>
    </row>
    <row r="44" spans="1:5" x14ac:dyDescent="0.3">
      <c r="A44" s="343"/>
      <c r="B44" s="343" t="s">
        <v>240</v>
      </c>
      <c r="C44" s="88"/>
      <c r="D44" s="90"/>
      <c r="E44" s="90"/>
    </row>
    <row r="45" spans="1:5" x14ac:dyDescent="0.3">
      <c r="A45" s="365"/>
      <c r="B45" s="334"/>
      <c r="C45" s="337"/>
      <c r="D45" s="338"/>
      <c r="E45" s="337"/>
    </row>
    <row r="46" spans="1:5" x14ac:dyDescent="0.3">
      <c r="A46" s="365"/>
      <c r="B46" s="334"/>
      <c r="C46" s="337"/>
      <c r="D46" s="338"/>
      <c r="E46" s="337"/>
    </row>
    <row r="47" spans="1:5" x14ac:dyDescent="0.3">
      <c r="A47" s="88"/>
      <c r="B47" s="368"/>
      <c r="C47" s="88"/>
      <c r="D47" s="90"/>
      <c r="E47" s="90"/>
    </row>
    <row r="48" spans="1:5" x14ac:dyDescent="0.3">
      <c r="A48" s="88"/>
      <c r="B48" s="88" t="s">
        <v>241</v>
      </c>
      <c r="C48" s="88"/>
      <c r="D48" s="90"/>
      <c r="E48" s="90"/>
    </row>
    <row r="49" spans="1:5" x14ac:dyDescent="0.3">
      <c r="A49" s="102"/>
      <c r="B49" s="102" t="s">
        <v>278</v>
      </c>
      <c r="C49" s="90"/>
      <c r="D49" s="90"/>
      <c r="E49" s="90"/>
    </row>
    <row r="50" spans="1:5" x14ac:dyDescent="0.3">
      <c r="A50" s="102"/>
      <c r="B50" s="102" t="s">
        <v>242</v>
      </c>
      <c r="C50" s="90"/>
      <c r="D50" s="90"/>
      <c r="E50" s="90"/>
    </row>
    <row r="51" spans="1:5" x14ac:dyDescent="0.3">
      <c r="A51" s="90"/>
      <c r="B51" s="90" t="s">
        <v>279</v>
      </c>
      <c r="C51" s="88"/>
      <c r="D51" s="90"/>
      <c r="E51" s="90"/>
    </row>
    <row r="52" spans="1:5" x14ac:dyDescent="0.3">
      <c r="A52" s="88"/>
      <c r="B52" s="88"/>
      <c r="C52" s="88"/>
      <c r="D52" s="90"/>
      <c r="E52" s="90"/>
    </row>
    <row r="53" spans="1:5" x14ac:dyDescent="0.3">
      <c r="A53" s="362"/>
      <c r="B53" s="88"/>
      <c r="C53" s="88"/>
      <c r="D53" s="90"/>
      <c r="E53" s="90"/>
    </row>
    <row r="54" spans="1:5" x14ac:dyDescent="0.3">
      <c r="A54" s="362"/>
      <c r="B54" s="440" t="s">
        <v>243</v>
      </c>
      <c r="C54" s="440"/>
      <c r="D54" s="440"/>
      <c r="E54" s="440"/>
    </row>
    <row r="55" spans="1:5" x14ac:dyDescent="0.3">
      <c r="A55" s="362"/>
      <c r="B55" s="332"/>
      <c r="C55" s="332"/>
      <c r="D55" s="332"/>
      <c r="E55" s="332"/>
    </row>
    <row r="56" spans="1:5" x14ac:dyDescent="0.3">
      <c r="A56" s="375" t="s">
        <v>57</v>
      </c>
      <c r="B56" s="332"/>
      <c r="C56" s="332"/>
      <c r="D56" s="332"/>
      <c r="E56" s="332"/>
    </row>
    <row r="57" spans="1:5" x14ac:dyDescent="0.3">
      <c r="B57" s="376"/>
      <c r="C57" s="377"/>
      <c r="D57" s="378"/>
      <c r="E57" s="378"/>
    </row>
    <row r="58" spans="1:5" x14ac:dyDescent="0.3">
      <c r="A58" s="379" t="s">
        <v>46</v>
      </c>
      <c r="B58" s="88"/>
      <c r="C58" s="88"/>
      <c r="D58" s="90"/>
      <c r="E58" s="90"/>
    </row>
    <row r="59" spans="1:5" x14ac:dyDescent="0.3">
      <c r="B59" s="339"/>
      <c r="C59" s="339"/>
      <c r="D59" s="340"/>
      <c r="E59" s="340"/>
    </row>
    <row r="60" spans="1:5" x14ac:dyDescent="0.3">
      <c r="A60" s="97"/>
      <c r="B60" s="97"/>
      <c r="C60" s="88"/>
      <c r="D60" s="90"/>
      <c r="E60" s="90"/>
    </row>
    <row r="61" spans="1:5" x14ac:dyDescent="0.3">
      <c r="A61" s="362"/>
      <c r="B61" s="97"/>
      <c r="C61" s="88"/>
      <c r="D61" s="90"/>
      <c r="E61" s="90"/>
    </row>
    <row r="62" spans="1:5" x14ac:dyDescent="0.3">
      <c r="B62" s="69"/>
      <c r="C62" s="69"/>
    </row>
    <row r="63" spans="1:5" x14ac:dyDescent="0.3">
      <c r="B63" s="69"/>
      <c r="C63" s="69"/>
    </row>
    <row r="64" spans="1:5" x14ac:dyDescent="0.3">
      <c r="B64" s="69"/>
      <c r="C64" s="69"/>
    </row>
    <row r="65" spans="2:3" x14ac:dyDescent="0.3">
      <c r="B65" s="69"/>
      <c r="C65" s="69"/>
    </row>
    <row r="66" spans="2:3" x14ac:dyDescent="0.3">
      <c r="B66" s="69"/>
      <c r="C66" s="69"/>
    </row>
    <row r="67" spans="2:3" x14ac:dyDescent="0.3">
      <c r="B67" s="69"/>
      <c r="C67" s="69"/>
    </row>
    <row r="68" spans="2:3" x14ac:dyDescent="0.3">
      <c r="B68" s="69"/>
      <c r="C68" s="69"/>
    </row>
    <row r="69" spans="2:3" x14ac:dyDescent="0.3">
      <c r="B69" s="69"/>
      <c r="C69" s="69"/>
    </row>
    <row r="70" spans="2:3" x14ac:dyDescent="0.3">
      <c r="B70" s="69"/>
      <c r="C70" s="69"/>
    </row>
    <row r="71" spans="2:3" x14ac:dyDescent="0.3">
      <c r="B71" s="69"/>
      <c r="C71" s="69"/>
    </row>
    <row r="72" spans="2:3" x14ac:dyDescent="0.3">
      <c r="B72" s="69"/>
      <c r="C72" s="69"/>
    </row>
    <row r="73" spans="2:3" x14ac:dyDescent="0.3">
      <c r="B73" s="69"/>
      <c r="C73" s="69"/>
    </row>
    <row r="74" spans="2:3" x14ac:dyDescent="0.3">
      <c r="B74" s="69"/>
      <c r="C74" s="69"/>
    </row>
    <row r="75" spans="2:3" x14ac:dyDescent="0.3">
      <c r="B75" s="69"/>
      <c r="C75" s="69"/>
    </row>
    <row r="76" spans="2:3" x14ac:dyDescent="0.3">
      <c r="B76" s="69"/>
      <c r="C76" s="69"/>
    </row>
    <row r="77" spans="2:3" x14ac:dyDescent="0.3">
      <c r="B77" s="69"/>
      <c r="C77" s="69"/>
    </row>
    <row r="78" spans="2:3" x14ac:dyDescent="0.3">
      <c r="B78" s="69"/>
      <c r="C78" s="69"/>
    </row>
    <row r="79" spans="2:3" x14ac:dyDescent="0.3">
      <c r="B79" s="69"/>
      <c r="C79" s="69"/>
    </row>
    <row r="80" spans="2:3" ht="26.25" customHeight="1" x14ac:dyDescent="0.3"/>
    <row r="101" spans="2:2" x14ac:dyDescent="0.3">
      <c r="B101" s="68" t="s">
        <v>0</v>
      </c>
    </row>
  </sheetData>
  <mergeCells count="1">
    <mergeCell ref="B54:E54"/>
  </mergeCells>
  <phoneticPr fontId="0" type="noConversion"/>
  <hyperlinks>
    <hyperlink ref="F4" location="'KM-AI-01'!A1" display="KM-AI-01"/>
    <hyperlink ref="F5" location="'KM-AI-02'!A1" display="KM-AI-02"/>
    <hyperlink ref="F6" location="'KM-AI-10-1'!A1" display="KM-AI-10-1"/>
    <hyperlink ref="F11" location="'KM-AI-10-M'!A1" display="KM-AI-10-M"/>
    <hyperlink ref="F7" location="'KM-AI-10-2'!A1" display="KM-AI-10-2"/>
    <hyperlink ref="F8" location="'KM-AI-10-3'!A1" display="KM-AI-10-3"/>
    <hyperlink ref="F9" location="'KM-AI-10-4'!A1" display="'KM-AI-10-4 "/>
    <hyperlink ref="F10" location="'KM-AI-10-5'!A1" display="'KM-AI-10-5 "/>
    <hyperlink ref="F3" location="'KM-AI'!A1" display="KM-AI"/>
    <hyperlink ref="F12" location="'KM-AI-10-E'!A1" display="KM-AI-10-E"/>
  </hyperlinks>
  <pageMargins left="0.70866141732283472" right="0.70866141732283472" top="0.70866141732283472" bottom="0.70866141732283472" header="0.51181102362204722" footer="0.51181102362204722"/>
  <pageSetup paperSize="9" scale="85" fitToHeight="2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  <rowBreaks count="1" manualBreakCount="1">
    <brk id="36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346" customWidth="1"/>
    <col min="2" max="2" width="15.625" style="346" customWidth="1"/>
    <col min="3" max="3" width="23.75" style="346" bestFit="1" customWidth="1"/>
    <col min="4" max="4" width="11" style="346" customWidth="1"/>
    <col min="5" max="5" width="30.625" style="358" customWidth="1"/>
    <col min="6" max="6" width="10.875" style="346" bestFit="1" customWidth="1"/>
    <col min="7" max="16384" width="9" style="346"/>
  </cols>
  <sheetData>
    <row r="1" spans="1:10" x14ac:dyDescent="0.3">
      <c r="A1" s="344" t="s">
        <v>276</v>
      </c>
      <c r="B1" s="344"/>
      <c r="C1" s="344"/>
      <c r="D1" s="344"/>
      <c r="E1" s="345"/>
      <c r="I1" s="347" t="s">
        <v>245</v>
      </c>
      <c r="J1" s="347" t="s">
        <v>247</v>
      </c>
    </row>
    <row r="2" spans="1:10" x14ac:dyDescent="0.3">
      <c r="A2" s="348"/>
      <c r="B2" s="348"/>
      <c r="C2" s="348"/>
      <c r="D2" s="411">
        <f>A23</f>
        <v>0</v>
      </c>
      <c r="E2" s="412">
        <f>A25</f>
        <v>0</v>
      </c>
      <c r="F2" s="400" t="s">
        <v>286</v>
      </c>
    </row>
    <row r="3" spans="1:10" x14ac:dyDescent="0.3">
      <c r="A3" s="344" t="s">
        <v>250</v>
      </c>
      <c r="B3" s="344"/>
      <c r="C3" s="344"/>
      <c r="D3" s="344"/>
      <c r="E3" s="349"/>
      <c r="F3" s="133" t="s">
        <v>50</v>
      </c>
      <c r="G3" s="69" t="s">
        <v>274</v>
      </c>
    </row>
    <row r="4" spans="1:10" x14ac:dyDescent="0.3">
      <c r="A4" s="9" t="s">
        <v>54</v>
      </c>
      <c r="B4" s="350">
        <f xml:space="preserve"> Alapa!$C$17</f>
        <v>0</v>
      </c>
      <c r="C4" s="351"/>
      <c r="D4" s="351"/>
      <c r="E4" s="352"/>
      <c r="F4" s="133" t="s">
        <v>2</v>
      </c>
      <c r="G4" s="69" t="s">
        <v>98</v>
      </c>
    </row>
    <row r="5" spans="1:10" x14ac:dyDescent="0.3">
      <c r="A5" s="9" t="s">
        <v>55</v>
      </c>
      <c r="B5" s="350">
        <f xml:space="preserve"> Alapa!$C$12</f>
        <v>0</v>
      </c>
      <c r="C5" s="351"/>
      <c r="D5" s="351"/>
      <c r="E5" s="352"/>
      <c r="F5" s="133" t="s">
        <v>24</v>
      </c>
      <c r="G5" s="69" t="s">
        <v>103</v>
      </c>
    </row>
    <row r="6" spans="1:10" x14ac:dyDescent="0.3">
      <c r="A6" s="9" t="s">
        <v>5</v>
      </c>
      <c r="B6" s="350">
        <f>Alapa!$C$15</f>
        <v>0</v>
      </c>
      <c r="C6" s="351"/>
      <c r="D6" s="351"/>
      <c r="E6" s="352"/>
      <c r="F6" s="133" t="s">
        <v>95</v>
      </c>
      <c r="G6" s="69" t="s">
        <v>94</v>
      </c>
    </row>
    <row r="7" spans="1:10" x14ac:dyDescent="0.3">
      <c r="A7" s="9" t="s">
        <v>244</v>
      </c>
      <c r="B7" s="350" t="e">
        <f>VLOOKUP(G13,Alapa!$G$2:$H$22,2)</f>
        <v>#N/A</v>
      </c>
      <c r="C7" s="351"/>
      <c r="D7" s="351"/>
      <c r="E7" s="352"/>
      <c r="F7" s="133" t="s">
        <v>101</v>
      </c>
      <c r="G7" s="69" t="s">
        <v>126</v>
      </c>
    </row>
    <row r="8" spans="1:10" x14ac:dyDescent="0.3">
      <c r="A8" s="9" t="s">
        <v>248</v>
      </c>
      <c r="B8" s="350" t="str">
        <f>IF(Alapa!$N$2=0," ",Alapa!$N$2)</f>
        <v xml:space="preserve"> </v>
      </c>
      <c r="C8" s="351"/>
      <c r="D8" s="351"/>
      <c r="E8" s="352"/>
      <c r="F8" s="133" t="s">
        <v>127</v>
      </c>
      <c r="G8" s="69" t="s">
        <v>129</v>
      </c>
    </row>
    <row r="9" spans="1:10" x14ac:dyDescent="0.3">
      <c r="A9" s="348"/>
      <c r="B9" s="348"/>
      <c r="C9" s="348"/>
      <c r="D9" s="348"/>
      <c r="E9" s="353"/>
      <c r="F9" s="133" t="s">
        <v>146</v>
      </c>
      <c r="G9" s="69" t="s">
        <v>147</v>
      </c>
    </row>
    <row r="10" spans="1:10" x14ac:dyDescent="0.3">
      <c r="A10" s="354" t="s">
        <v>246</v>
      </c>
      <c r="B10" s="354" t="s">
        <v>38</v>
      </c>
      <c r="C10" s="354" t="s">
        <v>107</v>
      </c>
      <c r="D10" s="354" t="s">
        <v>280</v>
      </c>
      <c r="E10" s="355" t="s">
        <v>249</v>
      </c>
      <c r="F10" s="133" t="s">
        <v>186</v>
      </c>
      <c r="G10" s="69" t="s">
        <v>187</v>
      </c>
    </row>
    <row r="11" spans="1:10" x14ac:dyDescent="0.3">
      <c r="A11" s="356">
        <v>1</v>
      </c>
      <c r="B11" s="359" t="s">
        <v>50</v>
      </c>
      <c r="C11" s="357" t="s">
        <v>274</v>
      </c>
      <c r="D11" s="413"/>
      <c r="E11" s="361"/>
      <c r="F11" s="134" t="s">
        <v>96</v>
      </c>
      <c r="G11" s="174" t="s">
        <v>56</v>
      </c>
    </row>
    <row r="12" spans="1:10" x14ac:dyDescent="0.3">
      <c r="A12" s="356">
        <v>2</v>
      </c>
      <c r="B12" s="359" t="s">
        <v>2</v>
      </c>
      <c r="C12" s="357" t="s">
        <v>98</v>
      </c>
      <c r="D12" s="413"/>
      <c r="E12" s="361"/>
      <c r="F12" s="134" t="s">
        <v>276</v>
      </c>
      <c r="G12" s="346" t="s">
        <v>275</v>
      </c>
    </row>
    <row r="13" spans="1:10" x14ac:dyDescent="0.3">
      <c r="A13" s="356">
        <v>3</v>
      </c>
      <c r="B13" s="359" t="s">
        <v>24</v>
      </c>
      <c r="C13" s="357" t="s">
        <v>103</v>
      </c>
      <c r="D13" s="413"/>
      <c r="E13" s="361"/>
      <c r="F13" s="74" t="s">
        <v>244</v>
      </c>
      <c r="G13" s="228">
        <v>1</v>
      </c>
    </row>
    <row r="14" spans="1:10" x14ac:dyDescent="0.3">
      <c r="A14" s="356">
        <v>4</v>
      </c>
      <c r="B14" s="359" t="s">
        <v>95</v>
      </c>
      <c r="C14" s="357" t="s">
        <v>94</v>
      </c>
      <c r="D14" s="413"/>
      <c r="E14" s="361"/>
    </row>
    <row r="15" spans="1:10" x14ac:dyDescent="0.3">
      <c r="A15" s="356">
        <v>5</v>
      </c>
      <c r="B15" s="359" t="s">
        <v>101</v>
      </c>
      <c r="C15" s="357" t="s">
        <v>126</v>
      </c>
      <c r="D15" s="413"/>
      <c r="E15" s="361"/>
    </row>
    <row r="16" spans="1:10" x14ac:dyDescent="0.3">
      <c r="A16" s="356">
        <v>6</v>
      </c>
      <c r="B16" s="359" t="s">
        <v>127</v>
      </c>
      <c r="C16" s="357" t="s">
        <v>129</v>
      </c>
      <c r="D16" s="413"/>
      <c r="E16" s="361"/>
    </row>
    <row r="17" spans="1:5" x14ac:dyDescent="0.3">
      <c r="A17" s="356">
        <v>7</v>
      </c>
      <c r="B17" s="359" t="s">
        <v>146</v>
      </c>
      <c r="C17" s="357" t="s">
        <v>147</v>
      </c>
      <c r="D17" s="413"/>
      <c r="E17" s="361"/>
    </row>
    <row r="18" spans="1:5" x14ac:dyDescent="0.3">
      <c r="A18" s="356">
        <v>8</v>
      </c>
      <c r="B18" s="359" t="s">
        <v>186</v>
      </c>
      <c r="C18" s="357" t="s">
        <v>187</v>
      </c>
      <c r="D18" s="413"/>
      <c r="E18" s="361"/>
    </row>
    <row r="19" spans="1:5" x14ac:dyDescent="0.3">
      <c r="A19" s="356">
        <v>9</v>
      </c>
      <c r="B19" s="360" t="s">
        <v>96</v>
      </c>
      <c r="C19" s="357" t="s">
        <v>56</v>
      </c>
      <c r="D19" s="413"/>
      <c r="E19" s="361"/>
    </row>
    <row r="20" spans="1:5" x14ac:dyDescent="0.3">
      <c r="A20" s="96"/>
      <c r="B20" s="88"/>
      <c r="C20" s="90"/>
      <c r="D20" s="90"/>
      <c r="E20" s="90"/>
    </row>
    <row r="21" spans="1:5" x14ac:dyDescent="0.3">
      <c r="A21" s="96"/>
      <c r="B21" s="88"/>
      <c r="C21" s="90"/>
      <c r="D21" s="90"/>
      <c r="E21" s="90"/>
    </row>
    <row r="22" spans="1:5" x14ac:dyDescent="0.3">
      <c r="A22" s="375" t="s">
        <v>57</v>
      </c>
      <c r="B22" s="332"/>
      <c r="C22" s="332"/>
      <c r="D22" s="332"/>
      <c r="E22" s="332"/>
    </row>
    <row r="23" spans="1:5" x14ac:dyDescent="0.3">
      <c r="A23" s="69"/>
      <c r="B23" s="376"/>
      <c r="C23" s="377"/>
      <c r="D23" s="378"/>
      <c r="E23" s="378"/>
    </row>
    <row r="24" spans="1:5" x14ac:dyDescent="0.3">
      <c r="A24" s="379" t="s">
        <v>46</v>
      </c>
      <c r="B24" s="88"/>
      <c r="C24" s="88"/>
      <c r="D24" s="90"/>
      <c r="E24" s="90"/>
    </row>
    <row r="25" spans="1:5" x14ac:dyDescent="0.3">
      <c r="A25" s="69"/>
      <c r="B25" s="339"/>
      <c r="C25" s="339"/>
      <c r="D25" s="399"/>
      <c r="E25" s="399"/>
    </row>
    <row r="26" spans="1:5" x14ac:dyDescent="0.3">
      <c r="A26" s="97"/>
      <c r="B26" s="97"/>
      <c r="C26" s="88"/>
      <c r="D26" s="90"/>
      <c r="E26" s="90"/>
    </row>
    <row r="27" spans="1:5" x14ac:dyDescent="0.3">
      <c r="A27" s="97"/>
      <c r="B27" s="88"/>
      <c r="C27" s="90"/>
      <c r="D27" s="90"/>
      <c r="E27" s="90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B12" location="'KM-AI-01'!A1" display="KM-AI-01"/>
    <hyperlink ref="B13" location="'KM-AI-02'!A1" display="KM-AI-02"/>
    <hyperlink ref="B14" location="'KM-AI-10-1'!A1" display="KM-AI-10-1"/>
    <hyperlink ref="B19" location="'KM-AI-10-M'!A1" display="KM-AI-10-M"/>
    <hyperlink ref="B15" location="'KM-AI-10-2'!A1" display="KM-AI-10-2"/>
    <hyperlink ref="B16" location="'KM-AI-10-3'!A1" display="KM-AI-10-3"/>
    <hyperlink ref="B17" location="'KM-AI-10-4'!A1" display="'KM-AI-10-4 "/>
    <hyperlink ref="B18" location="'KM-AI-10-5'!A1" display="'KM-AI-10-5 "/>
    <hyperlink ref="F4" location="'KM-AI-01'!A1" display="KM-AI-01"/>
    <hyperlink ref="F5" location="'KM-AI-02'!A1" display="KM-AI-02"/>
    <hyperlink ref="F6" location="'KM-AI-10-1'!A1" display="KM-AI-10-1"/>
    <hyperlink ref="F11" location="'KM-AI-10-M'!A1" display="KM-AI-10-M"/>
    <hyperlink ref="F7" location="'KM-AI-10-2'!A1" display="KM-AI-10-2"/>
    <hyperlink ref="F8" location="'KM-AI-10-3'!A1" display="KM-AI-10-3"/>
    <hyperlink ref="F9" location="'KM-AI-10-4'!A1" display="'KM-AI-10-4 "/>
    <hyperlink ref="F10" location="'KM-AI-10-5'!A1" display="'KM-AI-10-5 "/>
    <hyperlink ref="B11" location="'KM-AI'!A1" display="KM-AI"/>
    <hyperlink ref="F3" location="'KM-AI'!A1" display="KM-AI"/>
    <hyperlink ref="F12" location="'KM-AI-10-E'!A1" display="KM-AI-10-E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workbookViewId="0"/>
  </sheetViews>
  <sheetFormatPr defaultRowHeight="12" x14ac:dyDescent="0.2"/>
  <cols>
    <col min="1" max="16384" width="9" style="137"/>
  </cols>
  <sheetData>
    <row r="1" spans="1:12" ht="16.5" x14ac:dyDescent="0.3">
      <c r="A1"/>
      <c r="B1" s="271"/>
      <c r="C1"/>
      <c r="D1"/>
      <c r="E1"/>
      <c r="F1"/>
      <c r="G1"/>
      <c r="H1"/>
      <c r="I1"/>
      <c r="J1"/>
      <c r="K1"/>
      <c r="L1"/>
    </row>
    <row r="2" spans="1:12" ht="15" customHeight="1" x14ac:dyDescent="0.2">
      <c r="A2"/>
      <c r="B2"/>
      <c r="C2"/>
      <c r="D2"/>
      <c r="E2"/>
      <c r="F2"/>
      <c r="G2"/>
      <c r="H2"/>
      <c r="I2"/>
      <c r="J2"/>
      <c r="K2"/>
      <c r="L2"/>
    </row>
    <row r="3" spans="1:12" ht="15" customHeight="1" x14ac:dyDescent="0.2">
      <c r="A3"/>
      <c r="B3"/>
      <c r="C3"/>
      <c r="D3" s="262"/>
      <c r="E3"/>
      <c r="F3"/>
      <c r="G3"/>
      <c r="H3"/>
      <c r="I3"/>
      <c r="J3"/>
      <c r="K3"/>
      <c r="L3"/>
    </row>
    <row r="4" spans="1:12" ht="15" customHeight="1" x14ac:dyDescent="0.2">
      <c r="A4"/>
      <c r="B4"/>
      <c r="C4"/>
      <c r="D4"/>
      <c r="E4"/>
      <c r="F4"/>
      <c r="G4"/>
      <c r="H4"/>
      <c r="I4"/>
      <c r="J4"/>
      <c r="K4"/>
      <c r="L4"/>
    </row>
    <row r="5" spans="1:12" ht="15" customHeight="1" x14ac:dyDescent="0.2">
      <c r="A5"/>
      <c r="B5"/>
      <c r="C5"/>
      <c r="D5" s="262"/>
      <c r="E5"/>
      <c r="F5"/>
      <c r="G5"/>
      <c r="H5"/>
      <c r="I5"/>
      <c r="J5"/>
      <c r="K5"/>
      <c r="L5"/>
    </row>
    <row r="6" spans="1:12" ht="15" customHeight="1" x14ac:dyDescent="0.2">
      <c r="A6"/>
      <c r="B6"/>
      <c r="C6"/>
      <c r="D6"/>
      <c r="E6"/>
      <c r="F6"/>
      <c r="G6"/>
      <c r="H6"/>
      <c r="I6"/>
      <c r="J6"/>
      <c r="K6"/>
      <c r="L6"/>
    </row>
    <row r="7" spans="1:12" ht="15" customHeight="1" x14ac:dyDescent="0.2">
      <c r="A7"/>
      <c r="B7"/>
      <c r="C7"/>
      <c r="D7"/>
      <c r="E7"/>
      <c r="F7"/>
      <c r="G7"/>
      <c r="H7"/>
      <c r="I7"/>
      <c r="J7"/>
      <c r="K7"/>
      <c r="L7"/>
    </row>
    <row r="8" spans="1:12" ht="14.25" x14ac:dyDescent="0.2">
      <c r="A8"/>
      <c r="B8"/>
      <c r="C8"/>
      <c r="D8"/>
      <c r="E8"/>
      <c r="F8"/>
      <c r="G8"/>
      <c r="H8"/>
      <c r="I8"/>
      <c r="J8"/>
      <c r="K8"/>
      <c r="L8"/>
    </row>
    <row r="9" spans="1:12" ht="14.25" x14ac:dyDescent="0.2">
      <c r="A9"/>
      <c r="B9"/>
      <c r="C9"/>
      <c r="D9"/>
      <c r="E9"/>
      <c r="F9"/>
      <c r="G9"/>
      <c r="H9"/>
      <c r="I9"/>
      <c r="J9"/>
      <c r="K9"/>
      <c r="L9"/>
    </row>
    <row r="10" spans="1:12" ht="14.25" x14ac:dyDescent="0.2">
      <c r="A10"/>
      <c r="B10"/>
      <c r="C10"/>
      <c r="D10"/>
      <c r="E10"/>
      <c r="F10"/>
      <c r="G10"/>
      <c r="H10"/>
      <c r="I10"/>
      <c r="J10"/>
      <c r="K10"/>
      <c r="L10"/>
    </row>
    <row r="11" spans="1:12" ht="14.25" x14ac:dyDescent="0.2">
      <c r="A11"/>
      <c r="B11"/>
      <c r="C11"/>
      <c r="D11"/>
      <c r="E11"/>
      <c r="F11"/>
      <c r="G11"/>
      <c r="H11"/>
      <c r="I11"/>
      <c r="J11"/>
      <c r="K11"/>
      <c r="L11"/>
    </row>
    <row r="12" spans="1:12" ht="14.25" x14ac:dyDescent="0.2">
      <c r="A12"/>
      <c r="B12"/>
      <c r="C12"/>
      <c r="D12"/>
      <c r="E12"/>
      <c r="F12"/>
      <c r="G12"/>
      <c r="H12"/>
      <c r="I12"/>
      <c r="J12"/>
      <c r="K12"/>
      <c r="L12"/>
    </row>
    <row r="13" spans="1:12" ht="14.25" x14ac:dyDescent="0.2">
      <c r="A13"/>
      <c r="B13"/>
      <c r="C13"/>
      <c r="D13"/>
      <c r="E13"/>
      <c r="F13"/>
      <c r="G13"/>
      <c r="H13"/>
      <c r="I13"/>
      <c r="J13"/>
      <c r="K13"/>
      <c r="L13"/>
    </row>
    <row r="14" spans="1:12" ht="14.25" x14ac:dyDescent="0.2">
      <c r="A14"/>
      <c r="B14"/>
      <c r="C14"/>
      <c r="D14"/>
      <c r="E14"/>
      <c r="F14"/>
      <c r="G14"/>
      <c r="H14"/>
      <c r="I14"/>
      <c r="J14"/>
      <c r="K14"/>
      <c r="L14"/>
    </row>
    <row r="15" spans="1:12" ht="14.25" x14ac:dyDescent="0.2">
      <c r="A15"/>
      <c r="B15"/>
      <c r="C15"/>
      <c r="D15"/>
      <c r="E15"/>
      <c r="F15"/>
      <c r="G15"/>
      <c r="H15"/>
      <c r="I15"/>
      <c r="J15"/>
      <c r="K15"/>
      <c r="L15"/>
    </row>
    <row r="16" spans="1:12" ht="14.25" x14ac:dyDescent="0.2">
      <c r="A16"/>
      <c r="B16"/>
      <c r="C16"/>
      <c r="D16"/>
      <c r="E16"/>
      <c r="F16"/>
      <c r="G16"/>
      <c r="H16"/>
      <c r="I16"/>
      <c r="J16"/>
      <c r="K16"/>
      <c r="L16"/>
    </row>
    <row r="17" spans="1:12" ht="14.25" x14ac:dyDescent="0.2">
      <c r="A17"/>
      <c r="B17"/>
      <c r="C17"/>
      <c r="D17"/>
      <c r="E17"/>
      <c r="F17"/>
      <c r="G17"/>
      <c r="H17"/>
      <c r="I17"/>
      <c r="J17"/>
      <c r="K17"/>
      <c r="L17"/>
    </row>
    <row r="18" spans="1:12" ht="14.25" x14ac:dyDescent="0.2">
      <c r="A18"/>
      <c r="B18"/>
      <c r="C18"/>
      <c r="D18"/>
      <c r="E18"/>
      <c r="F18"/>
      <c r="G18"/>
      <c r="H18"/>
      <c r="I18"/>
      <c r="J18"/>
      <c r="K18"/>
      <c r="L18"/>
    </row>
    <row r="19" spans="1:12" ht="14.25" x14ac:dyDescent="0.2">
      <c r="A19"/>
      <c r="B19"/>
      <c r="C19"/>
      <c r="D19"/>
      <c r="E19"/>
      <c r="F19"/>
      <c r="G19"/>
      <c r="H19"/>
      <c r="I19"/>
      <c r="J19"/>
      <c r="K19"/>
      <c r="L19"/>
    </row>
    <row r="20" spans="1:12" ht="14.25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ht="14.25" x14ac:dyDescent="0.2">
      <c r="A21"/>
      <c r="B21"/>
      <c r="C21"/>
      <c r="D21"/>
      <c r="E21"/>
      <c r="F21"/>
      <c r="G21"/>
      <c r="H21"/>
      <c r="I21"/>
      <c r="J21"/>
      <c r="K21"/>
      <c r="L21"/>
    </row>
    <row r="22" spans="1:12" ht="14.25" x14ac:dyDescent="0.2">
      <c r="A22"/>
      <c r="B22"/>
      <c r="C22"/>
      <c r="D22"/>
      <c r="E22"/>
      <c r="F22"/>
      <c r="G22"/>
      <c r="H22"/>
      <c r="I22"/>
      <c r="J22"/>
      <c r="K22"/>
      <c r="L22"/>
    </row>
    <row r="23" spans="1:12" ht="14.25" x14ac:dyDescent="0.2">
      <c r="A23"/>
      <c r="B23"/>
      <c r="C23"/>
      <c r="D23"/>
      <c r="E23"/>
      <c r="F23"/>
      <c r="G23"/>
      <c r="H23"/>
      <c r="I23"/>
      <c r="J23"/>
      <c r="K23"/>
      <c r="L23"/>
    </row>
    <row r="24" spans="1:12" ht="14.25" x14ac:dyDescent="0.2">
      <c r="A24"/>
      <c r="B24"/>
      <c r="C24"/>
      <c r="D24"/>
      <c r="E24"/>
      <c r="F24"/>
      <c r="G24"/>
      <c r="H24"/>
      <c r="I24"/>
      <c r="J24"/>
      <c r="K24"/>
      <c r="L24"/>
    </row>
    <row r="25" spans="1:12" ht="14.25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ht="14.25" x14ac:dyDescent="0.2">
      <c r="A26"/>
      <c r="B26"/>
      <c r="C26"/>
      <c r="D26"/>
      <c r="E26"/>
      <c r="F26"/>
      <c r="G26"/>
      <c r="H26"/>
      <c r="I26"/>
      <c r="J26"/>
      <c r="K26"/>
      <c r="L26"/>
    </row>
    <row r="27" spans="1:12" ht="14.25" x14ac:dyDescent="0.2">
      <c r="A27"/>
      <c r="B27"/>
      <c r="C27"/>
      <c r="D27"/>
      <c r="E27"/>
      <c r="F27"/>
      <c r="G27"/>
      <c r="H27"/>
      <c r="I27"/>
      <c r="J27"/>
      <c r="K27"/>
      <c r="L27"/>
    </row>
    <row r="28" spans="1:12" ht="14.25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ht="14.25" x14ac:dyDescent="0.2">
      <c r="A29"/>
      <c r="B29"/>
      <c r="C29"/>
      <c r="D29"/>
      <c r="E29"/>
      <c r="F29"/>
      <c r="G29"/>
      <c r="H29"/>
      <c r="I29"/>
      <c r="J29"/>
      <c r="K29"/>
      <c r="L29"/>
    </row>
    <row r="30" spans="1:12" ht="14.25" x14ac:dyDescent="0.2">
      <c r="A30"/>
      <c r="B30"/>
      <c r="C30"/>
      <c r="D30"/>
      <c r="E30"/>
      <c r="F30"/>
      <c r="G30"/>
      <c r="H30"/>
      <c r="I30"/>
      <c r="J30"/>
      <c r="K30"/>
      <c r="L30"/>
    </row>
    <row r="31" spans="1:12" ht="14.25" x14ac:dyDescent="0.2">
      <c r="A31"/>
      <c r="B31"/>
      <c r="C31"/>
      <c r="D31"/>
      <c r="E31"/>
      <c r="F31"/>
      <c r="G31"/>
      <c r="H31"/>
      <c r="I31"/>
      <c r="J31"/>
      <c r="K31"/>
      <c r="L31"/>
    </row>
    <row r="32" spans="1:12" ht="14.25" x14ac:dyDescent="0.2">
      <c r="A32"/>
      <c r="B32"/>
      <c r="C32"/>
      <c r="D32"/>
      <c r="E32"/>
      <c r="F32"/>
      <c r="G32"/>
      <c r="H32"/>
      <c r="I32"/>
      <c r="J32"/>
      <c r="K32"/>
      <c r="L32"/>
    </row>
    <row r="33" spans="1:12" ht="14.25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ht="14.25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ht="14.25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ht="14.25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ht="14.25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ht="14.25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ht="14.25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ht="14.25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ht="14.25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ht="14.25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ht="14.25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ht="14.25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ht="14.25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ht="14.25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ht="14.25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ht="14.25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ht="14.25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1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s="1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s="1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s="1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s="1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s="1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s="1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s="1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s="1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s="1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s="1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s="1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s="1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s="1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s="1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s="1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s="1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s="1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s="1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s="1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s="1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s="1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s="1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s="1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s="1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s="1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s="1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s="1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s="1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s="1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s="1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s="1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s="1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s="1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s="1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s="1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s="1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s="1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s="1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s="1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s="1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s="1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s="1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s="1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s="1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s="1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s="1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s="1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s="1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s="1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s="1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s="1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s="1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s="1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s="1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s="1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s="1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s="1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s="1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s="1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s="1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s="1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s="1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s="1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s="1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s="1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s="1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s="1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s="1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s="1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s="1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s="1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s="1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s="1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ht="14.25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">
      <c r="C125" s="13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workbookViewId="0"/>
  </sheetViews>
  <sheetFormatPr defaultColWidth="9" defaultRowHeight="15" customHeight="1" x14ac:dyDescent="0.2"/>
  <sheetData>
    <row r="1" spans="1:8" ht="15" customHeight="1" x14ac:dyDescent="0.2">
      <c r="A1" s="172"/>
      <c r="B1" s="172"/>
      <c r="C1" s="172"/>
      <c r="D1" s="172"/>
      <c r="E1" s="172"/>
      <c r="F1" s="172"/>
      <c r="G1" s="172"/>
      <c r="H1" s="172"/>
    </row>
    <row r="3" spans="1:8" ht="15" customHeight="1" x14ac:dyDescent="0.2">
      <c r="A3" s="172"/>
      <c r="B3" s="172"/>
      <c r="C3" s="172"/>
      <c r="D3" s="172"/>
      <c r="E3" s="172"/>
      <c r="F3" s="172"/>
      <c r="G3" s="172"/>
      <c r="H3" s="172"/>
    </row>
    <row r="4" spans="1:8" ht="15" customHeight="1" x14ac:dyDescent="0.2">
      <c r="A4" s="172"/>
      <c r="B4" s="172"/>
      <c r="C4" s="172"/>
      <c r="D4" s="172"/>
      <c r="E4" s="172"/>
      <c r="F4" s="172"/>
      <c r="G4" s="172"/>
      <c r="H4" s="172"/>
    </row>
    <row r="5" spans="1:8" ht="15" customHeight="1" x14ac:dyDescent="0.2">
      <c r="A5" s="172"/>
      <c r="B5" s="172"/>
      <c r="C5" s="172"/>
      <c r="D5" s="172"/>
      <c r="E5" s="172"/>
      <c r="F5" s="172"/>
      <c r="G5" s="172"/>
      <c r="H5" s="172"/>
    </row>
    <row r="6" spans="1:8" ht="15" customHeight="1" x14ac:dyDescent="0.2">
      <c r="A6" s="172"/>
      <c r="B6" s="172"/>
      <c r="C6" s="172"/>
      <c r="D6" s="172"/>
      <c r="E6" s="172"/>
      <c r="F6" s="172"/>
      <c r="G6" s="172"/>
      <c r="H6" s="172"/>
    </row>
    <row r="7" spans="1:8" ht="15" customHeight="1" x14ac:dyDescent="0.2">
      <c r="A7" s="172"/>
      <c r="B7" s="172"/>
      <c r="C7" s="172"/>
      <c r="D7" s="172"/>
      <c r="E7" s="172"/>
      <c r="F7" s="172"/>
      <c r="G7" s="172"/>
      <c r="H7" s="172"/>
    </row>
    <row r="8" spans="1:8" ht="15" customHeight="1" x14ac:dyDescent="0.2">
      <c r="A8" s="172"/>
      <c r="B8" s="172"/>
      <c r="C8" s="172"/>
      <c r="D8" s="172"/>
      <c r="E8" s="172"/>
      <c r="F8" s="172"/>
      <c r="G8" s="172"/>
      <c r="H8" s="172"/>
    </row>
    <row r="9" spans="1:8" ht="15" customHeight="1" x14ac:dyDescent="0.2">
      <c r="A9" s="172"/>
      <c r="B9" s="172"/>
      <c r="C9" s="172"/>
      <c r="D9" s="172"/>
      <c r="E9" s="172"/>
      <c r="F9" s="172"/>
      <c r="G9" s="172"/>
      <c r="H9" s="172"/>
    </row>
    <row r="10" spans="1:8" ht="15" customHeight="1" x14ac:dyDescent="0.2">
      <c r="A10" s="172"/>
      <c r="B10" s="172"/>
      <c r="C10" s="172"/>
      <c r="D10" s="172"/>
      <c r="E10" s="172"/>
      <c r="F10" s="172"/>
      <c r="G10" s="172"/>
      <c r="H10" s="172"/>
    </row>
    <row r="11" spans="1:8" ht="15" customHeight="1" x14ac:dyDescent="0.2">
      <c r="A11" s="172"/>
      <c r="B11" s="172"/>
      <c r="C11" s="172"/>
      <c r="D11" s="172"/>
      <c r="E11" s="172"/>
      <c r="F11" s="172"/>
      <c r="G11" s="172"/>
      <c r="H11" s="172"/>
    </row>
    <row r="12" spans="1:8" ht="15" customHeight="1" x14ac:dyDescent="0.2">
      <c r="A12" s="172"/>
      <c r="B12" s="172"/>
      <c r="C12" s="172"/>
      <c r="D12" s="172"/>
      <c r="E12" s="172"/>
      <c r="F12" s="172"/>
      <c r="G12" s="172"/>
      <c r="H12" s="172"/>
    </row>
    <row r="13" spans="1:8" ht="15" customHeight="1" x14ac:dyDescent="0.2">
      <c r="A13" s="172"/>
      <c r="B13" s="172"/>
      <c r="C13" s="172"/>
      <c r="D13" s="172"/>
      <c r="E13" s="172"/>
      <c r="F13" s="172"/>
      <c r="G13" s="172"/>
      <c r="H13" s="172"/>
    </row>
    <row r="14" spans="1:8" ht="15" customHeight="1" x14ac:dyDescent="0.2">
      <c r="A14" s="172"/>
      <c r="B14" s="172"/>
      <c r="C14" s="172"/>
      <c r="D14" s="172"/>
      <c r="E14" s="172"/>
      <c r="F14" s="172"/>
      <c r="G14" s="172"/>
      <c r="H14" s="172"/>
    </row>
    <row r="15" spans="1:8" ht="15" customHeight="1" x14ac:dyDescent="0.2">
      <c r="A15" s="172"/>
      <c r="B15" s="172"/>
      <c r="C15" s="172"/>
      <c r="D15" s="172"/>
      <c r="E15" s="172"/>
      <c r="F15" s="172"/>
      <c r="G15" s="172"/>
      <c r="H15" s="172"/>
    </row>
    <row r="16" spans="1:8" ht="15" customHeight="1" x14ac:dyDescent="0.2">
      <c r="A16" s="172"/>
      <c r="B16" s="172"/>
      <c r="C16" s="172"/>
      <c r="D16" s="172"/>
      <c r="E16" s="172"/>
      <c r="F16" s="172"/>
      <c r="G16" s="172"/>
      <c r="H16" s="172"/>
    </row>
    <row r="17" spans="1:8" ht="15" customHeight="1" x14ac:dyDescent="0.2">
      <c r="A17" s="172"/>
      <c r="B17" s="172"/>
      <c r="C17" s="172"/>
      <c r="D17" s="172"/>
      <c r="E17" s="172"/>
      <c r="F17" s="172"/>
      <c r="G17" s="172"/>
      <c r="H17" s="172"/>
    </row>
    <row r="18" spans="1:8" ht="15" customHeight="1" x14ac:dyDescent="0.2">
      <c r="A18" s="172"/>
      <c r="B18" s="172"/>
      <c r="C18" s="172"/>
      <c r="D18" s="172"/>
      <c r="E18" s="172"/>
      <c r="F18" s="172"/>
      <c r="G18" s="172"/>
      <c r="H18" s="172"/>
    </row>
    <row r="19" spans="1:8" ht="15" customHeight="1" x14ac:dyDescent="0.2">
      <c r="A19" s="172"/>
      <c r="B19" s="172"/>
      <c r="C19" s="172"/>
      <c r="D19" s="172"/>
      <c r="E19" s="172"/>
      <c r="F19" s="172"/>
      <c r="G19" s="172"/>
      <c r="H19" s="172"/>
    </row>
    <row r="20" spans="1:8" ht="15" customHeight="1" x14ac:dyDescent="0.2">
      <c r="A20" s="172"/>
      <c r="B20" s="172"/>
      <c r="C20" s="172"/>
      <c r="D20" s="172"/>
      <c r="E20" s="172"/>
      <c r="F20" s="172"/>
      <c r="G20" s="172"/>
      <c r="H20" s="172"/>
    </row>
    <row r="21" spans="1:8" ht="15" customHeight="1" x14ac:dyDescent="0.2">
      <c r="A21" s="172"/>
      <c r="B21" s="172"/>
      <c r="C21" s="172"/>
      <c r="D21" s="172"/>
      <c r="E21" s="172"/>
      <c r="F21" s="172"/>
      <c r="G21" s="172"/>
      <c r="H21" s="172"/>
    </row>
    <row r="22" spans="1:8" ht="15" customHeight="1" x14ac:dyDescent="0.2">
      <c r="A22" s="172"/>
      <c r="B22" s="172"/>
      <c r="C22" s="172"/>
      <c r="D22" s="172"/>
      <c r="E22" s="172"/>
      <c r="F22" s="172"/>
      <c r="G22" s="172"/>
      <c r="H22" s="172"/>
    </row>
    <row r="23" spans="1:8" ht="15" customHeight="1" x14ac:dyDescent="0.2">
      <c r="A23" s="172"/>
      <c r="B23" s="172"/>
      <c r="C23" s="172"/>
      <c r="D23" s="172"/>
      <c r="E23" s="172"/>
      <c r="F23" s="172"/>
      <c r="G23" s="172"/>
      <c r="H23" s="172"/>
    </row>
    <row r="24" spans="1:8" ht="15" customHeight="1" x14ac:dyDescent="0.2">
      <c r="A24" s="172"/>
      <c r="B24" s="172"/>
      <c r="C24" s="172"/>
      <c r="D24" s="172"/>
      <c r="E24" s="172"/>
      <c r="F24" s="172"/>
      <c r="G24" s="172"/>
      <c r="H24" s="172"/>
    </row>
    <row r="25" spans="1:8" ht="15" customHeight="1" x14ac:dyDescent="0.2">
      <c r="A25" s="172"/>
      <c r="B25" s="172"/>
      <c r="C25" s="172"/>
      <c r="D25" s="172"/>
      <c r="E25" s="172"/>
      <c r="F25" s="172"/>
      <c r="G25" s="172"/>
      <c r="H25" s="172"/>
    </row>
    <row r="26" spans="1:8" ht="15" customHeight="1" x14ac:dyDescent="0.2">
      <c r="A26" s="172"/>
      <c r="B26" s="172"/>
      <c r="C26" s="172"/>
      <c r="D26" s="172"/>
      <c r="E26" s="172"/>
      <c r="F26" s="172"/>
      <c r="G26" s="172"/>
      <c r="H26" s="172"/>
    </row>
    <row r="27" spans="1:8" ht="15" customHeight="1" x14ac:dyDescent="0.2">
      <c r="A27" s="172"/>
      <c r="B27" s="172"/>
      <c r="C27" s="172"/>
      <c r="D27" s="172"/>
      <c r="E27" s="172"/>
      <c r="F27" s="172"/>
      <c r="G27" s="172"/>
      <c r="H27" s="172"/>
    </row>
    <row r="28" spans="1:8" ht="15" customHeight="1" x14ac:dyDescent="0.2">
      <c r="A28" s="172"/>
      <c r="B28" s="172"/>
      <c r="C28" s="172"/>
      <c r="D28" s="172"/>
      <c r="E28" s="172"/>
      <c r="F28" s="172"/>
      <c r="G28" s="172"/>
      <c r="H28" s="172"/>
    </row>
    <row r="29" spans="1:8" ht="15" customHeight="1" x14ac:dyDescent="0.2">
      <c r="A29" s="172"/>
      <c r="B29" s="172"/>
      <c r="C29" s="172"/>
      <c r="D29" s="172"/>
      <c r="E29" s="172"/>
      <c r="F29" s="172"/>
      <c r="G29" s="172"/>
      <c r="H29" s="172"/>
    </row>
    <row r="30" spans="1:8" ht="15" customHeight="1" x14ac:dyDescent="0.2">
      <c r="A30" s="172"/>
      <c r="B30" s="172"/>
      <c r="C30" s="172"/>
      <c r="D30" s="172"/>
      <c r="E30" s="172"/>
      <c r="F30" s="172"/>
      <c r="G30" s="172"/>
      <c r="H30" s="172"/>
    </row>
    <row r="31" spans="1:8" ht="15" customHeight="1" x14ac:dyDescent="0.2">
      <c r="A31" s="172"/>
      <c r="B31" s="172"/>
      <c r="C31" s="172"/>
      <c r="D31" s="172"/>
      <c r="E31" s="172"/>
      <c r="F31" s="172"/>
      <c r="G31" s="172"/>
      <c r="H31" s="172"/>
    </row>
    <row r="32" spans="1:8" ht="15" customHeight="1" x14ac:dyDescent="0.2">
      <c r="A32" s="172"/>
      <c r="B32" s="172"/>
      <c r="C32" s="172"/>
      <c r="D32" s="172"/>
      <c r="E32" s="172"/>
      <c r="F32" s="172"/>
      <c r="G32" s="172"/>
      <c r="H32" s="172"/>
    </row>
    <row r="33" spans="1:8" ht="15" customHeight="1" x14ac:dyDescent="0.2">
      <c r="A33" s="172"/>
      <c r="B33" s="172"/>
      <c r="C33" s="172"/>
      <c r="D33" s="172"/>
      <c r="E33" s="172"/>
      <c r="F33" s="172"/>
      <c r="G33" s="172"/>
      <c r="H33" s="172"/>
    </row>
    <row r="34" spans="1:8" ht="15" customHeight="1" x14ac:dyDescent="0.2">
      <c r="A34" s="172"/>
      <c r="B34" s="172"/>
      <c r="C34" s="172"/>
      <c r="D34" s="172"/>
      <c r="E34" s="172"/>
      <c r="F34" s="172"/>
      <c r="G34" s="172"/>
      <c r="H34" s="172"/>
    </row>
    <row r="35" spans="1:8" ht="15" customHeight="1" x14ac:dyDescent="0.2">
      <c r="A35" s="172"/>
      <c r="B35" s="172"/>
      <c r="C35" s="172"/>
      <c r="D35" s="172"/>
      <c r="E35" s="172"/>
      <c r="F35" s="172"/>
      <c r="G35" s="172"/>
      <c r="H35" s="172"/>
    </row>
    <row r="36" spans="1:8" ht="15" customHeight="1" x14ac:dyDescent="0.2">
      <c r="A36" s="172"/>
      <c r="B36" s="172"/>
      <c r="C36" s="172"/>
      <c r="D36" s="172"/>
      <c r="E36" s="172"/>
      <c r="F36" s="172"/>
      <c r="G36" s="172"/>
      <c r="H36" s="172"/>
    </row>
    <row r="37" spans="1:8" ht="15" customHeight="1" x14ac:dyDescent="0.2">
      <c r="A37" s="172"/>
      <c r="B37" s="172"/>
      <c r="C37" s="172"/>
      <c r="D37" s="172"/>
      <c r="E37" s="172"/>
      <c r="F37" s="172"/>
      <c r="G37" s="172"/>
      <c r="H37" s="172"/>
    </row>
    <row r="38" spans="1:8" ht="15" customHeight="1" x14ac:dyDescent="0.2">
      <c r="A38" s="172"/>
      <c r="B38" s="172"/>
      <c r="C38" s="172"/>
      <c r="D38" s="172"/>
      <c r="E38" s="172"/>
      <c r="F38" s="172"/>
      <c r="G38" s="172"/>
      <c r="H38" s="172"/>
    </row>
    <row r="39" spans="1:8" ht="15" customHeight="1" x14ac:dyDescent="0.2">
      <c r="A39" s="172"/>
      <c r="B39" s="172"/>
      <c r="C39" s="172"/>
      <c r="D39" s="172"/>
      <c r="E39" s="172"/>
      <c r="F39" s="172"/>
      <c r="G39" s="172"/>
      <c r="H39" s="172"/>
    </row>
    <row r="40" spans="1:8" ht="15" customHeight="1" x14ac:dyDescent="0.2">
      <c r="A40" s="172"/>
      <c r="B40" s="172"/>
      <c r="C40" s="172"/>
      <c r="D40" s="172"/>
      <c r="E40" s="172"/>
      <c r="F40" s="172"/>
      <c r="G40" s="172"/>
      <c r="H40" s="172"/>
    </row>
    <row r="41" spans="1:8" ht="15" customHeight="1" x14ac:dyDescent="0.2">
      <c r="A41" s="172"/>
      <c r="B41" s="172"/>
      <c r="C41" s="172"/>
      <c r="D41" s="172"/>
      <c r="E41" s="172"/>
      <c r="F41" s="172"/>
      <c r="G41" s="172"/>
      <c r="H41" s="172"/>
    </row>
    <row r="42" spans="1:8" ht="15" customHeight="1" x14ac:dyDescent="0.2">
      <c r="A42" s="172"/>
      <c r="B42" s="172"/>
      <c r="C42" s="172"/>
      <c r="D42" s="172"/>
      <c r="E42" s="172"/>
      <c r="F42" s="172"/>
      <c r="G42" s="172"/>
      <c r="H42" s="172"/>
    </row>
    <row r="43" spans="1:8" ht="15" customHeight="1" x14ac:dyDescent="0.2">
      <c r="A43" s="172"/>
      <c r="B43" s="172"/>
      <c r="C43" s="172"/>
      <c r="D43" s="172"/>
      <c r="E43" s="172"/>
      <c r="F43" s="172"/>
      <c r="G43" s="172"/>
      <c r="H43" s="172"/>
    </row>
    <row r="44" spans="1:8" ht="15" customHeight="1" x14ac:dyDescent="0.2">
      <c r="A44" s="172"/>
      <c r="B44" s="172"/>
      <c r="C44" s="172"/>
      <c r="D44" s="172"/>
      <c r="E44" s="172"/>
      <c r="F44" s="172"/>
      <c r="G44" s="172"/>
      <c r="H44" s="172"/>
    </row>
    <row r="45" spans="1:8" ht="15" customHeight="1" x14ac:dyDescent="0.2">
      <c r="A45" s="172"/>
      <c r="B45" s="172"/>
      <c r="C45" s="172"/>
      <c r="D45" s="172"/>
      <c r="E45" s="172"/>
      <c r="F45" s="172"/>
      <c r="G45" s="172"/>
      <c r="H45" s="172"/>
    </row>
    <row r="46" spans="1:8" ht="15" customHeight="1" x14ac:dyDescent="0.2">
      <c r="A46" s="172"/>
      <c r="B46" s="172"/>
      <c r="C46" s="172"/>
      <c r="D46" s="172"/>
      <c r="E46" s="172"/>
      <c r="F46" s="172"/>
      <c r="G46" s="172"/>
      <c r="H46" s="172"/>
    </row>
    <row r="47" spans="1:8" ht="15" customHeight="1" x14ac:dyDescent="0.2">
      <c r="A47" s="172"/>
      <c r="B47" s="172"/>
      <c r="C47" s="172"/>
      <c r="D47" s="172"/>
      <c r="E47" s="172"/>
      <c r="F47" s="172"/>
      <c r="G47" s="172"/>
      <c r="H47" s="172"/>
    </row>
    <row r="48" spans="1:8" ht="15" customHeight="1" x14ac:dyDescent="0.2">
      <c r="A48" s="172"/>
      <c r="B48" s="172"/>
      <c r="C48" s="172"/>
      <c r="D48" s="172"/>
      <c r="E48" s="172"/>
      <c r="F48" s="172"/>
      <c r="G48" s="172"/>
      <c r="H48" s="172"/>
    </row>
    <row r="49" spans="1:8" ht="15" customHeight="1" x14ac:dyDescent="0.2">
      <c r="A49" s="172"/>
      <c r="B49" s="172"/>
      <c r="C49" s="172"/>
      <c r="D49" s="172"/>
      <c r="E49" s="172"/>
      <c r="F49" s="172"/>
      <c r="G49" s="172"/>
      <c r="H49" s="172"/>
    </row>
    <row r="50" spans="1:8" ht="15" customHeight="1" x14ac:dyDescent="0.2">
      <c r="A50" s="172"/>
      <c r="B50" s="172"/>
      <c r="C50" s="172"/>
      <c r="D50" s="172"/>
      <c r="E50" s="172"/>
      <c r="F50" s="172"/>
      <c r="G50" s="172"/>
      <c r="H50" s="172"/>
    </row>
    <row r="51" spans="1:8" ht="15" customHeight="1" x14ac:dyDescent="0.2">
      <c r="A51" s="172"/>
      <c r="B51" s="172"/>
      <c r="C51" s="172"/>
      <c r="D51" s="172"/>
      <c r="E51" s="172"/>
      <c r="F51" s="172"/>
      <c r="G51" s="172"/>
      <c r="H51" s="172"/>
    </row>
    <row r="52" spans="1:8" ht="15" customHeight="1" x14ac:dyDescent="0.2">
      <c r="A52" s="172"/>
      <c r="B52" s="172"/>
      <c r="C52" s="172"/>
      <c r="D52" s="172"/>
      <c r="E52" s="172"/>
      <c r="F52" s="172"/>
      <c r="G52" s="172"/>
      <c r="H52" s="172"/>
    </row>
    <row r="53" spans="1:8" ht="15" customHeight="1" x14ac:dyDescent="0.2">
      <c r="A53" s="172"/>
      <c r="B53" s="172"/>
      <c r="C53" s="172"/>
      <c r="D53" s="172"/>
      <c r="E53" s="172"/>
      <c r="F53" s="172"/>
      <c r="G53" s="172"/>
      <c r="H53" s="172"/>
    </row>
    <row r="54" spans="1:8" ht="15" customHeight="1" x14ac:dyDescent="0.2">
      <c r="A54" s="172"/>
      <c r="B54" s="172"/>
      <c r="C54" s="172"/>
      <c r="D54" s="172"/>
      <c r="E54" s="172"/>
      <c r="F54" s="172"/>
      <c r="G54" s="172"/>
      <c r="H54" s="172"/>
    </row>
    <row r="55" spans="1:8" ht="15" customHeight="1" x14ac:dyDescent="0.2">
      <c r="A55" s="172"/>
      <c r="B55" s="172"/>
      <c r="C55" s="172"/>
      <c r="D55" s="172"/>
      <c r="E55" s="172"/>
      <c r="F55" s="172"/>
      <c r="G55" s="172"/>
      <c r="H55" s="172"/>
    </row>
    <row r="56" spans="1:8" ht="15" customHeight="1" x14ac:dyDescent="0.2">
      <c r="A56" s="172"/>
      <c r="B56" s="172"/>
      <c r="C56" s="172"/>
      <c r="D56" s="172"/>
      <c r="E56" s="172"/>
      <c r="F56" s="172"/>
      <c r="G56" s="172"/>
      <c r="H56" s="172"/>
    </row>
    <row r="57" spans="1:8" ht="15" customHeight="1" x14ac:dyDescent="0.2">
      <c r="A57" s="172"/>
      <c r="B57" s="172"/>
      <c r="C57" s="172"/>
      <c r="D57" s="172"/>
      <c r="E57" s="172"/>
      <c r="F57" s="172"/>
      <c r="G57" s="172"/>
      <c r="H57" s="172"/>
    </row>
    <row r="58" spans="1:8" ht="15" customHeight="1" x14ac:dyDescent="0.2">
      <c r="A58" s="172"/>
      <c r="B58" s="172"/>
      <c r="C58" s="172"/>
      <c r="D58" s="172"/>
      <c r="E58" s="172"/>
      <c r="F58" s="172"/>
      <c r="G58" s="172"/>
      <c r="H58" s="172"/>
    </row>
    <row r="59" spans="1:8" ht="15" customHeight="1" x14ac:dyDescent="0.2">
      <c r="A59" s="172"/>
      <c r="B59" s="172"/>
      <c r="C59" s="172"/>
      <c r="D59" s="172"/>
      <c r="E59" s="172"/>
      <c r="F59" s="172"/>
      <c r="G59" s="172"/>
      <c r="H59" s="172"/>
    </row>
    <row r="60" spans="1:8" ht="15" customHeight="1" x14ac:dyDescent="0.2">
      <c r="A60" s="172"/>
      <c r="B60" s="172"/>
      <c r="C60" s="172"/>
      <c r="D60" s="172"/>
      <c r="E60" s="172"/>
      <c r="F60" s="172"/>
      <c r="G60" s="172"/>
      <c r="H60" s="172"/>
    </row>
    <row r="61" spans="1:8" ht="15" customHeight="1" x14ac:dyDescent="0.2">
      <c r="A61" s="172"/>
      <c r="B61" s="172"/>
      <c r="C61" s="172"/>
      <c r="D61" s="172"/>
      <c r="E61" s="172"/>
      <c r="F61" s="172"/>
      <c r="G61" s="172"/>
      <c r="H61" s="172"/>
    </row>
    <row r="62" spans="1:8" ht="15" customHeight="1" x14ac:dyDescent="0.2">
      <c r="A62" s="172"/>
      <c r="B62" s="172"/>
      <c r="C62" s="172"/>
      <c r="D62" s="172"/>
      <c r="E62" s="172"/>
      <c r="F62" s="172"/>
      <c r="G62" s="172"/>
      <c r="H62" s="172"/>
    </row>
    <row r="63" spans="1:8" ht="15" customHeight="1" x14ac:dyDescent="0.2">
      <c r="A63" s="172"/>
      <c r="B63" s="172"/>
      <c r="C63" s="172"/>
      <c r="D63" s="172"/>
      <c r="E63" s="172"/>
      <c r="F63" s="172"/>
      <c r="G63" s="172"/>
      <c r="H63" s="172"/>
    </row>
    <row r="64" spans="1:8" ht="15" customHeight="1" x14ac:dyDescent="0.2">
      <c r="A64" s="172"/>
      <c r="B64" s="172"/>
      <c r="C64" s="172"/>
      <c r="D64" s="172"/>
      <c r="E64" s="172"/>
      <c r="F64" s="172"/>
      <c r="G64" s="172"/>
      <c r="H64" s="172"/>
    </row>
    <row r="65" spans="1:8" ht="15" customHeight="1" x14ac:dyDescent="0.2">
      <c r="A65" s="172"/>
      <c r="B65" s="172"/>
      <c r="C65" s="172"/>
      <c r="D65" s="172"/>
      <c r="E65" s="172"/>
      <c r="F65" s="172"/>
      <c r="G65" s="172"/>
      <c r="H65" s="172"/>
    </row>
    <row r="66" spans="1:8" ht="15" customHeight="1" x14ac:dyDescent="0.2">
      <c r="A66" s="172"/>
      <c r="B66" s="172"/>
      <c r="C66" s="172"/>
      <c r="D66" s="172"/>
      <c r="E66" s="172"/>
      <c r="F66" s="172"/>
      <c r="G66" s="172"/>
      <c r="H66" s="172"/>
    </row>
    <row r="67" spans="1:8" ht="15" customHeight="1" x14ac:dyDescent="0.2">
      <c r="A67" s="172"/>
      <c r="B67" s="172"/>
      <c r="C67" s="172"/>
      <c r="D67" s="172"/>
      <c r="E67" s="172"/>
      <c r="F67" s="172"/>
      <c r="G67" s="172"/>
      <c r="H67" s="172"/>
    </row>
    <row r="68" spans="1:8" ht="15" customHeight="1" x14ac:dyDescent="0.2">
      <c r="A68" s="172"/>
      <c r="B68" s="172"/>
      <c r="C68" s="172"/>
      <c r="D68" s="172"/>
      <c r="E68" s="172"/>
      <c r="F68" s="172"/>
      <c r="G68" s="172"/>
      <c r="H68" s="172"/>
    </row>
    <row r="69" spans="1:8" ht="15" customHeight="1" x14ac:dyDescent="0.2">
      <c r="A69" s="172"/>
      <c r="B69" s="172"/>
      <c r="C69" s="172"/>
      <c r="D69" s="172"/>
      <c r="E69" s="172"/>
      <c r="F69" s="172"/>
      <c r="G69" s="172"/>
      <c r="H69" s="172"/>
    </row>
    <row r="70" spans="1:8" ht="15" customHeight="1" x14ac:dyDescent="0.2">
      <c r="A70" s="172"/>
      <c r="B70" s="172"/>
      <c r="C70" s="172"/>
      <c r="D70" s="172"/>
      <c r="E70" s="172"/>
      <c r="F70" s="172"/>
      <c r="G70" s="172"/>
      <c r="H70" s="172"/>
    </row>
    <row r="71" spans="1:8" ht="15" customHeight="1" x14ac:dyDescent="0.2">
      <c r="A71" s="172"/>
      <c r="B71" s="172"/>
      <c r="C71" s="172"/>
      <c r="D71" s="172"/>
      <c r="E71" s="172"/>
      <c r="F71" s="172"/>
      <c r="G71" s="172"/>
      <c r="H71" s="172"/>
    </row>
    <row r="72" spans="1:8" ht="15" customHeight="1" x14ac:dyDescent="0.2">
      <c r="A72" s="172"/>
      <c r="B72" s="172"/>
      <c r="C72" s="172"/>
      <c r="D72" s="172"/>
      <c r="E72" s="172"/>
      <c r="F72" s="172"/>
      <c r="G72" s="172"/>
      <c r="H72" s="172"/>
    </row>
    <row r="73" spans="1:8" ht="15" customHeight="1" x14ac:dyDescent="0.2">
      <c r="A73" s="172"/>
      <c r="B73" s="172"/>
      <c r="C73" s="172"/>
      <c r="D73" s="172"/>
      <c r="E73" s="172"/>
      <c r="F73" s="172"/>
      <c r="G73" s="172"/>
      <c r="H73" s="172"/>
    </row>
    <row r="74" spans="1:8" ht="15" customHeight="1" x14ac:dyDescent="0.2">
      <c r="A74" s="172"/>
      <c r="B74" s="172"/>
      <c r="C74" s="172"/>
      <c r="D74" s="172"/>
      <c r="E74" s="172"/>
      <c r="F74" s="172"/>
      <c r="G74" s="172"/>
      <c r="H74" s="172"/>
    </row>
    <row r="75" spans="1:8" ht="15" customHeight="1" x14ac:dyDescent="0.2">
      <c r="A75" s="172"/>
      <c r="B75" s="172"/>
      <c r="C75" s="172"/>
      <c r="D75" s="172"/>
      <c r="E75" s="172"/>
      <c r="F75" s="172"/>
      <c r="G75" s="172"/>
      <c r="H75" s="172"/>
    </row>
    <row r="76" spans="1:8" ht="15" customHeight="1" x14ac:dyDescent="0.2">
      <c r="A76" s="172"/>
      <c r="B76" s="172"/>
      <c r="C76" s="172"/>
      <c r="D76" s="172"/>
      <c r="E76" s="172"/>
      <c r="F76" s="172"/>
      <c r="G76" s="172"/>
      <c r="H76" s="172"/>
    </row>
    <row r="77" spans="1:8" ht="15" customHeight="1" x14ac:dyDescent="0.2">
      <c r="A77" s="172"/>
      <c r="B77" s="172"/>
      <c r="C77" s="172"/>
      <c r="D77" s="172"/>
      <c r="E77" s="172"/>
      <c r="F77" s="172"/>
      <c r="G77" s="172"/>
      <c r="H77" s="172"/>
    </row>
    <row r="78" spans="1:8" ht="15" customHeight="1" x14ac:dyDescent="0.2">
      <c r="A78" s="172"/>
      <c r="B78" s="172"/>
      <c r="C78" s="172"/>
      <c r="D78" s="172"/>
      <c r="E78" s="172"/>
      <c r="F78" s="172"/>
      <c r="G78" s="172"/>
      <c r="H78" s="172"/>
    </row>
    <row r="79" spans="1:8" ht="15" customHeight="1" x14ac:dyDescent="0.2">
      <c r="A79" s="172"/>
      <c r="B79" s="172"/>
      <c r="C79" s="172"/>
      <c r="D79" s="172"/>
      <c r="E79" s="172"/>
      <c r="F79" s="172"/>
      <c r="G79" s="172"/>
      <c r="H79" s="172"/>
    </row>
    <row r="80" spans="1:8" ht="15" customHeight="1" x14ac:dyDescent="0.2">
      <c r="A80" s="172"/>
      <c r="B80" s="172"/>
      <c r="C80" s="172"/>
      <c r="D80" s="172"/>
      <c r="E80" s="172"/>
      <c r="F80" s="172"/>
      <c r="G80" s="172"/>
      <c r="H80" s="172"/>
    </row>
    <row r="81" spans="1:8" ht="15" customHeight="1" x14ac:dyDescent="0.2">
      <c r="A81" s="172"/>
      <c r="B81" s="172"/>
      <c r="C81" s="172"/>
      <c r="D81" s="172"/>
      <c r="E81" s="172"/>
      <c r="F81" s="172"/>
      <c r="G81" s="172"/>
      <c r="H81" s="172"/>
    </row>
    <row r="82" spans="1:8" ht="15" customHeight="1" x14ac:dyDescent="0.2">
      <c r="A82" s="172"/>
      <c r="B82" s="172"/>
      <c r="C82" s="172"/>
      <c r="D82" s="172"/>
      <c r="E82" s="172"/>
      <c r="F82" s="172"/>
      <c r="G82" s="172"/>
      <c r="H82" s="172"/>
    </row>
    <row r="83" spans="1:8" ht="15" customHeight="1" x14ac:dyDescent="0.2">
      <c r="A83" s="172"/>
      <c r="B83" s="172"/>
      <c r="C83" s="172"/>
      <c r="D83" s="172"/>
      <c r="E83" s="172"/>
      <c r="F83" s="172"/>
      <c r="G83" s="172"/>
      <c r="H83" s="172"/>
    </row>
    <row r="84" spans="1:8" ht="15" customHeight="1" x14ac:dyDescent="0.2">
      <c r="A84" s="172"/>
      <c r="B84" s="172"/>
      <c r="C84" s="172"/>
      <c r="D84" s="172"/>
      <c r="E84" s="172"/>
      <c r="F84" s="172"/>
      <c r="G84" s="172"/>
      <c r="H84" s="172"/>
    </row>
    <row r="85" spans="1:8" ht="15" customHeight="1" x14ac:dyDescent="0.2">
      <c r="A85" s="172"/>
      <c r="B85" s="172"/>
      <c r="C85" s="172"/>
      <c r="D85" s="172"/>
      <c r="E85" s="172"/>
      <c r="F85" s="172"/>
      <c r="G85" s="172"/>
      <c r="H85" s="172"/>
    </row>
    <row r="86" spans="1:8" ht="15" customHeight="1" x14ac:dyDescent="0.2">
      <c r="A86" s="172"/>
      <c r="B86" s="172"/>
      <c r="C86" s="172"/>
      <c r="D86" s="172"/>
      <c r="E86" s="172"/>
      <c r="F86" s="172"/>
      <c r="G86" s="172"/>
      <c r="H86" s="172"/>
    </row>
    <row r="87" spans="1:8" ht="15" customHeight="1" x14ac:dyDescent="0.2">
      <c r="A87" s="172"/>
      <c r="B87" s="172"/>
      <c r="C87" s="172"/>
      <c r="D87" s="172"/>
      <c r="E87" s="172"/>
      <c r="F87" s="172"/>
      <c r="G87" s="172"/>
      <c r="H87" s="172"/>
    </row>
    <row r="88" spans="1:8" ht="15" customHeight="1" x14ac:dyDescent="0.2">
      <c r="A88" s="172"/>
      <c r="B88" s="172"/>
      <c r="C88" s="172"/>
      <c r="D88" s="172"/>
      <c r="E88" s="172"/>
      <c r="F88" s="172"/>
      <c r="G88" s="172"/>
      <c r="H88" s="172"/>
    </row>
    <row r="89" spans="1:8" ht="15" customHeight="1" x14ac:dyDescent="0.2">
      <c r="A89" s="172"/>
      <c r="B89" s="172"/>
      <c r="C89" s="172"/>
      <c r="D89" s="172"/>
      <c r="E89" s="172"/>
      <c r="F89" s="172"/>
      <c r="G89" s="172"/>
      <c r="H89" s="172"/>
    </row>
    <row r="90" spans="1:8" ht="15" customHeight="1" x14ac:dyDescent="0.2">
      <c r="A90" s="172"/>
      <c r="B90" s="172"/>
      <c r="C90" s="172"/>
      <c r="D90" s="172"/>
      <c r="E90" s="172"/>
      <c r="F90" s="172"/>
      <c r="G90" s="172"/>
      <c r="H90" s="172"/>
    </row>
    <row r="91" spans="1:8" ht="15" customHeight="1" x14ac:dyDescent="0.2">
      <c r="A91" s="172"/>
      <c r="B91" s="172"/>
      <c r="C91" s="172"/>
      <c r="D91" s="172"/>
      <c r="E91" s="172"/>
      <c r="F91" s="172"/>
      <c r="G91" s="172"/>
      <c r="H91" s="172"/>
    </row>
    <row r="92" spans="1:8" ht="15" customHeight="1" x14ac:dyDescent="0.2">
      <c r="A92" s="172"/>
      <c r="B92" s="172"/>
      <c r="C92" s="172"/>
      <c r="D92" s="172"/>
      <c r="E92" s="172"/>
      <c r="F92" s="172"/>
      <c r="G92" s="172"/>
      <c r="H92" s="172"/>
    </row>
    <row r="93" spans="1:8" ht="15" customHeight="1" x14ac:dyDescent="0.2">
      <c r="A93" s="172"/>
      <c r="B93" s="172"/>
      <c r="C93" s="172"/>
      <c r="D93" s="172"/>
      <c r="E93" s="172"/>
      <c r="F93" s="172"/>
      <c r="G93" s="172"/>
      <c r="H93" s="172"/>
    </row>
    <row r="94" spans="1:8" ht="15" customHeight="1" x14ac:dyDescent="0.2">
      <c r="A94" s="172"/>
      <c r="B94" s="172"/>
      <c r="C94" s="172"/>
      <c r="D94" s="172"/>
      <c r="E94" s="172"/>
      <c r="F94" s="172"/>
      <c r="G94" s="172"/>
      <c r="H94" s="172"/>
    </row>
    <row r="95" spans="1:8" ht="15" customHeight="1" x14ac:dyDescent="0.2">
      <c r="A95" s="172"/>
      <c r="B95" s="172"/>
      <c r="C95" s="172"/>
      <c r="D95" s="172"/>
      <c r="E95" s="172"/>
      <c r="F95" s="172"/>
      <c r="G95" s="172"/>
      <c r="H95" s="172"/>
    </row>
    <row r="96" spans="1:8" ht="15" customHeight="1" x14ac:dyDescent="0.2">
      <c r="A96" s="172"/>
      <c r="B96" s="172"/>
      <c r="C96" s="172"/>
      <c r="D96" s="172"/>
      <c r="E96" s="172"/>
      <c r="F96" s="172"/>
      <c r="G96" s="172"/>
      <c r="H96" s="172"/>
    </row>
    <row r="97" spans="1:8" ht="15" customHeight="1" x14ac:dyDescent="0.2">
      <c r="A97" s="172"/>
      <c r="B97" s="172"/>
      <c r="C97" s="172"/>
      <c r="D97" s="172"/>
      <c r="E97" s="172"/>
      <c r="F97" s="172"/>
      <c r="G97" s="172"/>
      <c r="H97" s="172"/>
    </row>
    <row r="98" spans="1:8" ht="15" customHeight="1" x14ac:dyDescent="0.2">
      <c r="A98" s="172"/>
      <c r="B98" s="172"/>
      <c r="C98" s="172"/>
      <c r="D98" s="172"/>
      <c r="E98" s="172"/>
      <c r="F98" s="172"/>
      <c r="G98" s="172"/>
      <c r="H98" s="172"/>
    </row>
    <row r="99" spans="1:8" ht="15" customHeight="1" x14ac:dyDescent="0.2">
      <c r="A99" s="172"/>
      <c r="B99" s="172"/>
      <c r="C99" s="172"/>
      <c r="D99" s="172"/>
      <c r="E99" s="172"/>
      <c r="F99" s="172"/>
      <c r="G99" s="172"/>
      <c r="H99" s="172"/>
    </row>
    <row r="100" spans="1:8" ht="15" customHeight="1" x14ac:dyDescent="0.2">
      <c r="A100" s="172"/>
      <c r="B100" s="172"/>
      <c r="C100" s="172"/>
      <c r="D100" s="172"/>
      <c r="E100" s="172"/>
      <c r="F100" s="172"/>
      <c r="G100" s="172"/>
      <c r="H100" s="172"/>
    </row>
    <row r="101" spans="1:8" ht="15" customHeight="1" x14ac:dyDescent="0.2">
      <c r="A101" s="172"/>
      <c r="B101" s="172"/>
      <c r="C101" s="172"/>
      <c r="D101" s="172"/>
      <c r="E101" s="172"/>
      <c r="F101" s="172"/>
      <c r="G101" s="172"/>
      <c r="H101" s="172"/>
    </row>
    <row r="102" spans="1:8" ht="15" customHeight="1" x14ac:dyDescent="0.2">
      <c r="A102" s="172"/>
      <c r="B102" s="172"/>
      <c r="C102" s="172"/>
      <c r="D102" s="172"/>
      <c r="E102" s="172"/>
      <c r="F102" s="172"/>
      <c r="G102" s="172"/>
      <c r="H102" s="172"/>
    </row>
    <row r="103" spans="1:8" ht="15" customHeight="1" x14ac:dyDescent="0.2">
      <c r="A103" s="172"/>
      <c r="B103" s="172"/>
      <c r="C103" s="172"/>
      <c r="D103" s="172"/>
      <c r="E103" s="172"/>
      <c r="F103" s="172"/>
      <c r="G103" s="172"/>
      <c r="H103" s="172"/>
    </row>
    <row r="104" spans="1:8" ht="15" customHeight="1" x14ac:dyDescent="0.2">
      <c r="A104" s="172"/>
      <c r="B104" s="172"/>
      <c r="C104" s="172"/>
      <c r="D104" s="172"/>
      <c r="E104" s="172"/>
      <c r="F104" s="172"/>
      <c r="G104" s="172"/>
      <c r="H104" s="17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showGridLines="0" zoomScaleNormal="120" workbookViewId="0"/>
  </sheetViews>
  <sheetFormatPr defaultRowHeight="12.75" x14ac:dyDescent="0.2"/>
  <cols>
    <col min="1" max="1" width="25.625" style="74" customWidth="1"/>
    <col min="2" max="8" width="8.625" style="74" customWidth="1"/>
    <col min="9" max="16384" width="9" style="74"/>
  </cols>
  <sheetData>
    <row r="1" spans="1:10" ht="16.5" customHeight="1" x14ac:dyDescent="0.3">
      <c r="A1" s="70" t="s">
        <v>2</v>
      </c>
      <c r="B1" s="90"/>
      <c r="C1" s="90"/>
      <c r="D1" s="90"/>
      <c r="E1" s="90"/>
      <c r="F1" s="102"/>
      <c r="G1" s="102"/>
      <c r="H1" s="103"/>
    </row>
    <row r="2" spans="1:10" ht="16.5" customHeight="1" x14ac:dyDescent="0.25">
      <c r="A2" s="391"/>
      <c r="B2" s="391"/>
      <c r="C2" s="391"/>
      <c r="D2" s="402">
        <f>A40</f>
        <v>0</v>
      </c>
      <c r="E2" s="402">
        <f>A42</f>
        <v>0</v>
      </c>
      <c r="F2" s="391"/>
      <c r="G2" s="391"/>
      <c r="H2" s="391"/>
      <c r="I2" s="392" t="s">
        <v>286</v>
      </c>
    </row>
    <row r="3" spans="1:10" ht="16.5" customHeight="1" x14ac:dyDescent="0.3">
      <c r="A3" s="102" t="s">
        <v>4</v>
      </c>
      <c r="B3" s="90"/>
      <c r="C3" s="90"/>
      <c r="D3" s="90"/>
      <c r="E3" s="90"/>
      <c r="F3" s="90"/>
      <c r="G3" s="90"/>
      <c r="H3" s="328" t="str">
        <f>"Adatok "&amp;Alapa!E33&amp;" "&amp;Alapa!D34&amp;"-ban"</f>
        <v>Adatok  -ban</v>
      </c>
      <c r="I3" s="133" t="s">
        <v>50</v>
      </c>
      <c r="J3" s="69" t="s">
        <v>274</v>
      </c>
    </row>
    <row r="4" spans="1:10" ht="16.5" customHeight="1" x14ac:dyDescent="0.3">
      <c r="A4" s="90"/>
      <c r="B4" s="90"/>
      <c r="C4" s="102" t="s">
        <v>3</v>
      </c>
      <c r="D4" s="90"/>
      <c r="E4" s="90"/>
      <c r="F4" s="90"/>
      <c r="G4" s="90"/>
      <c r="H4" s="90"/>
      <c r="I4" s="133" t="s">
        <v>2</v>
      </c>
      <c r="J4" s="69" t="s">
        <v>98</v>
      </c>
    </row>
    <row r="5" spans="1:10" s="98" customFormat="1" ht="16.5" customHeight="1" x14ac:dyDescent="0.3">
      <c r="A5" s="104" t="str">
        <f>"Ügyfél:   "&amp;Alapa!$C$17</f>
        <v xml:space="preserve">Ügyfél:   </v>
      </c>
      <c r="B5" s="105"/>
      <c r="C5" s="105"/>
      <c r="D5" s="104" t="s">
        <v>5</v>
      </c>
      <c r="E5" s="106">
        <f>Alapa!$C$15</f>
        <v>0</v>
      </c>
      <c r="F5" s="107"/>
      <c r="G5" s="105"/>
      <c r="H5" s="135"/>
      <c r="I5" s="133" t="s">
        <v>24</v>
      </c>
      <c r="J5" s="69" t="s">
        <v>103</v>
      </c>
    </row>
    <row r="6" spans="1:10" s="98" customFormat="1" ht="16.5" customHeight="1" x14ac:dyDescent="0.3">
      <c r="A6" s="108" t="str">
        <f>"Fordulónap: "&amp;Alapa!$C$12</f>
        <v xml:space="preserve">Fordulónap: </v>
      </c>
      <c r="B6" s="109"/>
      <c r="C6" s="109"/>
      <c r="D6" s="108" t="s">
        <v>6</v>
      </c>
      <c r="E6" s="110" t="e">
        <f>VLOOKUP(J13,Alapa!$G$2:$H$22,2)</f>
        <v>#N/A</v>
      </c>
      <c r="F6" s="109"/>
      <c r="G6" s="109"/>
      <c r="H6" s="83"/>
      <c r="I6" s="133" t="s">
        <v>95</v>
      </c>
      <c r="J6" s="69" t="s">
        <v>94</v>
      </c>
    </row>
    <row r="7" spans="1:10" s="98" customFormat="1" ht="16.5" customHeight="1" x14ac:dyDescent="0.3">
      <c r="A7" s="111"/>
      <c r="B7" s="111"/>
      <c r="C7" s="111"/>
      <c r="D7" s="108" t="s">
        <v>148</v>
      </c>
      <c r="E7" s="82" t="str">
        <f>IF(Alapa!$N$2=0," ",Alapa!$N$2)</f>
        <v xml:space="preserve"> </v>
      </c>
      <c r="F7" s="109"/>
      <c r="G7" s="109"/>
      <c r="H7" s="83"/>
      <c r="I7" s="133" t="s">
        <v>101</v>
      </c>
      <c r="J7" s="69" t="s">
        <v>126</v>
      </c>
    </row>
    <row r="8" spans="1:10" s="98" customFormat="1" ht="16.5" customHeight="1" x14ac:dyDescent="0.3">
      <c r="A8" s="111"/>
      <c r="B8" s="111"/>
      <c r="C8" s="111"/>
      <c r="D8" s="111"/>
      <c r="E8" s="111"/>
      <c r="F8" s="111"/>
      <c r="G8" s="111"/>
      <c r="H8" s="111"/>
      <c r="I8" s="133" t="s">
        <v>127</v>
      </c>
      <c r="J8" s="69" t="s">
        <v>129</v>
      </c>
    </row>
    <row r="9" spans="1:10" s="98" customFormat="1" ht="16.5" customHeight="1" x14ac:dyDescent="0.3">
      <c r="A9" s="111"/>
      <c r="B9" s="441" t="s">
        <v>7</v>
      </c>
      <c r="C9" s="443" t="s">
        <v>8</v>
      </c>
      <c r="D9" s="443"/>
      <c r="E9" s="443"/>
      <c r="F9" s="443"/>
      <c r="G9" s="443" t="s">
        <v>9</v>
      </c>
      <c r="H9" s="445" t="s">
        <v>10</v>
      </c>
      <c r="I9" s="133" t="s">
        <v>146</v>
      </c>
      <c r="J9" s="69" t="s">
        <v>147</v>
      </c>
    </row>
    <row r="10" spans="1:10" s="98" customFormat="1" ht="40.5" x14ac:dyDescent="0.3">
      <c r="A10" s="111"/>
      <c r="B10" s="442"/>
      <c r="C10" s="420" t="s">
        <v>11</v>
      </c>
      <c r="D10" s="420" t="s">
        <v>12</v>
      </c>
      <c r="E10" s="420" t="s">
        <v>13</v>
      </c>
      <c r="F10" s="420" t="s">
        <v>14</v>
      </c>
      <c r="G10" s="444"/>
      <c r="H10" s="446"/>
      <c r="I10" s="133" t="s">
        <v>186</v>
      </c>
      <c r="J10" s="69" t="s">
        <v>187</v>
      </c>
    </row>
    <row r="11" spans="1:10" s="98" customFormat="1" ht="16.5" customHeight="1" x14ac:dyDescent="0.25">
      <c r="A11" s="421" t="s">
        <v>15</v>
      </c>
      <c r="B11" s="422">
        <f>Import_M!D5</f>
        <v>0</v>
      </c>
      <c r="C11" s="423" t="s">
        <v>24</v>
      </c>
      <c r="D11" s="422">
        <f>Import_M!F5-Import_M!G5</f>
        <v>0</v>
      </c>
      <c r="E11" s="422">
        <f>Import_M!G5</f>
        <v>0</v>
      </c>
      <c r="F11" s="422">
        <f>Import_M!F5</f>
        <v>0</v>
      </c>
      <c r="G11" s="422">
        <f>F11-B11</f>
        <v>0</v>
      </c>
      <c r="H11" s="424">
        <f>IF(B11&lt;&gt;0,F11/B11%-100,0)</f>
        <v>0</v>
      </c>
      <c r="I11" s="134" t="s">
        <v>96</v>
      </c>
      <c r="J11" s="174" t="s">
        <v>56</v>
      </c>
    </row>
    <row r="12" spans="1:10" s="98" customFormat="1" ht="16.5" customHeight="1" x14ac:dyDescent="0.3">
      <c r="A12" s="425" t="s">
        <v>16</v>
      </c>
      <c r="B12" s="426">
        <f>Import_M!D6</f>
        <v>0</v>
      </c>
      <c r="C12" s="427" t="s">
        <v>24</v>
      </c>
      <c r="D12" s="426">
        <f>Import_M!F6-Import_M!G6</f>
        <v>0</v>
      </c>
      <c r="E12" s="426">
        <f>Import_M!G6</f>
        <v>0</v>
      </c>
      <c r="F12" s="426">
        <f>Import_M!F6</f>
        <v>0</v>
      </c>
      <c r="G12" s="426">
        <f t="shared" ref="G12:G19" si="0">F12-B12</f>
        <v>0</v>
      </c>
      <c r="H12" s="428">
        <f t="shared" ref="H12:H17" si="1">IF(B12&lt;&gt;0,F12/B12%-100,0)</f>
        <v>0</v>
      </c>
      <c r="I12" s="133" t="s">
        <v>276</v>
      </c>
      <c r="J12" s="346" t="s">
        <v>275</v>
      </c>
    </row>
    <row r="13" spans="1:10" s="98" customFormat="1" ht="16.5" customHeight="1" x14ac:dyDescent="0.25">
      <c r="A13" s="425" t="s">
        <v>17</v>
      </c>
      <c r="B13" s="426">
        <f>Import_M!D7</f>
        <v>0</v>
      </c>
      <c r="C13" s="427" t="s">
        <v>24</v>
      </c>
      <c r="D13" s="426">
        <f>Import_M!F7-Import_M!G7</f>
        <v>0</v>
      </c>
      <c r="E13" s="426">
        <f>Import_M!G7</f>
        <v>0</v>
      </c>
      <c r="F13" s="426">
        <f>Import_M!F7</f>
        <v>0</v>
      </c>
      <c r="G13" s="426">
        <f t="shared" si="0"/>
        <v>0</v>
      </c>
      <c r="H13" s="428">
        <f t="shared" si="1"/>
        <v>0</v>
      </c>
      <c r="I13" s="74" t="s">
        <v>244</v>
      </c>
      <c r="J13" s="228">
        <v>1</v>
      </c>
    </row>
    <row r="14" spans="1:10" s="98" customFormat="1" ht="16.5" customHeight="1" x14ac:dyDescent="0.25">
      <c r="A14" s="429" t="s">
        <v>18</v>
      </c>
      <c r="B14" s="426">
        <f>Import_M!D8</f>
        <v>0</v>
      </c>
      <c r="C14" s="427" t="s">
        <v>24</v>
      </c>
      <c r="D14" s="426">
        <f>Import_M!F8-Import_M!G8</f>
        <v>0</v>
      </c>
      <c r="E14" s="426">
        <f>Import_M!G8</f>
        <v>0</v>
      </c>
      <c r="F14" s="426">
        <f>Import_M!F8</f>
        <v>0</v>
      </c>
      <c r="G14" s="426">
        <f t="shared" si="0"/>
        <v>0</v>
      </c>
      <c r="H14" s="428">
        <f t="shared" si="1"/>
        <v>0</v>
      </c>
    </row>
    <row r="15" spans="1:10" s="98" customFormat="1" ht="16.5" customHeight="1" x14ac:dyDescent="0.25">
      <c r="A15" s="429" t="s">
        <v>19</v>
      </c>
      <c r="B15" s="426">
        <f>Import_M!D9</f>
        <v>0</v>
      </c>
      <c r="C15" s="427" t="s">
        <v>24</v>
      </c>
      <c r="D15" s="426">
        <f>Import_M!F9-Import_M!G9</f>
        <v>0</v>
      </c>
      <c r="E15" s="426">
        <f>Import_M!G9</f>
        <v>0</v>
      </c>
      <c r="F15" s="426">
        <f>Import_M!F9</f>
        <v>0</v>
      </c>
      <c r="G15" s="426">
        <f t="shared" si="0"/>
        <v>0</v>
      </c>
      <c r="H15" s="428">
        <f t="shared" si="1"/>
        <v>0</v>
      </c>
    </row>
    <row r="16" spans="1:10" s="98" customFormat="1" ht="16.5" customHeight="1" x14ac:dyDescent="0.25">
      <c r="A16" s="429" t="s">
        <v>20</v>
      </c>
      <c r="B16" s="426">
        <f>Import_M!D10</f>
        <v>0</v>
      </c>
      <c r="C16" s="427" t="s">
        <v>24</v>
      </c>
      <c r="D16" s="426">
        <f>Import_M!F10-Import_M!G10</f>
        <v>0</v>
      </c>
      <c r="E16" s="426">
        <f>Import_M!G10</f>
        <v>0</v>
      </c>
      <c r="F16" s="426">
        <f>Import_M!F10</f>
        <v>0</v>
      </c>
      <c r="G16" s="426">
        <f t="shared" si="0"/>
        <v>0</v>
      </c>
      <c r="H16" s="428">
        <f t="shared" si="1"/>
        <v>0</v>
      </c>
    </row>
    <row r="17" spans="1:14" s="98" customFormat="1" ht="16.5" customHeight="1" x14ac:dyDescent="0.25">
      <c r="A17" s="430" t="s">
        <v>21</v>
      </c>
      <c r="B17" s="431">
        <f>Import_M!D11</f>
        <v>0</v>
      </c>
      <c r="C17" s="432" t="s">
        <v>24</v>
      </c>
      <c r="D17" s="431">
        <f>Import_M!F11-Import_M!G11</f>
        <v>0</v>
      </c>
      <c r="E17" s="431">
        <f>Import_M!G11</f>
        <v>0</v>
      </c>
      <c r="F17" s="431">
        <f>Import_M!F11</f>
        <v>0</v>
      </c>
      <c r="G17" s="431">
        <f t="shared" si="0"/>
        <v>0</v>
      </c>
      <c r="H17" s="433">
        <f t="shared" si="1"/>
        <v>0</v>
      </c>
    </row>
    <row r="18" spans="1:14" s="98" customFormat="1" ht="16.5" customHeight="1" x14ac:dyDescent="0.25">
      <c r="A18" s="381"/>
      <c r="B18" s="386"/>
      <c r="C18" s="434"/>
      <c r="D18" s="386"/>
      <c r="E18" s="386"/>
      <c r="F18" s="386"/>
      <c r="G18" s="386"/>
      <c r="H18" s="386"/>
    </row>
    <row r="19" spans="1:14" s="98" customFormat="1" ht="16.5" customHeight="1" x14ac:dyDescent="0.25">
      <c r="A19" s="435" t="s">
        <v>22</v>
      </c>
      <c r="B19" s="436">
        <f>SUM(B11:B17)</f>
        <v>0</v>
      </c>
      <c r="C19" s="437" t="s">
        <v>23</v>
      </c>
      <c r="D19" s="438">
        <f>SUM(D11:D17)</f>
        <v>0</v>
      </c>
      <c r="E19" s="436">
        <f>SUM(E11:E17)</f>
        <v>0</v>
      </c>
      <c r="F19" s="436">
        <f>SUM(F11:F17)</f>
        <v>0</v>
      </c>
      <c r="G19" s="436">
        <f t="shared" si="0"/>
        <v>0</v>
      </c>
      <c r="H19" s="439">
        <f>IF(B19&lt;&gt;0,F19/B19%-100,0)</f>
        <v>0</v>
      </c>
    </row>
    <row r="20" spans="1:14" s="98" customFormat="1" ht="16.5" customHeight="1" x14ac:dyDescent="0.25">
      <c r="A20" s="111"/>
      <c r="B20" s="111"/>
      <c r="C20" s="111"/>
      <c r="D20" s="111"/>
      <c r="E20" s="111"/>
      <c r="F20" s="111"/>
      <c r="G20" s="111"/>
      <c r="H20" s="111"/>
    </row>
    <row r="21" spans="1:14" s="98" customFormat="1" ht="16.5" customHeight="1" x14ac:dyDescent="0.25">
      <c r="A21" s="113" t="str">
        <f>IF(Alapa!G96="","",Alapa!G96)</f>
        <v/>
      </c>
      <c r="B21" s="451"/>
      <c r="C21" s="452"/>
      <c r="D21" s="453"/>
      <c r="E21" s="454"/>
      <c r="F21" s="452"/>
      <c r="G21" s="453"/>
      <c r="H21" s="453"/>
    </row>
    <row r="22" spans="1:14" s="98" customFormat="1" ht="16.5" customHeight="1" x14ac:dyDescent="0.25">
      <c r="A22" s="113" t="s">
        <v>291</v>
      </c>
      <c r="B22" s="439">
        <f>IFERROR(ROUND(Alapa!$C$96,0),0)</f>
        <v>0</v>
      </c>
      <c r="C22" s="272">
        <v>0.75</v>
      </c>
      <c r="D22" s="115"/>
      <c r="E22" s="416" t="s">
        <v>288</v>
      </c>
      <c r="F22" s="417"/>
      <c r="G22" s="418"/>
      <c r="H22" s="439">
        <f>B22*C22</f>
        <v>0</v>
      </c>
    </row>
    <row r="23" spans="1:14" s="98" customFormat="1" ht="16.5" customHeight="1" x14ac:dyDescent="0.25">
      <c r="A23" s="113" t="s">
        <v>293</v>
      </c>
      <c r="B23" s="439">
        <f>IFERROR(ROUND(Alapa!$F$96,0),0)</f>
        <v>0</v>
      </c>
      <c r="C23" s="272">
        <v>0.75</v>
      </c>
      <c r="D23" s="115"/>
      <c r="E23" s="416" t="s">
        <v>290</v>
      </c>
      <c r="F23" s="417"/>
      <c r="G23" s="418"/>
      <c r="H23" s="439">
        <f>B23*C23</f>
        <v>0</v>
      </c>
      <c r="I23" s="100" t="s">
        <v>26</v>
      </c>
    </row>
    <row r="24" spans="1:14" s="98" customFormat="1" ht="16.5" customHeight="1" x14ac:dyDescent="0.25">
      <c r="A24" s="320"/>
      <c r="B24" s="310"/>
      <c r="C24" s="320"/>
      <c r="D24" s="320"/>
      <c r="E24" s="320"/>
      <c r="F24" s="320"/>
      <c r="G24" s="320"/>
      <c r="H24" s="310"/>
      <c r="I24" s="99" t="s">
        <v>27</v>
      </c>
    </row>
    <row r="25" spans="1:14" s="98" customFormat="1" ht="16.5" customHeight="1" x14ac:dyDescent="0.25">
      <c r="A25" s="113" t="s">
        <v>287</v>
      </c>
      <c r="B25" s="439">
        <f>IFERROR(ROUND(Alapa!C100,0),0)</f>
        <v>0</v>
      </c>
      <c r="C25" s="320"/>
      <c r="D25" s="320"/>
      <c r="E25" s="416" t="s">
        <v>292</v>
      </c>
      <c r="F25" s="417"/>
      <c r="G25" s="418"/>
      <c r="H25" s="439">
        <f>IFERROR(ROUND(Alapa!C97,0),0)</f>
        <v>0</v>
      </c>
      <c r="I25" s="99" t="s">
        <v>28</v>
      </c>
    </row>
    <row r="26" spans="1:14" s="98" customFormat="1" ht="16.5" customHeight="1" x14ac:dyDescent="0.25">
      <c r="A26" s="113" t="s">
        <v>289</v>
      </c>
      <c r="B26" s="439">
        <f>IFERROR(ROUND(Alapa!F100,0),0)</f>
        <v>0</v>
      </c>
      <c r="C26" s="320"/>
      <c r="D26" s="320"/>
      <c r="E26" s="416" t="s">
        <v>294</v>
      </c>
      <c r="F26" s="417"/>
      <c r="G26" s="418"/>
      <c r="H26" s="439">
        <f>IFERROR(ROUND(Alapa!F97,0),0)</f>
        <v>0</v>
      </c>
      <c r="I26" s="99" t="s">
        <v>1</v>
      </c>
    </row>
    <row r="27" spans="1:14" s="98" customFormat="1" ht="16.5" customHeight="1" x14ac:dyDescent="0.25">
      <c r="A27" s="111"/>
      <c r="B27" s="111"/>
      <c r="C27" s="111"/>
      <c r="D27" s="111"/>
      <c r="E27" s="111"/>
      <c r="F27" s="111"/>
      <c r="G27" s="111"/>
      <c r="H27" s="111"/>
      <c r="I27" s="99" t="s">
        <v>29</v>
      </c>
    </row>
    <row r="28" spans="1:14" s="98" customFormat="1" ht="16.5" customHeight="1" x14ac:dyDescent="0.25">
      <c r="A28" s="116" t="s">
        <v>102</v>
      </c>
      <c r="B28" s="111"/>
      <c r="C28" s="111"/>
      <c r="D28" s="111"/>
      <c r="E28" s="111"/>
      <c r="F28" s="111"/>
      <c r="G28" s="117" t="s">
        <v>50</v>
      </c>
      <c r="H28" s="111"/>
      <c r="I28" s="99" t="s">
        <v>30</v>
      </c>
    </row>
    <row r="29" spans="1:14" s="98" customFormat="1" ht="16.5" customHeight="1" x14ac:dyDescent="0.25">
      <c r="A29" s="116" t="s">
        <v>25</v>
      </c>
      <c r="B29" s="111"/>
      <c r="C29" s="111"/>
      <c r="D29" s="111"/>
      <c r="E29" s="111"/>
      <c r="F29" s="111"/>
      <c r="G29" s="117" t="s">
        <v>24</v>
      </c>
      <c r="H29" s="111"/>
      <c r="I29" s="99" t="s">
        <v>31</v>
      </c>
    </row>
    <row r="30" spans="1:14" s="98" customFormat="1" ht="16.5" customHeight="1" x14ac:dyDescent="0.25">
      <c r="A30" s="111"/>
      <c r="B30" s="111"/>
      <c r="C30" s="111"/>
      <c r="D30" s="111"/>
      <c r="E30" s="111"/>
      <c r="F30" s="111"/>
      <c r="G30" s="111"/>
      <c r="H30" s="111"/>
      <c r="I30" s="99" t="s">
        <v>33</v>
      </c>
    </row>
    <row r="31" spans="1:14" s="98" customFormat="1" ht="16.5" customHeight="1" x14ac:dyDescent="0.25">
      <c r="A31" s="111"/>
      <c r="B31" s="111"/>
      <c r="C31" s="111"/>
      <c r="D31" s="118"/>
      <c r="E31" s="111"/>
      <c r="F31" s="111"/>
      <c r="G31" s="111"/>
      <c r="H31" s="111"/>
      <c r="K31" s="99"/>
      <c r="L31" s="99"/>
      <c r="M31" s="99"/>
      <c r="N31" s="99"/>
    </row>
    <row r="32" spans="1:14" s="98" customFormat="1" ht="16.5" customHeight="1" x14ac:dyDescent="0.25">
      <c r="A32" s="273" t="s">
        <v>32</v>
      </c>
      <c r="B32" s="111"/>
      <c r="C32" s="111"/>
      <c r="D32" s="118"/>
      <c r="E32" s="111"/>
      <c r="F32" s="111"/>
      <c r="G32" s="111"/>
      <c r="H32" s="111"/>
      <c r="J32" s="99"/>
      <c r="K32" s="99"/>
      <c r="L32" s="99"/>
      <c r="M32" s="99"/>
      <c r="N32" s="99"/>
    </row>
    <row r="33" spans="1:10" s="98" customFormat="1" ht="16.5" customHeight="1" x14ac:dyDescent="0.25">
      <c r="A33" s="403"/>
      <c r="B33" s="404"/>
      <c r="C33" s="404"/>
      <c r="D33" s="405"/>
      <c r="E33" s="405"/>
      <c r="F33" s="405"/>
      <c r="G33" s="406"/>
      <c r="H33" s="405"/>
      <c r="J33" s="99"/>
    </row>
    <row r="34" spans="1:10" s="98" customFormat="1" ht="16.5" customHeight="1" x14ac:dyDescent="0.25">
      <c r="A34" s="403"/>
      <c r="B34" s="404"/>
      <c r="C34" s="404"/>
      <c r="D34" s="405"/>
      <c r="E34" s="405"/>
      <c r="F34" s="405"/>
      <c r="G34" s="406"/>
      <c r="H34" s="405"/>
      <c r="I34" s="99"/>
    </row>
    <row r="35" spans="1:10" s="98" customFormat="1" ht="16.5" customHeight="1" x14ac:dyDescent="0.25">
      <c r="A35" s="403"/>
      <c r="B35" s="404"/>
      <c r="C35" s="404"/>
      <c r="D35" s="405"/>
      <c r="E35" s="405"/>
      <c r="F35" s="405"/>
      <c r="G35" s="406"/>
      <c r="H35" s="405"/>
    </row>
    <row r="36" spans="1:10" s="98" customFormat="1" ht="16.5" customHeight="1" x14ac:dyDescent="0.25">
      <c r="A36" s="403"/>
      <c r="B36" s="404"/>
      <c r="C36" s="404"/>
      <c r="D36" s="405"/>
      <c r="E36" s="405"/>
      <c r="F36" s="405"/>
      <c r="G36" s="406"/>
      <c r="H36" s="405"/>
    </row>
    <row r="37" spans="1:10" s="98" customFormat="1" ht="16.5" customHeight="1" x14ac:dyDescent="0.25">
      <c r="A37" s="111"/>
      <c r="B37" s="111"/>
      <c r="C37" s="111"/>
      <c r="D37" s="120"/>
      <c r="E37" s="120"/>
      <c r="F37" s="120"/>
      <c r="G37" s="120"/>
      <c r="H37" s="120"/>
    </row>
    <row r="38" spans="1:10" s="98" customFormat="1" ht="16.5" customHeight="1" x14ac:dyDescent="0.25">
      <c r="A38" s="111"/>
      <c r="B38" s="111"/>
      <c r="C38" s="111"/>
      <c r="D38" s="120"/>
      <c r="E38" s="120"/>
      <c r="F38" s="120"/>
      <c r="G38" s="120"/>
      <c r="H38" s="120"/>
    </row>
    <row r="39" spans="1:10" s="98" customFormat="1" ht="16.5" customHeight="1" x14ac:dyDescent="0.25">
      <c r="A39" s="375" t="s">
        <v>57</v>
      </c>
      <c r="B39" s="332"/>
      <c r="C39" s="332"/>
      <c r="D39" s="332"/>
      <c r="E39" s="332"/>
      <c r="F39" s="111"/>
      <c r="G39" s="111"/>
      <c r="H39" s="120"/>
    </row>
    <row r="40" spans="1:10" s="98" customFormat="1" ht="16.5" customHeight="1" x14ac:dyDescent="0.3">
      <c r="A40" s="69"/>
      <c r="B40" s="376"/>
      <c r="C40" s="377"/>
      <c r="D40" s="378"/>
      <c r="E40" s="378"/>
      <c r="F40" s="378"/>
      <c r="G40" s="378"/>
      <c r="H40" s="378"/>
    </row>
    <row r="41" spans="1:10" s="98" customFormat="1" ht="16.5" customHeight="1" x14ac:dyDescent="0.25">
      <c r="A41" s="379" t="s">
        <v>46</v>
      </c>
      <c r="B41" s="88"/>
      <c r="C41" s="88"/>
      <c r="D41" s="90"/>
      <c r="E41" s="90"/>
      <c r="F41" s="90"/>
      <c r="G41" s="90"/>
      <c r="H41" s="90"/>
    </row>
    <row r="42" spans="1:10" s="98" customFormat="1" ht="16.5" customHeight="1" x14ac:dyDescent="0.3">
      <c r="A42" s="69"/>
      <c r="B42" s="339"/>
      <c r="C42" s="339"/>
      <c r="D42" s="399"/>
      <c r="E42" s="399"/>
      <c r="F42" s="399"/>
      <c r="G42" s="399"/>
      <c r="H42" s="399"/>
    </row>
    <row r="43" spans="1:10" s="98" customFormat="1" ht="16.5" customHeight="1" x14ac:dyDescent="0.25">
      <c r="A43" s="97"/>
      <c r="B43" s="97"/>
      <c r="C43" s="88"/>
      <c r="D43" s="90"/>
      <c r="E43" s="90"/>
      <c r="F43" s="120"/>
      <c r="G43" s="120"/>
      <c r="H43" s="120"/>
    </row>
    <row r="44" spans="1:10" s="98" customFormat="1" ht="16.5" customHeight="1" x14ac:dyDescent="0.25">
      <c r="A44" s="111"/>
      <c r="B44" s="111"/>
      <c r="C44" s="111"/>
      <c r="D44" s="120"/>
      <c r="E44" s="120"/>
      <c r="F44" s="120"/>
      <c r="G44" s="120"/>
      <c r="H44" s="120"/>
    </row>
    <row r="45" spans="1:10" s="98" customFormat="1" ht="16.5" customHeight="1" x14ac:dyDescent="0.25">
      <c r="A45" s="111"/>
      <c r="B45" s="111"/>
      <c r="C45" s="111"/>
      <c r="D45" s="120"/>
      <c r="E45" s="120"/>
      <c r="F45" s="120"/>
      <c r="G45" s="120"/>
      <c r="H45" s="120"/>
    </row>
    <row r="46" spans="1:10" s="98" customFormat="1" ht="16.5" customHeight="1" x14ac:dyDescent="0.25">
      <c r="A46" s="111"/>
      <c r="B46" s="111"/>
      <c r="C46" s="111"/>
      <c r="D46" s="120"/>
      <c r="E46" s="120"/>
      <c r="F46" s="120"/>
      <c r="G46" s="120"/>
      <c r="H46" s="111"/>
    </row>
    <row r="47" spans="1:10" ht="16.5" customHeight="1" x14ac:dyDescent="0.25">
      <c r="A47" s="90"/>
      <c r="B47" s="90"/>
      <c r="C47" s="90"/>
      <c r="D47" s="121"/>
      <c r="E47" s="121"/>
      <c r="F47" s="121"/>
      <c r="G47" s="121"/>
      <c r="H47" s="90"/>
      <c r="I47" s="98"/>
      <c r="J47" s="98"/>
    </row>
    <row r="48" spans="1:10" x14ac:dyDescent="0.2">
      <c r="A48" s="229"/>
      <c r="D48" s="101"/>
      <c r="E48" s="101"/>
      <c r="F48" s="101"/>
      <c r="G48" s="101"/>
      <c r="H48" s="101"/>
    </row>
    <row r="49" spans="4:8" x14ac:dyDescent="0.2">
      <c r="D49" s="101"/>
      <c r="E49" s="101"/>
      <c r="F49" s="101"/>
      <c r="G49" s="101"/>
      <c r="H49" s="101"/>
    </row>
    <row r="50" spans="4:8" x14ac:dyDescent="0.2">
      <c r="D50" s="101"/>
      <c r="E50" s="101"/>
      <c r="F50" s="101"/>
      <c r="G50" s="101"/>
      <c r="H50" s="101"/>
    </row>
    <row r="51" spans="4:8" x14ac:dyDescent="0.2">
      <c r="D51" s="101"/>
      <c r="E51" s="101"/>
      <c r="F51" s="101"/>
      <c r="G51" s="101"/>
      <c r="H51" s="101"/>
    </row>
    <row r="52" spans="4:8" x14ac:dyDescent="0.2">
      <c r="D52" s="101"/>
      <c r="E52" s="101"/>
      <c r="F52" s="101"/>
      <c r="G52" s="101"/>
      <c r="H52" s="101"/>
    </row>
    <row r="53" spans="4:8" x14ac:dyDescent="0.2">
      <c r="D53" s="101"/>
      <c r="E53" s="101"/>
      <c r="F53" s="101"/>
      <c r="G53" s="101"/>
      <c r="H53" s="101"/>
    </row>
    <row r="54" spans="4:8" x14ac:dyDescent="0.2">
      <c r="D54" s="101"/>
      <c r="E54" s="101"/>
      <c r="F54" s="101"/>
      <c r="G54" s="101"/>
      <c r="H54" s="101"/>
    </row>
    <row r="55" spans="4:8" x14ac:dyDescent="0.2">
      <c r="D55" s="101"/>
      <c r="E55" s="101"/>
      <c r="F55" s="101"/>
      <c r="G55" s="101"/>
      <c r="H55" s="101"/>
    </row>
    <row r="56" spans="4:8" x14ac:dyDescent="0.2">
      <c r="D56" s="101"/>
      <c r="E56" s="101"/>
      <c r="F56" s="101"/>
      <c r="G56" s="101"/>
      <c r="H56" s="101"/>
    </row>
    <row r="57" spans="4:8" x14ac:dyDescent="0.2">
      <c r="D57" s="101"/>
      <c r="E57" s="101"/>
      <c r="F57" s="101"/>
      <c r="G57" s="101"/>
      <c r="H57" s="101"/>
    </row>
    <row r="58" spans="4:8" x14ac:dyDescent="0.2">
      <c r="D58" s="101"/>
      <c r="E58" s="101"/>
      <c r="F58" s="101"/>
      <c r="G58" s="101"/>
      <c r="H58" s="101"/>
    </row>
    <row r="59" spans="4:8" x14ac:dyDescent="0.2">
      <c r="D59" s="101"/>
      <c r="E59" s="101"/>
      <c r="F59" s="101"/>
      <c r="G59" s="101"/>
      <c r="H59" s="101"/>
    </row>
    <row r="60" spans="4:8" x14ac:dyDescent="0.2">
      <c r="D60" s="101"/>
      <c r="E60" s="101"/>
      <c r="F60" s="101"/>
      <c r="G60" s="101"/>
      <c r="H60" s="101"/>
    </row>
    <row r="61" spans="4:8" x14ac:dyDescent="0.2">
      <c r="D61" s="101"/>
      <c r="E61" s="101"/>
      <c r="F61" s="101"/>
      <c r="G61" s="101"/>
      <c r="H61" s="101"/>
    </row>
    <row r="62" spans="4:8" x14ac:dyDescent="0.2">
      <c r="D62" s="101"/>
      <c r="E62" s="101"/>
      <c r="F62" s="101"/>
      <c r="G62" s="101"/>
      <c r="H62" s="101"/>
    </row>
    <row r="63" spans="4:8" x14ac:dyDescent="0.2">
      <c r="D63" s="101"/>
      <c r="E63" s="101"/>
      <c r="F63" s="101"/>
      <c r="G63" s="101"/>
      <c r="H63" s="101"/>
    </row>
    <row r="64" spans="4:8" x14ac:dyDescent="0.2">
      <c r="D64" s="101"/>
      <c r="E64" s="101"/>
      <c r="F64" s="101"/>
      <c r="G64" s="101"/>
      <c r="H64" s="101"/>
    </row>
    <row r="65" spans="4:8" x14ac:dyDescent="0.2">
      <c r="D65" s="101"/>
      <c r="E65" s="101"/>
      <c r="F65" s="101"/>
      <c r="G65" s="101"/>
      <c r="H65" s="101"/>
    </row>
    <row r="66" spans="4:8" x14ac:dyDescent="0.2">
      <c r="D66" s="101"/>
      <c r="E66" s="101"/>
      <c r="F66" s="101"/>
      <c r="G66" s="101"/>
      <c r="H66" s="101"/>
    </row>
    <row r="67" spans="4:8" x14ac:dyDescent="0.2">
      <c r="D67" s="101"/>
      <c r="E67" s="101"/>
      <c r="F67" s="101"/>
      <c r="G67" s="101"/>
      <c r="H67" s="101"/>
    </row>
    <row r="68" spans="4:8" x14ac:dyDescent="0.2">
      <c r="D68" s="101"/>
      <c r="E68" s="101"/>
      <c r="F68" s="101"/>
      <c r="G68" s="101"/>
      <c r="H68" s="101"/>
    </row>
    <row r="69" spans="4:8" x14ac:dyDescent="0.2">
      <c r="D69" s="101"/>
      <c r="E69" s="101"/>
      <c r="F69" s="101"/>
      <c r="G69" s="101"/>
      <c r="H69" s="101"/>
    </row>
    <row r="70" spans="4:8" x14ac:dyDescent="0.2">
      <c r="D70" s="101"/>
      <c r="E70" s="101"/>
      <c r="F70" s="101"/>
      <c r="G70" s="101"/>
      <c r="H70" s="101"/>
    </row>
    <row r="71" spans="4:8" x14ac:dyDescent="0.2">
      <c r="D71" s="101"/>
      <c r="E71" s="101"/>
      <c r="F71" s="101"/>
      <c r="G71" s="101"/>
      <c r="H71" s="101"/>
    </row>
    <row r="72" spans="4:8" x14ac:dyDescent="0.2">
      <c r="D72" s="101"/>
      <c r="E72" s="101"/>
      <c r="F72" s="101"/>
      <c r="G72" s="101"/>
      <c r="H72" s="101"/>
    </row>
    <row r="73" spans="4:8" x14ac:dyDescent="0.2">
      <c r="D73" s="101"/>
      <c r="E73" s="101"/>
      <c r="F73" s="101"/>
      <c r="G73" s="101"/>
      <c r="H73" s="101"/>
    </row>
    <row r="74" spans="4:8" x14ac:dyDescent="0.2">
      <c r="D74" s="101"/>
      <c r="E74" s="101"/>
      <c r="F74" s="101"/>
      <c r="G74" s="101"/>
      <c r="H74" s="101"/>
    </row>
    <row r="75" spans="4:8" x14ac:dyDescent="0.2">
      <c r="D75" s="101"/>
      <c r="E75" s="101"/>
      <c r="F75" s="101"/>
      <c r="G75" s="101"/>
      <c r="H75" s="101"/>
    </row>
    <row r="76" spans="4:8" x14ac:dyDescent="0.2">
      <c r="D76" s="101"/>
      <c r="E76" s="101"/>
      <c r="F76" s="101"/>
      <c r="G76" s="101"/>
      <c r="H76" s="101"/>
    </row>
    <row r="77" spans="4:8" x14ac:dyDescent="0.2">
      <c r="D77" s="101"/>
      <c r="E77" s="101"/>
      <c r="F77" s="101"/>
      <c r="G77" s="101"/>
      <c r="H77" s="101"/>
    </row>
    <row r="78" spans="4:8" x14ac:dyDescent="0.2">
      <c r="D78" s="101"/>
      <c r="E78" s="101"/>
      <c r="F78" s="101"/>
      <c r="G78" s="101"/>
      <c r="H78" s="101"/>
    </row>
    <row r="79" spans="4:8" x14ac:dyDescent="0.2">
      <c r="D79" s="101"/>
      <c r="E79" s="101"/>
      <c r="F79" s="101"/>
      <c r="G79" s="101"/>
      <c r="H79" s="101"/>
    </row>
    <row r="91" spans="1:1" x14ac:dyDescent="0.2">
      <c r="A91" s="74" t="s">
        <v>0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G11">
    <cfRule type="expression" dxfId="15" priority="8" stopIfTrue="1">
      <formula>ABS(G11)&gt;=$H$22</formula>
    </cfRule>
  </conditionalFormatting>
  <conditionalFormatting sqref="G12:G17">
    <cfRule type="expression" dxfId="10" priority="2" stopIfTrue="1">
      <formula>ABS(G12)&gt;=$H$22</formula>
    </cfRule>
  </conditionalFormatting>
  <conditionalFormatting sqref="G19">
    <cfRule type="expression" dxfId="9" priority="1" stopIfTrue="1">
      <formula>ABS(G19)&gt;=$H$22</formula>
    </cfRule>
  </conditionalFormatting>
  <hyperlinks>
    <hyperlink ref="G28" location="'KM-AI'!A1" display="KM-AI"/>
    <hyperlink ref="G29" location="'KM-AI-02'!A1" display="KM-AI-02"/>
    <hyperlink ref="I4" location="'KM-AI-01'!A1" display="KM-AI-01"/>
    <hyperlink ref="I5" location="'KM-AI-02'!A1" display="KM-AI-02"/>
    <hyperlink ref="I6" location="'KM-AI-10-1'!A1" display="KM-AI-10-1"/>
    <hyperlink ref="I11" location="'KM-AI-10-M'!A1" display="KM-AI-10-M"/>
    <hyperlink ref="I7" location="'KM-AI-10-2'!A1" display="KM-AI-10-2"/>
    <hyperlink ref="I8" location="'KM-AI-10-3'!A1" display="KM-AI-10-3"/>
    <hyperlink ref="I9" location="'KM-AI-10-4'!A1" display="'KM-AI-10-4 "/>
    <hyperlink ref="I10" location="'KM-AI-10-5'!A1" display="'KM-AI-10-5 "/>
    <hyperlink ref="I3" location="'KM-AI'!A1" display="KM-AI"/>
    <hyperlink ref="I12" location="'KM-AI-10-E'!A1" display="KM-AI-10-E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5.25" style="111" customWidth="1"/>
    <col min="2" max="2" width="7" style="111" customWidth="1"/>
    <col min="3" max="3" width="24.125" style="111" customWidth="1"/>
    <col min="4" max="4" width="10.75" style="111" customWidth="1"/>
    <col min="5" max="5" width="10.75" style="320" customWidth="1"/>
    <col min="6" max="6" width="10.75" style="111" customWidth="1"/>
    <col min="7" max="7" width="9.125" style="111" bestFit="1" customWidth="1"/>
    <col min="8" max="8" width="9.125" style="277" customWidth="1"/>
    <col min="9" max="9" width="27.5" style="277" customWidth="1"/>
    <col min="10" max="10" width="9" style="311"/>
    <col min="11" max="16384" width="9" style="78"/>
  </cols>
  <sheetData>
    <row r="1" spans="1:16" ht="16.5" x14ac:dyDescent="0.3">
      <c r="A1" s="419" t="s">
        <v>24</v>
      </c>
      <c r="B1" s="72"/>
      <c r="C1" s="72"/>
      <c r="D1" s="72"/>
      <c r="E1" s="72"/>
      <c r="F1" s="72"/>
      <c r="G1" s="132"/>
      <c r="H1" s="276"/>
      <c r="I1" s="276"/>
    </row>
    <row r="2" spans="1:16" x14ac:dyDescent="0.25">
      <c r="D2" s="407">
        <f>L15</f>
        <v>0</v>
      </c>
      <c r="E2" s="407">
        <f>L17</f>
        <v>0</v>
      </c>
      <c r="K2" s="389" t="s">
        <v>286</v>
      </c>
    </row>
    <row r="3" spans="1:16" ht="16.5" x14ac:dyDescent="0.3">
      <c r="A3" s="104" t="str">
        <f>"Ügyfél:   "&amp;Alapa!$C$17</f>
        <v xml:space="preserve">Ügyfél:   </v>
      </c>
      <c r="B3" s="123"/>
      <c r="C3" s="123"/>
      <c r="D3" s="123"/>
      <c r="E3" s="104" t="s">
        <v>48</v>
      </c>
      <c r="F3" s="106">
        <f>Alapa!$C$15</f>
        <v>0</v>
      </c>
      <c r="G3" s="275"/>
      <c r="H3" s="307"/>
      <c r="I3" s="307"/>
      <c r="J3" s="278"/>
      <c r="K3" s="133" t="s">
        <v>50</v>
      </c>
      <c r="L3" s="69" t="s">
        <v>274</v>
      </c>
    </row>
    <row r="4" spans="1:16" ht="16.5" x14ac:dyDescent="0.3">
      <c r="A4" s="108" t="str">
        <f>"Fordulónap: "&amp;Alapa!$C$12</f>
        <v xml:space="preserve">Fordulónap: </v>
      </c>
      <c r="B4" s="110"/>
      <c r="C4" s="110"/>
      <c r="D4" s="110"/>
      <c r="E4" s="104" t="s">
        <v>49</v>
      </c>
      <c r="F4" s="123" t="e">
        <f>VLOOKUP(L13,Alapa!$G$2:$H$22,2)</f>
        <v>#N/A</v>
      </c>
      <c r="G4" s="105"/>
      <c r="H4" s="308"/>
      <c r="I4" s="308"/>
      <c r="J4" s="279"/>
      <c r="K4" s="133" t="s">
        <v>2</v>
      </c>
      <c r="L4" s="69" t="s">
        <v>98</v>
      </c>
    </row>
    <row r="5" spans="1:16" ht="16.5" x14ac:dyDescent="0.3">
      <c r="A5" s="450" t="str">
        <f>IF(Alapa!G96="","",Alapa!G96)</f>
        <v/>
      </c>
      <c r="D5" s="124"/>
      <c r="E5" s="104" t="s">
        <v>188</v>
      </c>
      <c r="F5" s="82" t="str">
        <f>IF(Alapa!$N$2=0," ",Alapa!$N$2)</f>
        <v xml:space="preserve"> </v>
      </c>
      <c r="G5" s="105"/>
      <c r="H5" s="308"/>
      <c r="I5" s="323"/>
      <c r="J5" s="324"/>
      <c r="K5" s="133" t="s">
        <v>24</v>
      </c>
      <c r="L5" s="69" t="s">
        <v>103</v>
      </c>
    </row>
    <row r="6" spans="1:16" ht="16.5" x14ac:dyDescent="0.3">
      <c r="A6" s="122" t="s">
        <v>47</v>
      </c>
      <c r="B6" s="112"/>
      <c r="E6" s="111"/>
      <c r="F6" s="274"/>
      <c r="G6" s="274" t="s">
        <v>205</v>
      </c>
      <c r="H6" s="329">
        <f>IF('KM-AI-01'!H23&lt;'KM-AI-01'!H22,'KM-AI-01'!H23*Alapa!D33,'KM-AI-01'!H22*Alapa!D33)</f>
        <v>0</v>
      </c>
      <c r="I6" s="326"/>
      <c r="J6" s="327"/>
      <c r="K6" s="133" t="s">
        <v>95</v>
      </c>
      <c r="L6" s="69" t="s">
        <v>94</v>
      </c>
    </row>
    <row r="7" spans="1:16" ht="16.5" x14ac:dyDescent="0.3">
      <c r="A7" s="321" t="str">
        <f>"Mérlegértékek "&amp;Alapa!E33&amp;" "&amp;Alapa!D34&amp;"-ban"</f>
        <v>Mérlegértékek  -ban</v>
      </c>
      <c r="B7" s="125"/>
      <c r="C7" s="125"/>
      <c r="D7" s="126">
        <f>Alapa!C10</f>
        <v>0</v>
      </c>
      <c r="E7" s="314">
        <f>Alapa!C11</f>
        <v>0</v>
      </c>
      <c r="F7" s="126" t="s">
        <v>51</v>
      </c>
      <c r="G7" s="126" t="str">
        <f>Alapa!C11&amp;"/"&amp;Alapa!C10</f>
        <v>/</v>
      </c>
      <c r="H7" s="280" t="s">
        <v>206</v>
      </c>
      <c r="I7" s="330" t="s">
        <v>209</v>
      </c>
      <c r="J7" s="325" t="s">
        <v>210</v>
      </c>
      <c r="K7" s="133" t="s">
        <v>101</v>
      </c>
      <c r="L7" s="69" t="s">
        <v>126</v>
      </c>
    </row>
    <row r="8" spans="1:16" ht="16.5" x14ac:dyDescent="0.3">
      <c r="A8" s="322"/>
      <c r="B8" s="322" t="str">
        <f>"Számlaegyenlegek "&amp;Alapa!D34&amp;"-ban"</f>
        <v>Számlaegyenlegek -ban</v>
      </c>
      <c r="C8" s="127"/>
      <c r="D8" s="128">
        <f>Alapa!D35</f>
        <v>0</v>
      </c>
      <c r="E8" s="315">
        <f>Alapa!D35</f>
        <v>0</v>
      </c>
      <c r="F8" s="128">
        <f>Alapa!D35</f>
        <v>0</v>
      </c>
      <c r="G8" s="128" t="s">
        <v>52</v>
      </c>
      <c r="H8" s="281" t="s">
        <v>207</v>
      </c>
      <c r="I8" s="331"/>
      <c r="J8" s="313"/>
      <c r="K8" s="133" t="s">
        <v>127</v>
      </c>
      <c r="L8" s="69" t="s">
        <v>129</v>
      </c>
    </row>
    <row r="9" spans="1:16" s="383" customFormat="1" ht="16.5" x14ac:dyDescent="0.3">
      <c r="A9" s="112"/>
      <c r="B9" s="112"/>
      <c r="C9" s="112"/>
      <c r="D9" s="112"/>
      <c r="E9" s="380"/>
      <c r="F9" s="414" t="str">
        <f>IF(E9-D9=0," ",E9-D9)</f>
        <v xml:space="preserve"> </v>
      </c>
      <c r="G9" s="415" t="str">
        <f>IFERROR(E9/D9%," ")</f>
        <v xml:space="preserve"> </v>
      </c>
      <c r="H9" s="386" t="str">
        <f>IFERROR(IF(A9=0,IF(ABS(F9)&lt;$H$6," ",IF(F9=0," ",F9))," ")," ")</f>
        <v xml:space="preserve"> </v>
      </c>
      <c r="I9" s="381"/>
      <c r="J9" s="382"/>
      <c r="K9" s="133" t="s">
        <v>146</v>
      </c>
      <c r="L9" s="69" t="s">
        <v>147</v>
      </c>
    </row>
    <row r="10" spans="1:16" s="383" customFormat="1" ht="16.5" x14ac:dyDescent="0.3">
      <c r="A10" s="114"/>
      <c r="B10" s="114"/>
      <c r="C10" s="114"/>
      <c r="D10" s="384"/>
      <c r="E10" s="385"/>
      <c r="F10" s="414" t="str">
        <f t="shared" ref="F10:F73" si="0">IF(E10-D10=0," ",E10-D10)</f>
        <v xml:space="preserve"> </v>
      </c>
      <c r="G10" s="415" t="str">
        <f t="shared" ref="G10:G73" si="1">IFERROR(E10/D10%," ")</f>
        <v xml:space="preserve"> </v>
      </c>
      <c r="H10" s="386" t="str">
        <f t="shared" ref="H10:H73" si="2">IFERROR(IF(A10=0,IF(ABS(F10)&lt;$H$6," ",IF(F10=0," ",F10))," ")," ")</f>
        <v xml:space="preserve"> </v>
      </c>
      <c r="I10" s="386"/>
      <c r="J10" s="382"/>
      <c r="K10" s="387" t="s">
        <v>186</v>
      </c>
      <c r="L10" s="388" t="s">
        <v>187</v>
      </c>
    </row>
    <row r="11" spans="1:16" ht="16.5" x14ac:dyDescent="0.25">
      <c r="A11" s="119"/>
      <c r="B11" s="119"/>
      <c r="C11" s="119"/>
      <c r="D11" s="129"/>
      <c r="E11" s="316"/>
      <c r="F11" s="414" t="str">
        <f t="shared" si="0"/>
        <v xml:space="preserve"> </v>
      </c>
      <c r="G11" s="415" t="str">
        <f t="shared" si="1"/>
        <v xml:space="preserve"> </v>
      </c>
      <c r="H11" s="386" t="str">
        <f t="shared" si="2"/>
        <v xml:space="preserve"> </v>
      </c>
      <c r="I11" s="309"/>
      <c r="K11" s="134" t="s">
        <v>96</v>
      </c>
      <c r="L11" s="174" t="s">
        <v>56</v>
      </c>
    </row>
    <row r="12" spans="1:16" ht="16.5" x14ac:dyDescent="0.3">
      <c r="A12" s="119"/>
      <c r="B12" s="119"/>
      <c r="C12" s="119"/>
      <c r="D12" s="129"/>
      <c r="E12" s="316"/>
      <c r="F12" s="414" t="str">
        <f t="shared" si="0"/>
        <v xml:space="preserve"> </v>
      </c>
      <c r="G12" s="415" t="str">
        <f t="shared" si="1"/>
        <v xml:space="preserve"> </v>
      </c>
      <c r="H12" s="386" t="str">
        <f t="shared" si="2"/>
        <v xml:space="preserve"> </v>
      </c>
      <c r="I12" s="309"/>
      <c r="J12" s="310"/>
      <c r="K12" s="134" t="s">
        <v>276</v>
      </c>
      <c r="L12" s="346" t="s">
        <v>275</v>
      </c>
    </row>
    <row r="13" spans="1:16" x14ac:dyDescent="0.25">
      <c r="A13" s="130"/>
      <c r="B13" s="130"/>
      <c r="C13" s="130"/>
      <c r="D13" s="131"/>
      <c r="E13" s="317"/>
      <c r="F13" s="414" t="str">
        <f t="shared" si="0"/>
        <v xml:space="preserve"> </v>
      </c>
      <c r="G13" s="415" t="str">
        <f t="shared" si="1"/>
        <v xml:space="preserve"> </v>
      </c>
      <c r="H13" s="386" t="str">
        <f t="shared" si="2"/>
        <v xml:space="preserve"> </v>
      </c>
      <c r="I13" s="309"/>
      <c r="J13" s="310"/>
      <c r="K13" s="74" t="s">
        <v>244</v>
      </c>
      <c r="L13" s="228">
        <v>1</v>
      </c>
    </row>
    <row r="14" spans="1:16" x14ac:dyDescent="0.25">
      <c r="A14" s="130"/>
      <c r="B14" s="130"/>
      <c r="C14" s="130"/>
      <c r="D14" s="131"/>
      <c r="E14" s="317"/>
      <c r="F14" s="414" t="str">
        <f t="shared" si="0"/>
        <v xml:space="preserve"> </v>
      </c>
      <c r="G14" s="415" t="str">
        <f t="shared" si="1"/>
        <v xml:space="preserve"> </v>
      </c>
      <c r="H14" s="386" t="str">
        <f t="shared" si="2"/>
        <v xml:space="preserve"> </v>
      </c>
      <c r="I14" s="309"/>
      <c r="J14" s="310"/>
      <c r="L14" s="375" t="s">
        <v>57</v>
      </c>
      <c r="M14" s="332"/>
      <c r="N14" s="332"/>
      <c r="O14" s="332"/>
      <c r="P14" s="332"/>
    </row>
    <row r="15" spans="1:16" ht="16.5" x14ac:dyDescent="0.3">
      <c r="A15" s="130"/>
      <c r="B15" s="130"/>
      <c r="C15" s="130"/>
      <c r="D15" s="131"/>
      <c r="E15" s="317"/>
      <c r="F15" s="414" t="str">
        <f t="shared" si="0"/>
        <v xml:space="preserve"> </v>
      </c>
      <c r="G15" s="415" t="str">
        <f t="shared" si="1"/>
        <v xml:space="preserve"> </v>
      </c>
      <c r="H15" s="386" t="str">
        <f t="shared" si="2"/>
        <v xml:space="preserve"> </v>
      </c>
      <c r="I15" s="309"/>
      <c r="J15" s="310"/>
      <c r="L15" s="69"/>
      <c r="M15" s="376"/>
      <c r="N15" s="377"/>
      <c r="O15" s="378"/>
      <c r="P15" s="378"/>
    </row>
    <row r="16" spans="1:16" x14ac:dyDescent="0.25">
      <c r="A16" s="130"/>
      <c r="B16" s="130"/>
      <c r="C16" s="130"/>
      <c r="D16" s="131"/>
      <c r="E16" s="317"/>
      <c r="F16" s="414" t="str">
        <f t="shared" si="0"/>
        <v xml:space="preserve"> </v>
      </c>
      <c r="G16" s="415" t="str">
        <f t="shared" si="1"/>
        <v xml:space="preserve"> </v>
      </c>
      <c r="H16" s="386" t="str">
        <f t="shared" si="2"/>
        <v xml:space="preserve"> </v>
      </c>
      <c r="I16" s="309"/>
      <c r="J16" s="310"/>
      <c r="L16" s="379" t="s">
        <v>46</v>
      </c>
      <c r="M16" s="88"/>
      <c r="N16" s="88"/>
      <c r="O16" s="90"/>
      <c r="P16" s="90"/>
    </row>
    <row r="17" spans="1:16" ht="16.5" x14ac:dyDescent="0.3">
      <c r="A17" s="130"/>
      <c r="B17" s="130"/>
      <c r="C17" s="130"/>
      <c r="D17" s="131"/>
      <c r="E17" s="317"/>
      <c r="F17" s="414" t="str">
        <f t="shared" si="0"/>
        <v xml:space="preserve"> </v>
      </c>
      <c r="G17" s="415" t="str">
        <f t="shared" si="1"/>
        <v xml:space="preserve"> </v>
      </c>
      <c r="H17" s="386" t="str">
        <f t="shared" si="2"/>
        <v xml:space="preserve"> </v>
      </c>
      <c r="I17" s="309"/>
      <c r="J17" s="310"/>
      <c r="L17" s="69"/>
      <c r="M17" s="339"/>
      <c r="N17" s="339"/>
      <c r="O17" s="399"/>
      <c r="P17" s="399"/>
    </row>
    <row r="18" spans="1:16" x14ac:dyDescent="0.25">
      <c r="A18" s="130"/>
      <c r="B18" s="130"/>
      <c r="C18" s="130"/>
      <c r="D18" s="131"/>
      <c r="E18" s="317"/>
      <c r="F18" s="414" t="str">
        <f t="shared" si="0"/>
        <v xml:space="preserve"> </v>
      </c>
      <c r="G18" s="415" t="str">
        <f t="shared" si="1"/>
        <v xml:space="preserve"> </v>
      </c>
      <c r="H18" s="386" t="str">
        <f t="shared" si="2"/>
        <v xml:space="preserve"> </v>
      </c>
      <c r="I18" s="309"/>
      <c r="J18" s="310"/>
      <c r="L18" s="97"/>
      <c r="M18" s="97"/>
      <c r="N18" s="88"/>
      <c r="O18" s="90"/>
      <c r="P18" s="90"/>
    </row>
    <row r="19" spans="1:16" x14ac:dyDescent="0.25">
      <c r="A19" s="130"/>
      <c r="B19" s="130"/>
      <c r="C19" s="130"/>
      <c r="D19" s="131"/>
      <c r="E19" s="317"/>
      <c r="F19" s="414" t="str">
        <f t="shared" si="0"/>
        <v xml:space="preserve"> </v>
      </c>
      <c r="G19" s="415" t="str">
        <f t="shared" si="1"/>
        <v xml:space="preserve"> </v>
      </c>
      <c r="H19" s="386" t="str">
        <f t="shared" si="2"/>
        <v xml:space="preserve"> </v>
      </c>
      <c r="I19" s="309"/>
      <c r="J19" s="310"/>
    </row>
    <row r="20" spans="1:16" ht="16.5" customHeight="1" x14ac:dyDescent="0.25">
      <c r="A20" s="130"/>
      <c r="B20" s="130"/>
      <c r="C20" s="130"/>
      <c r="D20" s="131"/>
      <c r="E20" s="317"/>
      <c r="F20" s="414" t="str">
        <f t="shared" si="0"/>
        <v xml:space="preserve"> </v>
      </c>
      <c r="G20" s="415" t="str">
        <f t="shared" si="1"/>
        <v xml:space="preserve"> </v>
      </c>
      <c r="H20" s="386" t="str">
        <f t="shared" si="2"/>
        <v xml:space="preserve"> </v>
      </c>
      <c r="I20" s="309"/>
      <c r="J20" s="310"/>
    </row>
    <row r="21" spans="1:16" x14ac:dyDescent="0.25">
      <c r="A21" s="119"/>
      <c r="B21" s="119"/>
      <c r="C21" s="119"/>
      <c r="D21" s="129"/>
      <c r="E21" s="316"/>
      <c r="F21" s="414" t="str">
        <f t="shared" si="0"/>
        <v xml:space="preserve"> </v>
      </c>
      <c r="G21" s="415" t="str">
        <f t="shared" si="1"/>
        <v xml:space="preserve"> </v>
      </c>
      <c r="H21" s="386" t="str">
        <f t="shared" si="2"/>
        <v xml:space="preserve"> </v>
      </c>
      <c r="I21" s="309"/>
      <c r="J21" s="310"/>
    </row>
    <row r="22" spans="1:16" x14ac:dyDescent="0.25">
      <c r="A22" s="130"/>
      <c r="B22" s="130"/>
      <c r="C22" s="130"/>
      <c r="D22" s="131"/>
      <c r="E22" s="317"/>
      <c r="F22" s="414" t="str">
        <f t="shared" si="0"/>
        <v xml:space="preserve"> </v>
      </c>
      <c r="G22" s="415" t="str">
        <f t="shared" si="1"/>
        <v xml:space="preserve"> </v>
      </c>
      <c r="H22" s="386" t="str">
        <f t="shared" si="2"/>
        <v xml:space="preserve"> </v>
      </c>
      <c r="I22" s="309"/>
      <c r="J22" s="310"/>
    </row>
    <row r="23" spans="1:16" x14ac:dyDescent="0.25">
      <c r="A23" s="130"/>
      <c r="B23" s="130"/>
      <c r="C23" s="130"/>
      <c r="D23" s="131"/>
      <c r="E23" s="317"/>
      <c r="F23" s="414" t="str">
        <f t="shared" si="0"/>
        <v xml:space="preserve"> </v>
      </c>
      <c r="G23" s="415" t="str">
        <f t="shared" si="1"/>
        <v xml:space="preserve"> </v>
      </c>
      <c r="H23" s="386" t="str">
        <f t="shared" si="2"/>
        <v xml:space="preserve"> </v>
      </c>
      <c r="I23" s="309"/>
      <c r="J23" s="310"/>
    </row>
    <row r="24" spans="1:16" x14ac:dyDescent="0.25">
      <c r="A24" s="130"/>
      <c r="B24" s="130"/>
      <c r="C24" s="130"/>
      <c r="D24" s="131"/>
      <c r="E24" s="317"/>
      <c r="F24" s="414" t="str">
        <f t="shared" si="0"/>
        <v xml:space="preserve"> </v>
      </c>
      <c r="G24" s="415" t="str">
        <f t="shared" si="1"/>
        <v xml:space="preserve"> </v>
      </c>
      <c r="H24" s="386" t="str">
        <f t="shared" si="2"/>
        <v xml:space="preserve"> </v>
      </c>
      <c r="I24" s="309"/>
      <c r="J24" s="310"/>
    </row>
    <row r="25" spans="1:16" x14ac:dyDescent="0.25">
      <c r="A25" s="119"/>
      <c r="B25" s="119"/>
      <c r="C25" s="119"/>
      <c r="D25" s="129"/>
      <c r="E25" s="316"/>
      <c r="F25" s="414" t="str">
        <f t="shared" si="0"/>
        <v xml:space="preserve"> </v>
      </c>
      <c r="G25" s="415" t="str">
        <f t="shared" si="1"/>
        <v xml:space="preserve"> </v>
      </c>
      <c r="H25" s="386" t="str">
        <f t="shared" si="2"/>
        <v xml:space="preserve"> </v>
      </c>
      <c r="I25" s="309"/>
      <c r="J25" s="310"/>
    </row>
    <row r="26" spans="1:16" x14ac:dyDescent="0.25">
      <c r="A26" s="130"/>
      <c r="B26" s="130"/>
      <c r="C26" s="130"/>
      <c r="D26" s="131"/>
      <c r="E26" s="318"/>
      <c r="F26" s="414" t="str">
        <f t="shared" si="0"/>
        <v xml:space="preserve"> </v>
      </c>
      <c r="G26" s="415" t="str">
        <f t="shared" si="1"/>
        <v xml:space="preserve"> </v>
      </c>
      <c r="H26" s="386" t="str">
        <f t="shared" si="2"/>
        <v xml:space="preserve"> </v>
      </c>
      <c r="I26" s="309"/>
      <c r="J26" s="310"/>
    </row>
    <row r="27" spans="1:16" x14ac:dyDescent="0.25">
      <c r="A27" s="130"/>
      <c r="B27" s="130"/>
      <c r="C27" s="130"/>
      <c r="D27" s="131"/>
      <c r="E27" s="318"/>
      <c r="F27" s="414" t="str">
        <f t="shared" si="0"/>
        <v xml:space="preserve"> </v>
      </c>
      <c r="G27" s="415" t="str">
        <f t="shared" si="1"/>
        <v xml:space="preserve"> </v>
      </c>
      <c r="H27" s="386" t="str">
        <f t="shared" si="2"/>
        <v xml:space="preserve"> </v>
      </c>
      <c r="I27" s="309"/>
      <c r="J27" s="310"/>
    </row>
    <row r="28" spans="1:16" x14ac:dyDescent="0.25">
      <c r="A28" s="130"/>
      <c r="B28" s="130"/>
      <c r="C28" s="130"/>
      <c r="D28" s="131"/>
      <c r="E28" s="318"/>
      <c r="F28" s="414" t="str">
        <f t="shared" si="0"/>
        <v xml:space="preserve"> </v>
      </c>
      <c r="G28" s="415" t="str">
        <f t="shared" si="1"/>
        <v xml:space="preserve"> </v>
      </c>
      <c r="H28" s="386" t="str">
        <f t="shared" si="2"/>
        <v xml:space="preserve"> </v>
      </c>
      <c r="I28" s="309"/>
      <c r="J28" s="310"/>
    </row>
    <row r="29" spans="1:16" x14ac:dyDescent="0.25">
      <c r="A29" s="130"/>
      <c r="B29" s="130"/>
      <c r="C29" s="130"/>
      <c r="D29" s="131"/>
      <c r="E29" s="318"/>
      <c r="F29" s="414" t="str">
        <f t="shared" si="0"/>
        <v xml:space="preserve"> </v>
      </c>
      <c r="G29" s="415" t="str">
        <f t="shared" si="1"/>
        <v xml:space="preserve"> </v>
      </c>
      <c r="H29" s="386" t="str">
        <f t="shared" si="2"/>
        <v xml:space="preserve"> </v>
      </c>
      <c r="I29" s="309"/>
      <c r="J29" s="310"/>
    </row>
    <row r="30" spans="1:16" x14ac:dyDescent="0.25">
      <c r="A30" s="130"/>
      <c r="B30" s="130"/>
      <c r="C30" s="130"/>
      <c r="D30" s="131"/>
      <c r="E30" s="318"/>
      <c r="F30" s="414" t="str">
        <f t="shared" si="0"/>
        <v xml:space="preserve"> </v>
      </c>
      <c r="G30" s="415" t="str">
        <f t="shared" si="1"/>
        <v xml:space="preserve"> </v>
      </c>
      <c r="H30" s="386" t="str">
        <f t="shared" si="2"/>
        <v xml:space="preserve"> </v>
      </c>
      <c r="I30" s="309"/>
      <c r="J30" s="310"/>
    </row>
    <row r="31" spans="1:16" x14ac:dyDescent="0.25">
      <c r="A31" s="130"/>
      <c r="B31" s="130"/>
      <c r="C31" s="130"/>
      <c r="D31" s="131"/>
      <c r="E31" s="318"/>
      <c r="F31" s="414" t="str">
        <f t="shared" si="0"/>
        <v xml:space="preserve"> </v>
      </c>
      <c r="G31" s="415" t="str">
        <f t="shared" si="1"/>
        <v xml:space="preserve"> </v>
      </c>
      <c r="H31" s="386" t="str">
        <f t="shared" si="2"/>
        <v xml:space="preserve"> </v>
      </c>
      <c r="I31" s="309"/>
      <c r="J31" s="310"/>
    </row>
    <row r="32" spans="1:16" x14ac:dyDescent="0.25">
      <c r="A32" s="130"/>
      <c r="B32" s="130"/>
      <c r="C32" s="130"/>
      <c r="D32" s="131"/>
      <c r="E32" s="318"/>
      <c r="F32" s="414" t="str">
        <f t="shared" si="0"/>
        <v xml:space="preserve"> </v>
      </c>
      <c r="G32" s="415" t="str">
        <f t="shared" si="1"/>
        <v xml:space="preserve"> </v>
      </c>
      <c r="H32" s="386" t="str">
        <f t="shared" si="2"/>
        <v xml:space="preserve"> </v>
      </c>
      <c r="I32" s="309"/>
      <c r="J32" s="310"/>
    </row>
    <row r="33" spans="1:10" x14ac:dyDescent="0.25">
      <c r="A33" s="130"/>
      <c r="B33" s="130"/>
      <c r="C33" s="130"/>
      <c r="D33" s="131"/>
      <c r="E33" s="318"/>
      <c r="F33" s="414" t="str">
        <f t="shared" si="0"/>
        <v xml:space="preserve"> </v>
      </c>
      <c r="G33" s="415" t="str">
        <f t="shared" si="1"/>
        <v xml:space="preserve"> </v>
      </c>
      <c r="H33" s="386" t="str">
        <f t="shared" si="2"/>
        <v xml:space="preserve"> </v>
      </c>
      <c r="I33" s="309"/>
      <c r="J33" s="310"/>
    </row>
    <row r="34" spans="1:10" x14ac:dyDescent="0.25">
      <c r="A34" s="130"/>
      <c r="B34" s="130"/>
      <c r="C34" s="130"/>
      <c r="D34" s="131"/>
      <c r="E34" s="318"/>
      <c r="F34" s="414" t="str">
        <f t="shared" si="0"/>
        <v xml:space="preserve"> </v>
      </c>
      <c r="G34" s="415" t="str">
        <f t="shared" si="1"/>
        <v xml:space="preserve"> </v>
      </c>
      <c r="H34" s="386" t="str">
        <f t="shared" si="2"/>
        <v xml:space="preserve"> </v>
      </c>
      <c r="I34" s="309"/>
      <c r="J34" s="310"/>
    </row>
    <row r="35" spans="1:10" x14ac:dyDescent="0.25">
      <c r="A35" s="130"/>
      <c r="B35" s="130"/>
      <c r="C35" s="130"/>
      <c r="D35" s="131"/>
      <c r="E35" s="318"/>
      <c r="F35" s="414" t="str">
        <f t="shared" si="0"/>
        <v xml:space="preserve"> </v>
      </c>
      <c r="G35" s="415" t="str">
        <f t="shared" si="1"/>
        <v xml:space="preserve"> </v>
      </c>
      <c r="H35" s="386" t="str">
        <f t="shared" si="2"/>
        <v xml:space="preserve"> </v>
      </c>
      <c r="I35" s="309"/>
      <c r="J35" s="310"/>
    </row>
    <row r="36" spans="1:10" x14ac:dyDescent="0.25">
      <c r="A36" s="130"/>
      <c r="B36" s="130"/>
      <c r="C36" s="130"/>
      <c r="D36" s="131"/>
      <c r="E36" s="318"/>
      <c r="F36" s="414" t="str">
        <f t="shared" si="0"/>
        <v xml:space="preserve"> </v>
      </c>
      <c r="G36" s="415" t="str">
        <f t="shared" si="1"/>
        <v xml:space="preserve"> </v>
      </c>
      <c r="H36" s="386" t="str">
        <f t="shared" si="2"/>
        <v xml:space="preserve"> </v>
      </c>
      <c r="I36" s="309"/>
      <c r="J36" s="310"/>
    </row>
    <row r="37" spans="1:10" x14ac:dyDescent="0.25">
      <c r="B37" s="130"/>
      <c r="C37" s="130"/>
      <c r="D37" s="131"/>
      <c r="E37" s="318"/>
      <c r="F37" s="414" t="str">
        <f t="shared" si="0"/>
        <v xml:space="preserve"> </v>
      </c>
      <c r="G37" s="415" t="str">
        <f t="shared" si="1"/>
        <v xml:space="preserve"> </v>
      </c>
      <c r="H37" s="386" t="str">
        <f t="shared" si="2"/>
        <v xml:space="preserve"> </v>
      </c>
      <c r="I37" s="309"/>
      <c r="J37" s="310"/>
    </row>
    <row r="38" spans="1:10" x14ac:dyDescent="0.25">
      <c r="B38" s="130"/>
      <c r="C38" s="130"/>
      <c r="D38" s="131"/>
      <c r="E38" s="318"/>
      <c r="F38" s="414" t="str">
        <f t="shared" si="0"/>
        <v xml:space="preserve"> </v>
      </c>
      <c r="G38" s="415" t="str">
        <f t="shared" si="1"/>
        <v xml:space="preserve"> </v>
      </c>
      <c r="H38" s="386" t="str">
        <f t="shared" si="2"/>
        <v xml:space="preserve"> </v>
      </c>
      <c r="I38" s="309"/>
      <c r="J38" s="310"/>
    </row>
    <row r="39" spans="1:10" x14ac:dyDescent="0.25">
      <c r="B39" s="130"/>
      <c r="C39" s="130"/>
      <c r="D39" s="131"/>
      <c r="E39" s="318"/>
      <c r="F39" s="414" t="str">
        <f t="shared" si="0"/>
        <v xml:space="preserve"> </v>
      </c>
      <c r="G39" s="415" t="str">
        <f t="shared" si="1"/>
        <v xml:space="preserve"> </v>
      </c>
      <c r="H39" s="386" t="str">
        <f t="shared" si="2"/>
        <v xml:space="preserve"> </v>
      </c>
      <c r="I39" s="309"/>
      <c r="J39" s="310"/>
    </row>
    <row r="40" spans="1:10" x14ac:dyDescent="0.25">
      <c r="B40" s="130"/>
      <c r="C40" s="130"/>
      <c r="D40" s="131"/>
      <c r="E40" s="318"/>
      <c r="F40" s="414" t="str">
        <f t="shared" si="0"/>
        <v xml:space="preserve"> </v>
      </c>
      <c r="G40" s="415" t="str">
        <f t="shared" si="1"/>
        <v xml:space="preserve"> </v>
      </c>
      <c r="H40" s="386" t="str">
        <f t="shared" si="2"/>
        <v xml:space="preserve"> </v>
      </c>
      <c r="I40" s="309"/>
      <c r="J40" s="310"/>
    </row>
    <row r="41" spans="1:10" x14ac:dyDescent="0.25">
      <c r="B41" s="130"/>
      <c r="C41" s="130"/>
      <c r="D41" s="131"/>
      <c r="E41" s="318"/>
      <c r="F41" s="414" t="str">
        <f t="shared" si="0"/>
        <v xml:space="preserve"> </v>
      </c>
      <c r="G41" s="415" t="str">
        <f t="shared" si="1"/>
        <v xml:space="preserve"> </v>
      </c>
      <c r="H41" s="386" t="str">
        <f t="shared" si="2"/>
        <v xml:space="preserve"> </v>
      </c>
      <c r="I41" s="309"/>
      <c r="J41" s="310"/>
    </row>
    <row r="42" spans="1:10" x14ac:dyDescent="0.25">
      <c r="B42" s="130"/>
      <c r="C42" s="130"/>
      <c r="D42" s="131"/>
      <c r="E42" s="318"/>
      <c r="F42" s="414" t="str">
        <f t="shared" si="0"/>
        <v xml:space="preserve"> </v>
      </c>
      <c r="G42" s="415" t="str">
        <f t="shared" si="1"/>
        <v xml:space="preserve"> </v>
      </c>
      <c r="H42" s="386" t="str">
        <f t="shared" si="2"/>
        <v xml:space="preserve"> </v>
      </c>
      <c r="I42" s="309"/>
      <c r="J42" s="310"/>
    </row>
    <row r="43" spans="1:10" x14ac:dyDescent="0.25">
      <c r="B43" s="130"/>
      <c r="C43" s="130"/>
      <c r="D43" s="131"/>
      <c r="E43" s="318"/>
      <c r="F43" s="414" t="str">
        <f t="shared" si="0"/>
        <v xml:space="preserve"> </v>
      </c>
      <c r="G43" s="415" t="str">
        <f t="shared" si="1"/>
        <v xml:space="preserve"> </v>
      </c>
      <c r="H43" s="386" t="str">
        <f t="shared" si="2"/>
        <v xml:space="preserve"> </v>
      </c>
      <c r="I43" s="309"/>
      <c r="J43" s="310"/>
    </row>
    <row r="44" spans="1:10" x14ac:dyDescent="0.25">
      <c r="B44" s="130"/>
      <c r="C44" s="130"/>
      <c r="D44" s="131"/>
      <c r="E44" s="318"/>
      <c r="F44" s="414" t="str">
        <f t="shared" si="0"/>
        <v xml:space="preserve"> </v>
      </c>
      <c r="G44" s="415" t="str">
        <f t="shared" si="1"/>
        <v xml:space="preserve"> </v>
      </c>
      <c r="H44" s="386" t="str">
        <f t="shared" si="2"/>
        <v xml:space="preserve"> </v>
      </c>
      <c r="I44" s="309"/>
      <c r="J44" s="310"/>
    </row>
    <row r="45" spans="1:10" x14ac:dyDescent="0.25">
      <c r="B45" s="130"/>
      <c r="C45" s="130"/>
      <c r="D45" s="131"/>
      <c r="E45" s="318"/>
      <c r="F45" s="414" t="str">
        <f t="shared" si="0"/>
        <v xml:space="preserve"> </v>
      </c>
      <c r="G45" s="415" t="str">
        <f t="shared" si="1"/>
        <v xml:space="preserve"> </v>
      </c>
      <c r="H45" s="386" t="str">
        <f t="shared" si="2"/>
        <v xml:space="preserve"> </v>
      </c>
      <c r="I45" s="309"/>
      <c r="J45" s="310"/>
    </row>
    <row r="46" spans="1:10" x14ac:dyDescent="0.25">
      <c r="B46" s="119"/>
      <c r="C46" s="119"/>
      <c r="D46" s="129"/>
      <c r="E46" s="319"/>
      <c r="F46" s="414" t="str">
        <f t="shared" si="0"/>
        <v xml:space="preserve"> </v>
      </c>
      <c r="G46" s="415" t="str">
        <f t="shared" si="1"/>
        <v xml:space="preserve"> </v>
      </c>
      <c r="H46" s="386" t="str">
        <f t="shared" si="2"/>
        <v xml:space="preserve"> </v>
      </c>
      <c r="I46" s="309"/>
      <c r="J46" s="310"/>
    </row>
    <row r="47" spans="1:10" x14ac:dyDescent="0.25">
      <c r="B47" s="130"/>
      <c r="C47" s="130"/>
      <c r="D47" s="131"/>
      <c r="E47" s="317"/>
      <c r="F47" s="414" t="str">
        <f t="shared" si="0"/>
        <v xml:space="preserve"> </v>
      </c>
      <c r="G47" s="415" t="str">
        <f t="shared" si="1"/>
        <v xml:space="preserve"> </v>
      </c>
      <c r="H47" s="386" t="str">
        <f t="shared" si="2"/>
        <v xml:space="preserve"> </v>
      </c>
      <c r="I47" s="309"/>
      <c r="J47" s="310"/>
    </row>
    <row r="48" spans="1:10" x14ac:dyDescent="0.25">
      <c r="B48" s="130"/>
      <c r="C48" s="130"/>
      <c r="D48" s="129"/>
      <c r="E48" s="317"/>
      <c r="F48" s="414" t="str">
        <f t="shared" si="0"/>
        <v xml:space="preserve"> </v>
      </c>
      <c r="G48" s="415" t="str">
        <f t="shared" si="1"/>
        <v xml:space="preserve"> </v>
      </c>
      <c r="H48" s="386" t="str">
        <f t="shared" si="2"/>
        <v xml:space="preserve"> </v>
      </c>
      <c r="I48" s="309"/>
      <c r="J48" s="310"/>
    </row>
    <row r="49" spans="2:10" x14ac:dyDescent="0.25">
      <c r="B49" s="130"/>
      <c r="C49" s="130"/>
      <c r="D49" s="131"/>
      <c r="E49" s="317"/>
      <c r="F49" s="414" t="str">
        <f t="shared" si="0"/>
        <v xml:space="preserve"> </v>
      </c>
      <c r="G49" s="415" t="str">
        <f t="shared" si="1"/>
        <v xml:space="preserve"> </v>
      </c>
      <c r="H49" s="386" t="str">
        <f t="shared" si="2"/>
        <v xml:space="preserve"> </v>
      </c>
      <c r="I49" s="309"/>
      <c r="J49" s="310"/>
    </row>
    <row r="50" spans="2:10" x14ac:dyDescent="0.25">
      <c r="B50" s="130"/>
      <c r="C50" s="130"/>
      <c r="D50" s="129"/>
      <c r="E50" s="317"/>
      <c r="F50" s="414" t="str">
        <f t="shared" si="0"/>
        <v xml:space="preserve"> </v>
      </c>
      <c r="G50" s="415" t="str">
        <f t="shared" si="1"/>
        <v xml:space="preserve"> </v>
      </c>
      <c r="H50" s="386" t="str">
        <f t="shared" si="2"/>
        <v xml:space="preserve"> </v>
      </c>
      <c r="I50" s="309"/>
      <c r="J50" s="310"/>
    </row>
    <row r="51" spans="2:10" x14ac:dyDescent="0.25">
      <c r="B51" s="130"/>
      <c r="C51" s="130"/>
      <c r="D51" s="131"/>
      <c r="E51" s="317"/>
      <c r="F51" s="414" t="str">
        <f t="shared" si="0"/>
        <v xml:space="preserve"> </v>
      </c>
      <c r="G51" s="415" t="str">
        <f t="shared" si="1"/>
        <v xml:space="preserve"> </v>
      </c>
      <c r="H51" s="386" t="str">
        <f t="shared" si="2"/>
        <v xml:space="preserve"> </v>
      </c>
      <c r="I51" s="309"/>
      <c r="J51" s="310"/>
    </row>
    <row r="52" spans="2:10" x14ac:dyDescent="0.25">
      <c r="F52" s="414" t="str">
        <f t="shared" si="0"/>
        <v xml:space="preserve"> </v>
      </c>
      <c r="G52" s="415" t="str">
        <f t="shared" si="1"/>
        <v xml:space="preserve"> </v>
      </c>
      <c r="H52" s="386" t="str">
        <f t="shared" si="2"/>
        <v xml:space="preserve"> </v>
      </c>
      <c r="I52" s="309"/>
      <c r="J52" s="310"/>
    </row>
    <row r="53" spans="2:10" x14ac:dyDescent="0.25">
      <c r="F53" s="414" t="str">
        <f t="shared" si="0"/>
        <v xml:space="preserve"> </v>
      </c>
      <c r="G53" s="415" t="str">
        <f t="shared" si="1"/>
        <v xml:space="preserve"> </v>
      </c>
      <c r="H53" s="386" t="str">
        <f t="shared" si="2"/>
        <v xml:space="preserve"> </v>
      </c>
      <c r="I53" s="309"/>
      <c r="J53" s="310"/>
    </row>
    <row r="54" spans="2:10" x14ac:dyDescent="0.25">
      <c r="F54" s="414" t="str">
        <f t="shared" si="0"/>
        <v xml:space="preserve"> </v>
      </c>
      <c r="G54" s="415" t="str">
        <f t="shared" si="1"/>
        <v xml:space="preserve"> </v>
      </c>
      <c r="H54" s="386" t="str">
        <f t="shared" si="2"/>
        <v xml:space="preserve"> </v>
      </c>
      <c r="I54" s="309"/>
      <c r="J54" s="310"/>
    </row>
    <row r="55" spans="2:10" x14ac:dyDescent="0.25">
      <c r="F55" s="414" t="str">
        <f t="shared" si="0"/>
        <v xml:space="preserve"> </v>
      </c>
      <c r="G55" s="415" t="str">
        <f t="shared" si="1"/>
        <v xml:space="preserve"> </v>
      </c>
      <c r="H55" s="386" t="str">
        <f t="shared" si="2"/>
        <v xml:space="preserve"> </v>
      </c>
      <c r="I55" s="309"/>
      <c r="J55" s="310"/>
    </row>
    <row r="56" spans="2:10" x14ac:dyDescent="0.25">
      <c r="F56" s="414" t="str">
        <f t="shared" si="0"/>
        <v xml:space="preserve"> </v>
      </c>
      <c r="G56" s="415" t="str">
        <f t="shared" si="1"/>
        <v xml:space="preserve"> </v>
      </c>
      <c r="H56" s="386" t="str">
        <f t="shared" si="2"/>
        <v xml:space="preserve"> </v>
      </c>
      <c r="I56" s="309"/>
      <c r="J56" s="310"/>
    </row>
    <row r="57" spans="2:10" x14ac:dyDescent="0.25">
      <c r="F57" s="414" t="str">
        <f t="shared" si="0"/>
        <v xml:space="preserve"> </v>
      </c>
      <c r="G57" s="415" t="str">
        <f t="shared" si="1"/>
        <v xml:space="preserve"> </v>
      </c>
      <c r="H57" s="386" t="str">
        <f t="shared" si="2"/>
        <v xml:space="preserve"> </v>
      </c>
      <c r="I57" s="309"/>
      <c r="J57" s="310"/>
    </row>
    <row r="58" spans="2:10" x14ac:dyDescent="0.25">
      <c r="F58" s="414" t="str">
        <f t="shared" si="0"/>
        <v xml:space="preserve"> </v>
      </c>
      <c r="G58" s="415" t="str">
        <f t="shared" si="1"/>
        <v xml:space="preserve"> </v>
      </c>
      <c r="H58" s="386" t="str">
        <f t="shared" si="2"/>
        <v xml:space="preserve"> </v>
      </c>
      <c r="I58" s="309"/>
      <c r="J58" s="310"/>
    </row>
    <row r="59" spans="2:10" x14ac:dyDescent="0.25">
      <c r="F59" s="414" t="str">
        <f t="shared" si="0"/>
        <v xml:space="preserve"> </v>
      </c>
      <c r="G59" s="415" t="str">
        <f t="shared" si="1"/>
        <v xml:space="preserve"> </v>
      </c>
      <c r="H59" s="386" t="str">
        <f t="shared" si="2"/>
        <v xml:space="preserve"> </v>
      </c>
      <c r="I59" s="309"/>
      <c r="J59" s="310"/>
    </row>
    <row r="60" spans="2:10" x14ac:dyDescent="0.25">
      <c r="F60" s="414" t="str">
        <f t="shared" si="0"/>
        <v xml:space="preserve"> </v>
      </c>
      <c r="G60" s="415" t="str">
        <f t="shared" si="1"/>
        <v xml:space="preserve"> </v>
      </c>
      <c r="H60" s="386" t="str">
        <f t="shared" si="2"/>
        <v xml:space="preserve"> </v>
      </c>
      <c r="I60" s="309"/>
      <c r="J60" s="310"/>
    </row>
    <row r="61" spans="2:10" x14ac:dyDescent="0.25">
      <c r="F61" s="414" t="str">
        <f t="shared" si="0"/>
        <v xml:space="preserve"> </v>
      </c>
      <c r="G61" s="415" t="str">
        <f t="shared" si="1"/>
        <v xml:space="preserve"> </v>
      </c>
      <c r="H61" s="386" t="str">
        <f t="shared" si="2"/>
        <v xml:space="preserve"> </v>
      </c>
      <c r="I61" s="309"/>
      <c r="J61" s="310"/>
    </row>
    <row r="62" spans="2:10" x14ac:dyDescent="0.25">
      <c r="F62" s="414" t="str">
        <f t="shared" si="0"/>
        <v xml:space="preserve"> </v>
      </c>
      <c r="G62" s="415" t="str">
        <f t="shared" si="1"/>
        <v xml:space="preserve"> </v>
      </c>
      <c r="H62" s="386" t="str">
        <f t="shared" si="2"/>
        <v xml:space="preserve"> </v>
      </c>
      <c r="I62" s="309"/>
      <c r="J62" s="310"/>
    </row>
    <row r="63" spans="2:10" x14ac:dyDescent="0.25">
      <c r="F63" s="414" t="str">
        <f t="shared" si="0"/>
        <v xml:space="preserve"> </v>
      </c>
      <c r="G63" s="415" t="str">
        <f t="shared" si="1"/>
        <v xml:space="preserve"> </v>
      </c>
      <c r="H63" s="386" t="str">
        <f t="shared" si="2"/>
        <v xml:space="preserve"> </v>
      </c>
      <c r="I63" s="309"/>
      <c r="J63" s="310"/>
    </row>
    <row r="64" spans="2:10" x14ac:dyDescent="0.25">
      <c r="F64" s="414" t="str">
        <f t="shared" si="0"/>
        <v xml:space="preserve"> </v>
      </c>
      <c r="G64" s="415" t="str">
        <f t="shared" si="1"/>
        <v xml:space="preserve"> </v>
      </c>
      <c r="H64" s="386" t="str">
        <f t="shared" si="2"/>
        <v xml:space="preserve"> </v>
      </c>
      <c r="I64" s="309"/>
      <c r="J64" s="310"/>
    </row>
    <row r="65" spans="6:10" x14ac:dyDescent="0.25">
      <c r="F65" s="414" t="str">
        <f t="shared" si="0"/>
        <v xml:space="preserve"> </v>
      </c>
      <c r="G65" s="415" t="str">
        <f t="shared" si="1"/>
        <v xml:space="preserve"> </v>
      </c>
      <c r="H65" s="386" t="str">
        <f t="shared" si="2"/>
        <v xml:space="preserve"> </v>
      </c>
      <c r="I65" s="309"/>
      <c r="J65" s="310"/>
    </row>
    <row r="66" spans="6:10" x14ac:dyDescent="0.25">
      <c r="F66" s="414" t="str">
        <f t="shared" si="0"/>
        <v xml:space="preserve"> </v>
      </c>
      <c r="G66" s="415" t="str">
        <f t="shared" si="1"/>
        <v xml:space="preserve"> </v>
      </c>
      <c r="H66" s="386" t="str">
        <f t="shared" si="2"/>
        <v xml:space="preserve"> </v>
      </c>
      <c r="I66" s="309"/>
      <c r="J66" s="310"/>
    </row>
    <row r="67" spans="6:10" x14ac:dyDescent="0.25">
      <c r="F67" s="414" t="str">
        <f t="shared" si="0"/>
        <v xml:space="preserve"> </v>
      </c>
      <c r="G67" s="415" t="str">
        <f t="shared" si="1"/>
        <v xml:space="preserve"> </v>
      </c>
      <c r="H67" s="386" t="str">
        <f t="shared" si="2"/>
        <v xml:space="preserve"> </v>
      </c>
      <c r="I67" s="309"/>
      <c r="J67" s="310"/>
    </row>
    <row r="68" spans="6:10" x14ac:dyDescent="0.25">
      <c r="F68" s="414" t="str">
        <f t="shared" si="0"/>
        <v xml:space="preserve"> </v>
      </c>
      <c r="G68" s="415" t="str">
        <f t="shared" si="1"/>
        <v xml:space="preserve"> </v>
      </c>
      <c r="H68" s="386" t="str">
        <f t="shared" si="2"/>
        <v xml:space="preserve"> </v>
      </c>
      <c r="I68" s="309"/>
      <c r="J68" s="310"/>
    </row>
    <row r="69" spans="6:10" x14ac:dyDescent="0.25">
      <c r="F69" s="414" t="str">
        <f t="shared" si="0"/>
        <v xml:space="preserve"> </v>
      </c>
      <c r="G69" s="415" t="str">
        <f t="shared" si="1"/>
        <v xml:space="preserve"> </v>
      </c>
      <c r="H69" s="386" t="str">
        <f t="shared" si="2"/>
        <v xml:space="preserve"> </v>
      </c>
      <c r="I69" s="309"/>
      <c r="J69" s="310"/>
    </row>
    <row r="70" spans="6:10" x14ac:dyDescent="0.25">
      <c r="F70" s="414" t="str">
        <f t="shared" si="0"/>
        <v xml:space="preserve"> </v>
      </c>
      <c r="G70" s="415" t="str">
        <f t="shared" si="1"/>
        <v xml:space="preserve"> </v>
      </c>
      <c r="H70" s="386" t="str">
        <f t="shared" si="2"/>
        <v xml:space="preserve"> </v>
      </c>
      <c r="I70" s="309"/>
      <c r="J70" s="310"/>
    </row>
    <row r="71" spans="6:10" x14ac:dyDescent="0.25">
      <c r="F71" s="414" t="str">
        <f t="shared" si="0"/>
        <v xml:space="preserve"> </v>
      </c>
      <c r="G71" s="415" t="str">
        <f t="shared" si="1"/>
        <v xml:space="preserve"> </v>
      </c>
      <c r="H71" s="386" t="str">
        <f t="shared" si="2"/>
        <v xml:space="preserve"> </v>
      </c>
      <c r="I71" s="309"/>
      <c r="J71" s="310"/>
    </row>
    <row r="72" spans="6:10" x14ac:dyDescent="0.25">
      <c r="F72" s="414" t="str">
        <f t="shared" si="0"/>
        <v xml:space="preserve"> </v>
      </c>
      <c r="G72" s="415" t="str">
        <f t="shared" si="1"/>
        <v xml:space="preserve"> </v>
      </c>
      <c r="H72" s="386" t="str">
        <f t="shared" si="2"/>
        <v xml:space="preserve"> </v>
      </c>
      <c r="I72" s="309"/>
      <c r="J72" s="310"/>
    </row>
    <row r="73" spans="6:10" x14ac:dyDescent="0.25">
      <c r="F73" s="414" t="str">
        <f t="shared" si="0"/>
        <v xml:space="preserve"> </v>
      </c>
      <c r="G73" s="415" t="str">
        <f t="shared" si="1"/>
        <v xml:space="preserve"> </v>
      </c>
      <c r="H73" s="386" t="str">
        <f t="shared" si="2"/>
        <v xml:space="preserve"> </v>
      </c>
      <c r="I73" s="309"/>
      <c r="J73" s="310"/>
    </row>
    <row r="74" spans="6:10" x14ac:dyDescent="0.25">
      <c r="F74" s="414" t="str">
        <f t="shared" ref="F74:F137" si="3">IF(E74-D74=0," ",E74-D74)</f>
        <v xml:space="preserve"> </v>
      </c>
      <c r="G74" s="415" t="str">
        <f t="shared" ref="G74:G137" si="4">IFERROR(E74/D74%," ")</f>
        <v xml:space="preserve"> </v>
      </c>
      <c r="H74" s="386" t="str">
        <f t="shared" ref="H74:H137" si="5">IFERROR(IF(A74=0,IF(ABS(F74)&lt;$H$6," ",IF(F74=0," ",F74))," ")," ")</f>
        <v xml:space="preserve"> </v>
      </c>
      <c r="I74" s="309"/>
      <c r="J74" s="310"/>
    </row>
    <row r="75" spans="6:10" x14ac:dyDescent="0.25">
      <c r="F75" s="414" t="str">
        <f t="shared" si="3"/>
        <v xml:space="preserve"> </v>
      </c>
      <c r="G75" s="415" t="str">
        <f t="shared" si="4"/>
        <v xml:space="preserve"> </v>
      </c>
      <c r="H75" s="386" t="str">
        <f t="shared" si="5"/>
        <v xml:space="preserve"> </v>
      </c>
      <c r="I75" s="309"/>
      <c r="J75" s="310"/>
    </row>
    <row r="76" spans="6:10" x14ac:dyDescent="0.25">
      <c r="F76" s="414" t="str">
        <f t="shared" si="3"/>
        <v xml:space="preserve"> </v>
      </c>
      <c r="G76" s="415" t="str">
        <f t="shared" si="4"/>
        <v xml:space="preserve"> </v>
      </c>
      <c r="H76" s="386" t="str">
        <f t="shared" si="5"/>
        <v xml:space="preserve"> </v>
      </c>
      <c r="I76" s="309"/>
      <c r="J76" s="310"/>
    </row>
    <row r="77" spans="6:10" x14ac:dyDescent="0.25">
      <c r="F77" s="414" t="str">
        <f t="shared" si="3"/>
        <v xml:space="preserve"> </v>
      </c>
      <c r="G77" s="415" t="str">
        <f t="shared" si="4"/>
        <v xml:space="preserve"> </v>
      </c>
      <c r="H77" s="386" t="str">
        <f t="shared" si="5"/>
        <v xml:space="preserve"> </v>
      </c>
      <c r="I77" s="309"/>
      <c r="J77" s="310"/>
    </row>
    <row r="78" spans="6:10" x14ac:dyDescent="0.25">
      <c r="F78" s="414" t="str">
        <f t="shared" si="3"/>
        <v xml:space="preserve"> </v>
      </c>
      <c r="G78" s="415" t="str">
        <f t="shared" si="4"/>
        <v xml:space="preserve"> </v>
      </c>
      <c r="H78" s="386" t="str">
        <f t="shared" si="5"/>
        <v xml:space="preserve"> </v>
      </c>
      <c r="I78" s="309"/>
      <c r="J78" s="310"/>
    </row>
    <row r="79" spans="6:10" x14ac:dyDescent="0.25">
      <c r="F79" s="414" t="str">
        <f t="shared" si="3"/>
        <v xml:space="preserve"> </v>
      </c>
      <c r="G79" s="415" t="str">
        <f t="shared" si="4"/>
        <v xml:space="preserve"> </v>
      </c>
      <c r="H79" s="386" t="str">
        <f t="shared" si="5"/>
        <v xml:space="preserve"> </v>
      </c>
      <c r="I79" s="309"/>
      <c r="J79" s="310"/>
    </row>
    <row r="80" spans="6:10" x14ac:dyDescent="0.25">
      <c r="F80" s="414" t="str">
        <f t="shared" si="3"/>
        <v xml:space="preserve"> </v>
      </c>
      <c r="G80" s="415" t="str">
        <f t="shared" si="4"/>
        <v xml:space="preserve"> </v>
      </c>
      <c r="H80" s="386" t="str">
        <f t="shared" si="5"/>
        <v xml:space="preserve"> </v>
      </c>
      <c r="I80" s="309"/>
      <c r="J80" s="310"/>
    </row>
    <row r="81" spans="6:10" x14ac:dyDescent="0.25">
      <c r="F81" s="414" t="str">
        <f t="shared" si="3"/>
        <v xml:space="preserve"> </v>
      </c>
      <c r="G81" s="415" t="str">
        <f t="shared" si="4"/>
        <v xml:space="preserve"> </v>
      </c>
      <c r="H81" s="386" t="str">
        <f t="shared" si="5"/>
        <v xml:space="preserve"> </v>
      </c>
      <c r="I81" s="309"/>
      <c r="J81" s="310"/>
    </row>
    <row r="82" spans="6:10" x14ac:dyDescent="0.25">
      <c r="F82" s="414" t="str">
        <f t="shared" si="3"/>
        <v xml:space="preserve"> </v>
      </c>
      <c r="G82" s="415" t="str">
        <f t="shared" si="4"/>
        <v xml:space="preserve"> </v>
      </c>
      <c r="H82" s="386" t="str">
        <f t="shared" si="5"/>
        <v xml:space="preserve"> </v>
      </c>
      <c r="I82" s="309"/>
      <c r="J82" s="310"/>
    </row>
    <row r="83" spans="6:10" x14ac:dyDescent="0.25">
      <c r="F83" s="414" t="str">
        <f t="shared" si="3"/>
        <v xml:space="preserve"> </v>
      </c>
      <c r="G83" s="415" t="str">
        <f t="shared" si="4"/>
        <v xml:space="preserve"> </v>
      </c>
      <c r="H83" s="386" t="str">
        <f t="shared" si="5"/>
        <v xml:space="preserve"> </v>
      </c>
      <c r="I83" s="309"/>
      <c r="J83" s="310"/>
    </row>
    <row r="84" spans="6:10" x14ac:dyDescent="0.25">
      <c r="F84" s="414" t="str">
        <f t="shared" si="3"/>
        <v xml:space="preserve"> </v>
      </c>
      <c r="G84" s="415" t="str">
        <f t="shared" si="4"/>
        <v xml:space="preserve"> </v>
      </c>
      <c r="H84" s="386" t="str">
        <f t="shared" si="5"/>
        <v xml:space="preserve"> </v>
      </c>
      <c r="I84" s="309"/>
      <c r="J84" s="310"/>
    </row>
    <row r="85" spans="6:10" x14ac:dyDescent="0.25">
      <c r="F85" s="414" t="str">
        <f t="shared" si="3"/>
        <v xml:space="preserve"> </v>
      </c>
      <c r="G85" s="415" t="str">
        <f t="shared" si="4"/>
        <v xml:space="preserve"> </v>
      </c>
      <c r="H85" s="386" t="str">
        <f t="shared" si="5"/>
        <v xml:space="preserve"> </v>
      </c>
      <c r="I85" s="309"/>
      <c r="J85" s="310"/>
    </row>
    <row r="86" spans="6:10" x14ac:dyDescent="0.25">
      <c r="F86" s="414" t="str">
        <f t="shared" si="3"/>
        <v xml:space="preserve"> </v>
      </c>
      <c r="G86" s="415" t="str">
        <f t="shared" si="4"/>
        <v xml:space="preserve"> </v>
      </c>
      <c r="H86" s="386" t="str">
        <f t="shared" si="5"/>
        <v xml:space="preserve"> </v>
      </c>
      <c r="I86" s="309"/>
      <c r="J86" s="310"/>
    </row>
    <row r="87" spans="6:10" x14ac:dyDescent="0.25">
      <c r="F87" s="414" t="str">
        <f t="shared" si="3"/>
        <v xml:space="preserve"> </v>
      </c>
      <c r="G87" s="415" t="str">
        <f t="shared" si="4"/>
        <v xml:space="preserve"> </v>
      </c>
      <c r="H87" s="386" t="str">
        <f t="shared" si="5"/>
        <v xml:space="preserve"> </v>
      </c>
      <c r="I87" s="309"/>
      <c r="J87" s="310"/>
    </row>
    <row r="88" spans="6:10" x14ac:dyDescent="0.25">
      <c r="F88" s="414" t="str">
        <f t="shared" si="3"/>
        <v xml:space="preserve"> </v>
      </c>
      <c r="G88" s="415" t="str">
        <f t="shared" si="4"/>
        <v xml:space="preserve"> </v>
      </c>
      <c r="H88" s="386" t="str">
        <f t="shared" si="5"/>
        <v xml:space="preserve"> </v>
      </c>
      <c r="I88" s="309"/>
      <c r="J88" s="310"/>
    </row>
    <row r="89" spans="6:10" x14ac:dyDescent="0.25">
      <c r="F89" s="414" t="str">
        <f t="shared" si="3"/>
        <v xml:space="preserve"> </v>
      </c>
      <c r="G89" s="415" t="str">
        <f t="shared" si="4"/>
        <v xml:space="preserve"> </v>
      </c>
      <c r="H89" s="386" t="str">
        <f t="shared" si="5"/>
        <v xml:space="preserve"> </v>
      </c>
      <c r="I89" s="309"/>
      <c r="J89" s="310"/>
    </row>
    <row r="90" spans="6:10" x14ac:dyDescent="0.25">
      <c r="F90" s="414" t="str">
        <f t="shared" si="3"/>
        <v xml:space="preserve"> </v>
      </c>
      <c r="G90" s="415" t="str">
        <f t="shared" si="4"/>
        <v xml:space="preserve"> </v>
      </c>
      <c r="H90" s="386" t="str">
        <f t="shared" si="5"/>
        <v xml:space="preserve"> </v>
      </c>
      <c r="I90" s="309"/>
      <c r="J90" s="310"/>
    </row>
    <row r="91" spans="6:10" x14ac:dyDescent="0.25">
      <c r="F91" s="414" t="str">
        <f t="shared" si="3"/>
        <v xml:space="preserve"> </v>
      </c>
      <c r="G91" s="415" t="str">
        <f t="shared" si="4"/>
        <v xml:space="preserve"> </v>
      </c>
      <c r="H91" s="386" t="str">
        <f t="shared" si="5"/>
        <v xml:space="preserve"> </v>
      </c>
      <c r="I91" s="309"/>
      <c r="J91" s="310"/>
    </row>
    <row r="92" spans="6:10" x14ac:dyDescent="0.25">
      <c r="F92" s="414" t="str">
        <f t="shared" si="3"/>
        <v xml:space="preserve"> </v>
      </c>
      <c r="G92" s="415" t="str">
        <f t="shared" si="4"/>
        <v xml:space="preserve"> </v>
      </c>
      <c r="H92" s="386" t="str">
        <f t="shared" si="5"/>
        <v xml:space="preserve"> </v>
      </c>
      <c r="I92" s="309"/>
      <c r="J92" s="310"/>
    </row>
    <row r="93" spans="6:10" x14ac:dyDescent="0.25">
      <c r="F93" s="414" t="str">
        <f t="shared" si="3"/>
        <v xml:space="preserve"> </v>
      </c>
      <c r="G93" s="415" t="str">
        <f t="shared" si="4"/>
        <v xml:space="preserve"> </v>
      </c>
      <c r="H93" s="386" t="str">
        <f t="shared" si="5"/>
        <v xml:space="preserve"> </v>
      </c>
      <c r="I93" s="309"/>
      <c r="J93" s="310"/>
    </row>
    <row r="94" spans="6:10" x14ac:dyDescent="0.25">
      <c r="F94" s="414" t="str">
        <f t="shared" si="3"/>
        <v xml:space="preserve"> </v>
      </c>
      <c r="G94" s="415" t="str">
        <f t="shared" si="4"/>
        <v xml:space="preserve"> </v>
      </c>
      <c r="H94" s="386" t="str">
        <f t="shared" si="5"/>
        <v xml:space="preserve"> </v>
      </c>
      <c r="I94" s="309"/>
      <c r="J94" s="310"/>
    </row>
    <row r="95" spans="6:10" x14ac:dyDescent="0.25">
      <c r="F95" s="414" t="str">
        <f t="shared" si="3"/>
        <v xml:space="preserve"> </v>
      </c>
      <c r="G95" s="415" t="str">
        <f t="shared" si="4"/>
        <v xml:space="preserve"> </v>
      </c>
      <c r="H95" s="386" t="str">
        <f t="shared" si="5"/>
        <v xml:space="preserve"> </v>
      </c>
      <c r="I95" s="309"/>
      <c r="J95" s="310"/>
    </row>
    <row r="96" spans="6:10" x14ac:dyDescent="0.25">
      <c r="F96" s="414" t="str">
        <f t="shared" si="3"/>
        <v xml:space="preserve"> </v>
      </c>
      <c r="G96" s="415" t="str">
        <f t="shared" si="4"/>
        <v xml:space="preserve"> </v>
      </c>
      <c r="H96" s="386" t="str">
        <f t="shared" si="5"/>
        <v xml:space="preserve"> </v>
      </c>
      <c r="I96" s="309"/>
      <c r="J96" s="310"/>
    </row>
    <row r="97" spans="6:10" x14ac:dyDescent="0.25">
      <c r="F97" s="414" t="str">
        <f t="shared" si="3"/>
        <v xml:space="preserve"> </v>
      </c>
      <c r="G97" s="415" t="str">
        <f t="shared" si="4"/>
        <v xml:space="preserve"> </v>
      </c>
      <c r="H97" s="386" t="str">
        <f t="shared" si="5"/>
        <v xml:space="preserve"> </v>
      </c>
      <c r="I97" s="309"/>
      <c r="J97" s="310"/>
    </row>
    <row r="98" spans="6:10" x14ac:dyDescent="0.25">
      <c r="F98" s="414" t="str">
        <f t="shared" si="3"/>
        <v xml:space="preserve"> </v>
      </c>
      <c r="G98" s="415" t="str">
        <f t="shared" si="4"/>
        <v xml:space="preserve"> </v>
      </c>
      <c r="H98" s="386" t="str">
        <f t="shared" si="5"/>
        <v xml:space="preserve"> </v>
      </c>
      <c r="I98" s="309"/>
      <c r="J98" s="310"/>
    </row>
    <row r="99" spans="6:10" x14ac:dyDescent="0.25">
      <c r="F99" s="414" t="str">
        <f t="shared" si="3"/>
        <v xml:space="preserve"> </v>
      </c>
      <c r="G99" s="415" t="str">
        <f t="shared" si="4"/>
        <v xml:space="preserve"> </v>
      </c>
      <c r="H99" s="386" t="str">
        <f t="shared" si="5"/>
        <v xml:space="preserve"> </v>
      </c>
      <c r="I99" s="309"/>
      <c r="J99" s="310"/>
    </row>
    <row r="100" spans="6:10" x14ac:dyDescent="0.25">
      <c r="F100" s="414" t="str">
        <f t="shared" si="3"/>
        <v xml:space="preserve"> </v>
      </c>
      <c r="G100" s="415" t="str">
        <f t="shared" si="4"/>
        <v xml:space="preserve"> </v>
      </c>
      <c r="H100" s="386" t="str">
        <f t="shared" si="5"/>
        <v xml:space="preserve"> </v>
      </c>
      <c r="I100" s="309"/>
      <c r="J100" s="310"/>
    </row>
    <row r="101" spans="6:10" x14ac:dyDescent="0.25">
      <c r="F101" s="414" t="str">
        <f t="shared" si="3"/>
        <v xml:space="preserve"> </v>
      </c>
      <c r="G101" s="415" t="str">
        <f t="shared" si="4"/>
        <v xml:space="preserve"> </v>
      </c>
      <c r="H101" s="386" t="str">
        <f t="shared" si="5"/>
        <v xml:space="preserve"> </v>
      </c>
      <c r="I101" s="309"/>
      <c r="J101" s="310"/>
    </row>
    <row r="102" spans="6:10" x14ac:dyDescent="0.25">
      <c r="F102" s="414" t="str">
        <f t="shared" si="3"/>
        <v xml:space="preserve"> </v>
      </c>
      <c r="G102" s="415" t="str">
        <f t="shared" si="4"/>
        <v xml:space="preserve"> </v>
      </c>
      <c r="H102" s="386" t="str">
        <f t="shared" si="5"/>
        <v xml:space="preserve"> </v>
      </c>
      <c r="I102" s="309"/>
      <c r="J102" s="310"/>
    </row>
    <row r="103" spans="6:10" x14ac:dyDescent="0.25">
      <c r="F103" s="414" t="str">
        <f t="shared" si="3"/>
        <v xml:space="preserve"> </v>
      </c>
      <c r="G103" s="415" t="str">
        <f t="shared" si="4"/>
        <v xml:space="preserve"> </v>
      </c>
      <c r="H103" s="386" t="str">
        <f t="shared" si="5"/>
        <v xml:space="preserve"> </v>
      </c>
      <c r="I103" s="309"/>
      <c r="J103" s="310"/>
    </row>
    <row r="104" spans="6:10" x14ac:dyDescent="0.25">
      <c r="F104" s="414" t="str">
        <f t="shared" si="3"/>
        <v xml:space="preserve"> </v>
      </c>
      <c r="G104" s="415" t="str">
        <f t="shared" si="4"/>
        <v xml:space="preserve"> </v>
      </c>
      <c r="H104" s="386" t="str">
        <f t="shared" si="5"/>
        <v xml:space="preserve"> </v>
      </c>
      <c r="I104" s="309"/>
      <c r="J104" s="310"/>
    </row>
    <row r="105" spans="6:10" x14ac:dyDescent="0.25">
      <c r="F105" s="414" t="str">
        <f t="shared" si="3"/>
        <v xml:space="preserve"> </v>
      </c>
      <c r="G105" s="415" t="str">
        <f t="shared" si="4"/>
        <v xml:space="preserve"> </v>
      </c>
      <c r="H105" s="386" t="str">
        <f t="shared" si="5"/>
        <v xml:space="preserve"> </v>
      </c>
      <c r="I105" s="309"/>
      <c r="J105" s="310"/>
    </row>
    <row r="106" spans="6:10" x14ac:dyDescent="0.25">
      <c r="F106" s="414" t="str">
        <f t="shared" si="3"/>
        <v xml:space="preserve"> </v>
      </c>
      <c r="G106" s="415" t="str">
        <f t="shared" si="4"/>
        <v xml:space="preserve"> </v>
      </c>
      <c r="H106" s="386" t="str">
        <f t="shared" si="5"/>
        <v xml:space="preserve"> </v>
      </c>
      <c r="I106" s="309"/>
      <c r="J106" s="310"/>
    </row>
    <row r="107" spans="6:10" x14ac:dyDescent="0.25">
      <c r="F107" s="414" t="str">
        <f t="shared" si="3"/>
        <v xml:space="preserve"> </v>
      </c>
      <c r="G107" s="415" t="str">
        <f t="shared" si="4"/>
        <v xml:space="preserve"> </v>
      </c>
      <c r="H107" s="386" t="str">
        <f t="shared" si="5"/>
        <v xml:space="preserve"> </v>
      </c>
      <c r="I107" s="309"/>
      <c r="J107" s="310"/>
    </row>
    <row r="108" spans="6:10" x14ac:dyDescent="0.25">
      <c r="F108" s="414" t="str">
        <f t="shared" si="3"/>
        <v xml:space="preserve"> </v>
      </c>
      <c r="G108" s="415" t="str">
        <f t="shared" si="4"/>
        <v xml:space="preserve"> </v>
      </c>
      <c r="H108" s="386" t="str">
        <f t="shared" si="5"/>
        <v xml:space="preserve"> </v>
      </c>
      <c r="I108" s="309"/>
      <c r="J108" s="310"/>
    </row>
    <row r="109" spans="6:10" x14ac:dyDescent="0.25">
      <c r="F109" s="414" t="str">
        <f t="shared" si="3"/>
        <v xml:space="preserve"> </v>
      </c>
      <c r="G109" s="415" t="str">
        <f t="shared" si="4"/>
        <v xml:space="preserve"> </v>
      </c>
      <c r="H109" s="386" t="str">
        <f t="shared" si="5"/>
        <v xml:space="preserve"> </v>
      </c>
      <c r="I109" s="309"/>
      <c r="J109" s="310"/>
    </row>
    <row r="110" spans="6:10" x14ac:dyDescent="0.25">
      <c r="F110" s="414" t="str">
        <f t="shared" si="3"/>
        <v xml:space="preserve"> </v>
      </c>
      <c r="G110" s="415" t="str">
        <f t="shared" si="4"/>
        <v xml:space="preserve"> </v>
      </c>
      <c r="H110" s="386" t="str">
        <f t="shared" si="5"/>
        <v xml:space="preserve"> </v>
      </c>
      <c r="I110" s="309"/>
      <c r="J110" s="310"/>
    </row>
    <row r="111" spans="6:10" x14ac:dyDescent="0.25">
      <c r="F111" s="414" t="str">
        <f t="shared" si="3"/>
        <v xml:space="preserve"> </v>
      </c>
      <c r="G111" s="415" t="str">
        <f t="shared" si="4"/>
        <v xml:space="preserve"> </v>
      </c>
      <c r="H111" s="386" t="str">
        <f t="shared" si="5"/>
        <v xml:space="preserve"> </v>
      </c>
      <c r="I111" s="309"/>
      <c r="J111" s="310"/>
    </row>
    <row r="112" spans="6:10" x14ac:dyDescent="0.25">
      <c r="F112" s="414" t="str">
        <f t="shared" si="3"/>
        <v xml:space="preserve"> </v>
      </c>
      <c r="G112" s="415" t="str">
        <f t="shared" si="4"/>
        <v xml:space="preserve"> </v>
      </c>
      <c r="H112" s="386" t="str">
        <f t="shared" si="5"/>
        <v xml:space="preserve"> </v>
      </c>
      <c r="I112" s="309"/>
      <c r="J112" s="310"/>
    </row>
    <row r="113" spans="6:10" x14ac:dyDescent="0.25">
      <c r="F113" s="414" t="str">
        <f t="shared" si="3"/>
        <v xml:space="preserve"> </v>
      </c>
      <c r="G113" s="415" t="str">
        <f t="shared" si="4"/>
        <v xml:space="preserve"> </v>
      </c>
      <c r="H113" s="386" t="str">
        <f t="shared" si="5"/>
        <v xml:space="preserve"> </v>
      </c>
      <c r="I113" s="309"/>
      <c r="J113" s="310"/>
    </row>
    <row r="114" spans="6:10" x14ac:dyDescent="0.25">
      <c r="F114" s="414" t="str">
        <f t="shared" si="3"/>
        <v xml:space="preserve"> </v>
      </c>
      <c r="G114" s="415" t="str">
        <f t="shared" si="4"/>
        <v xml:space="preserve"> </v>
      </c>
      <c r="H114" s="386" t="str">
        <f t="shared" si="5"/>
        <v xml:space="preserve"> </v>
      </c>
      <c r="I114" s="309"/>
      <c r="J114" s="310"/>
    </row>
    <row r="115" spans="6:10" x14ac:dyDescent="0.25">
      <c r="F115" s="414" t="str">
        <f t="shared" si="3"/>
        <v xml:space="preserve"> </v>
      </c>
      <c r="G115" s="415" t="str">
        <f t="shared" si="4"/>
        <v xml:space="preserve"> </v>
      </c>
      <c r="H115" s="386" t="str">
        <f t="shared" si="5"/>
        <v xml:space="preserve"> </v>
      </c>
      <c r="I115" s="309"/>
      <c r="J115" s="310"/>
    </row>
    <row r="116" spans="6:10" x14ac:dyDescent="0.25">
      <c r="F116" s="414" t="str">
        <f t="shared" si="3"/>
        <v xml:space="preserve"> </v>
      </c>
      <c r="G116" s="415" t="str">
        <f t="shared" si="4"/>
        <v xml:space="preserve"> </v>
      </c>
      <c r="H116" s="386" t="str">
        <f t="shared" si="5"/>
        <v xml:space="preserve"> </v>
      </c>
      <c r="I116" s="309"/>
      <c r="J116" s="310"/>
    </row>
    <row r="117" spans="6:10" x14ac:dyDescent="0.25">
      <c r="F117" s="414" t="str">
        <f t="shared" si="3"/>
        <v xml:space="preserve"> </v>
      </c>
      <c r="G117" s="415" t="str">
        <f t="shared" si="4"/>
        <v xml:space="preserve"> </v>
      </c>
      <c r="H117" s="386" t="str">
        <f t="shared" si="5"/>
        <v xml:space="preserve"> </v>
      </c>
      <c r="I117" s="309"/>
      <c r="J117" s="310"/>
    </row>
    <row r="118" spans="6:10" x14ac:dyDescent="0.25">
      <c r="F118" s="414" t="str">
        <f t="shared" si="3"/>
        <v xml:space="preserve"> </v>
      </c>
      <c r="G118" s="415" t="str">
        <f t="shared" si="4"/>
        <v xml:space="preserve"> </v>
      </c>
      <c r="H118" s="386" t="str">
        <f t="shared" si="5"/>
        <v xml:space="preserve"> </v>
      </c>
      <c r="I118" s="309"/>
      <c r="J118" s="310"/>
    </row>
    <row r="119" spans="6:10" x14ac:dyDescent="0.25">
      <c r="F119" s="414" t="str">
        <f t="shared" si="3"/>
        <v xml:space="preserve"> </v>
      </c>
      <c r="G119" s="415" t="str">
        <f t="shared" si="4"/>
        <v xml:space="preserve"> </v>
      </c>
      <c r="H119" s="386" t="str">
        <f t="shared" si="5"/>
        <v xml:space="preserve"> </v>
      </c>
      <c r="I119" s="309"/>
      <c r="J119" s="310"/>
    </row>
    <row r="120" spans="6:10" x14ac:dyDescent="0.25">
      <c r="F120" s="414" t="str">
        <f t="shared" si="3"/>
        <v xml:space="preserve"> </v>
      </c>
      <c r="G120" s="415" t="str">
        <f t="shared" si="4"/>
        <v xml:space="preserve"> </v>
      </c>
      <c r="H120" s="386" t="str">
        <f t="shared" si="5"/>
        <v xml:space="preserve"> </v>
      </c>
      <c r="I120" s="309"/>
      <c r="J120" s="310"/>
    </row>
    <row r="121" spans="6:10" x14ac:dyDescent="0.25">
      <c r="F121" s="414" t="str">
        <f t="shared" si="3"/>
        <v xml:space="preserve"> </v>
      </c>
      <c r="G121" s="415" t="str">
        <f t="shared" si="4"/>
        <v xml:space="preserve"> </v>
      </c>
      <c r="H121" s="386" t="str">
        <f t="shared" si="5"/>
        <v xml:space="preserve"> </v>
      </c>
      <c r="I121" s="309"/>
      <c r="J121" s="310"/>
    </row>
    <row r="122" spans="6:10" x14ac:dyDescent="0.25">
      <c r="F122" s="414" t="str">
        <f t="shared" si="3"/>
        <v xml:space="preserve"> </v>
      </c>
      <c r="G122" s="415" t="str">
        <f t="shared" si="4"/>
        <v xml:space="preserve"> </v>
      </c>
      <c r="H122" s="386" t="str">
        <f t="shared" si="5"/>
        <v xml:space="preserve"> </v>
      </c>
      <c r="I122" s="309"/>
      <c r="J122" s="310"/>
    </row>
    <row r="123" spans="6:10" x14ac:dyDescent="0.25">
      <c r="F123" s="414" t="str">
        <f t="shared" si="3"/>
        <v xml:space="preserve"> </v>
      </c>
      <c r="G123" s="415" t="str">
        <f t="shared" si="4"/>
        <v xml:space="preserve"> </v>
      </c>
      <c r="H123" s="386" t="str">
        <f t="shared" si="5"/>
        <v xml:space="preserve"> </v>
      </c>
      <c r="I123" s="309"/>
      <c r="J123" s="310"/>
    </row>
    <row r="124" spans="6:10" x14ac:dyDescent="0.25">
      <c r="F124" s="414" t="str">
        <f t="shared" si="3"/>
        <v xml:space="preserve"> </v>
      </c>
      <c r="G124" s="415" t="str">
        <f t="shared" si="4"/>
        <v xml:space="preserve"> </v>
      </c>
      <c r="H124" s="386" t="str">
        <f t="shared" si="5"/>
        <v xml:space="preserve"> </v>
      </c>
      <c r="I124" s="309"/>
      <c r="J124" s="310"/>
    </row>
    <row r="125" spans="6:10" x14ac:dyDescent="0.25">
      <c r="F125" s="414" t="str">
        <f t="shared" si="3"/>
        <v xml:space="preserve"> </v>
      </c>
      <c r="G125" s="415" t="str">
        <f t="shared" si="4"/>
        <v xml:space="preserve"> </v>
      </c>
      <c r="H125" s="386" t="str">
        <f t="shared" si="5"/>
        <v xml:space="preserve"> </v>
      </c>
      <c r="I125" s="309"/>
      <c r="J125" s="310"/>
    </row>
    <row r="126" spans="6:10" x14ac:dyDescent="0.25">
      <c r="F126" s="414" t="str">
        <f t="shared" si="3"/>
        <v xml:space="preserve"> </v>
      </c>
      <c r="G126" s="415" t="str">
        <f t="shared" si="4"/>
        <v xml:space="preserve"> </v>
      </c>
      <c r="H126" s="386" t="str">
        <f t="shared" si="5"/>
        <v xml:space="preserve"> </v>
      </c>
      <c r="I126" s="309"/>
      <c r="J126" s="310"/>
    </row>
    <row r="127" spans="6:10" x14ac:dyDescent="0.25">
      <c r="F127" s="414" t="str">
        <f t="shared" si="3"/>
        <v xml:space="preserve"> </v>
      </c>
      <c r="G127" s="415" t="str">
        <f t="shared" si="4"/>
        <v xml:space="preserve"> </v>
      </c>
      <c r="H127" s="386" t="str">
        <f t="shared" si="5"/>
        <v xml:space="preserve"> </v>
      </c>
      <c r="I127" s="309"/>
      <c r="J127" s="310"/>
    </row>
    <row r="128" spans="6:10" x14ac:dyDescent="0.25">
      <c r="F128" s="414" t="str">
        <f t="shared" si="3"/>
        <v xml:space="preserve"> </v>
      </c>
      <c r="G128" s="415" t="str">
        <f t="shared" si="4"/>
        <v xml:space="preserve"> </v>
      </c>
      <c r="H128" s="386" t="str">
        <f t="shared" si="5"/>
        <v xml:space="preserve"> </v>
      </c>
      <c r="I128" s="309"/>
      <c r="J128" s="310"/>
    </row>
    <row r="129" spans="6:10" x14ac:dyDescent="0.25">
      <c r="F129" s="414" t="str">
        <f t="shared" si="3"/>
        <v xml:space="preserve"> </v>
      </c>
      <c r="G129" s="415" t="str">
        <f t="shared" si="4"/>
        <v xml:space="preserve"> </v>
      </c>
      <c r="H129" s="386" t="str">
        <f t="shared" si="5"/>
        <v xml:space="preserve"> </v>
      </c>
      <c r="I129" s="309"/>
      <c r="J129" s="310"/>
    </row>
    <row r="130" spans="6:10" x14ac:dyDescent="0.25">
      <c r="F130" s="414" t="str">
        <f t="shared" si="3"/>
        <v xml:space="preserve"> </v>
      </c>
      <c r="G130" s="415" t="str">
        <f t="shared" si="4"/>
        <v xml:space="preserve"> </v>
      </c>
      <c r="H130" s="386" t="str">
        <f t="shared" si="5"/>
        <v xml:space="preserve"> </v>
      </c>
      <c r="I130" s="309"/>
      <c r="J130" s="310"/>
    </row>
    <row r="131" spans="6:10" x14ac:dyDescent="0.25">
      <c r="F131" s="414" t="str">
        <f t="shared" si="3"/>
        <v xml:space="preserve"> </v>
      </c>
      <c r="G131" s="415" t="str">
        <f t="shared" si="4"/>
        <v xml:space="preserve"> </v>
      </c>
      <c r="H131" s="386" t="str">
        <f t="shared" si="5"/>
        <v xml:space="preserve"> </v>
      </c>
      <c r="I131" s="309"/>
      <c r="J131" s="310"/>
    </row>
    <row r="132" spans="6:10" x14ac:dyDescent="0.25">
      <c r="F132" s="414" t="str">
        <f t="shared" si="3"/>
        <v xml:space="preserve"> </v>
      </c>
      <c r="G132" s="415" t="str">
        <f t="shared" si="4"/>
        <v xml:space="preserve"> </v>
      </c>
      <c r="H132" s="386" t="str">
        <f t="shared" si="5"/>
        <v xml:space="preserve"> </v>
      </c>
      <c r="I132" s="309"/>
      <c r="J132" s="310"/>
    </row>
    <row r="133" spans="6:10" x14ac:dyDescent="0.25">
      <c r="F133" s="414" t="str">
        <f t="shared" si="3"/>
        <v xml:space="preserve"> </v>
      </c>
      <c r="G133" s="415" t="str">
        <f t="shared" si="4"/>
        <v xml:space="preserve"> </v>
      </c>
      <c r="H133" s="386" t="str">
        <f t="shared" si="5"/>
        <v xml:space="preserve"> </v>
      </c>
      <c r="I133" s="309"/>
      <c r="J133" s="310"/>
    </row>
    <row r="134" spans="6:10" x14ac:dyDescent="0.25">
      <c r="F134" s="414" t="str">
        <f t="shared" si="3"/>
        <v xml:space="preserve"> </v>
      </c>
      <c r="G134" s="415" t="str">
        <f t="shared" si="4"/>
        <v xml:space="preserve"> </v>
      </c>
      <c r="H134" s="386" t="str">
        <f t="shared" si="5"/>
        <v xml:space="preserve"> </v>
      </c>
      <c r="I134" s="309"/>
      <c r="J134" s="310"/>
    </row>
    <row r="135" spans="6:10" x14ac:dyDescent="0.25">
      <c r="F135" s="414" t="str">
        <f t="shared" si="3"/>
        <v xml:space="preserve"> </v>
      </c>
      <c r="G135" s="415" t="str">
        <f t="shared" si="4"/>
        <v xml:space="preserve"> </v>
      </c>
      <c r="H135" s="386" t="str">
        <f t="shared" si="5"/>
        <v xml:space="preserve"> </v>
      </c>
      <c r="I135" s="309"/>
      <c r="J135" s="310"/>
    </row>
    <row r="136" spans="6:10" x14ac:dyDescent="0.25">
      <c r="F136" s="414" t="str">
        <f t="shared" si="3"/>
        <v xml:space="preserve"> </v>
      </c>
      <c r="G136" s="415" t="str">
        <f t="shared" si="4"/>
        <v xml:space="preserve"> </v>
      </c>
      <c r="H136" s="386" t="str">
        <f t="shared" si="5"/>
        <v xml:space="preserve"> </v>
      </c>
      <c r="I136" s="309"/>
      <c r="J136" s="310"/>
    </row>
    <row r="137" spans="6:10" x14ac:dyDescent="0.25">
      <c r="F137" s="414" t="str">
        <f t="shared" si="3"/>
        <v xml:space="preserve"> </v>
      </c>
      <c r="G137" s="415" t="str">
        <f t="shared" si="4"/>
        <v xml:space="preserve"> </v>
      </c>
      <c r="H137" s="386" t="str">
        <f t="shared" si="5"/>
        <v xml:space="preserve"> </v>
      </c>
      <c r="I137" s="309"/>
      <c r="J137" s="310"/>
    </row>
    <row r="138" spans="6:10" x14ac:dyDescent="0.25">
      <c r="F138" s="414" t="str">
        <f t="shared" ref="F138:F201" si="6">IF(E138-D138=0," ",E138-D138)</f>
        <v xml:space="preserve"> </v>
      </c>
      <c r="G138" s="415" t="str">
        <f t="shared" ref="G138:G201" si="7">IFERROR(E138/D138%," ")</f>
        <v xml:space="preserve"> </v>
      </c>
      <c r="H138" s="386" t="str">
        <f t="shared" ref="H138:H201" si="8">IFERROR(IF(A138=0,IF(ABS(F138)&lt;$H$6," ",IF(F138=0," ",F138))," ")," ")</f>
        <v xml:space="preserve"> </v>
      </c>
      <c r="I138" s="309"/>
      <c r="J138" s="310"/>
    </row>
    <row r="139" spans="6:10" x14ac:dyDescent="0.25">
      <c r="F139" s="414" t="str">
        <f t="shared" si="6"/>
        <v xml:space="preserve"> </v>
      </c>
      <c r="G139" s="415" t="str">
        <f t="shared" si="7"/>
        <v xml:space="preserve"> </v>
      </c>
      <c r="H139" s="386" t="str">
        <f t="shared" si="8"/>
        <v xml:space="preserve"> </v>
      </c>
      <c r="I139" s="309"/>
      <c r="J139" s="310"/>
    </row>
    <row r="140" spans="6:10" x14ac:dyDescent="0.25">
      <c r="F140" s="414" t="str">
        <f t="shared" si="6"/>
        <v xml:space="preserve"> </v>
      </c>
      <c r="G140" s="415" t="str">
        <f t="shared" si="7"/>
        <v xml:space="preserve"> </v>
      </c>
      <c r="H140" s="386" t="str">
        <f t="shared" si="8"/>
        <v xml:space="preserve"> </v>
      </c>
      <c r="I140" s="309"/>
      <c r="J140" s="310"/>
    </row>
    <row r="141" spans="6:10" x14ac:dyDescent="0.25">
      <c r="F141" s="414" t="str">
        <f t="shared" si="6"/>
        <v xml:space="preserve"> </v>
      </c>
      <c r="G141" s="415" t="str">
        <f t="shared" si="7"/>
        <v xml:space="preserve"> </v>
      </c>
      <c r="H141" s="386" t="str">
        <f t="shared" si="8"/>
        <v xml:space="preserve"> </v>
      </c>
      <c r="I141" s="309"/>
      <c r="J141" s="310"/>
    </row>
    <row r="142" spans="6:10" x14ac:dyDescent="0.25">
      <c r="F142" s="414" t="str">
        <f t="shared" si="6"/>
        <v xml:space="preserve"> </v>
      </c>
      <c r="G142" s="415" t="str">
        <f t="shared" si="7"/>
        <v xml:space="preserve"> </v>
      </c>
      <c r="H142" s="386" t="str">
        <f t="shared" si="8"/>
        <v xml:space="preserve"> </v>
      </c>
      <c r="I142" s="309"/>
      <c r="J142" s="310"/>
    </row>
    <row r="143" spans="6:10" x14ac:dyDescent="0.25">
      <c r="F143" s="414" t="str">
        <f t="shared" si="6"/>
        <v xml:space="preserve"> </v>
      </c>
      <c r="G143" s="415" t="str">
        <f t="shared" si="7"/>
        <v xml:space="preserve"> </v>
      </c>
      <c r="H143" s="386" t="str">
        <f t="shared" si="8"/>
        <v xml:space="preserve"> </v>
      </c>
      <c r="I143" s="309"/>
      <c r="J143" s="310"/>
    </row>
    <row r="144" spans="6:10" x14ac:dyDescent="0.25">
      <c r="F144" s="414" t="str">
        <f t="shared" si="6"/>
        <v xml:space="preserve"> </v>
      </c>
      <c r="G144" s="415" t="str">
        <f t="shared" si="7"/>
        <v xml:space="preserve"> </v>
      </c>
      <c r="H144" s="386" t="str">
        <f t="shared" si="8"/>
        <v xml:space="preserve"> </v>
      </c>
      <c r="I144" s="309"/>
      <c r="J144" s="310"/>
    </row>
    <row r="145" spans="6:10" x14ac:dyDescent="0.25">
      <c r="F145" s="414" t="str">
        <f t="shared" si="6"/>
        <v xml:space="preserve"> </v>
      </c>
      <c r="G145" s="415" t="str">
        <f t="shared" si="7"/>
        <v xml:space="preserve"> </v>
      </c>
      <c r="H145" s="386" t="str">
        <f t="shared" si="8"/>
        <v xml:space="preserve"> </v>
      </c>
      <c r="I145" s="309"/>
      <c r="J145" s="310"/>
    </row>
    <row r="146" spans="6:10" x14ac:dyDescent="0.25">
      <c r="F146" s="414" t="str">
        <f t="shared" si="6"/>
        <v xml:space="preserve"> </v>
      </c>
      <c r="G146" s="415" t="str">
        <f t="shared" si="7"/>
        <v xml:space="preserve"> </v>
      </c>
      <c r="H146" s="386" t="str">
        <f t="shared" si="8"/>
        <v xml:space="preserve"> </v>
      </c>
      <c r="I146" s="309"/>
      <c r="J146" s="310"/>
    </row>
    <row r="147" spans="6:10" x14ac:dyDescent="0.25">
      <c r="F147" s="414" t="str">
        <f t="shared" si="6"/>
        <v xml:space="preserve"> </v>
      </c>
      <c r="G147" s="415" t="str">
        <f t="shared" si="7"/>
        <v xml:space="preserve"> </v>
      </c>
      <c r="H147" s="386" t="str">
        <f t="shared" si="8"/>
        <v xml:space="preserve"> </v>
      </c>
      <c r="I147" s="309"/>
      <c r="J147" s="310"/>
    </row>
    <row r="148" spans="6:10" x14ac:dyDescent="0.25">
      <c r="F148" s="414" t="str">
        <f t="shared" si="6"/>
        <v xml:space="preserve"> </v>
      </c>
      <c r="G148" s="415" t="str">
        <f t="shared" si="7"/>
        <v xml:space="preserve"> </v>
      </c>
      <c r="H148" s="386" t="str">
        <f t="shared" si="8"/>
        <v xml:space="preserve"> </v>
      </c>
      <c r="I148" s="309"/>
      <c r="J148" s="310"/>
    </row>
    <row r="149" spans="6:10" x14ac:dyDescent="0.25">
      <c r="F149" s="414" t="str">
        <f t="shared" si="6"/>
        <v xml:space="preserve"> </v>
      </c>
      <c r="G149" s="415" t="str">
        <f t="shared" si="7"/>
        <v xml:space="preserve"> </v>
      </c>
      <c r="H149" s="386" t="str">
        <f t="shared" si="8"/>
        <v xml:space="preserve"> </v>
      </c>
      <c r="I149" s="309"/>
      <c r="J149" s="310"/>
    </row>
    <row r="150" spans="6:10" x14ac:dyDescent="0.25">
      <c r="F150" s="414" t="str">
        <f t="shared" si="6"/>
        <v xml:space="preserve"> </v>
      </c>
      <c r="G150" s="415" t="str">
        <f t="shared" si="7"/>
        <v xml:space="preserve"> </v>
      </c>
      <c r="H150" s="386" t="str">
        <f t="shared" si="8"/>
        <v xml:space="preserve"> </v>
      </c>
      <c r="I150" s="309"/>
      <c r="J150" s="310"/>
    </row>
    <row r="151" spans="6:10" x14ac:dyDescent="0.25">
      <c r="F151" s="414" t="str">
        <f t="shared" si="6"/>
        <v xml:space="preserve"> </v>
      </c>
      <c r="G151" s="415" t="str">
        <f t="shared" si="7"/>
        <v xml:space="preserve"> </v>
      </c>
      <c r="H151" s="386" t="str">
        <f t="shared" si="8"/>
        <v xml:space="preserve"> </v>
      </c>
      <c r="I151" s="309"/>
      <c r="J151" s="310"/>
    </row>
    <row r="152" spans="6:10" x14ac:dyDescent="0.25">
      <c r="F152" s="414" t="str">
        <f t="shared" si="6"/>
        <v xml:space="preserve"> </v>
      </c>
      <c r="G152" s="415" t="str">
        <f t="shared" si="7"/>
        <v xml:space="preserve"> </v>
      </c>
      <c r="H152" s="386" t="str">
        <f t="shared" si="8"/>
        <v xml:space="preserve"> </v>
      </c>
      <c r="I152" s="309"/>
      <c r="J152" s="310"/>
    </row>
    <row r="153" spans="6:10" x14ac:dyDescent="0.25">
      <c r="F153" s="414" t="str">
        <f t="shared" si="6"/>
        <v xml:space="preserve"> </v>
      </c>
      <c r="G153" s="415" t="str">
        <f t="shared" si="7"/>
        <v xml:space="preserve"> </v>
      </c>
      <c r="H153" s="386" t="str">
        <f t="shared" si="8"/>
        <v xml:space="preserve"> </v>
      </c>
      <c r="I153" s="309"/>
      <c r="J153" s="310"/>
    </row>
    <row r="154" spans="6:10" x14ac:dyDescent="0.25">
      <c r="F154" s="414" t="str">
        <f t="shared" si="6"/>
        <v xml:space="preserve"> </v>
      </c>
      <c r="G154" s="415" t="str">
        <f t="shared" si="7"/>
        <v xml:space="preserve"> </v>
      </c>
      <c r="H154" s="386" t="str">
        <f t="shared" si="8"/>
        <v xml:space="preserve"> </v>
      </c>
      <c r="I154" s="309"/>
      <c r="J154" s="310"/>
    </row>
    <row r="155" spans="6:10" x14ac:dyDescent="0.25">
      <c r="F155" s="414" t="str">
        <f t="shared" si="6"/>
        <v xml:space="preserve"> </v>
      </c>
      <c r="G155" s="415" t="str">
        <f t="shared" si="7"/>
        <v xml:space="preserve"> </v>
      </c>
      <c r="H155" s="386" t="str">
        <f t="shared" si="8"/>
        <v xml:space="preserve"> </v>
      </c>
      <c r="I155" s="309"/>
      <c r="J155" s="310"/>
    </row>
    <row r="156" spans="6:10" x14ac:dyDescent="0.25">
      <c r="F156" s="414" t="str">
        <f t="shared" si="6"/>
        <v xml:space="preserve"> </v>
      </c>
      <c r="G156" s="415" t="str">
        <f t="shared" si="7"/>
        <v xml:space="preserve"> </v>
      </c>
      <c r="H156" s="386" t="str">
        <f t="shared" si="8"/>
        <v xml:space="preserve"> </v>
      </c>
      <c r="I156" s="309"/>
      <c r="J156" s="310"/>
    </row>
    <row r="157" spans="6:10" x14ac:dyDescent="0.25">
      <c r="F157" s="414" t="str">
        <f t="shared" si="6"/>
        <v xml:space="preserve"> </v>
      </c>
      <c r="G157" s="415" t="str">
        <f t="shared" si="7"/>
        <v xml:space="preserve"> </v>
      </c>
      <c r="H157" s="386" t="str">
        <f t="shared" si="8"/>
        <v xml:space="preserve"> </v>
      </c>
      <c r="I157" s="309"/>
      <c r="J157" s="310"/>
    </row>
    <row r="158" spans="6:10" x14ac:dyDescent="0.25">
      <c r="F158" s="414" t="str">
        <f t="shared" si="6"/>
        <v xml:space="preserve"> </v>
      </c>
      <c r="G158" s="415" t="str">
        <f t="shared" si="7"/>
        <v xml:space="preserve"> </v>
      </c>
      <c r="H158" s="386" t="str">
        <f t="shared" si="8"/>
        <v xml:space="preserve"> </v>
      </c>
      <c r="I158" s="309"/>
      <c r="J158" s="310"/>
    </row>
    <row r="159" spans="6:10" x14ac:dyDescent="0.25">
      <c r="F159" s="414" t="str">
        <f t="shared" si="6"/>
        <v xml:space="preserve"> </v>
      </c>
      <c r="G159" s="415" t="str">
        <f t="shared" si="7"/>
        <v xml:space="preserve"> </v>
      </c>
      <c r="H159" s="386" t="str">
        <f t="shared" si="8"/>
        <v xml:space="preserve"> </v>
      </c>
      <c r="I159" s="309"/>
      <c r="J159" s="310"/>
    </row>
    <row r="160" spans="6:10" x14ac:dyDescent="0.25">
      <c r="F160" s="414" t="str">
        <f t="shared" si="6"/>
        <v xml:space="preserve"> </v>
      </c>
      <c r="G160" s="415" t="str">
        <f t="shared" si="7"/>
        <v xml:space="preserve"> </v>
      </c>
      <c r="H160" s="386" t="str">
        <f t="shared" si="8"/>
        <v xml:space="preserve"> </v>
      </c>
      <c r="I160" s="309"/>
      <c r="J160" s="310"/>
    </row>
    <row r="161" spans="6:10" x14ac:dyDescent="0.25">
      <c r="F161" s="414" t="str">
        <f t="shared" si="6"/>
        <v xml:space="preserve"> </v>
      </c>
      <c r="G161" s="415" t="str">
        <f t="shared" si="7"/>
        <v xml:space="preserve"> </v>
      </c>
      <c r="H161" s="386" t="str">
        <f t="shared" si="8"/>
        <v xml:space="preserve"> </v>
      </c>
      <c r="I161" s="309"/>
      <c r="J161" s="310"/>
    </row>
    <row r="162" spans="6:10" x14ac:dyDescent="0.25">
      <c r="F162" s="414" t="str">
        <f t="shared" si="6"/>
        <v xml:space="preserve"> </v>
      </c>
      <c r="G162" s="415" t="str">
        <f t="shared" si="7"/>
        <v xml:space="preserve"> </v>
      </c>
      <c r="H162" s="386" t="str">
        <f t="shared" si="8"/>
        <v xml:space="preserve"> </v>
      </c>
      <c r="I162" s="309"/>
      <c r="J162" s="310"/>
    </row>
    <row r="163" spans="6:10" x14ac:dyDescent="0.25">
      <c r="F163" s="414" t="str">
        <f t="shared" si="6"/>
        <v xml:space="preserve"> </v>
      </c>
      <c r="G163" s="415" t="str">
        <f t="shared" si="7"/>
        <v xml:space="preserve"> </v>
      </c>
      <c r="H163" s="386" t="str">
        <f t="shared" si="8"/>
        <v xml:space="preserve"> </v>
      </c>
      <c r="I163" s="309"/>
      <c r="J163" s="310"/>
    </row>
    <row r="164" spans="6:10" x14ac:dyDescent="0.25">
      <c r="F164" s="414" t="str">
        <f t="shared" si="6"/>
        <v xml:space="preserve"> </v>
      </c>
      <c r="G164" s="415" t="str">
        <f t="shared" si="7"/>
        <v xml:space="preserve"> </v>
      </c>
      <c r="H164" s="386" t="str">
        <f t="shared" si="8"/>
        <v xml:space="preserve"> </v>
      </c>
      <c r="I164" s="309"/>
      <c r="J164" s="310"/>
    </row>
    <row r="165" spans="6:10" x14ac:dyDescent="0.25">
      <c r="F165" s="414" t="str">
        <f t="shared" si="6"/>
        <v xml:space="preserve"> </v>
      </c>
      <c r="G165" s="415" t="str">
        <f t="shared" si="7"/>
        <v xml:space="preserve"> </v>
      </c>
      <c r="H165" s="386" t="str">
        <f t="shared" si="8"/>
        <v xml:space="preserve"> </v>
      </c>
      <c r="I165" s="309"/>
      <c r="J165" s="310"/>
    </row>
    <row r="166" spans="6:10" x14ac:dyDescent="0.25">
      <c r="F166" s="414" t="str">
        <f t="shared" si="6"/>
        <v xml:space="preserve"> </v>
      </c>
      <c r="G166" s="415" t="str">
        <f t="shared" si="7"/>
        <v xml:space="preserve"> </v>
      </c>
      <c r="H166" s="386" t="str">
        <f t="shared" si="8"/>
        <v xml:space="preserve"> </v>
      </c>
      <c r="I166" s="309"/>
      <c r="J166" s="310"/>
    </row>
    <row r="167" spans="6:10" x14ac:dyDescent="0.25">
      <c r="F167" s="414" t="str">
        <f t="shared" si="6"/>
        <v xml:space="preserve"> </v>
      </c>
      <c r="G167" s="415" t="str">
        <f t="shared" si="7"/>
        <v xml:space="preserve"> </v>
      </c>
      <c r="H167" s="386" t="str">
        <f t="shared" si="8"/>
        <v xml:space="preserve"> </v>
      </c>
      <c r="I167" s="309"/>
      <c r="J167" s="310"/>
    </row>
    <row r="168" spans="6:10" x14ac:dyDescent="0.25">
      <c r="F168" s="414" t="str">
        <f t="shared" si="6"/>
        <v xml:space="preserve"> </v>
      </c>
      <c r="G168" s="415" t="str">
        <f t="shared" si="7"/>
        <v xml:space="preserve"> </v>
      </c>
      <c r="H168" s="386" t="str">
        <f t="shared" si="8"/>
        <v xml:space="preserve"> </v>
      </c>
      <c r="I168" s="309"/>
      <c r="J168" s="310"/>
    </row>
    <row r="169" spans="6:10" x14ac:dyDescent="0.25">
      <c r="F169" s="414" t="str">
        <f t="shared" si="6"/>
        <v xml:space="preserve"> </v>
      </c>
      <c r="G169" s="415" t="str">
        <f t="shared" si="7"/>
        <v xml:space="preserve"> </v>
      </c>
      <c r="H169" s="386" t="str">
        <f t="shared" si="8"/>
        <v xml:space="preserve"> </v>
      </c>
      <c r="I169" s="309"/>
      <c r="J169" s="310"/>
    </row>
    <row r="170" spans="6:10" x14ac:dyDescent="0.25">
      <c r="F170" s="414" t="str">
        <f t="shared" si="6"/>
        <v xml:space="preserve"> </v>
      </c>
      <c r="G170" s="415" t="str">
        <f t="shared" si="7"/>
        <v xml:space="preserve"> </v>
      </c>
      <c r="H170" s="386" t="str">
        <f t="shared" si="8"/>
        <v xml:space="preserve"> </v>
      </c>
      <c r="I170" s="309"/>
      <c r="J170" s="310"/>
    </row>
    <row r="171" spans="6:10" x14ac:dyDescent="0.25">
      <c r="F171" s="414" t="str">
        <f t="shared" si="6"/>
        <v xml:space="preserve"> </v>
      </c>
      <c r="G171" s="415" t="str">
        <f t="shared" si="7"/>
        <v xml:space="preserve"> </v>
      </c>
      <c r="H171" s="386" t="str">
        <f t="shared" si="8"/>
        <v xml:space="preserve"> </v>
      </c>
      <c r="I171" s="309"/>
      <c r="J171" s="310"/>
    </row>
    <row r="172" spans="6:10" x14ac:dyDescent="0.25">
      <c r="F172" s="414" t="str">
        <f t="shared" si="6"/>
        <v xml:space="preserve"> </v>
      </c>
      <c r="G172" s="415" t="str">
        <f t="shared" si="7"/>
        <v xml:space="preserve"> </v>
      </c>
      <c r="H172" s="386" t="str">
        <f t="shared" si="8"/>
        <v xml:space="preserve"> </v>
      </c>
      <c r="I172" s="309"/>
      <c r="J172" s="310"/>
    </row>
    <row r="173" spans="6:10" x14ac:dyDescent="0.25">
      <c r="F173" s="414" t="str">
        <f t="shared" si="6"/>
        <v xml:space="preserve"> </v>
      </c>
      <c r="G173" s="415" t="str">
        <f t="shared" si="7"/>
        <v xml:space="preserve"> </v>
      </c>
      <c r="H173" s="386" t="str">
        <f t="shared" si="8"/>
        <v xml:space="preserve"> </v>
      </c>
      <c r="I173" s="309"/>
      <c r="J173" s="310"/>
    </row>
    <row r="174" spans="6:10" x14ac:dyDescent="0.25">
      <c r="F174" s="414" t="str">
        <f t="shared" si="6"/>
        <v xml:space="preserve"> </v>
      </c>
      <c r="G174" s="415" t="str">
        <f t="shared" si="7"/>
        <v xml:space="preserve"> </v>
      </c>
      <c r="H174" s="386" t="str">
        <f t="shared" si="8"/>
        <v xml:space="preserve"> </v>
      </c>
      <c r="I174" s="309"/>
      <c r="J174" s="310"/>
    </row>
    <row r="175" spans="6:10" x14ac:dyDescent="0.25">
      <c r="F175" s="414" t="str">
        <f t="shared" si="6"/>
        <v xml:space="preserve"> </v>
      </c>
      <c r="G175" s="415" t="str">
        <f t="shared" si="7"/>
        <v xml:space="preserve"> </v>
      </c>
      <c r="H175" s="386" t="str">
        <f t="shared" si="8"/>
        <v xml:space="preserve"> </v>
      </c>
      <c r="I175" s="309"/>
      <c r="J175" s="310"/>
    </row>
    <row r="176" spans="6:10" x14ac:dyDescent="0.25">
      <c r="F176" s="414" t="str">
        <f t="shared" si="6"/>
        <v xml:space="preserve"> </v>
      </c>
      <c r="G176" s="415" t="str">
        <f t="shared" si="7"/>
        <v xml:space="preserve"> </v>
      </c>
      <c r="H176" s="386" t="str">
        <f t="shared" si="8"/>
        <v xml:space="preserve"> </v>
      </c>
      <c r="I176" s="309"/>
      <c r="J176" s="310"/>
    </row>
    <row r="177" spans="6:10" x14ac:dyDescent="0.25">
      <c r="F177" s="414" t="str">
        <f t="shared" si="6"/>
        <v xml:space="preserve"> </v>
      </c>
      <c r="G177" s="415" t="str">
        <f t="shared" si="7"/>
        <v xml:space="preserve"> </v>
      </c>
      <c r="H177" s="386" t="str">
        <f t="shared" si="8"/>
        <v xml:space="preserve"> </v>
      </c>
      <c r="I177" s="309"/>
      <c r="J177" s="310"/>
    </row>
    <row r="178" spans="6:10" x14ac:dyDescent="0.25">
      <c r="F178" s="414" t="str">
        <f t="shared" si="6"/>
        <v xml:space="preserve"> </v>
      </c>
      <c r="G178" s="415" t="str">
        <f t="shared" si="7"/>
        <v xml:space="preserve"> </v>
      </c>
      <c r="H178" s="386" t="str">
        <f t="shared" si="8"/>
        <v xml:space="preserve"> </v>
      </c>
      <c r="I178" s="309"/>
      <c r="J178" s="310"/>
    </row>
    <row r="179" spans="6:10" x14ac:dyDescent="0.25">
      <c r="F179" s="414" t="str">
        <f t="shared" si="6"/>
        <v xml:space="preserve"> </v>
      </c>
      <c r="G179" s="415" t="str">
        <f t="shared" si="7"/>
        <v xml:space="preserve"> </v>
      </c>
      <c r="H179" s="386" t="str">
        <f t="shared" si="8"/>
        <v xml:space="preserve"> </v>
      </c>
      <c r="I179" s="309"/>
      <c r="J179" s="310"/>
    </row>
    <row r="180" spans="6:10" x14ac:dyDescent="0.25">
      <c r="F180" s="414" t="str">
        <f t="shared" si="6"/>
        <v xml:space="preserve"> </v>
      </c>
      <c r="G180" s="415" t="str">
        <f t="shared" si="7"/>
        <v xml:space="preserve"> </v>
      </c>
      <c r="H180" s="386" t="str">
        <f t="shared" si="8"/>
        <v xml:space="preserve"> </v>
      </c>
      <c r="I180" s="309"/>
      <c r="J180" s="310"/>
    </row>
    <row r="181" spans="6:10" x14ac:dyDescent="0.25">
      <c r="F181" s="414" t="str">
        <f t="shared" si="6"/>
        <v xml:space="preserve"> </v>
      </c>
      <c r="G181" s="415" t="str">
        <f t="shared" si="7"/>
        <v xml:space="preserve"> </v>
      </c>
      <c r="H181" s="386" t="str">
        <f t="shared" si="8"/>
        <v xml:space="preserve"> </v>
      </c>
      <c r="I181" s="309"/>
      <c r="J181" s="310"/>
    </row>
    <row r="182" spans="6:10" x14ac:dyDescent="0.25">
      <c r="F182" s="414" t="str">
        <f t="shared" si="6"/>
        <v xml:space="preserve"> </v>
      </c>
      <c r="G182" s="415" t="str">
        <f t="shared" si="7"/>
        <v xml:space="preserve"> </v>
      </c>
      <c r="H182" s="386" t="str">
        <f t="shared" si="8"/>
        <v xml:space="preserve"> </v>
      </c>
      <c r="I182" s="309"/>
      <c r="J182" s="310"/>
    </row>
    <row r="183" spans="6:10" x14ac:dyDescent="0.25">
      <c r="F183" s="414" t="str">
        <f t="shared" si="6"/>
        <v xml:space="preserve"> </v>
      </c>
      <c r="G183" s="415" t="str">
        <f t="shared" si="7"/>
        <v xml:space="preserve"> </v>
      </c>
      <c r="H183" s="386" t="str">
        <f t="shared" si="8"/>
        <v xml:space="preserve"> </v>
      </c>
      <c r="I183" s="309"/>
      <c r="J183" s="310"/>
    </row>
    <row r="184" spans="6:10" x14ac:dyDescent="0.25">
      <c r="F184" s="414" t="str">
        <f t="shared" si="6"/>
        <v xml:space="preserve"> </v>
      </c>
      <c r="G184" s="415" t="str">
        <f t="shared" si="7"/>
        <v xml:space="preserve"> </v>
      </c>
      <c r="H184" s="386" t="str">
        <f t="shared" si="8"/>
        <v xml:space="preserve"> </v>
      </c>
      <c r="I184" s="309"/>
      <c r="J184" s="310"/>
    </row>
    <row r="185" spans="6:10" x14ac:dyDescent="0.25">
      <c r="F185" s="414" t="str">
        <f t="shared" si="6"/>
        <v xml:space="preserve"> </v>
      </c>
      <c r="G185" s="415" t="str">
        <f t="shared" si="7"/>
        <v xml:space="preserve"> </v>
      </c>
      <c r="H185" s="386" t="str">
        <f t="shared" si="8"/>
        <v xml:space="preserve"> </v>
      </c>
      <c r="I185" s="309"/>
      <c r="J185" s="310"/>
    </row>
    <row r="186" spans="6:10" x14ac:dyDescent="0.25">
      <c r="F186" s="414" t="str">
        <f t="shared" si="6"/>
        <v xml:space="preserve"> </v>
      </c>
      <c r="G186" s="415" t="str">
        <f t="shared" si="7"/>
        <v xml:space="preserve"> </v>
      </c>
      <c r="H186" s="386" t="str">
        <f t="shared" si="8"/>
        <v xml:space="preserve"> </v>
      </c>
      <c r="I186" s="309"/>
      <c r="J186" s="310"/>
    </row>
    <row r="187" spans="6:10" x14ac:dyDescent="0.25">
      <c r="F187" s="414" t="str">
        <f t="shared" si="6"/>
        <v xml:space="preserve"> </v>
      </c>
      <c r="G187" s="415" t="str">
        <f t="shared" si="7"/>
        <v xml:space="preserve"> </v>
      </c>
      <c r="H187" s="386" t="str">
        <f t="shared" si="8"/>
        <v xml:space="preserve"> </v>
      </c>
      <c r="I187" s="309"/>
      <c r="J187" s="310"/>
    </row>
    <row r="188" spans="6:10" x14ac:dyDescent="0.25">
      <c r="F188" s="414" t="str">
        <f t="shared" si="6"/>
        <v xml:space="preserve"> </v>
      </c>
      <c r="G188" s="415" t="str">
        <f t="shared" si="7"/>
        <v xml:space="preserve"> </v>
      </c>
      <c r="H188" s="386" t="str">
        <f t="shared" si="8"/>
        <v xml:space="preserve"> </v>
      </c>
      <c r="I188" s="309"/>
      <c r="J188" s="310"/>
    </row>
    <row r="189" spans="6:10" x14ac:dyDescent="0.25">
      <c r="F189" s="414" t="str">
        <f t="shared" si="6"/>
        <v xml:space="preserve"> </v>
      </c>
      <c r="G189" s="415" t="str">
        <f t="shared" si="7"/>
        <v xml:space="preserve"> </v>
      </c>
      <c r="H189" s="386" t="str">
        <f t="shared" si="8"/>
        <v xml:space="preserve"> </v>
      </c>
      <c r="I189" s="309"/>
      <c r="J189" s="310"/>
    </row>
    <row r="190" spans="6:10" x14ac:dyDescent="0.25">
      <c r="F190" s="414" t="str">
        <f t="shared" si="6"/>
        <v xml:space="preserve"> </v>
      </c>
      <c r="G190" s="415" t="str">
        <f t="shared" si="7"/>
        <v xml:space="preserve"> </v>
      </c>
      <c r="H190" s="386" t="str">
        <f t="shared" si="8"/>
        <v xml:space="preserve"> </v>
      </c>
      <c r="I190" s="309"/>
      <c r="J190" s="310"/>
    </row>
    <row r="191" spans="6:10" x14ac:dyDescent="0.25">
      <c r="F191" s="414" t="str">
        <f t="shared" si="6"/>
        <v xml:space="preserve"> </v>
      </c>
      <c r="G191" s="415" t="str">
        <f t="shared" si="7"/>
        <v xml:space="preserve"> </v>
      </c>
      <c r="H191" s="386" t="str">
        <f t="shared" si="8"/>
        <v xml:space="preserve"> </v>
      </c>
      <c r="I191" s="309"/>
      <c r="J191" s="310"/>
    </row>
    <row r="192" spans="6:10" x14ac:dyDescent="0.25">
      <c r="F192" s="414" t="str">
        <f t="shared" si="6"/>
        <v xml:space="preserve"> </v>
      </c>
      <c r="G192" s="415" t="str">
        <f t="shared" si="7"/>
        <v xml:space="preserve"> </v>
      </c>
      <c r="H192" s="386" t="str">
        <f t="shared" si="8"/>
        <v xml:space="preserve"> </v>
      </c>
      <c r="I192" s="309"/>
      <c r="J192" s="310"/>
    </row>
    <row r="193" spans="6:10" x14ac:dyDescent="0.25">
      <c r="F193" s="414" t="str">
        <f t="shared" si="6"/>
        <v xml:space="preserve"> </v>
      </c>
      <c r="G193" s="415" t="str">
        <f t="shared" si="7"/>
        <v xml:space="preserve"> </v>
      </c>
      <c r="H193" s="386" t="str">
        <f t="shared" si="8"/>
        <v xml:space="preserve"> </v>
      </c>
      <c r="I193" s="309"/>
      <c r="J193" s="310"/>
    </row>
    <row r="194" spans="6:10" x14ac:dyDescent="0.25">
      <c r="F194" s="414" t="str">
        <f t="shared" si="6"/>
        <v xml:space="preserve"> </v>
      </c>
      <c r="G194" s="415" t="str">
        <f t="shared" si="7"/>
        <v xml:space="preserve"> </v>
      </c>
      <c r="H194" s="386" t="str">
        <f t="shared" si="8"/>
        <v xml:space="preserve"> </v>
      </c>
      <c r="I194" s="309"/>
      <c r="J194" s="310"/>
    </row>
    <row r="195" spans="6:10" x14ac:dyDescent="0.25">
      <c r="F195" s="414" t="str">
        <f t="shared" si="6"/>
        <v xml:space="preserve"> </v>
      </c>
      <c r="G195" s="415" t="str">
        <f t="shared" si="7"/>
        <v xml:space="preserve"> </v>
      </c>
      <c r="H195" s="386" t="str">
        <f t="shared" si="8"/>
        <v xml:space="preserve"> </v>
      </c>
      <c r="I195" s="309"/>
      <c r="J195" s="310"/>
    </row>
    <row r="196" spans="6:10" x14ac:dyDescent="0.25">
      <c r="F196" s="414" t="str">
        <f t="shared" si="6"/>
        <v xml:space="preserve"> </v>
      </c>
      <c r="G196" s="415" t="str">
        <f t="shared" si="7"/>
        <v xml:space="preserve"> </v>
      </c>
      <c r="H196" s="386" t="str">
        <f t="shared" si="8"/>
        <v xml:space="preserve"> </v>
      </c>
      <c r="I196" s="309"/>
      <c r="J196" s="310"/>
    </row>
    <row r="197" spans="6:10" x14ac:dyDescent="0.25">
      <c r="F197" s="414" t="str">
        <f t="shared" si="6"/>
        <v xml:space="preserve"> </v>
      </c>
      <c r="G197" s="415" t="str">
        <f t="shared" si="7"/>
        <v xml:space="preserve"> </v>
      </c>
      <c r="H197" s="386" t="str">
        <f t="shared" si="8"/>
        <v xml:space="preserve"> </v>
      </c>
      <c r="I197" s="309"/>
      <c r="J197" s="310"/>
    </row>
    <row r="198" spans="6:10" x14ac:dyDescent="0.25">
      <c r="F198" s="414" t="str">
        <f t="shared" si="6"/>
        <v xml:space="preserve"> </v>
      </c>
      <c r="G198" s="415" t="str">
        <f t="shared" si="7"/>
        <v xml:space="preserve"> </v>
      </c>
      <c r="H198" s="386" t="str">
        <f t="shared" si="8"/>
        <v xml:space="preserve"> </v>
      </c>
      <c r="I198" s="309"/>
      <c r="J198" s="310"/>
    </row>
    <row r="199" spans="6:10" x14ac:dyDescent="0.25">
      <c r="F199" s="414" t="str">
        <f t="shared" si="6"/>
        <v xml:space="preserve"> </v>
      </c>
      <c r="G199" s="415" t="str">
        <f t="shared" si="7"/>
        <v xml:space="preserve"> </v>
      </c>
      <c r="H199" s="386" t="str">
        <f t="shared" si="8"/>
        <v xml:space="preserve"> </v>
      </c>
      <c r="I199" s="309"/>
      <c r="J199" s="310"/>
    </row>
    <row r="200" spans="6:10" x14ac:dyDescent="0.25">
      <c r="F200" s="414" t="str">
        <f t="shared" si="6"/>
        <v xml:space="preserve"> </v>
      </c>
      <c r="G200" s="415" t="str">
        <f t="shared" si="7"/>
        <v xml:space="preserve"> </v>
      </c>
      <c r="H200" s="386" t="str">
        <f t="shared" si="8"/>
        <v xml:space="preserve"> </v>
      </c>
      <c r="I200" s="309"/>
      <c r="J200" s="310"/>
    </row>
    <row r="201" spans="6:10" x14ac:dyDescent="0.25">
      <c r="F201" s="414" t="str">
        <f t="shared" si="6"/>
        <v xml:space="preserve"> </v>
      </c>
      <c r="G201" s="415" t="str">
        <f t="shared" si="7"/>
        <v xml:space="preserve"> </v>
      </c>
      <c r="H201" s="386" t="str">
        <f t="shared" si="8"/>
        <v xml:space="preserve"> </v>
      </c>
      <c r="I201" s="309"/>
      <c r="J201" s="310"/>
    </row>
    <row r="202" spans="6:10" x14ac:dyDescent="0.25">
      <c r="F202" s="414" t="str">
        <f t="shared" ref="F202:F265" si="9">IF(E202-D202=0," ",E202-D202)</f>
        <v xml:space="preserve"> </v>
      </c>
      <c r="G202" s="415" t="str">
        <f t="shared" ref="G202:G265" si="10">IFERROR(E202/D202%," ")</f>
        <v xml:space="preserve"> </v>
      </c>
      <c r="H202" s="386" t="str">
        <f t="shared" ref="H202:H265" si="11">IFERROR(IF(A202=0,IF(ABS(F202)&lt;$H$6," ",IF(F202=0," ",F202))," ")," ")</f>
        <v xml:space="preserve"> </v>
      </c>
      <c r="I202" s="309"/>
      <c r="J202" s="310"/>
    </row>
    <row r="203" spans="6:10" x14ac:dyDescent="0.25">
      <c r="F203" s="414" t="str">
        <f t="shared" si="9"/>
        <v xml:space="preserve"> </v>
      </c>
      <c r="G203" s="415" t="str">
        <f t="shared" si="10"/>
        <v xml:space="preserve"> </v>
      </c>
      <c r="H203" s="386" t="str">
        <f t="shared" si="11"/>
        <v xml:space="preserve"> </v>
      </c>
      <c r="I203" s="309"/>
      <c r="J203" s="310"/>
    </row>
    <row r="204" spans="6:10" x14ac:dyDescent="0.25">
      <c r="F204" s="414" t="str">
        <f t="shared" si="9"/>
        <v xml:space="preserve"> </v>
      </c>
      <c r="G204" s="415" t="str">
        <f t="shared" si="10"/>
        <v xml:space="preserve"> </v>
      </c>
      <c r="H204" s="386" t="str">
        <f t="shared" si="11"/>
        <v xml:space="preserve"> </v>
      </c>
      <c r="I204" s="309"/>
      <c r="J204" s="310"/>
    </row>
    <row r="205" spans="6:10" x14ac:dyDescent="0.25">
      <c r="F205" s="414" t="str">
        <f t="shared" si="9"/>
        <v xml:space="preserve"> </v>
      </c>
      <c r="G205" s="415" t="str">
        <f t="shared" si="10"/>
        <v xml:space="preserve"> </v>
      </c>
      <c r="H205" s="386" t="str">
        <f t="shared" si="11"/>
        <v xml:space="preserve"> </v>
      </c>
      <c r="I205" s="309"/>
      <c r="J205" s="310"/>
    </row>
    <row r="206" spans="6:10" x14ac:dyDescent="0.25">
      <c r="F206" s="414" t="str">
        <f t="shared" si="9"/>
        <v xml:space="preserve"> </v>
      </c>
      <c r="G206" s="415" t="str">
        <f t="shared" si="10"/>
        <v xml:space="preserve"> </v>
      </c>
      <c r="H206" s="386" t="str">
        <f t="shared" si="11"/>
        <v xml:space="preserve"> </v>
      </c>
      <c r="I206" s="309"/>
      <c r="J206" s="310"/>
    </row>
    <row r="207" spans="6:10" x14ac:dyDescent="0.25">
      <c r="F207" s="414" t="str">
        <f t="shared" si="9"/>
        <v xml:space="preserve"> </v>
      </c>
      <c r="G207" s="415" t="str">
        <f t="shared" si="10"/>
        <v xml:space="preserve"> </v>
      </c>
      <c r="H207" s="386" t="str">
        <f t="shared" si="11"/>
        <v xml:space="preserve"> </v>
      </c>
      <c r="I207" s="309"/>
      <c r="J207" s="310"/>
    </row>
    <row r="208" spans="6:10" x14ac:dyDescent="0.25">
      <c r="F208" s="414" t="str">
        <f t="shared" si="9"/>
        <v xml:space="preserve"> </v>
      </c>
      <c r="G208" s="415" t="str">
        <f t="shared" si="10"/>
        <v xml:space="preserve"> </v>
      </c>
      <c r="H208" s="386" t="str">
        <f t="shared" si="11"/>
        <v xml:space="preserve"> </v>
      </c>
      <c r="I208" s="309"/>
      <c r="J208" s="310"/>
    </row>
    <row r="209" spans="6:10" x14ac:dyDescent="0.25">
      <c r="F209" s="414" t="str">
        <f t="shared" si="9"/>
        <v xml:space="preserve"> </v>
      </c>
      <c r="G209" s="415" t="str">
        <f t="shared" si="10"/>
        <v xml:space="preserve"> </v>
      </c>
      <c r="H209" s="386" t="str">
        <f t="shared" si="11"/>
        <v xml:space="preserve"> </v>
      </c>
      <c r="I209" s="309"/>
      <c r="J209" s="310"/>
    </row>
    <row r="210" spans="6:10" x14ac:dyDescent="0.25">
      <c r="F210" s="414" t="str">
        <f t="shared" si="9"/>
        <v xml:space="preserve"> </v>
      </c>
      <c r="G210" s="415" t="str">
        <f t="shared" si="10"/>
        <v xml:space="preserve"> </v>
      </c>
      <c r="H210" s="386" t="str">
        <f t="shared" si="11"/>
        <v xml:space="preserve"> </v>
      </c>
      <c r="I210" s="309"/>
      <c r="J210" s="310"/>
    </row>
    <row r="211" spans="6:10" x14ac:dyDescent="0.25">
      <c r="F211" s="414" t="str">
        <f t="shared" si="9"/>
        <v xml:space="preserve"> </v>
      </c>
      <c r="G211" s="415" t="str">
        <f t="shared" si="10"/>
        <v xml:space="preserve"> </v>
      </c>
      <c r="H211" s="386" t="str">
        <f t="shared" si="11"/>
        <v xml:space="preserve"> </v>
      </c>
      <c r="I211" s="309"/>
      <c r="J211" s="310"/>
    </row>
    <row r="212" spans="6:10" x14ac:dyDescent="0.25">
      <c r="F212" s="414" t="str">
        <f t="shared" si="9"/>
        <v xml:space="preserve"> </v>
      </c>
      <c r="G212" s="415" t="str">
        <f t="shared" si="10"/>
        <v xml:space="preserve"> </v>
      </c>
      <c r="H212" s="386" t="str">
        <f t="shared" si="11"/>
        <v xml:space="preserve"> </v>
      </c>
      <c r="I212" s="309"/>
      <c r="J212" s="310"/>
    </row>
    <row r="213" spans="6:10" x14ac:dyDescent="0.25">
      <c r="F213" s="414" t="str">
        <f t="shared" si="9"/>
        <v xml:space="preserve"> </v>
      </c>
      <c r="G213" s="415" t="str">
        <f t="shared" si="10"/>
        <v xml:space="preserve"> </v>
      </c>
      <c r="H213" s="386" t="str">
        <f t="shared" si="11"/>
        <v xml:space="preserve"> </v>
      </c>
      <c r="I213" s="309"/>
      <c r="J213" s="310"/>
    </row>
    <row r="214" spans="6:10" x14ac:dyDescent="0.25">
      <c r="F214" s="414" t="str">
        <f t="shared" si="9"/>
        <v xml:space="preserve"> </v>
      </c>
      <c r="G214" s="415" t="str">
        <f t="shared" si="10"/>
        <v xml:space="preserve"> </v>
      </c>
      <c r="H214" s="386" t="str">
        <f t="shared" si="11"/>
        <v xml:space="preserve"> </v>
      </c>
      <c r="I214" s="309"/>
      <c r="J214" s="310"/>
    </row>
    <row r="215" spans="6:10" x14ac:dyDescent="0.25">
      <c r="F215" s="414" t="str">
        <f t="shared" si="9"/>
        <v xml:space="preserve"> </v>
      </c>
      <c r="G215" s="415" t="str">
        <f t="shared" si="10"/>
        <v xml:space="preserve"> </v>
      </c>
      <c r="H215" s="386" t="str">
        <f t="shared" si="11"/>
        <v xml:space="preserve"> </v>
      </c>
      <c r="I215" s="309"/>
      <c r="J215" s="310"/>
    </row>
    <row r="216" spans="6:10" x14ac:dyDescent="0.25">
      <c r="F216" s="414" t="str">
        <f t="shared" si="9"/>
        <v xml:space="preserve"> </v>
      </c>
      <c r="G216" s="415" t="str">
        <f t="shared" si="10"/>
        <v xml:space="preserve"> </v>
      </c>
      <c r="H216" s="386" t="str">
        <f t="shared" si="11"/>
        <v xml:space="preserve"> </v>
      </c>
      <c r="I216" s="309"/>
      <c r="J216" s="310"/>
    </row>
    <row r="217" spans="6:10" x14ac:dyDescent="0.25">
      <c r="F217" s="414" t="str">
        <f t="shared" si="9"/>
        <v xml:space="preserve"> </v>
      </c>
      <c r="G217" s="415" t="str">
        <f t="shared" si="10"/>
        <v xml:space="preserve"> </v>
      </c>
      <c r="H217" s="386" t="str">
        <f t="shared" si="11"/>
        <v xml:space="preserve"> </v>
      </c>
      <c r="I217" s="309"/>
      <c r="J217" s="310"/>
    </row>
    <row r="218" spans="6:10" x14ac:dyDescent="0.25">
      <c r="F218" s="414" t="str">
        <f t="shared" si="9"/>
        <v xml:space="preserve"> </v>
      </c>
      <c r="G218" s="415" t="str">
        <f t="shared" si="10"/>
        <v xml:space="preserve"> </v>
      </c>
      <c r="H218" s="386" t="str">
        <f t="shared" si="11"/>
        <v xml:space="preserve"> </v>
      </c>
      <c r="I218" s="309"/>
      <c r="J218" s="310"/>
    </row>
    <row r="219" spans="6:10" x14ac:dyDescent="0.25">
      <c r="F219" s="414" t="str">
        <f t="shared" si="9"/>
        <v xml:space="preserve"> </v>
      </c>
      <c r="G219" s="415" t="str">
        <f t="shared" si="10"/>
        <v xml:space="preserve"> </v>
      </c>
      <c r="H219" s="386" t="str">
        <f t="shared" si="11"/>
        <v xml:space="preserve"> </v>
      </c>
      <c r="I219" s="309"/>
      <c r="J219" s="310"/>
    </row>
    <row r="220" spans="6:10" x14ac:dyDescent="0.25">
      <c r="F220" s="414" t="str">
        <f t="shared" si="9"/>
        <v xml:space="preserve"> </v>
      </c>
      <c r="G220" s="415" t="str">
        <f t="shared" si="10"/>
        <v xml:space="preserve"> </v>
      </c>
      <c r="H220" s="386" t="str">
        <f t="shared" si="11"/>
        <v xml:space="preserve"> </v>
      </c>
      <c r="I220" s="309"/>
      <c r="J220" s="310"/>
    </row>
    <row r="221" spans="6:10" x14ac:dyDescent="0.25">
      <c r="F221" s="414" t="str">
        <f t="shared" si="9"/>
        <v xml:space="preserve"> </v>
      </c>
      <c r="G221" s="415" t="str">
        <f t="shared" si="10"/>
        <v xml:space="preserve"> </v>
      </c>
      <c r="H221" s="386" t="str">
        <f t="shared" si="11"/>
        <v xml:space="preserve"> </v>
      </c>
      <c r="I221" s="309"/>
      <c r="J221" s="310"/>
    </row>
    <row r="222" spans="6:10" x14ac:dyDescent="0.25">
      <c r="F222" s="414" t="str">
        <f t="shared" si="9"/>
        <v xml:space="preserve"> </v>
      </c>
      <c r="G222" s="415" t="str">
        <f t="shared" si="10"/>
        <v xml:space="preserve"> </v>
      </c>
      <c r="H222" s="386" t="str">
        <f t="shared" si="11"/>
        <v xml:space="preserve"> </v>
      </c>
      <c r="I222" s="309"/>
      <c r="J222" s="310"/>
    </row>
    <row r="223" spans="6:10" x14ac:dyDescent="0.25">
      <c r="F223" s="414" t="str">
        <f t="shared" si="9"/>
        <v xml:space="preserve"> </v>
      </c>
      <c r="G223" s="415" t="str">
        <f t="shared" si="10"/>
        <v xml:space="preserve"> </v>
      </c>
      <c r="H223" s="386" t="str">
        <f t="shared" si="11"/>
        <v xml:space="preserve"> </v>
      </c>
      <c r="I223" s="309"/>
      <c r="J223" s="310"/>
    </row>
    <row r="224" spans="6:10" x14ac:dyDescent="0.25">
      <c r="F224" s="414" t="str">
        <f t="shared" si="9"/>
        <v xml:space="preserve"> </v>
      </c>
      <c r="G224" s="415" t="str">
        <f t="shared" si="10"/>
        <v xml:space="preserve"> </v>
      </c>
      <c r="H224" s="386" t="str">
        <f t="shared" si="11"/>
        <v xml:space="preserve"> </v>
      </c>
      <c r="I224" s="309"/>
      <c r="J224" s="310"/>
    </row>
    <row r="225" spans="6:10" x14ac:dyDescent="0.25">
      <c r="F225" s="414" t="str">
        <f t="shared" si="9"/>
        <v xml:space="preserve"> </v>
      </c>
      <c r="G225" s="415" t="str">
        <f t="shared" si="10"/>
        <v xml:space="preserve"> </v>
      </c>
      <c r="H225" s="386" t="str">
        <f t="shared" si="11"/>
        <v xml:space="preserve"> </v>
      </c>
      <c r="I225" s="309"/>
      <c r="J225" s="310"/>
    </row>
    <row r="226" spans="6:10" x14ac:dyDescent="0.25">
      <c r="F226" s="414" t="str">
        <f t="shared" si="9"/>
        <v xml:space="preserve"> </v>
      </c>
      <c r="G226" s="415" t="str">
        <f t="shared" si="10"/>
        <v xml:space="preserve"> </v>
      </c>
      <c r="H226" s="386" t="str">
        <f t="shared" si="11"/>
        <v xml:space="preserve"> </v>
      </c>
      <c r="I226" s="309"/>
      <c r="J226" s="310"/>
    </row>
    <row r="227" spans="6:10" x14ac:dyDescent="0.25">
      <c r="F227" s="414" t="str">
        <f t="shared" si="9"/>
        <v xml:space="preserve"> </v>
      </c>
      <c r="G227" s="415" t="str">
        <f t="shared" si="10"/>
        <v xml:space="preserve"> </v>
      </c>
      <c r="H227" s="386" t="str">
        <f t="shared" si="11"/>
        <v xml:space="preserve"> </v>
      </c>
      <c r="I227" s="309"/>
      <c r="J227" s="310"/>
    </row>
    <row r="228" spans="6:10" x14ac:dyDescent="0.25">
      <c r="F228" s="414" t="str">
        <f t="shared" si="9"/>
        <v xml:space="preserve"> </v>
      </c>
      <c r="G228" s="415" t="str">
        <f t="shared" si="10"/>
        <v xml:space="preserve"> </v>
      </c>
      <c r="H228" s="386" t="str">
        <f t="shared" si="11"/>
        <v xml:space="preserve"> </v>
      </c>
      <c r="I228" s="309"/>
      <c r="J228" s="310"/>
    </row>
    <row r="229" spans="6:10" x14ac:dyDescent="0.25">
      <c r="F229" s="414" t="str">
        <f t="shared" si="9"/>
        <v xml:space="preserve"> </v>
      </c>
      <c r="G229" s="415" t="str">
        <f t="shared" si="10"/>
        <v xml:space="preserve"> </v>
      </c>
      <c r="H229" s="386" t="str">
        <f t="shared" si="11"/>
        <v xml:space="preserve"> </v>
      </c>
      <c r="I229" s="309"/>
      <c r="J229" s="310"/>
    </row>
    <row r="230" spans="6:10" x14ac:dyDescent="0.25">
      <c r="F230" s="414" t="str">
        <f t="shared" si="9"/>
        <v xml:space="preserve"> </v>
      </c>
      <c r="G230" s="415" t="str">
        <f t="shared" si="10"/>
        <v xml:space="preserve"> </v>
      </c>
      <c r="H230" s="386" t="str">
        <f t="shared" si="11"/>
        <v xml:space="preserve"> </v>
      </c>
      <c r="I230" s="309"/>
      <c r="J230" s="310"/>
    </row>
    <row r="231" spans="6:10" x14ac:dyDescent="0.25">
      <c r="F231" s="414" t="str">
        <f t="shared" si="9"/>
        <v xml:space="preserve"> </v>
      </c>
      <c r="G231" s="415" t="str">
        <f t="shared" si="10"/>
        <v xml:space="preserve"> </v>
      </c>
      <c r="H231" s="386" t="str">
        <f t="shared" si="11"/>
        <v xml:space="preserve"> </v>
      </c>
      <c r="I231" s="309"/>
      <c r="J231" s="310"/>
    </row>
    <row r="232" spans="6:10" x14ac:dyDescent="0.25">
      <c r="F232" s="414" t="str">
        <f t="shared" si="9"/>
        <v xml:space="preserve"> </v>
      </c>
      <c r="G232" s="415" t="str">
        <f t="shared" si="10"/>
        <v xml:space="preserve"> </v>
      </c>
      <c r="H232" s="386" t="str">
        <f t="shared" si="11"/>
        <v xml:space="preserve"> </v>
      </c>
      <c r="I232" s="309"/>
      <c r="J232" s="310"/>
    </row>
    <row r="233" spans="6:10" x14ac:dyDescent="0.25">
      <c r="F233" s="414" t="str">
        <f t="shared" si="9"/>
        <v xml:space="preserve"> </v>
      </c>
      <c r="G233" s="415" t="str">
        <f t="shared" si="10"/>
        <v xml:space="preserve"> </v>
      </c>
      <c r="H233" s="386" t="str">
        <f t="shared" si="11"/>
        <v xml:space="preserve"> </v>
      </c>
      <c r="I233" s="309"/>
      <c r="J233" s="310"/>
    </row>
    <row r="234" spans="6:10" x14ac:dyDescent="0.25">
      <c r="F234" s="414" t="str">
        <f t="shared" si="9"/>
        <v xml:space="preserve"> </v>
      </c>
      <c r="G234" s="415" t="str">
        <f t="shared" si="10"/>
        <v xml:space="preserve"> </v>
      </c>
      <c r="H234" s="386" t="str">
        <f t="shared" si="11"/>
        <v xml:space="preserve"> </v>
      </c>
      <c r="I234" s="309"/>
      <c r="J234" s="310"/>
    </row>
    <row r="235" spans="6:10" x14ac:dyDescent="0.25">
      <c r="F235" s="414" t="str">
        <f t="shared" si="9"/>
        <v xml:space="preserve"> </v>
      </c>
      <c r="G235" s="415" t="str">
        <f t="shared" si="10"/>
        <v xml:space="preserve"> </v>
      </c>
      <c r="H235" s="386" t="str">
        <f t="shared" si="11"/>
        <v xml:space="preserve"> </v>
      </c>
      <c r="I235" s="309"/>
      <c r="J235" s="310"/>
    </row>
    <row r="236" spans="6:10" x14ac:dyDescent="0.25">
      <c r="F236" s="414" t="str">
        <f t="shared" si="9"/>
        <v xml:space="preserve"> </v>
      </c>
      <c r="G236" s="415" t="str">
        <f t="shared" si="10"/>
        <v xml:space="preserve"> </v>
      </c>
      <c r="H236" s="386" t="str">
        <f t="shared" si="11"/>
        <v xml:space="preserve"> </v>
      </c>
      <c r="I236" s="309"/>
      <c r="J236" s="310"/>
    </row>
    <row r="237" spans="6:10" x14ac:dyDescent="0.25">
      <c r="F237" s="414" t="str">
        <f t="shared" si="9"/>
        <v xml:space="preserve"> </v>
      </c>
      <c r="G237" s="415" t="str">
        <f t="shared" si="10"/>
        <v xml:space="preserve"> </v>
      </c>
      <c r="H237" s="386" t="str">
        <f t="shared" si="11"/>
        <v xml:space="preserve"> </v>
      </c>
      <c r="I237" s="309"/>
      <c r="J237" s="310"/>
    </row>
    <row r="238" spans="6:10" x14ac:dyDescent="0.25">
      <c r="F238" s="414" t="str">
        <f t="shared" si="9"/>
        <v xml:space="preserve"> </v>
      </c>
      <c r="G238" s="415" t="str">
        <f t="shared" si="10"/>
        <v xml:space="preserve"> </v>
      </c>
      <c r="H238" s="386" t="str">
        <f t="shared" si="11"/>
        <v xml:space="preserve"> </v>
      </c>
      <c r="I238" s="309"/>
      <c r="J238" s="310"/>
    </row>
    <row r="239" spans="6:10" x14ac:dyDescent="0.25">
      <c r="F239" s="414" t="str">
        <f t="shared" si="9"/>
        <v xml:space="preserve"> </v>
      </c>
      <c r="G239" s="415" t="str">
        <f t="shared" si="10"/>
        <v xml:space="preserve"> </v>
      </c>
      <c r="H239" s="386" t="str">
        <f t="shared" si="11"/>
        <v xml:space="preserve"> </v>
      </c>
      <c r="I239" s="309"/>
      <c r="J239" s="310"/>
    </row>
    <row r="240" spans="6:10" x14ac:dyDescent="0.25">
      <c r="F240" s="414" t="str">
        <f t="shared" si="9"/>
        <v xml:space="preserve"> </v>
      </c>
      <c r="G240" s="415" t="str">
        <f t="shared" si="10"/>
        <v xml:space="preserve"> </v>
      </c>
      <c r="H240" s="386" t="str">
        <f t="shared" si="11"/>
        <v xml:space="preserve"> </v>
      </c>
      <c r="I240" s="309"/>
      <c r="J240" s="310"/>
    </row>
    <row r="241" spans="6:10" x14ac:dyDescent="0.25">
      <c r="F241" s="414" t="str">
        <f t="shared" si="9"/>
        <v xml:space="preserve"> </v>
      </c>
      <c r="G241" s="415" t="str">
        <f t="shared" si="10"/>
        <v xml:space="preserve"> </v>
      </c>
      <c r="H241" s="386" t="str">
        <f t="shared" si="11"/>
        <v xml:space="preserve"> </v>
      </c>
      <c r="I241" s="309"/>
      <c r="J241" s="310"/>
    </row>
    <row r="242" spans="6:10" x14ac:dyDescent="0.25">
      <c r="F242" s="414" t="str">
        <f t="shared" si="9"/>
        <v xml:space="preserve"> </v>
      </c>
      <c r="G242" s="415" t="str">
        <f t="shared" si="10"/>
        <v xml:space="preserve"> </v>
      </c>
      <c r="H242" s="386" t="str">
        <f t="shared" si="11"/>
        <v xml:space="preserve"> </v>
      </c>
      <c r="I242" s="309"/>
      <c r="J242" s="310"/>
    </row>
    <row r="243" spans="6:10" x14ac:dyDescent="0.25">
      <c r="F243" s="414" t="str">
        <f t="shared" si="9"/>
        <v xml:space="preserve"> </v>
      </c>
      <c r="G243" s="415" t="str">
        <f t="shared" si="10"/>
        <v xml:space="preserve"> </v>
      </c>
      <c r="H243" s="386" t="str">
        <f t="shared" si="11"/>
        <v xml:space="preserve"> </v>
      </c>
      <c r="I243" s="309"/>
      <c r="J243" s="310"/>
    </row>
    <row r="244" spans="6:10" x14ac:dyDescent="0.25">
      <c r="F244" s="414" t="str">
        <f t="shared" si="9"/>
        <v xml:space="preserve"> </v>
      </c>
      <c r="G244" s="415" t="str">
        <f t="shared" si="10"/>
        <v xml:space="preserve"> </v>
      </c>
      <c r="H244" s="386" t="str">
        <f t="shared" si="11"/>
        <v xml:space="preserve"> </v>
      </c>
      <c r="I244" s="309"/>
      <c r="J244" s="310"/>
    </row>
    <row r="245" spans="6:10" x14ac:dyDescent="0.25">
      <c r="F245" s="414" t="str">
        <f t="shared" si="9"/>
        <v xml:space="preserve"> </v>
      </c>
      <c r="G245" s="415" t="str">
        <f t="shared" si="10"/>
        <v xml:space="preserve"> </v>
      </c>
      <c r="H245" s="386" t="str">
        <f t="shared" si="11"/>
        <v xml:space="preserve"> </v>
      </c>
      <c r="I245" s="309"/>
      <c r="J245" s="310"/>
    </row>
    <row r="246" spans="6:10" x14ac:dyDescent="0.25">
      <c r="F246" s="414" t="str">
        <f t="shared" si="9"/>
        <v xml:space="preserve"> </v>
      </c>
      <c r="G246" s="415" t="str">
        <f t="shared" si="10"/>
        <v xml:space="preserve"> </v>
      </c>
      <c r="H246" s="386" t="str">
        <f t="shared" si="11"/>
        <v xml:space="preserve"> </v>
      </c>
      <c r="I246" s="309"/>
      <c r="J246" s="310"/>
    </row>
    <row r="247" spans="6:10" x14ac:dyDescent="0.25">
      <c r="F247" s="414" t="str">
        <f t="shared" si="9"/>
        <v xml:space="preserve"> </v>
      </c>
      <c r="G247" s="415" t="str">
        <f t="shared" si="10"/>
        <v xml:space="preserve"> </v>
      </c>
      <c r="H247" s="386" t="str">
        <f t="shared" si="11"/>
        <v xml:space="preserve"> </v>
      </c>
      <c r="I247" s="309"/>
      <c r="J247" s="310"/>
    </row>
    <row r="248" spans="6:10" x14ac:dyDescent="0.25">
      <c r="F248" s="414" t="str">
        <f t="shared" si="9"/>
        <v xml:space="preserve"> </v>
      </c>
      <c r="G248" s="415" t="str">
        <f t="shared" si="10"/>
        <v xml:space="preserve"> </v>
      </c>
      <c r="H248" s="386" t="str">
        <f t="shared" si="11"/>
        <v xml:space="preserve"> </v>
      </c>
      <c r="I248" s="309"/>
      <c r="J248" s="310"/>
    </row>
    <row r="249" spans="6:10" x14ac:dyDescent="0.25">
      <c r="F249" s="414" t="str">
        <f t="shared" si="9"/>
        <v xml:space="preserve"> </v>
      </c>
      <c r="G249" s="415" t="str">
        <f t="shared" si="10"/>
        <v xml:space="preserve"> </v>
      </c>
      <c r="H249" s="386" t="str">
        <f t="shared" si="11"/>
        <v xml:space="preserve"> </v>
      </c>
      <c r="I249" s="309"/>
      <c r="J249" s="310"/>
    </row>
    <row r="250" spans="6:10" x14ac:dyDescent="0.25">
      <c r="F250" s="414" t="str">
        <f t="shared" si="9"/>
        <v xml:space="preserve"> </v>
      </c>
      <c r="G250" s="415" t="str">
        <f t="shared" si="10"/>
        <v xml:space="preserve"> </v>
      </c>
      <c r="H250" s="386" t="str">
        <f t="shared" si="11"/>
        <v xml:space="preserve"> </v>
      </c>
      <c r="I250" s="309"/>
      <c r="J250" s="310"/>
    </row>
    <row r="251" spans="6:10" x14ac:dyDescent="0.25">
      <c r="F251" s="414" t="str">
        <f t="shared" si="9"/>
        <v xml:space="preserve"> </v>
      </c>
      <c r="G251" s="415" t="str">
        <f t="shared" si="10"/>
        <v xml:space="preserve"> </v>
      </c>
      <c r="H251" s="386" t="str">
        <f t="shared" si="11"/>
        <v xml:space="preserve"> </v>
      </c>
      <c r="I251" s="309"/>
      <c r="J251" s="310"/>
    </row>
    <row r="252" spans="6:10" x14ac:dyDescent="0.25">
      <c r="F252" s="414" t="str">
        <f t="shared" si="9"/>
        <v xml:space="preserve"> </v>
      </c>
      <c r="G252" s="415" t="str">
        <f t="shared" si="10"/>
        <v xml:space="preserve"> </v>
      </c>
      <c r="H252" s="386" t="str">
        <f t="shared" si="11"/>
        <v xml:space="preserve"> </v>
      </c>
      <c r="I252" s="309"/>
      <c r="J252" s="310"/>
    </row>
    <row r="253" spans="6:10" x14ac:dyDescent="0.25">
      <c r="F253" s="414" t="str">
        <f t="shared" si="9"/>
        <v xml:space="preserve"> </v>
      </c>
      <c r="G253" s="415" t="str">
        <f t="shared" si="10"/>
        <v xml:space="preserve"> </v>
      </c>
      <c r="H253" s="386" t="str">
        <f t="shared" si="11"/>
        <v xml:space="preserve"> </v>
      </c>
      <c r="I253" s="309"/>
      <c r="J253" s="310"/>
    </row>
    <row r="254" spans="6:10" x14ac:dyDescent="0.25">
      <c r="F254" s="414" t="str">
        <f t="shared" si="9"/>
        <v xml:space="preserve"> </v>
      </c>
      <c r="G254" s="415" t="str">
        <f t="shared" si="10"/>
        <v xml:space="preserve"> </v>
      </c>
      <c r="H254" s="386" t="str">
        <f t="shared" si="11"/>
        <v xml:space="preserve"> </v>
      </c>
      <c r="I254" s="309"/>
      <c r="J254" s="310"/>
    </row>
    <row r="255" spans="6:10" x14ac:dyDescent="0.25">
      <c r="F255" s="414" t="str">
        <f t="shared" si="9"/>
        <v xml:space="preserve"> </v>
      </c>
      <c r="G255" s="415" t="str">
        <f t="shared" si="10"/>
        <v xml:space="preserve"> </v>
      </c>
      <c r="H255" s="386" t="str">
        <f t="shared" si="11"/>
        <v xml:space="preserve"> </v>
      </c>
      <c r="I255" s="309"/>
      <c r="J255" s="310"/>
    </row>
    <row r="256" spans="6:10" x14ac:dyDescent="0.25">
      <c r="F256" s="414" t="str">
        <f t="shared" si="9"/>
        <v xml:space="preserve"> </v>
      </c>
      <c r="G256" s="415" t="str">
        <f t="shared" si="10"/>
        <v xml:space="preserve"> </v>
      </c>
      <c r="H256" s="386" t="str">
        <f t="shared" si="11"/>
        <v xml:space="preserve"> </v>
      </c>
      <c r="I256" s="309"/>
      <c r="J256" s="310"/>
    </row>
    <row r="257" spans="6:10" x14ac:dyDescent="0.25">
      <c r="F257" s="414" t="str">
        <f t="shared" si="9"/>
        <v xml:space="preserve"> </v>
      </c>
      <c r="G257" s="415" t="str">
        <f t="shared" si="10"/>
        <v xml:space="preserve"> </v>
      </c>
      <c r="H257" s="386" t="str">
        <f t="shared" si="11"/>
        <v xml:space="preserve"> </v>
      </c>
      <c r="I257" s="309"/>
      <c r="J257" s="310"/>
    </row>
    <row r="258" spans="6:10" x14ac:dyDescent="0.25">
      <c r="F258" s="414" t="str">
        <f t="shared" si="9"/>
        <v xml:space="preserve"> </v>
      </c>
      <c r="G258" s="415" t="str">
        <f t="shared" si="10"/>
        <v xml:space="preserve"> </v>
      </c>
      <c r="H258" s="386" t="str">
        <f t="shared" si="11"/>
        <v xml:space="preserve"> </v>
      </c>
      <c r="I258" s="309"/>
      <c r="J258" s="310"/>
    </row>
    <row r="259" spans="6:10" x14ac:dyDescent="0.25">
      <c r="F259" s="414" t="str">
        <f t="shared" si="9"/>
        <v xml:space="preserve"> </v>
      </c>
      <c r="G259" s="415" t="str">
        <f t="shared" si="10"/>
        <v xml:space="preserve"> </v>
      </c>
      <c r="H259" s="386" t="str">
        <f t="shared" si="11"/>
        <v xml:space="preserve"> </v>
      </c>
      <c r="I259" s="309"/>
      <c r="J259" s="310"/>
    </row>
    <row r="260" spans="6:10" x14ac:dyDescent="0.25">
      <c r="F260" s="414" t="str">
        <f t="shared" si="9"/>
        <v xml:space="preserve"> </v>
      </c>
      <c r="G260" s="415" t="str">
        <f t="shared" si="10"/>
        <v xml:space="preserve"> </v>
      </c>
      <c r="H260" s="386" t="str">
        <f t="shared" si="11"/>
        <v xml:space="preserve"> </v>
      </c>
      <c r="I260" s="309"/>
      <c r="J260" s="310"/>
    </row>
    <row r="261" spans="6:10" x14ac:dyDescent="0.25">
      <c r="F261" s="414" t="str">
        <f t="shared" si="9"/>
        <v xml:space="preserve"> </v>
      </c>
      <c r="G261" s="415" t="str">
        <f t="shared" si="10"/>
        <v xml:space="preserve"> </v>
      </c>
      <c r="H261" s="386" t="str">
        <f t="shared" si="11"/>
        <v xml:space="preserve"> </v>
      </c>
      <c r="I261" s="309"/>
      <c r="J261" s="310"/>
    </row>
    <row r="262" spans="6:10" x14ac:dyDescent="0.25">
      <c r="F262" s="414" t="str">
        <f t="shared" si="9"/>
        <v xml:space="preserve"> </v>
      </c>
      <c r="G262" s="415" t="str">
        <f t="shared" si="10"/>
        <v xml:space="preserve"> </v>
      </c>
      <c r="H262" s="386" t="str">
        <f t="shared" si="11"/>
        <v xml:space="preserve"> </v>
      </c>
      <c r="I262" s="309"/>
      <c r="J262" s="310"/>
    </row>
    <row r="263" spans="6:10" x14ac:dyDescent="0.25">
      <c r="F263" s="414" t="str">
        <f t="shared" si="9"/>
        <v xml:space="preserve"> </v>
      </c>
      <c r="G263" s="415" t="str">
        <f t="shared" si="10"/>
        <v xml:space="preserve"> </v>
      </c>
      <c r="H263" s="386" t="str">
        <f t="shared" si="11"/>
        <v xml:space="preserve"> </v>
      </c>
      <c r="I263" s="309"/>
      <c r="J263" s="310"/>
    </row>
    <row r="264" spans="6:10" x14ac:dyDescent="0.25">
      <c r="F264" s="414" t="str">
        <f t="shared" si="9"/>
        <v xml:space="preserve"> </v>
      </c>
      <c r="G264" s="415" t="str">
        <f t="shared" si="10"/>
        <v xml:space="preserve"> </v>
      </c>
      <c r="H264" s="386" t="str">
        <f t="shared" si="11"/>
        <v xml:space="preserve"> </v>
      </c>
      <c r="I264" s="309"/>
      <c r="J264" s="310"/>
    </row>
    <row r="265" spans="6:10" x14ac:dyDescent="0.25">
      <c r="F265" s="414" t="str">
        <f t="shared" si="9"/>
        <v xml:space="preserve"> </v>
      </c>
      <c r="G265" s="415" t="str">
        <f t="shared" si="10"/>
        <v xml:space="preserve"> </v>
      </c>
      <c r="H265" s="386" t="str">
        <f t="shared" si="11"/>
        <v xml:space="preserve"> </v>
      </c>
      <c r="I265" s="309"/>
      <c r="J265" s="310"/>
    </row>
    <row r="266" spans="6:10" x14ac:dyDescent="0.25">
      <c r="F266" s="414" t="str">
        <f t="shared" ref="F266:F329" si="12">IF(E266-D266=0," ",E266-D266)</f>
        <v xml:space="preserve"> </v>
      </c>
      <c r="G266" s="415" t="str">
        <f t="shared" ref="G266:G329" si="13">IFERROR(E266/D266%," ")</f>
        <v xml:space="preserve"> </v>
      </c>
      <c r="H266" s="386" t="str">
        <f t="shared" ref="H266:H329" si="14">IFERROR(IF(A266=0,IF(ABS(F266)&lt;$H$6," ",IF(F266=0," ",F266))," ")," ")</f>
        <v xml:space="preserve"> </v>
      </c>
      <c r="I266" s="309"/>
      <c r="J266" s="310"/>
    </row>
    <row r="267" spans="6:10" x14ac:dyDescent="0.25">
      <c r="F267" s="414" t="str">
        <f t="shared" si="12"/>
        <v xml:space="preserve"> </v>
      </c>
      <c r="G267" s="415" t="str">
        <f t="shared" si="13"/>
        <v xml:space="preserve"> </v>
      </c>
      <c r="H267" s="386" t="str">
        <f t="shared" si="14"/>
        <v xml:space="preserve"> </v>
      </c>
      <c r="I267" s="309"/>
      <c r="J267" s="310"/>
    </row>
    <row r="268" spans="6:10" x14ac:dyDescent="0.25">
      <c r="F268" s="414" t="str">
        <f t="shared" si="12"/>
        <v xml:space="preserve"> </v>
      </c>
      <c r="G268" s="415" t="str">
        <f t="shared" si="13"/>
        <v xml:space="preserve"> </v>
      </c>
      <c r="H268" s="386" t="str">
        <f t="shared" si="14"/>
        <v xml:space="preserve"> </v>
      </c>
      <c r="I268" s="309"/>
      <c r="J268" s="310"/>
    </row>
    <row r="269" spans="6:10" x14ac:dyDescent="0.25">
      <c r="F269" s="414" t="str">
        <f t="shared" si="12"/>
        <v xml:space="preserve"> </v>
      </c>
      <c r="G269" s="415" t="str">
        <f t="shared" si="13"/>
        <v xml:space="preserve"> </v>
      </c>
      <c r="H269" s="386" t="str">
        <f t="shared" si="14"/>
        <v xml:space="preserve"> </v>
      </c>
      <c r="I269" s="309"/>
      <c r="J269" s="310"/>
    </row>
    <row r="270" spans="6:10" x14ac:dyDescent="0.25">
      <c r="F270" s="414" t="str">
        <f t="shared" si="12"/>
        <v xml:space="preserve"> </v>
      </c>
      <c r="G270" s="415" t="str">
        <f t="shared" si="13"/>
        <v xml:space="preserve"> </v>
      </c>
      <c r="H270" s="386" t="str">
        <f t="shared" si="14"/>
        <v xml:space="preserve"> </v>
      </c>
      <c r="I270" s="309"/>
      <c r="J270" s="310"/>
    </row>
    <row r="271" spans="6:10" x14ac:dyDescent="0.25">
      <c r="F271" s="414" t="str">
        <f t="shared" si="12"/>
        <v xml:space="preserve"> </v>
      </c>
      <c r="G271" s="415" t="str">
        <f t="shared" si="13"/>
        <v xml:space="preserve"> </v>
      </c>
      <c r="H271" s="386" t="str">
        <f t="shared" si="14"/>
        <v xml:space="preserve"> </v>
      </c>
      <c r="I271" s="309"/>
      <c r="J271" s="310"/>
    </row>
    <row r="272" spans="6:10" x14ac:dyDescent="0.25">
      <c r="F272" s="414" t="str">
        <f t="shared" si="12"/>
        <v xml:space="preserve"> </v>
      </c>
      <c r="G272" s="415" t="str">
        <f t="shared" si="13"/>
        <v xml:space="preserve"> </v>
      </c>
      <c r="H272" s="386" t="str">
        <f t="shared" si="14"/>
        <v xml:space="preserve"> </v>
      </c>
      <c r="I272" s="309"/>
      <c r="J272" s="310"/>
    </row>
    <row r="273" spans="6:10" x14ac:dyDescent="0.25">
      <c r="F273" s="414" t="str">
        <f t="shared" si="12"/>
        <v xml:space="preserve"> </v>
      </c>
      <c r="G273" s="415" t="str">
        <f t="shared" si="13"/>
        <v xml:space="preserve"> </v>
      </c>
      <c r="H273" s="386" t="str">
        <f t="shared" si="14"/>
        <v xml:space="preserve"> </v>
      </c>
      <c r="I273" s="309"/>
      <c r="J273" s="310"/>
    </row>
    <row r="274" spans="6:10" x14ac:dyDescent="0.25">
      <c r="F274" s="414" t="str">
        <f t="shared" si="12"/>
        <v xml:space="preserve"> </v>
      </c>
      <c r="G274" s="415" t="str">
        <f t="shared" si="13"/>
        <v xml:space="preserve"> </v>
      </c>
      <c r="H274" s="386" t="str">
        <f t="shared" si="14"/>
        <v xml:space="preserve"> </v>
      </c>
      <c r="I274" s="309"/>
      <c r="J274" s="310"/>
    </row>
    <row r="275" spans="6:10" x14ac:dyDescent="0.25">
      <c r="F275" s="414" t="str">
        <f t="shared" si="12"/>
        <v xml:space="preserve"> </v>
      </c>
      <c r="G275" s="415" t="str">
        <f t="shared" si="13"/>
        <v xml:space="preserve"> </v>
      </c>
      <c r="H275" s="386" t="str">
        <f t="shared" si="14"/>
        <v xml:space="preserve"> </v>
      </c>
      <c r="I275" s="309"/>
      <c r="J275" s="310"/>
    </row>
    <row r="276" spans="6:10" x14ac:dyDescent="0.25">
      <c r="F276" s="414" t="str">
        <f t="shared" si="12"/>
        <v xml:space="preserve"> </v>
      </c>
      <c r="G276" s="415" t="str">
        <f t="shared" si="13"/>
        <v xml:space="preserve"> </v>
      </c>
      <c r="H276" s="386" t="str">
        <f t="shared" si="14"/>
        <v xml:space="preserve"> </v>
      </c>
      <c r="I276" s="309"/>
      <c r="J276" s="310"/>
    </row>
    <row r="277" spans="6:10" x14ac:dyDescent="0.25">
      <c r="F277" s="414" t="str">
        <f t="shared" si="12"/>
        <v xml:space="preserve"> </v>
      </c>
      <c r="G277" s="415" t="str">
        <f t="shared" si="13"/>
        <v xml:space="preserve"> </v>
      </c>
      <c r="H277" s="386" t="str">
        <f t="shared" si="14"/>
        <v xml:space="preserve"> </v>
      </c>
      <c r="I277" s="309"/>
      <c r="J277" s="310"/>
    </row>
    <row r="278" spans="6:10" x14ac:dyDescent="0.25">
      <c r="F278" s="414" t="str">
        <f t="shared" si="12"/>
        <v xml:space="preserve"> </v>
      </c>
      <c r="G278" s="415" t="str">
        <f t="shared" si="13"/>
        <v xml:space="preserve"> </v>
      </c>
      <c r="H278" s="386" t="str">
        <f t="shared" si="14"/>
        <v xml:space="preserve"> </v>
      </c>
      <c r="I278" s="309"/>
      <c r="J278" s="310"/>
    </row>
    <row r="279" spans="6:10" x14ac:dyDescent="0.25">
      <c r="F279" s="414" t="str">
        <f t="shared" si="12"/>
        <v xml:space="preserve"> </v>
      </c>
      <c r="G279" s="415" t="str">
        <f t="shared" si="13"/>
        <v xml:space="preserve"> </v>
      </c>
      <c r="H279" s="386" t="str">
        <f t="shared" si="14"/>
        <v xml:space="preserve"> </v>
      </c>
      <c r="I279" s="309"/>
      <c r="J279" s="310"/>
    </row>
    <row r="280" spans="6:10" x14ac:dyDescent="0.25">
      <c r="F280" s="414" t="str">
        <f t="shared" si="12"/>
        <v xml:space="preserve"> </v>
      </c>
      <c r="G280" s="415" t="str">
        <f t="shared" si="13"/>
        <v xml:space="preserve"> </v>
      </c>
      <c r="H280" s="386" t="str">
        <f t="shared" si="14"/>
        <v xml:space="preserve"> </v>
      </c>
      <c r="I280" s="309"/>
      <c r="J280" s="310"/>
    </row>
    <row r="281" spans="6:10" x14ac:dyDescent="0.25">
      <c r="F281" s="414" t="str">
        <f t="shared" si="12"/>
        <v xml:space="preserve"> </v>
      </c>
      <c r="G281" s="415" t="str">
        <f t="shared" si="13"/>
        <v xml:space="preserve"> </v>
      </c>
      <c r="H281" s="386" t="str">
        <f t="shared" si="14"/>
        <v xml:space="preserve"> </v>
      </c>
      <c r="I281" s="309"/>
      <c r="J281" s="310"/>
    </row>
    <row r="282" spans="6:10" x14ac:dyDescent="0.25">
      <c r="F282" s="414" t="str">
        <f t="shared" si="12"/>
        <v xml:space="preserve"> </v>
      </c>
      <c r="G282" s="415" t="str">
        <f t="shared" si="13"/>
        <v xml:space="preserve"> </v>
      </c>
      <c r="H282" s="386" t="str">
        <f t="shared" si="14"/>
        <v xml:space="preserve"> </v>
      </c>
      <c r="I282" s="309"/>
      <c r="J282" s="310"/>
    </row>
    <row r="283" spans="6:10" x14ac:dyDescent="0.25">
      <c r="F283" s="414" t="str">
        <f t="shared" si="12"/>
        <v xml:space="preserve"> </v>
      </c>
      <c r="G283" s="415" t="str">
        <f t="shared" si="13"/>
        <v xml:space="preserve"> </v>
      </c>
      <c r="H283" s="386" t="str">
        <f t="shared" si="14"/>
        <v xml:space="preserve"> </v>
      </c>
      <c r="I283" s="309"/>
      <c r="J283" s="310"/>
    </row>
    <row r="284" spans="6:10" x14ac:dyDescent="0.25">
      <c r="F284" s="414" t="str">
        <f t="shared" si="12"/>
        <v xml:space="preserve"> </v>
      </c>
      <c r="G284" s="415" t="str">
        <f t="shared" si="13"/>
        <v xml:space="preserve"> </v>
      </c>
      <c r="H284" s="386" t="str">
        <f t="shared" si="14"/>
        <v xml:space="preserve"> </v>
      </c>
      <c r="I284" s="309"/>
      <c r="J284" s="310"/>
    </row>
    <row r="285" spans="6:10" x14ac:dyDescent="0.25">
      <c r="F285" s="414" t="str">
        <f t="shared" si="12"/>
        <v xml:space="preserve"> </v>
      </c>
      <c r="G285" s="415" t="str">
        <f t="shared" si="13"/>
        <v xml:space="preserve"> </v>
      </c>
      <c r="H285" s="386" t="str">
        <f t="shared" si="14"/>
        <v xml:space="preserve"> </v>
      </c>
      <c r="I285" s="309"/>
      <c r="J285" s="310"/>
    </row>
    <row r="286" spans="6:10" x14ac:dyDescent="0.25">
      <c r="F286" s="414" t="str">
        <f t="shared" si="12"/>
        <v xml:space="preserve"> </v>
      </c>
      <c r="G286" s="415" t="str">
        <f t="shared" si="13"/>
        <v xml:space="preserve"> </v>
      </c>
      <c r="H286" s="386" t="str">
        <f t="shared" si="14"/>
        <v xml:space="preserve"> </v>
      </c>
      <c r="I286" s="309"/>
      <c r="J286" s="310"/>
    </row>
    <row r="287" spans="6:10" x14ac:dyDescent="0.25">
      <c r="F287" s="414" t="str">
        <f t="shared" si="12"/>
        <v xml:space="preserve"> </v>
      </c>
      <c r="G287" s="415" t="str">
        <f t="shared" si="13"/>
        <v xml:space="preserve"> </v>
      </c>
      <c r="H287" s="386" t="str">
        <f t="shared" si="14"/>
        <v xml:space="preserve"> </v>
      </c>
      <c r="I287" s="309"/>
      <c r="J287" s="310"/>
    </row>
    <row r="288" spans="6:10" x14ac:dyDescent="0.25">
      <c r="F288" s="414" t="str">
        <f t="shared" si="12"/>
        <v xml:space="preserve"> </v>
      </c>
      <c r="G288" s="415" t="str">
        <f t="shared" si="13"/>
        <v xml:space="preserve"> </v>
      </c>
      <c r="H288" s="386" t="str">
        <f t="shared" si="14"/>
        <v xml:space="preserve"> </v>
      </c>
      <c r="I288" s="309"/>
      <c r="J288" s="310"/>
    </row>
    <row r="289" spans="6:10" x14ac:dyDescent="0.25">
      <c r="F289" s="414" t="str">
        <f t="shared" si="12"/>
        <v xml:space="preserve"> </v>
      </c>
      <c r="G289" s="415" t="str">
        <f t="shared" si="13"/>
        <v xml:space="preserve"> </v>
      </c>
      <c r="H289" s="386" t="str">
        <f t="shared" si="14"/>
        <v xml:space="preserve"> </v>
      </c>
      <c r="I289" s="309"/>
      <c r="J289" s="310"/>
    </row>
    <row r="290" spans="6:10" x14ac:dyDescent="0.25">
      <c r="F290" s="414" t="str">
        <f t="shared" si="12"/>
        <v xml:space="preserve"> </v>
      </c>
      <c r="G290" s="415" t="str">
        <f t="shared" si="13"/>
        <v xml:space="preserve"> </v>
      </c>
      <c r="H290" s="386" t="str">
        <f t="shared" si="14"/>
        <v xml:space="preserve"> </v>
      </c>
      <c r="I290" s="309"/>
      <c r="J290" s="310"/>
    </row>
    <row r="291" spans="6:10" x14ac:dyDescent="0.25">
      <c r="F291" s="414" t="str">
        <f t="shared" si="12"/>
        <v xml:space="preserve"> </v>
      </c>
      <c r="G291" s="415" t="str">
        <f t="shared" si="13"/>
        <v xml:space="preserve"> </v>
      </c>
      <c r="H291" s="386" t="str">
        <f t="shared" si="14"/>
        <v xml:space="preserve"> </v>
      </c>
      <c r="I291" s="309"/>
      <c r="J291" s="310"/>
    </row>
    <row r="292" spans="6:10" x14ac:dyDescent="0.25">
      <c r="F292" s="414" t="str">
        <f t="shared" si="12"/>
        <v xml:space="preserve"> </v>
      </c>
      <c r="G292" s="415" t="str">
        <f t="shared" si="13"/>
        <v xml:space="preserve"> </v>
      </c>
      <c r="H292" s="386" t="str">
        <f t="shared" si="14"/>
        <v xml:space="preserve"> </v>
      </c>
      <c r="I292" s="309"/>
      <c r="J292" s="310"/>
    </row>
    <row r="293" spans="6:10" x14ac:dyDescent="0.25">
      <c r="F293" s="414" t="str">
        <f t="shared" si="12"/>
        <v xml:space="preserve"> </v>
      </c>
      <c r="G293" s="415" t="str">
        <f t="shared" si="13"/>
        <v xml:space="preserve"> </v>
      </c>
      <c r="H293" s="386" t="str">
        <f t="shared" si="14"/>
        <v xml:space="preserve"> </v>
      </c>
      <c r="I293" s="309"/>
      <c r="J293" s="310"/>
    </row>
    <row r="294" spans="6:10" x14ac:dyDescent="0.25">
      <c r="F294" s="414" t="str">
        <f t="shared" si="12"/>
        <v xml:space="preserve"> </v>
      </c>
      <c r="G294" s="415" t="str">
        <f t="shared" si="13"/>
        <v xml:space="preserve"> </v>
      </c>
      <c r="H294" s="386" t="str">
        <f t="shared" si="14"/>
        <v xml:space="preserve"> </v>
      </c>
      <c r="I294" s="309"/>
      <c r="J294" s="310"/>
    </row>
    <row r="295" spans="6:10" x14ac:dyDescent="0.25">
      <c r="F295" s="414" t="str">
        <f t="shared" si="12"/>
        <v xml:space="preserve"> </v>
      </c>
      <c r="G295" s="415" t="str">
        <f t="shared" si="13"/>
        <v xml:space="preserve"> </v>
      </c>
      <c r="H295" s="386" t="str">
        <f t="shared" si="14"/>
        <v xml:space="preserve"> </v>
      </c>
      <c r="I295" s="309"/>
      <c r="J295" s="310"/>
    </row>
    <row r="296" spans="6:10" x14ac:dyDescent="0.25">
      <c r="F296" s="414" t="str">
        <f t="shared" si="12"/>
        <v xml:space="preserve"> </v>
      </c>
      <c r="G296" s="415" t="str">
        <f t="shared" si="13"/>
        <v xml:space="preserve"> </v>
      </c>
      <c r="H296" s="386" t="str">
        <f t="shared" si="14"/>
        <v xml:space="preserve"> </v>
      </c>
      <c r="I296" s="309"/>
      <c r="J296" s="310"/>
    </row>
    <row r="297" spans="6:10" x14ac:dyDescent="0.25">
      <c r="F297" s="414" t="str">
        <f t="shared" si="12"/>
        <v xml:space="preserve"> </v>
      </c>
      <c r="G297" s="415" t="str">
        <f t="shared" si="13"/>
        <v xml:space="preserve"> </v>
      </c>
      <c r="H297" s="386" t="str">
        <f t="shared" si="14"/>
        <v xml:space="preserve"> </v>
      </c>
      <c r="I297" s="309"/>
      <c r="J297" s="310"/>
    </row>
    <row r="298" spans="6:10" x14ac:dyDescent="0.25">
      <c r="F298" s="414" t="str">
        <f t="shared" si="12"/>
        <v xml:space="preserve"> </v>
      </c>
      <c r="G298" s="415" t="str">
        <f t="shared" si="13"/>
        <v xml:space="preserve"> </v>
      </c>
      <c r="H298" s="386" t="str">
        <f t="shared" si="14"/>
        <v xml:space="preserve"> </v>
      </c>
      <c r="I298" s="309"/>
      <c r="J298" s="310"/>
    </row>
    <row r="299" spans="6:10" x14ac:dyDescent="0.25">
      <c r="F299" s="414" t="str">
        <f t="shared" si="12"/>
        <v xml:space="preserve"> </v>
      </c>
      <c r="G299" s="415" t="str">
        <f t="shared" si="13"/>
        <v xml:space="preserve"> </v>
      </c>
      <c r="H299" s="386" t="str">
        <f t="shared" si="14"/>
        <v xml:space="preserve"> </v>
      </c>
      <c r="I299" s="309"/>
      <c r="J299" s="310"/>
    </row>
    <row r="300" spans="6:10" x14ac:dyDescent="0.25">
      <c r="F300" s="414" t="str">
        <f t="shared" si="12"/>
        <v xml:space="preserve"> </v>
      </c>
      <c r="G300" s="415" t="str">
        <f t="shared" si="13"/>
        <v xml:space="preserve"> </v>
      </c>
      <c r="H300" s="386" t="str">
        <f t="shared" si="14"/>
        <v xml:space="preserve"> </v>
      </c>
      <c r="I300" s="309"/>
      <c r="J300" s="310"/>
    </row>
    <row r="301" spans="6:10" x14ac:dyDescent="0.25">
      <c r="F301" s="414" t="str">
        <f t="shared" si="12"/>
        <v xml:space="preserve"> </v>
      </c>
      <c r="G301" s="415" t="str">
        <f t="shared" si="13"/>
        <v xml:space="preserve"> </v>
      </c>
      <c r="H301" s="386" t="str">
        <f t="shared" si="14"/>
        <v xml:space="preserve"> </v>
      </c>
      <c r="I301" s="309"/>
      <c r="J301" s="310"/>
    </row>
    <row r="302" spans="6:10" x14ac:dyDescent="0.25">
      <c r="F302" s="414" t="str">
        <f t="shared" si="12"/>
        <v xml:space="preserve"> </v>
      </c>
      <c r="G302" s="415" t="str">
        <f t="shared" si="13"/>
        <v xml:space="preserve"> </v>
      </c>
      <c r="H302" s="386" t="str">
        <f t="shared" si="14"/>
        <v xml:space="preserve"> </v>
      </c>
      <c r="I302" s="309"/>
      <c r="J302" s="310"/>
    </row>
    <row r="303" spans="6:10" x14ac:dyDescent="0.25">
      <c r="F303" s="414" t="str">
        <f t="shared" si="12"/>
        <v xml:space="preserve"> </v>
      </c>
      <c r="G303" s="415" t="str">
        <f t="shared" si="13"/>
        <v xml:space="preserve"> </v>
      </c>
      <c r="H303" s="386" t="str">
        <f t="shared" si="14"/>
        <v xml:space="preserve"> </v>
      </c>
      <c r="I303" s="309"/>
      <c r="J303" s="310"/>
    </row>
    <row r="304" spans="6:10" x14ac:dyDescent="0.25">
      <c r="F304" s="414" t="str">
        <f t="shared" si="12"/>
        <v xml:space="preserve"> </v>
      </c>
      <c r="G304" s="415" t="str">
        <f t="shared" si="13"/>
        <v xml:space="preserve"> </v>
      </c>
      <c r="H304" s="386" t="str">
        <f t="shared" si="14"/>
        <v xml:space="preserve"> </v>
      </c>
      <c r="I304" s="309"/>
      <c r="J304" s="310"/>
    </row>
    <row r="305" spans="6:10" x14ac:dyDescent="0.25">
      <c r="F305" s="414" t="str">
        <f t="shared" si="12"/>
        <v xml:space="preserve"> </v>
      </c>
      <c r="G305" s="415" t="str">
        <f t="shared" si="13"/>
        <v xml:space="preserve"> </v>
      </c>
      <c r="H305" s="386" t="str">
        <f t="shared" si="14"/>
        <v xml:space="preserve"> </v>
      </c>
      <c r="I305" s="309"/>
      <c r="J305" s="310"/>
    </row>
    <row r="306" spans="6:10" x14ac:dyDescent="0.25">
      <c r="F306" s="414" t="str">
        <f t="shared" si="12"/>
        <v xml:space="preserve"> </v>
      </c>
      <c r="G306" s="415" t="str">
        <f t="shared" si="13"/>
        <v xml:space="preserve"> </v>
      </c>
      <c r="H306" s="386" t="str">
        <f t="shared" si="14"/>
        <v xml:space="preserve"> </v>
      </c>
      <c r="I306" s="309"/>
      <c r="J306" s="310"/>
    </row>
    <row r="307" spans="6:10" x14ac:dyDescent="0.25">
      <c r="F307" s="414" t="str">
        <f t="shared" si="12"/>
        <v xml:space="preserve"> </v>
      </c>
      <c r="G307" s="415" t="str">
        <f t="shared" si="13"/>
        <v xml:space="preserve"> </v>
      </c>
      <c r="H307" s="386" t="str">
        <f t="shared" si="14"/>
        <v xml:space="preserve"> </v>
      </c>
      <c r="I307" s="309"/>
      <c r="J307" s="310"/>
    </row>
    <row r="308" spans="6:10" x14ac:dyDescent="0.25">
      <c r="F308" s="414" t="str">
        <f t="shared" si="12"/>
        <v xml:space="preserve"> </v>
      </c>
      <c r="G308" s="415" t="str">
        <f t="shared" si="13"/>
        <v xml:space="preserve"> </v>
      </c>
      <c r="H308" s="386" t="str">
        <f t="shared" si="14"/>
        <v xml:space="preserve"> </v>
      </c>
      <c r="I308" s="309"/>
      <c r="J308" s="310"/>
    </row>
    <row r="309" spans="6:10" x14ac:dyDescent="0.25">
      <c r="F309" s="414" t="str">
        <f t="shared" si="12"/>
        <v xml:space="preserve"> </v>
      </c>
      <c r="G309" s="415" t="str">
        <f t="shared" si="13"/>
        <v xml:space="preserve"> </v>
      </c>
      <c r="H309" s="386" t="str">
        <f t="shared" si="14"/>
        <v xml:space="preserve"> </v>
      </c>
      <c r="I309" s="309"/>
      <c r="J309" s="310"/>
    </row>
    <row r="310" spans="6:10" x14ac:dyDescent="0.25">
      <c r="F310" s="414" t="str">
        <f t="shared" si="12"/>
        <v xml:space="preserve"> </v>
      </c>
      <c r="G310" s="415" t="str">
        <f t="shared" si="13"/>
        <v xml:space="preserve"> </v>
      </c>
      <c r="H310" s="386" t="str">
        <f t="shared" si="14"/>
        <v xml:space="preserve"> </v>
      </c>
      <c r="I310" s="309"/>
      <c r="J310" s="310"/>
    </row>
    <row r="311" spans="6:10" x14ac:dyDescent="0.25">
      <c r="F311" s="414" t="str">
        <f t="shared" si="12"/>
        <v xml:space="preserve"> </v>
      </c>
      <c r="G311" s="415" t="str">
        <f t="shared" si="13"/>
        <v xml:space="preserve"> </v>
      </c>
      <c r="H311" s="386" t="str">
        <f t="shared" si="14"/>
        <v xml:space="preserve"> </v>
      </c>
      <c r="I311" s="309"/>
      <c r="J311" s="310"/>
    </row>
    <row r="312" spans="6:10" x14ac:dyDescent="0.25">
      <c r="F312" s="414" t="str">
        <f t="shared" si="12"/>
        <v xml:space="preserve"> </v>
      </c>
      <c r="G312" s="415" t="str">
        <f t="shared" si="13"/>
        <v xml:space="preserve"> </v>
      </c>
      <c r="H312" s="386" t="str">
        <f t="shared" si="14"/>
        <v xml:space="preserve"> </v>
      </c>
      <c r="I312" s="309"/>
      <c r="J312" s="310"/>
    </row>
    <row r="313" spans="6:10" x14ac:dyDescent="0.25">
      <c r="F313" s="414" t="str">
        <f t="shared" si="12"/>
        <v xml:space="preserve"> </v>
      </c>
      <c r="G313" s="415" t="str">
        <f t="shared" si="13"/>
        <v xml:space="preserve"> </v>
      </c>
      <c r="H313" s="386" t="str">
        <f t="shared" si="14"/>
        <v xml:space="preserve"> </v>
      </c>
      <c r="I313" s="309"/>
      <c r="J313" s="310"/>
    </row>
    <row r="314" spans="6:10" x14ac:dyDescent="0.25">
      <c r="F314" s="414" t="str">
        <f t="shared" si="12"/>
        <v xml:space="preserve"> </v>
      </c>
      <c r="G314" s="415" t="str">
        <f t="shared" si="13"/>
        <v xml:space="preserve"> </v>
      </c>
      <c r="H314" s="386" t="str">
        <f t="shared" si="14"/>
        <v xml:space="preserve"> </v>
      </c>
      <c r="I314" s="309"/>
      <c r="J314" s="310"/>
    </row>
    <row r="315" spans="6:10" x14ac:dyDescent="0.25">
      <c r="F315" s="414" t="str">
        <f t="shared" si="12"/>
        <v xml:space="preserve"> </v>
      </c>
      <c r="G315" s="415" t="str">
        <f t="shared" si="13"/>
        <v xml:space="preserve"> </v>
      </c>
      <c r="H315" s="386" t="str">
        <f t="shared" si="14"/>
        <v xml:space="preserve"> </v>
      </c>
      <c r="I315" s="309"/>
      <c r="J315" s="310"/>
    </row>
    <row r="316" spans="6:10" x14ac:dyDescent="0.25">
      <c r="F316" s="414" t="str">
        <f t="shared" si="12"/>
        <v xml:space="preserve"> </v>
      </c>
      <c r="G316" s="415" t="str">
        <f t="shared" si="13"/>
        <v xml:space="preserve"> </v>
      </c>
      <c r="H316" s="386" t="str">
        <f t="shared" si="14"/>
        <v xml:space="preserve"> </v>
      </c>
      <c r="I316" s="309"/>
      <c r="J316" s="310"/>
    </row>
    <row r="317" spans="6:10" x14ac:dyDescent="0.25">
      <c r="F317" s="414" t="str">
        <f t="shared" si="12"/>
        <v xml:space="preserve"> </v>
      </c>
      <c r="G317" s="415" t="str">
        <f t="shared" si="13"/>
        <v xml:space="preserve"> </v>
      </c>
      <c r="H317" s="386" t="str">
        <f t="shared" si="14"/>
        <v xml:space="preserve"> </v>
      </c>
      <c r="I317" s="309"/>
      <c r="J317" s="310"/>
    </row>
    <row r="318" spans="6:10" x14ac:dyDescent="0.25">
      <c r="F318" s="414" t="str">
        <f t="shared" si="12"/>
        <v xml:space="preserve"> </v>
      </c>
      <c r="G318" s="415" t="str">
        <f t="shared" si="13"/>
        <v xml:space="preserve"> </v>
      </c>
      <c r="H318" s="386" t="str">
        <f t="shared" si="14"/>
        <v xml:space="preserve"> </v>
      </c>
      <c r="I318" s="309"/>
      <c r="J318" s="310"/>
    </row>
    <row r="319" spans="6:10" x14ac:dyDescent="0.25">
      <c r="F319" s="414" t="str">
        <f t="shared" si="12"/>
        <v xml:space="preserve"> </v>
      </c>
      <c r="G319" s="415" t="str">
        <f t="shared" si="13"/>
        <v xml:space="preserve"> </v>
      </c>
      <c r="H319" s="386" t="str">
        <f t="shared" si="14"/>
        <v xml:space="preserve"> </v>
      </c>
      <c r="I319" s="309"/>
      <c r="J319" s="310"/>
    </row>
    <row r="320" spans="6:10" x14ac:dyDescent="0.25">
      <c r="F320" s="414" t="str">
        <f t="shared" si="12"/>
        <v xml:space="preserve"> </v>
      </c>
      <c r="G320" s="415" t="str">
        <f t="shared" si="13"/>
        <v xml:space="preserve"> </v>
      </c>
      <c r="H320" s="386" t="str">
        <f t="shared" si="14"/>
        <v xml:space="preserve"> </v>
      </c>
      <c r="I320" s="309"/>
      <c r="J320" s="310"/>
    </row>
    <row r="321" spans="6:10" x14ac:dyDescent="0.25">
      <c r="F321" s="414" t="str">
        <f t="shared" si="12"/>
        <v xml:space="preserve"> </v>
      </c>
      <c r="G321" s="415" t="str">
        <f t="shared" si="13"/>
        <v xml:space="preserve"> </v>
      </c>
      <c r="H321" s="386" t="str">
        <f t="shared" si="14"/>
        <v xml:space="preserve"> </v>
      </c>
      <c r="I321" s="309"/>
      <c r="J321" s="310"/>
    </row>
    <row r="322" spans="6:10" x14ac:dyDescent="0.25">
      <c r="F322" s="414" t="str">
        <f t="shared" si="12"/>
        <v xml:space="preserve"> </v>
      </c>
      <c r="G322" s="415" t="str">
        <f t="shared" si="13"/>
        <v xml:space="preserve"> </v>
      </c>
      <c r="H322" s="386" t="str">
        <f t="shared" si="14"/>
        <v xml:space="preserve"> </v>
      </c>
      <c r="I322" s="309"/>
      <c r="J322" s="310"/>
    </row>
    <row r="323" spans="6:10" x14ac:dyDescent="0.25">
      <c r="F323" s="414" t="str">
        <f t="shared" si="12"/>
        <v xml:space="preserve"> </v>
      </c>
      <c r="G323" s="415" t="str">
        <f t="shared" si="13"/>
        <v xml:space="preserve"> </v>
      </c>
      <c r="H323" s="386" t="str">
        <f t="shared" si="14"/>
        <v xml:space="preserve"> </v>
      </c>
      <c r="I323" s="309"/>
      <c r="J323" s="310"/>
    </row>
    <row r="324" spans="6:10" x14ac:dyDescent="0.25">
      <c r="F324" s="414" t="str">
        <f t="shared" si="12"/>
        <v xml:space="preserve"> </v>
      </c>
      <c r="G324" s="415" t="str">
        <f t="shared" si="13"/>
        <v xml:space="preserve"> </v>
      </c>
      <c r="H324" s="386" t="str">
        <f t="shared" si="14"/>
        <v xml:space="preserve"> </v>
      </c>
      <c r="I324" s="309"/>
      <c r="J324" s="310"/>
    </row>
    <row r="325" spans="6:10" x14ac:dyDescent="0.25">
      <c r="F325" s="414" t="str">
        <f t="shared" si="12"/>
        <v xml:space="preserve"> </v>
      </c>
      <c r="G325" s="415" t="str">
        <f t="shared" si="13"/>
        <v xml:space="preserve"> </v>
      </c>
      <c r="H325" s="386" t="str">
        <f t="shared" si="14"/>
        <v xml:space="preserve"> </v>
      </c>
      <c r="I325" s="309"/>
      <c r="J325" s="310"/>
    </row>
    <row r="326" spans="6:10" x14ac:dyDescent="0.25">
      <c r="F326" s="414" t="str">
        <f t="shared" si="12"/>
        <v xml:space="preserve"> </v>
      </c>
      <c r="G326" s="415" t="str">
        <f t="shared" si="13"/>
        <v xml:space="preserve"> </v>
      </c>
      <c r="H326" s="386" t="str">
        <f t="shared" si="14"/>
        <v xml:space="preserve"> </v>
      </c>
      <c r="I326" s="309"/>
      <c r="J326" s="310"/>
    </row>
    <row r="327" spans="6:10" x14ac:dyDescent="0.25">
      <c r="F327" s="414" t="str">
        <f t="shared" si="12"/>
        <v xml:space="preserve"> </v>
      </c>
      <c r="G327" s="415" t="str">
        <f t="shared" si="13"/>
        <v xml:space="preserve"> </v>
      </c>
      <c r="H327" s="386" t="str">
        <f t="shared" si="14"/>
        <v xml:space="preserve"> </v>
      </c>
      <c r="I327" s="309"/>
      <c r="J327" s="310"/>
    </row>
    <row r="328" spans="6:10" x14ac:dyDescent="0.25">
      <c r="F328" s="414" t="str">
        <f t="shared" si="12"/>
        <v xml:space="preserve"> </v>
      </c>
      <c r="G328" s="415" t="str">
        <f t="shared" si="13"/>
        <v xml:space="preserve"> </v>
      </c>
      <c r="H328" s="386" t="str">
        <f t="shared" si="14"/>
        <v xml:space="preserve"> </v>
      </c>
      <c r="I328" s="309"/>
      <c r="J328" s="310"/>
    </row>
    <row r="329" spans="6:10" x14ac:dyDescent="0.25">
      <c r="F329" s="414" t="str">
        <f t="shared" si="12"/>
        <v xml:space="preserve"> </v>
      </c>
      <c r="G329" s="415" t="str">
        <f t="shared" si="13"/>
        <v xml:space="preserve"> </v>
      </c>
      <c r="H329" s="386" t="str">
        <f t="shared" si="14"/>
        <v xml:space="preserve"> </v>
      </c>
      <c r="I329" s="309"/>
      <c r="J329" s="310"/>
    </row>
    <row r="330" spans="6:10" x14ac:dyDescent="0.25">
      <c r="F330" s="414" t="str">
        <f t="shared" ref="F330:F393" si="15">IF(E330-D330=0," ",E330-D330)</f>
        <v xml:space="preserve"> </v>
      </c>
      <c r="G330" s="415" t="str">
        <f t="shared" ref="G330:G393" si="16">IFERROR(E330/D330%," ")</f>
        <v xml:space="preserve"> </v>
      </c>
      <c r="H330" s="386" t="str">
        <f t="shared" ref="H330:H393" si="17">IFERROR(IF(A330=0,IF(ABS(F330)&lt;$H$6," ",IF(F330=0," ",F330))," ")," ")</f>
        <v xml:space="preserve"> </v>
      </c>
      <c r="I330" s="309"/>
      <c r="J330" s="310"/>
    </row>
    <row r="331" spans="6:10" x14ac:dyDescent="0.25">
      <c r="F331" s="414" t="str">
        <f t="shared" si="15"/>
        <v xml:space="preserve"> </v>
      </c>
      <c r="G331" s="415" t="str">
        <f t="shared" si="16"/>
        <v xml:space="preserve"> </v>
      </c>
      <c r="H331" s="386" t="str">
        <f t="shared" si="17"/>
        <v xml:space="preserve"> </v>
      </c>
      <c r="I331" s="309"/>
      <c r="J331" s="310"/>
    </row>
    <row r="332" spans="6:10" x14ac:dyDescent="0.25">
      <c r="F332" s="414" t="str">
        <f t="shared" si="15"/>
        <v xml:space="preserve"> </v>
      </c>
      <c r="G332" s="415" t="str">
        <f t="shared" si="16"/>
        <v xml:space="preserve"> </v>
      </c>
      <c r="H332" s="386" t="str">
        <f t="shared" si="17"/>
        <v xml:space="preserve"> </v>
      </c>
      <c r="I332" s="309"/>
      <c r="J332" s="310"/>
    </row>
    <row r="333" spans="6:10" x14ac:dyDescent="0.25">
      <c r="F333" s="414" t="str">
        <f t="shared" si="15"/>
        <v xml:space="preserve"> </v>
      </c>
      <c r="G333" s="415" t="str">
        <f t="shared" si="16"/>
        <v xml:space="preserve"> </v>
      </c>
      <c r="H333" s="386" t="str">
        <f t="shared" si="17"/>
        <v xml:space="preserve"> </v>
      </c>
      <c r="I333" s="309"/>
      <c r="J333" s="310"/>
    </row>
    <row r="334" spans="6:10" x14ac:dyDescent="0.25">
      <c r="F334" s="414" t="str">
        <f t="shared" si="15"/>
        <v xml:space="preserve"> </v>
      </c>
      <c r="G334" s="415" t="str">
        <f t="shared" si="16"/>
        <v xml:space="preserve"> </v>
      </c>
      <c r="H334" s="386" t="str">
        <f t="shared" si="17"/>
        <v xml:space="preserve"> </v>
      </c>
      <c r="I334" s="309"/>
      <c r="J334" s="310"/>
    </row>
    <row r="335" spans="6:10" x14ac:dyDescent="0.25">
      <c r="F335" s="414" t="str">
        <f t="shared" si="15"/>
        <v xml:space="preserve"> </v>
      </c>
      <c r="G335" s="415" t="str">
        <f t="shared" si="16"/>
        <v xml:space="preserve"> </v>
      </c>
      <c r="H335" s="386" t="str">
        <f t="shared" si="17"/>
        <v xml:space="preserve"> </v>
      </c>
      <c r="I335" s="309"/>
      <c r="J335" s="310"/>
    </row>
    <row r="336" spans="6:10" x14ac:dyDescent="0.25">
      <c r="F336" s="414" t="str">
        <f t="shared" si="15"/>
        <v xml:space="preserve"> </v>
      </c>
      <c r="G336" s="415" t="str">
        <f t="shared" si="16"/>
        <v xml:space="preserve"> </v>
      </c>
      <c r="H336" s="386" t="str">
        <f t="shared" si="17"/>
        <v xml:space="preserve"> </v>
      </c>
      <c r="I336" s="309"/>
      <c r="J336" s="310"/>
    </row>
    <row r="337" spans="6:10" x14ac:dyDescent="0.25">
      <c r="F337" s="414" t="str">
        <f t="shared" si="15"/>
        <v xml:space="preserve"> </v>
      </c>
      <c r="G337" s="415" t="str">
        <f t="shared" si="16"/>
        <v xml:space="preserve"> </v>
      </c>
      <c r="H337" s="386" t="str">
        <f t="shared" si="17"/>
        <v xml:space="preserve"> </v>
      </c>
      <c r="I337" s="309"/>
      <c r="J337" s="310"/>
    </row>
    <row r="338" spans="6:10" x14ac:dyDescent="0.25">
      <c r="F338" s="414" t="str">
        <f t="shared" si="15"/>
        <v xml:space="preserve"> </v>
      </c>
      <c r="G338" s="415" t="str">
        <f t="shared" si="16"/>
        <v xml:space="preserve"> </v>
      </c>
      <c r="H338" s="386" t="str">
        <f t="shared" si="17"/>
        <v xml:space="preserve"> </v>
      </c>
      <c r="I338" s="309"/>
      <c r="J338" s="310"/>
    </row>
    <row r="339" spans="6:10" x14ac:dyDescent="0.25">
      <c r="F339" s="414" t="str">
        <f t="shared" si="15"/>
        <v xml:space="preserve"> </v>
      </c>
      <c r="G339" s="415" t="str">
        <f t="shared" si="16"/>
        <v xml:space="preserve"> </v>
      </c>
      <c r="H339" s="386" t="str">
        <f t="shared" si="17"/>
        <v xml:space="preserve"> </v>
      </c>
      <c r="I339" s="309"/>
      <c r="J339" s="310"/>
    </row>
    <row r="340" spans="6:10" x14ac:dyDescent="0.25">
      <c r="F340" s="414" t="str">
        <f t="shared" si="15"/>
        <v xml:space="preserve"> </v>
      </c>
      <c r="G340" s="415" t="str">
        <f t="shared" si="16"/>
        <v xml:space="preserve"> </v>
      </c>
      <c r="H340" s="386" t="str">
        <f t="shared" si="17"/>
        <v xml:space="preserve"> </v>
      </c>
      <c r="I340" s="309"/>
      <c r="J340" s="310"/>
    </row>
    <row r="341" spans="6:10" x14ac:dyDescent="0.25">
      <c r="F341" s="414" t="str">
        <f t="shared" si="15"/>
        <v xml:space="preserve"> </v>
      </c>
      <c r="G341" s="415" t="str">
        <f t="shared" si="16"/>
        <v xml:space="preserve"> </v>
      </c>
      <c r="H341" s="386" t="str">
        <f t="shared" si="17"/>
        <v xml:space="preserve"> </v>
      </c>
      <c r="I341" s="309"/>
      <c r="J341" s="310"/>
    </row>
    <row r="342" spans="6:10" x14ac:dyDescent="0.25">
      <c r="F342" s="414" t="str">
        <f t="shared" si="15"/>
        <v xml:space="preserve"> </v>
      </c>
      <c r="G342" s="415" t="str">
        <f t="shared" si="16"/>
        <v xml:space="preserve"> </v>
      </c>
      <c r="H342" s="386" t="str">
        <f t="shared" si="17"/>
        <v xml:space="preserve"> </v>
      </c>
      <c r="I342" s="309"/>
      <c r="J342" s="310"/>
    </row>
    <row r="343" spans="6:10" x14ac:dyDescent="0.25">
      <c r="F343" s="414" t="str">
        <f t="shared" si="15"/>
        <v xml:space="preserve"> </v>
      </c>
      <c r="G343" s="415" t="str">
        <f t="shared" si="16"/>
        <v xml:space="preserve"> </v>
      </c>
      <c r="H343" s="386" t="str">
        <f t="shared" si="17"/>
        <v xml:space="preserve"> </v>
      </c>
      <c r="I343" s="309"/>
      <c r="J343" s="310"/>
    </row>
    <row r="344" spans="6:10" x14ac:dyDescent="0.25">
      <c r="F344" s="414" t="str">
        <f t="shared" si="15"/>
        <v xml:space="preserve"> </v>
      </c>
      <c r="G344" s="415" t="str">
        <f t="shared" si="16"/>
        <v xml:space="preserve"> </v>
      </c>
      <c r="H344" s="386" t="str">
        <f t="shared" si="17"/>
        <v xml:space="preserve"> </v>
      </c>
      <c r="I344" s="309"/>
      <c r="J344" s="310"/>
    </row>
    <row r="345" spans="6:10" x14ac:dyDescent="0.25">
      <c r="F345" s="414" t="str">
        <f t="shared" si="15"/>
        <v xml:space="preserve"> </v>
      </c>
      <c r="G345" s="415" t="str">
        <f t="shared" si="16"/>
        <v xml:space="preserve"> </v>
      </c>
      <c r="H345" s="386" t="str">
        <f t="shared" si="17"/>
        <v xml:space="preserve"> </v>
      </c>
      <c r="I345" s="309"/>
      <c r="J345" s="310"/>
    </row>
    <row r="346" spans="6:10" x14ac:dyDescent="0.25">
      <c r="F346" s="414" t="str">
        <f t="shared" si="15"/>
        <v xml:space="preserve"> </v>
      </c>
      <c r="G346" s="415" t="str">
        <f t="shared" si="16"/>
        <v xml:space="preserve"> </v>
      </c>
      <c r="H346" s="386" t="str">
        <f t="shared" si="17"/>
        <v xml:space="preserve"> </v>
      </c>
      <c r="I346" s="309"/>
      <c r="J346" s="310"/>
    </row>
    <row r="347" spans="6:10" x14ac:dyDescent="0.25">
      <c r="F347" s="414" t="str">
        <f t="shared" si="15"/>
        <v xml:space="preserve"> </v>
      </c>
      <c r="G347" s="415" t="str">
        <f t="shared" si="16"/>
        <v xml:space="preserve"> </v>
      </c>
      <c r="H347" s="386" t="str">
        <f t="shared" si="17"/>
        <v xml:space="preserve"> </v>
      </c>
      <c r="I347" s="309"/>
      <c r="J347" s="310"/>
    </row>
    <row r="348" spans="6:10" x14ac:dyDescent="0.25">
      <c r="F348" s="414" t="str">
        <f t="shared" si="15"/>
        <v xml:space="preserve"> </v>
      </c>
      <c r="G348" s="415" t="str">
        <f t="shared" si="16"/>
        <v xml:space="preserve"> </v>
      </c>
      <c r="H348" s="386" t="str">
        <f t="shared" si="17"/>
        <v xml:space="preserve"> </v>
      </c>
      <c r="I348" s="309"/>
      <c r="J348" s="310"/>
    </row>
    <row r="349" spans="6:10" x14ac:dyDescent="0.25">
      <c r="F349" s="414" t="str">
        <f t="shared" si="15"/>
        <v xml:space="preserve"> </v>
      </c>
      <c r="G349" s="415" t="str">
        <f t="shared" si="16"/>
        <v xml:space="preserve"> </v>
      </c>
      <c r="H349" s="386" t="str">
        <f t="shared" si="17"/>
        <v xml:space="preserve"> </v>
      </c>
      <c r="I349" s="309"/>
      <c r="J349" s="310"/>
    </row>
    <row r="350" spans="6:10" x14ac:dyDescent="0.25">
      <c r="F350" s="414" t="str">
        <f t="shared" si="15"/>
        <v xml:space="preserve"> </v>
      </c>
      <c r="G350" s="415" t="str">
        <f t="shared" si="16"/>
        <v xml:space="preserve"> </v>
      </c>
      <c r="H350" s="386" t="str">
        <f t="shared" si="17"/>
        <v xml:space="preserve"> </v>
      </c>
      <c r="I350" s="309"/>
      <c r="J350" s="310"/>
    </row>
    <row r="351" spans="6:10" x14ac:dyDescent="0.25">
      <c r="F351" s="414" t="str">
        <f t="shared" si="15"/>
        <v xml:space="preserve"> </v>
      </c>
      <c r="G351" s="415" t="str">
        <f t="shared" si="16"/>
        <v xml:space="preserve"> </v>
      </c>
      <c r="H351" s="386" t="str">
        <f t="shared" si="17"/>
        <v xml:space="preserve"> </v>
      </c>
      <c r="I351" s="309"/>
      <c r="J351" s="310"/>
    </row>
    <row r="352" spans="6:10" x14ac:dyDescent="0.25">
      <c r="F352" s="414" t="str">
        <f t="shared" si="15"/>
        <v xml:space="preserve"> </v>
      </c>
      <c r="G352" s="415" t="str">
        <f t="shared" si="16"/>
        <v xml:space="preserve"> </v>
      </c>
      <c r="H352" s="386" t="str">
        <f t="shared" si="17"/>
        <v xml:space="preserve"> </v>
      </c>
      <c r="I352" s="309"/>
      <c r="J352" s="310"/>
    </row>
    <row r="353" spans="6:10" x14ac:dyDescent="0.25">
      <c r="F353" s="414" t="str">
        <f t="shared" si="15"/>
        <v xml:space="preserve"> </v>
      </c>
      <c r="G353" s="415" t="str">
        <f t="shared" si="16"/>
        <v xml:space="preserve"> </v>
      </c>
      <c r="H353" s="386" t="str">
        <f t="shared" si="17"/>
        <v xml:space="preserve"> </v>
      </c>
      <c r="I353" s="309"/>
      <c r="J353" s="310"/>
    </row>
    <row r="354" spans="6:10" x14ac:dyDescent="0.25">
      <c r="F354" s="414" t="str">
        <f t="shared" si="15"/>
        <v xml:space="preserve"> </v>
      </c>
      <c r="G354" s="415" t="str">
        <f t="shared" si="16"/>
        <v xml:space="preserve"> </v>
      </c>
      <c r="H354" s="386" t="str">
        <f t="shared" si="17"/>
        <v xml:space="preserve"> </v>
      </c>
      <c r="I354" s="309"/>
      <c r="J354" s="310"/>
    </row>
    <row r="355" spans="6:10" x14ac:dyDescent="0.25">
      <c r="F355" s="414" t="str">
        <f t="shared" si="15"/>
        <v xml:space="preserve"> </v>
      </c>
      <c r="G355" s="415" t="str">
        <f t="shared" si="16"/>
        <v xml:space="preserve"> </v>
      </c>
      <c r="H355" s="386" t="str">
        <f t="shared" si="17"/>
        <v xml:space="preserve"> </v>
      </c>
      <c r="I355" s="309"/>
      <c r="J355" s="310"/>
    </row>
    <row r="356" spans="6:10" x14ac:dyDescent="0.25">
      <c r="F356" s="414" t="str">
        <f t="shared" si="15"/>
        <v xml:space="preserve"> </v>
      </c>
      <c r="G356" s="415" t="str">
        <f t="shared" si="16"/>
        <v xml:space="preserve"> </v>
      </c>
      <c r="H356" s="386" t="str">
        <f t="shared" si="17"/>
        <v xml:space="preserve"> </v>
      </c>
      <c r="I356" s="309"/>
      <c r="J356" s="310"/>
    </row>
    <row r="357" spans="6:10" x14ac:dyDescent="0.25">
      <c r="F357" s="414" t="str">
        <f t="shared" si="15"/>
        <v xml:space="preserve"> </v>
      </c>
      <c r="G357" s="415" t="str">
        <f t="shared" si="16"/>
        <v xml:space="preserve"> </v>
      </c>
      <c r="H357" s="386" t="str">
        <f t="shared" si="17"/>
        <v xml:space="preserve"> </v>
      </c>
      <c r="I357" s="309"/>
      <c r="J357" s="310"/>
    </row>
    <row r="358" spans="6:10" x14ac:dyDescent="0.25">
      <c r="F358" s="414" t="str">
        <f t="shared" si="15"/>
        <v xml:space="preserve"> </v>
      </c>
      <c r="G358" s="415" t="str">
        <f t="shared" si="16"/>
        <v xml:space="preserve"> </v>
      </c>
      <c r="H358" s="386" t="str">
        <f t="shared" si="17"/>
        <v xml:space="preserve"> </v>
      </c>
      <c r="I358" s="309"/>
      <c r="J358" s="310"/>
    </row>
    <row r="359" spans="6:10" x14ac:dyDescent="0.25">
      <c r="F359" s="414" t="str">
        <f t="shared" si="15"/>
        <v xml:space="preserve"> </v>
      </c>
      <c r="G359" s="415" t="str">
        <f t="shared" si="16"/>
        <v xml:space="preserve"> </v>
      </c>
      <c r="H359" s="386" t="str">
        <f t="shared" si="17"/>
        <v xml:space="preserve"> </v>
      </c>
      <c r="I359" s="309"/>
      <c r="J359" s="310"/>
    </row>
    <row r="360" spans="6:10" x14ac:dyDescent="0.25">
      <c r="F360" s="414" t="str">
        <f t="shared" si="15"/>
        <v xml:space="preserve"> </v>
      </c>
      <c r="G360" s="415" t="str">
        <f t="shared" si="16"/>
        <v xml:space="preserve"> </v>
      </c>
      <c r="H360" s="386" t="str">
        <f t="shared" si="17"/>
        <v xml:space="preserve"> </v>
      </c>
      <c r="I360" s="309"/>
      <c r="J360" s="310"/>
    </row>
    <row r="361" spans="6:10" x14ac:dyDescent="0.25">
      <c r="F361" s="414" t="str">
        <f t="shared" si="15"/>
        <v xml:space="preserve"> </v>
      </c>
      <c r="G361" s="415" t="str">
        <f t="shared" si="16"/>
        <v xml:space="preserve"> </v>
      </c>
      <c r="H361" s="386" t="str">
        <f t="shared" si="17"/>
        <v xml:space="preserve"> </v>
      </c>
      <c r="I361" s="309"/>
      <c r="J361" s="310"/>
    </row>
    <row r="362" spans="6:10" x14ac:dyDescent="0.25">
      <c r="F362" s="414" t="str">
        <f t="shared" si="15"/>
        <v xml:space="preserve"> </v>
      </c>
      <c r="G362" s="415" t="str">
        <f t="shared" si="16"/>
        <v xml:space="preserve"> </v>
      </c>
      <c r="H362" s="386" t="str">
        <f t="shared" si="17"/>
        <v xml:space="preserve"> </v>
      </c>
      <c r="I362" s="309"/>
      <c r="J362" s="310"/>
    </row>
    <row r="363" spans="6:10" x14ac:dyDescent="0.25">
      <c r="F363" s="414" t="str">
        <f t="shared" si="15"/>
        <v xml:space="preserve"> </v>
      </c>
      <c r="G363" s="415" t="str">
        <f t="shared" si="16"/>
        <v xml:space="preserve"> </v>
      </c>
      <c r="H363" s="386" t="str">
        <f t="shared" si="17"/>
        <v xml:space="preserve"> </v>
      </c>
      <c r="I363" s="309"/>
      <c r="J363" s="310"/>
    </row>
    <row r="364" spans="6:10" x14ac:dyDescent="0.25">
      <c r="F364" s="414" t="str">
        <f t="shared" si="15"/>
        <v xml:space="preserve"> </v>
      </c>
      <c r="G364" s="415" t="str">
        <f t="shared" si="16"/>
        <v xml:space="preserve"> </v>
      </c>
      <c r="H364" s="386" t="str">
        <f t="shared" si="17"/>
        <v xml:space="preserve"> </v>
      </c>
      <c r="I364" s="309"/>
      <c r="J364" s="310"/>
    </row>
    <row r="365" spans="6:10" x14ac:dyDescent="0.25">
      <c r="F365" s="414" t="str">
        <f t="shared" si="15"/>
        <v xml:space="preserve"> </v>
      </c>
      <c r="G365" s="415" t="str">
        <f t="shared" si="16"/>
        <v xml:space="preserve"> </v>
      </c>
      <c r="H365" s="386" t="str">
        <f t="shared" si="17"/>
        <v xml:space="preserve"> </v>
      </c>
      <c r="I365" s="309"/>
      <c r="J365" s="310"/>
    </row>
    <row r="366" spans="6:10" x14ac:dyDescent="0.25">
      <c r="F366" s="414" t="str">
        <f t="shared" si="15"/>
        <v xml:space="preserve"> </v>
      </c>
      <c r="G366" s="415" t="str">
        <f t="shared" si="16"/>
        <v xml:space="preserve"> </v>
      </c>
      <c r="H366" s="386" t="str">
        <f t="shared" si="17"/>
        <v xml:space="preserve"> </v>
      </c>
      <c r="I366" s="309"/>
      <c r="J366" s="310"/>
    </row>
    <row r="367" spans="6:10" x14ac:dyDescent="0.25">
      <c r="F367" s="414" t="str">
        <f t="shared" si="15"/>
        <v xml:space="preserve"> </v>
      </c>
      <c r="G367" s="415" t="str">
        <f t="shared" si="16"/>
        <v xml:space="preserve"> </v>
      </c>
      <c r="H367" s="386" t="str">
        <f t="shared" si="17"/>
        <v xml:space="preserve"> </v>
      </c>
      <c r="I367" s="309"/>
      <c r="J367" s="310"/>
    </row>
    <row r="368" spans="6:10" x14ac:dyDescent="0.25">
      <c r="F368" s="414" t="str">
        <f t="shared" si="15"/>
        <v xml:space="preserve"> </v>
      </c>
      <c r="G368" s="415" t="str">
        <f t="shared" si="16"/>
        <v xml:space="preserve"> </v>
      </c>
      <c r="H368" s="386" t="str">
        <f t="shared" si="17"/>
        <v xml:space="preserve"> </v>
      </c>
      <c r="I368" s="309"/>
      <c r="J368" s="310"/>
    </row>
    <row r="369" spans="6:10" x14ac:dyDescent="0.25">
      <c r="F369" s="414" t="str">
        <f t="shared" si="15"/>
        <v xml:space="preserve"> </v>
      </c>
      <c r="G369" s="415" t="str">
        <f t="shared" si="16"/>
        <v xml:space="preserve"> </v>
      </c>
      <c r="H369" s="386" t="str">
        <f t="shared" si="17"/>
        <v xml:space="preserve"> </v>
      </c>
      <c r="I369" s="309"/>
      <c r="J369" s="310"/>
    </row>
    <row r="370" spans="6:10" x14ac:dyDescent="0.25">
      <c r="F370" s="414" t="str">
        <f t="shared" si="15"/>
        <v xml:space="preserve"> </v>
      </c>
      <c r="G370" s="415" t="str">
        <f t="shared" si="16"/>
        <v xml:space="preserve"> </v>
      </c>
      <c r="H370" s="386" t="str">
        <f t="shared" si="17"/>
        <v xml:space="preserve"> </v>
      </c>
      <c r="I370" s="309"/>
      <c r="J370" s="310"/>
    </row>
    <row r="371" spans="6:10" x14ac:dyDescent="0.25">
      <c r="F371" s="414" t="str">
        <f t="shared" si="15"/>
        <v xml:space="preserve"> </v>
      </c>
      <c r="G371" s="415" t="str">
        <f t="shared" si="16"/>
        <v xml:space="preserve"> </v>
      </c>
      <c r="H371" s="386" t="str">
        <f t="shared" si="17"/>
        <v xml:space="preserve"> </v>
      </c>
      <c r="I371" s="309"/>
      <c r="J371" s="310"/>
    </row>
    <row r="372" spans="6:10" x14ac:dyDescent="0.25">
      <c r="F372" s="414" t="str">
        <f t="shared" si="15"/>
        <v xml:space="preserve"> </v>
      </c>
      <c r="G372" s="415" t="str">
        <f t="shared" si="16"/>
        <v xml:space="preserve"> </v>
      </c>
      <c r="H372" s="386" t="str">
        <f t="shared" si="17"/>
        <v xml:space="preserve"> </v>
      </c>
      <c r="I372" s="309"/>
      <c r="J372" s="310"/>
    </row>
    <row r="373" spans="6:10" x14ac:dyDescent="0.25">
      <c r="F373" s="414" t="str">
        <f t="shared" si="15"/>
        <v xml:space="preserve"> </v>
      </c>
      <c r="G373" s="415" t="str">
        <f t="shared" si="16"/>
        <v xml:space="preserve"> </v>
      </c>
      <c r="H373" s="386" t="str">
        <f t="shared" si="17"/>
        <v xml:space="preserve"> </v>
      </c>
      <c r="I373" s="309"/>
      <c r="J373" s="310"/>
    </row>
    <row r="374" spans="6:10" x14ac:dyDescent="0.25">
      <c r="F374" s="414" t="str">
        <f t="shared" si="15"/>
        <v xml:space="preserve"> </v>
      </c>
      <c r="G374" s="415" t="str">
        <f t="shared" si="16"/>
        <v xml:space="preserve"> </v>
      </c>
      <c r="H374" s="386" t="str">
        <f t="shared" si="17"/>
        <v xml:space="preserve"> </v>
      </c>
      <c r="I374" s="309"/>
      <c r="J374" s="310"/>
    </row>
    <row r="375" spans="6:10" x14ac:dyDescent="0.25">
      <c r="F375" s="414" t="str">
        <f t="shared" si="15"/>
        <v xml:space="preserve"> </v>
      </c>
      <c r="G375" s="415" t="str">
        <f t="shared" si="16"/>
        <v xml:space="preserve"> </v>
      </c>
      <c r="H375" s="386" t="str">
        <f t="shared" si="17"/>
        <v xml:space="preserve"> </v>
      </c>
      <c r="I375" s="309"/>
      <c r="J375" s="310"/>
    </row>
    <row r="376" spans="6:10" x14ac:dyDescent="0.25">
      <c r="F376" s="414" t="str">
        <f t="shared" si="15"/>
        <v xml:space="preserve"> </v>
      </c>
      <c r="G376" s="415" t="str">
        <f t="shared" si="16"/>
        <v xml:space="preserve"> </v>
      </c>
      <c r="H376" s="386" t="str">
        <f t="shared" si="17"/>
        <v xml:space="preserve"> </v>
      </c>
      <c r="I376" s="309"/>
      <c r="J376" s="310"/>
    </row>
    <row r="377" spans="6:10" x14ac:dyDescent="0.25">
      <c r="F377" s="414" t="str">
        <f t="shared" si="15"/>
        <v xml:space="preserve"> </v>
      </c>
      <c r="G377" s="415" t="str">
        <f t="shared" si="16"/>
        <v xml:space="preserve"> </v>
      </c>
      <c r="H377" s="386" t="str">
        <f t="shared" si="17"/>
        <v xml:space="preserve"> </v>
      </c>
      <c r="I377" s="309"/>
      <c r="J377" s="310"/>
    </row>
    <row r="378" spans="6:10" x14ac:dyDescent="0.25">
      <c r="F378" s="414" t="str">
        <f t="shared" si="15"/>
        <v xml:space="preserve"> </v>
      </c>
      <c r="G378" s="415" t="str">
        <f t="shared" si="16"/>
        <v xml:space="preserve"> </v>
      </c>
      <c r="H378" s="386" t="str">
        <f t="shared" si="17"/>
        <v xml:space="preserve"> </v>
      </c>
      <c r="I378" s="309"/>
      <c r="J378" s="310"/>
    </row>
    <row r="379" spans="6:10" x14ac:dyDescent="0.25">
      <c r="F379" s="414" t="str">
        <f t="shared" si="15"/>
        <v xml:space="preserve"> </v>
      </c>
      <c r="G379" s="415" t="str">
        <f t="shared" si="16"/>
        <v xml:space="preserve"> </v>
      </c>
      <c r="H379" s="386" t="str">
        <f t="shared" si="17"/>
        <v xml:space="preserve"> </v>
      </c>
      <c r="I379" s="309"/>
      <c r="J379" s="310"/>
    </row>
    <row r="380" spans="6:10" x14ac:dyDescent="0.25">
      <c r="F380" s="414" t="str">
        <f t="shared" si="15"/>
        <v xml:space="preserve"> </v>
      </c>
      <c r="G380" s="415" t="str">
        <f t="shared" si="16"/>
        <v xml:space="preserve"> </v>
      </c>
      <c r="H380" s="386" t="str">
        <f t="shared" si="17"/>
        <v xml:space="preserve"> </v>
      </c>
      <c r="I380" s="309"/>
      <c r="J380" s="310"/>
    </row>
    <row r="381" spans="6:10" x14ac:dyDescent="0.25">
      <c r="F381" s="414" t="str">
        <f t="shared" si="15"/>
        <v xml:space="preserve"> </v>
      </c>
      <c r="G381" s="415" t="str">
        <f t="shared" si="16"/>
        <v xml:space="preserve"> </v>
      </c>
      <c r="H381" s="386" t="str">
        <f t="shared" si="17"/>
        <v xml:space="preserve"> </v>
      </c>
      <c r="I381" s="309"/>
      <c r="J381" s="310"/>
    </row>
    <row r="382" spans="6:10" x14ac:dyDescent="0.25">
      <c r="F382" s="414" t="str">
        <f t="shared" si="15"/>
        <v xml:space="preserve"> </v>
      </c>
      <c r="G382" s="415" t="str">
        <f t="shared" si="16"/>
        <v xml:space="preserve"> </v>
      </c>
      <c r="H382" s="386" t="str">
        <f t="shared" si="17"/>
        <v xml:space="preserve"> </v>
      </c>
      <c r="I382" s="309"/>
      <c r="J382" s="310"/>
    </row>
    <row r="383" spans="6:10" x14ac:dyDescent="0.25">
      <c r="F383" s="414" t="str">
        <f t="shared" si="15"/>
        <v xml:space="preserve"> </v>
      </c>
      <c r="G383" s="415" t="str">
        <f t="shared" si="16"/>
        <v xml:space="preserve"> </v>
      </c>
      <c r="H383" s="386" t="str">
        <f t="shared" si="17"/>
        <v xml:space="preserve"> </v>
      </c>
      <c r="I383" s="309"/>
      <c r="J383" s="310"/>
    </row>
    <row r="384" spans="6:10" x14ac:dyDescent="0.25">
      <c r="F384" s="414" t="str">
        <f t="shared" si="15"/>
        <v xml:space="preserve"> </v>
      </c>
      <c r="G384" s="415" t="str">
        <f t="shared" si="16"/>
        <v xml:space="preserve"> </v>
      </c>
      <c r="H384" s="386" t="str">
        <f t="shared" si="17"/>
        <v xml:space="preserve"> </v>
      </c>
      <c r="I384" s="309"/>
      <c r="J384" s="310"/>
    </row>
    <row r="385" spans="6:10" x14ac:dyDescent="0.25">
      <c r="F385" s="414" t="str">
        <f t="shared" si="15"/>
        <v xml:space="preserve"> </v>
      </c>
      <c r="G385" s="415" t="str">
        <f t="shared" si="16"/>
        <v xml:space="preserve"> </v>
      </c>
      <c r="H385" s="386" t="str">
        <f t="shared" si="17"/>
        <v xml:space="preserve"> </v>
      </c>
      <c r="I385" s="309"/>
      <c r="J385" s="310"/>
    </row>
    <row r="386" spans="6:10" x14ac:dyDescent="0.25">
      <c r="F386" s="414" t="str">
        <f t="shared" si="15"/>
        <v xml:space="preserve"> </v>
      </c>
      <c r="G386" s="415" t="str">
        <f t="shared" si="16"/>
        <v xml:space="preserve"> </v>
      </c>
      <c r="H386" s="386" t="str">
        <f t="shared" si="17"/>
        <v xml:space="preserve"> </v>
      </c>
      <c r="I386" s="309"/>
      <c r="J386" s="310"/>
    </row>
    <row r="387" spans="6:10" x14ac:dyDescent="0.25">
      <c r="F387" s="414" t="str">
        <f t="shared" si="15"/>
        <v xml:space="preserve"> </v>
      </c>
      <c r="G387" s="415" t="str">
        <f t="shared" si="16"/>
        <v xml:space="preserve"> </v>
      </c>
      <c r="H387" s="386" t="str">
        <f t="shared" si="17"/>
        <v xml:space="preserve"> </v>
      </c>
      <c r="I387" s="309"/>
      <c r="J387" s="310"/>
    </row>
    <row r="388" spans="6:10" x14ac:dyDescent="0.25">
      <c r="F388" s="414" t="str">
        <f t="shared" si="15"/>
        <v xml:space="preserve"> </v>
      </c>
      <c r="G388" s="415" t="str">
        <f t="shared" si="16"/>
        <v xml:space="preserve"> </v>
      </c>
      <c r="H388" s="386" t="str">
        <f t="shared" si="17"/>
        <v xml:space="preserve"> </v>
      </c>
      <c r="I388" s="309"/>
      <c r="J388" s="310"/>
    </row>
    <row r="389" spans="6:10" x14ac:dyDescent="0.25">
      <c r="F389" s="414" t="str">
        <f t="shared" si="15"/>
        <v xml:space="preserve"> </v>
      </c>
      <c r="G389" s="415" t="str">
        <f t="shared" si="16"/>
        <v xml:space="preserve"> </v>
      </c>
      <c r="H389" s="386" t="str">
        <f t="shared" si="17"/>
        <v xml:space="preserve"> </v>
      </c>
      <c r="I389" s="309"/>
      <c r="J389" s="310"/>
    </row>
    <row r="390" spans="6:10" x14ac:dyDescent="0.25">
      <c r="F390" s="414" t="str">
        <f t="shared" si="15"/>
        <v xml:space="preserve"> </v>
      </c>
      <c r="G390" s="415" t="str">
        <f t="shared" si="16"/>
        <v xml:space="preserve"> </v>
      </c>
      <c r="H390" s="386" t="str">
        <f t="shared" si="17"/>
        <v xml:space="preserve"> </v>
      </c>
      <c r="I390" s="309"/>
      <c r="J390" s="310"/>
    </row>
    <row r="391" spans="6:10" x14ac:dyDescent="0.25">
      <c r="F391" s="414" t="str">
        <f t="shared" si="15"/>
        <v xml:space="preserve"> </v>
      </c>
      <c r="G391" s="415" t="str">
        <f t="shared" si="16"/>
        <v xml:space="preserve"> </v>
      </c>
      <c r="H391" s="386" t="str">
        <f t="shared" si="17"/>
        <v xml:space="preserve"> </v>
      </c>
      <c r="I391" s="309"/>
      <c r="J391" s="310"/>
    </row>
    <row r="392" spans="6:10" x14ac:dyDescent="0.25">
      <c r="F392" s="414" t="str">
        <f t="shared" si="15"/>
        <v xml:space="preserve"> </v>
      </c>
      <c r="G392" s="415" t="str">
        <f t="shared" si="16"/>
        <v xml:space="preserve"> </v>
      </c>
      <c r="H392" s="386" t="str">
        <f t="shared" si="17"/>
        <v xml:space="preserve"> </v>
      </c>
      <c r="I392" s="309"/>
      <c r="J392" s="310"/>
    </row>
    <row r="393" spans="6:10" x14ac:dyDescent="0.25">
      <c r="F393" s="414" t="str">
        <f t="shared" si="15"/>
        <v xml:space="preserve"> </v>
      </c>
      <c r="G393" s="415" t="str">
        <f t="shared" si="16"/>
        <v xml:space="preserve"> </v>
      </c>
      <c r="H393" s="386" t="str">
        <f t="shared" si="17"/>
        <v xml:space="preserve"> </v>
      </c>
      <c r="I393" s="309"/>
      <c r="J393" s="310"/>
    </row>
    <row r="394" spans="6:10" x14ac:dyDescent="0.25">
      <c r="F394" s="414" t="str">
        <f t="shared" ref="F394:F400" si="18">IF(E394-D394=0," ",E394-D394)</f>
        <v xml:space="preserve"> </v>
      </c>
      <c r="G394" s="415" t="str">
        <f t="shared" ref="G394:G400" si="19">IFERROR(E394/D394%," ")</f>
        <v xml:space="preserve"> </v>
      </c>
      <c r="H394" s="386" t="str">
        <f t="shared" ref="H394:H400" si="20">IFERROR(IF(A394=0,IF(ABS(F394)&lt;$H$6," ",IF(F394=0," ",F394))," ")," ")</f>
        <v xml:space="preserve"> </v>
      </c>
      <c r="I394" s="309"/>
      <c r="J394" s="310"/>
    </row>
    <row r="395" spans="6:10" x14ac:dyDescent="0.25">
      <c r="F395" s="414" t="str">
        <f t="shared" si="18"/>
        <v xml:space="preserve"> </v>
      </c>
      <c r="G395" s="415" t="str">
        <f t="shared" si="19"/>
        <v xml:space="preserve"> </v>
      </c>
      <c r="H395" s="386" t="str">
        <f t="shared" si="20"/>
        <v xml:space="preserve"> </v>
      </c>
      <c r="I395" s="309"/>
      <c r="J395" s="310"/>
    </row>
    <row r="396" spans="6:10" x14ac:dyDescent="0.25">
      <c r="F396" s="414" t="str">
        <f t="shared" si="18"/>
        <v xml:space="preserve"> </v>
      </c>
      <c r="G396" s="415" t="str">
        <f t="shared" si="19"/>
        <v xml:space="preserve"> </v>
      </c>
      <c r="H396" s="386" t="str">
        <f t="shared" si="20"/>
        <v xml:space="preserve"> </v>
      </c>
      <c r="I396" s="309"/>
      <c r="J396" s="310"/>
    </row>
    <row r="397" spans="6:10" x14ac:dyDescent="0.25">
      <c r="F397" s="414" t="str">
        <f t="shared" si="18"/>
        <v xml:space="preserve"> </v>
      </c>
      <c r="G397" s="415" t="str">
        <f t="shared" si="19"/>
        <v xml:space="preserve"> </v>
      </c>
      <c r="H397" s="386" t="str">
        <f t="shared" si="20"/>
        <v xml:space="preserve"> </v>
      </c>
      <c r="I397" s="309"/>
      <c r="J397" s="310"/>
    </row>
    <row r="398" spans="6:10" x14ac:dyDescent="0.25">
      <c r="F398" s="414" t="str">
        <f t="shared" si="18"/>
        <v xml:space="preserve"> </v>
      </c>
      <c r="G398" s="415" t="str">
        <f t="shared" si="19"/>
        <v xml:space="preserve"> </v>
      </c>
      <c r="H398" s="386" t="str">
        <f t="shared" si="20"/>
        <v xml:space="preserve"> </v>
      </c>
      <c r="I398" s="309"/>
      <c r="J398" s="310"/>
    </row>
    <row r="399" spans="6:10" x14ac:dyDescent="0.25">
      <c r="F399" s="414" t="str">
        <f t="shared" si="18"/>
        <v xml:space="preserve"> </v>
      </c>
      <c r="G399" s="415" t="str">
        <f t="shared" si="19"/>
        <v xml:space="preserve"> </v>
      </c>
      <c r="H399" s="386" t="str">
        <f t="shared" si="20"/>
        <v xml:space="preserve"> </v>
      </c>
      <c r="I399" s="309"/>
      <c r="J399" s="310"/>
    </row>
    <row r="400" spans="6:10" x14ac:dyDescent="0.25">
      <c r="F400" s="414" t="str">
        <f t="shared" si="18"/>
        <v xml:space="preserve"> </v>
      </c>
      <c r="G400" s="415" t="str">
        <f t="shared" si="19"/>
        <v xml:space="preserve"> </v>
      </c>
      <c r="H400" s="386" t="str">
        <f t="shared" si="20"/>
        <v xml:space="preserve"> </v>
      </c>
      <c r="I400" s="309"/>
      <c r="J400" s="312" t="s">
        <v>208</v>
      </c>
    </row>
  </sheetData>
  <phoneticPr fontId="0" type="noConversion"/>
  <conditionalFormatting sqref="I10:I400">
    <cfRule type="expression" dxfId="8" priority="2" stopIfTrue="1">
      <formula>ABS(H10)&gt;=$H$6</formula>
    </cfRule>
  </conditionalFormatting>
  <conditionalFormatting sqref="H9:H400">
    <cfRule type="expression" dxfId="7" priority="1" stopIfTrue="1">
      <formula>ABS(H9)&gt;=$H$6</formula>
    </cfRule>
  </conditionalFormatting>
  <hyperlinks>
    <hyperlink ref="K4" location="'KM-AI-01'!A1" display="KM-AI-01"/>
    <hyperlink ref="K5" location="'KM-AI-02'!A1" display="KM-AI-02"/>
    <hyperlink ref="K6" location="'KM-AI-10-1'!A1" display="KM-AI-10-1"/>
    <hyperlink ref="K11" location="'KM-AI-10-M'!A1" display="KM-AI-10-M"/>
    <hyperlink ref="K7" location="'KM-AI-10-2'!A1" display="KM-AI-10-2"/>
    <hyperlink ref="K8" location="'KM-AI-10-3'!A1" display="KM-AI-10-3"/>
    <hyperlink ref="K9" location="'KM-AI-10-4'!A1" display="'KM-AI-10-4 "/>
    <hyperlink ref="K10" location="'KM-AI-10-5'!A1" display="'KM-AI-10-5 "/>
    <hyperlink ref="K3" location="'KM-AI'!A1" display="KM-AI"/>
    <hyperlink ref="K12" location="'KM-AI-10-E'!A1" display="KM-AI-10-E"/>
  </hyperlinks>
  <pageMargins left="0.70866141732283472" right="0.70866141732283472" top="0.70866141732283472" bottom="0.70866141732283472" header="0.51181102362204722" footer="0.31496062992125984"/>
  <pageSetup paperSize="9" scale="97" orientation="landscape" r:id="rId1"/>
  <headerFooter alignWithMargins="0">
    <oddFooter>&amp;L&amp;"Arial Narrow,Normál"&amp;8&amp;F/KM-AI-03&amp;C&amp;"Arial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zoomScaleNormal="100" workbookViewId="0"/>
  </sheetViews>
  <sheetFormatPr defaultRowHeight="16.5" x14ac:dyDescent="0.3"/>
  <cols>
    <col min="1" max="1" width="23.125" style="18" customWidth="1"/>
    <col min="2" max="9" width="10.625" style="18" customWidth="1"/>
    <col min="10" max="13" width="11.5" style="18" customWidth="1"/>
    <col min="14" max="16384" width="9" style="18"/>
  </cols>
  <sheetData>
    <row r="1" spans="1:13" x14ac:dyDescent="0.3">
      <c r="A1" s="15" t="s">
        <v>95</v>
      </c>
      <c r="B1" s="16"/>
      <c r="C1" s="16"/>
      <c r="D1" s="16"/>
      <c r="E1" s="16"/>
      <c r="F1" s="16"/>
      <c r="G1" s="16"/>
      <c r="H1" s="16"/>
      <c r="I1" s="17"/>
    </row>
    <row r="2" spans="1:13" x14ac:dyDescent="0.3">
      <c r="A2" s="17"/>
      <c r="B2" s="17"/>
      <c r="C2" s="17"/>
      <c r="D2" s="408">
        <f>A39</f>
        <v>0</v>
      </c>
      <c r="E2" s="408">
        <f>A41</f>
        <v>0</v>
      </c>
      <c r="F2" s="17"/>
      <c r="G2" s="17"/>
      <c r="H2" s="17"/>
      <c r="I2" s="17"/>
      <c r="J2" s="393" t="s">
        <v>286</v>
      </c>
    </row>
    <row r="3" spans="1:13" x14ac:dyDescent="0.3">
      <c r="A3" s="7" t="s">
        <v>97</v>
      </c>
      <c r="B3" s="17"/>
      <c r="C3" s="17"/>
      <c r="D3" s="17"/>
      <c r="E3" s="17"/>
      <c r="F3" s="17"/>
      <c r="G3" s="17"/>
      <c r="H3" s="17"/>
      <c r="I3" s="17"/>
      <c r="J3" s="133" t="s">
        <v>50</v>
      </c>
      <c r="K3" s="69" t="s">
        <v>274</v>
      </c>
    </row>
    <row r="4" spans="1:13" x14ac:dyDescent="0.3">
      <c r="A4" s="19" t="s">
        <v>54</v>
      </c>
      <c r="B4" s="20">
        <f xml:space="preserve"> Alapa!$C$17</f>
        <v>0</v>
      </c>
      <c r="C4" s="20"/>
      <c r="D4" s="20"/>
      <c r="E4" s="21"/>
      <c r="F4" s="22" t="s">
        <v>5</v>
      </c>
      <c r="G4" s="171">
        <f>Alapa!$C$15</f>
        <v>0</v>
      </c>
      <c r="H4" s="20"/>
      <c r="I4" s="21"/>
      <c r="J4" s="133" t="s">
        <v>2</v>
      </c>
      <c r="K4" s="69" t="s">
        <v>98</v>
      </c>
      <c r="L4" s="23"/>
      <c r="M4" s="23"/>
    </row>
    <row r="5" spans="1:13" x14ac:dyDescent="0.3">
      <c r="A5" s="19" t="s">
        <v>55</v>
      </c>
      <c r="B5" s="20">
        <f xml:space="preserve"> Alapa!$C$12</f>
        <v>0</v>
      </c>
      <c r="C5" s="24"/>
      <c r="D5" s="20"/>
      <c r="E5" s="21"/>
      <c r="F5" s="19" t="s">
        <v>6</v>
      </c>
      <c r="G5" s="20" t="e">
        <f>VLOOKUP(K13,Alapa!$G$2:$H$22,2)</f>
        <v>#N/A</v>
      </c>
      <c r="H5" s="20" t="s">
        <v>148</v>
      </c>
      <c r="I5" s="139" t="str">
        <f>IF(Alapa!$N$2=0," ",Alapa!$N$2)</f>
        <v xml:space="preserve"> </v>
      </c>
      <c r="J5" s="133" t="s">
        <v>24</v>
      </c>
      <c r="K5" s="69" t="s">
        <v>103</v>
      </c>
      <c r="L5" s="23"/>
      <c r="M5" s="23"/>
    </row>
    <row r="6" spans="1:13" x14ac:dyDescent="0.3">
      <c r="A6" s="25"/>
      <c r="B6" s="67"/>
      <c r="C6" s="26"/>
      <c r="D6" s="25"/>
      <c r="E6" s="27"/>
      <c r="F6" s="25"/>
      <c r="G6" s="25"/>
      <c r="H6" s="25"/>
      <c r="I6" s="25"/>
      <c r="J6" s="133" t="s">
        <v>95</v>
      </c>
      <c r="K6" s="69" t="s">
        <v>94</v>
      </c>
    </row>
    <row r="7" spans="1:13" ht="17.25" thickBot="1" x14ac:dyDescent="0.35">
      <c r="A7" s="28"/>
      <c r="B7" s="28"/>
      <c r="C7" s="28"/>
      <c r="D7" s="29"/>
      <c r="E7" s="30"/>
      <c r="F7" s="31"/>
      <c r="G7" s="31"/>
      <c r="H7" s="31"/>
      <c r="I7" s="32" t="s">
        <v>58</v>
      </c>
      <c r="J7" s="133" t="s">
        <v>101</v>
      </c>
      <c r="K7" s="69" t="s">
        <v>126</v>
      </c>
    </row>
    <row r="8" spans="1:13" ht="51.75" thickBot="1" x14ac:dyDescent="0.35">
      <c r="A8" s="33" t="s">
        <v>59</v>
      </c>
      <c r="B8" s="34" t="s">
        <v>60</v>
      </c>
      <c r="C8" s="34" t="s">
        <v>61</v>
      </c>
      <c r="D8" s="34" t="s">
        <v>62</v>
      </c>
      <c r="E8" s="34" t="s">
        <v>63</v>
      </c>
      <c r="F8" s="35" t="s">
        <v>64</v>
      </c>
      <c r="G8" s="34" t="s">
        <v>65</v>
      </c>
      <c r="H8" s="35" t="s">
        <v>66</v>
      </c>
      <c r="I8" s="36" t="s">
        <v>67</v>
      </c>
      <c r="J8" s="133" t="s">
        <v>127</v>
      </c>
      <c r="K8" s="69" t="s">
        <v>129</v>
      </c>
    </row>
    <row r="9" spans="1:13" x14ac:dyDescent="0.3">
      <c r="A9" s="37" t="s">
        <v>68</v>
      </c>
      <c r="B9" s="282"/>
      <c r="C9" s="282"/>
      <c r="D9" s="282"/>
      <c r="E9" s="282"/>
      <c r="F9" s="282"/>
      <c r="G9" s="282"/>
      <c r="H9" s="38">
        <f>D20+E20</f>
        <v>0</v>
      </c>
      <c r="I9" s="39">
        <f t="shared" ref="I9:I26" si="0">SUM(B9:H9)</f>
        <v>0</v>
      </c>
      <c r="J9" s="133" t="s">
        <v>146</v>
      </c>
      <c r="K9" s="69" t="s">
        <v>147</v>
      </c>
    </row>
    <row r="10" spans="1:13" x14ac:dyDescent="0.3">
      <c r="A10" s="40" t="s">
        <v>69</v>
      </c>
      <c r="B10" s="283"/>
      <c r="C10" s="283"/>
      <c r="D10" s="284"/>
      <c r="E10" s="284"/>
      <c r="F10" s="283"/>
      <c r="G10" s="283"/>
      <c r="H10" s="41">
        <f>D21+E21</f>
        <v>0</v>
      </c>
      <c r="I10" s="42">
        <f t="shared" si="0"/>
        <v>0</v>
      </c>
      <c r="J10" s="133" t="s">
        <v>186</v>
      </c>
      <c r="K10" s="69" t="s">
        <v>187</v>
      </c>
    </row>
    <row r="11" spans="1:13" x14ac:dyDescent="0.3">
      <c r="A11" s="40" t="s">
        <v>70</v>
      </c>
      <c r="B11" s="283"/>
      <c r="C11" s="283"/>
      <c r="D11" s="284"/>
      <c r="E11" s="284"/>
      <c r="F11" s="283"/>
      <c r="G11" s="283"/>
      <c r="H11" s="41">
        <f>D22+E22</f>
        <v>0</v>
      </c>
      <c r="I11" s="42">
        <f t="shared" si="0"/>
        <v>0</v>
      </c>
      <c r="J11" s="134" t="s">
        <v>96</v>
      </c>
      <c r="K11" s="174" t="s">
        <v>56</v>
      </c>
    </row>
    <row r="12" spans="1:13" x14ac:dyDescent="0.3">
      <c r="A12" s="40" t="s">
        <v>71</v>
      </c>
      <c r="B12" s="283"/>
      <c r="C12" s="283"/>
      <c r="D12" s="283"/>
      <c r="E12" s="283"/>
      <c r="F12" s="283"/>
      <c r="G12" s="283"/>
      <c r="H12" s="41"/>
      <c r="I12" s="42">
        <f t="shared" si="0"/>
        <v>0</v>
      </c>
      <c r="J12" s="134" t="s">
        <v>276</v>
      </c>
      <c r="K12" s="346" t="s">
        <v>275</v>
      </c>
    </row>
    <row r="13" spans="1:13" x14ac:dyDescent="0.3">
      <c r="A13" s="43" t="s">
        <v>72</v>
      </c>
      <c r="B13" s="44">
        <f t="shared" ref="B13:H13" si="1">B9+B10-B11+B12</f>
        <v>0</v>
      </c>
      <c r="C13" s="44">
        <f t="shared" si="1"/>
        <v>0</v>
      </c>
      <c r="D13" s="44">
        <f>D9+D10-D11+D12</f>
        <v>0</v>
      </c>
      <c r="E13" s="44">
        <f t="shared" si="1"/>
        <v>0</v>
      </c>
      <c r="F13" s="44">
        <f t="shared" si="1"/>
        <v>0</v>
      </c>
      <c r="G13" s="44">
        <f t="shared" si="1"/>
        <v>0</v>
      </c>
      <c r="H13" s="44">
        <f t="shared" si="1"/>
        <v>0</v>
      </c>
      <c r="I13" s="45">
        <f t="shared" si="0"/>
        <v>0</v>
      </c>
      <c r="J13" s="136" t="s">
        <v>6</v>
      </c>
      <c r="K13" s="228">
        <v>1</v>
      </c>
    </row>
    <row r="14" spans="1:13" x14ac:dyDescent="0.3">
      <c r="A14" s="40"/>
      <c r="B14" s="41"/>
      <c r="C14" s="41"/>
      <c r="D14" s="41"/>
      <c r="E14" s="41"/>
      <c r="F14" s="41"/>
      <c r="G14" s="41"/>
      <c r="H14" s="41"/>
      <c r="I14" s="45"/>
    </row>
    <row r="15" spans="1:13" x14ac:dyDescent="0.3">
      <c r="A15" s="40" t="s">
        <v>73</v>
      </c>
      <c r="B15" s="284"/>
      <c r="C15" s="284"/>
      <c r="D15" s="284"/>
      <c r="E15" s="284"/>
      <c r="F15" s="284"/>
      <c r="G15" s="283"/>
      <c r="H15" s="46"/>
      <c r="I15" s="42">
        <f>SUM(B15:H15)</f>
        <v>0</v>
      </c>
    </row>
    <row r="16" spans="1:13" x14ac:dyDescent="0.3">
      <c r="A16" s="40" t="s">
        <v>74</v>
      </c>
      <c r="B16" s="283"/>
      <c r="C16" s="283"/>
      <c r="D16" s="284"/>
      <c r="E16" s="284"/>
      <c r="F16" s="283"/>
      <c r="G16" s="283"/>
      <c r="H16" s="46"/>
      <c r="I16" s="42">
        <f t="shared" si="0"/>
        <v>0</v>
      </c>
    </row>
    <row r="17" spans="1:9" x14ac:dyDescent="0.3">
      <c r="A17" s="40" t="s">
        <v>75</v>
      </c>
      <c r="B17" s="284"/>
      <c r="C17" s="284"/>
      <c r="D17" s="284"/>
      <c r="E17" s="284"/>
      <c r="F17" s="284"/>
      <c r="G17" s="283"/>
      <c r="H17" s="46"/>
      <c r="I17" s="42">
        <f t="shared" si="0"/>
        <v>0</v>
      </c>
    </row>
    <row r="18" spans="1:9" x14ac:dyDescent="0.3">
      <c r="A18" s="43" t="s">
        <v>76</v>
      </c>
      <c r="B18" s="44">
        <f>B15+B16-B17</f>
        <v>0</v>
      </c>
      <c r="C18" s="44">
        <f>C15+C16-C17</f>
        <v>0</v>
      </c>
      <c r="D18" s="44">
        <f>D15+D16-D17</f>
        <v>0</v>
      </c>
      <c r="E18" s="44">
        <f>E15+E16-E17</f>
        <v>0</v>
      </c>
      <c r="F18" s="44">
        <v>0</v>
      </c>
      <c r="G18" s="44">
        <v>0</v>
      </c>
      <c r="H18" s="46"/>
      <c r="I18" s="45">
        <f t="shared" si="0"/>
        <v>0</v>
      </c>
    </row>
    <row r="19" spans="1:9" x14ac:dyDescent="0.3">
      <c r="A19" s="43"/>
      <c r="B19" s="44"/>
      <c r="C19" s="44"/>
      <c r="D19" s="44"/>
      <c r="E19" s="44"/>
      <c r="F19" s="44"/>
      <c r="G19" s="44"/>
      <c r="H19" s="44"/>
      <c r="I19" s="45"/>
    </row>
    <row r="20" spans="1:9" x14ac:dyDescent="0.3">
      <c r="A20" s="40" t="s">
        <v>77</v>
      </c>
      <c r="B20" s="47"/>
      <c r="C20" s="47"/>
      <c r="D20" s="283"/>
      <c r="E20" s="283"/>
      <c r="F20" s="47"/>
      <c r="G20" s="47"/>
      <c r="H20" s="46"/>
      <c r="I20" s="48"/>
    </row>
    <row r="21" spans="1:9" x14ac:dyDescent="0.3">
      <c r="A21" s="40" t="s">
        <v>74</v>
      </c>
      <c r="B21" s="47"/>
      <c r="C21" s="47"/>
      <c r="D21" s="283"/>
      <c r="E21" s="283"/>
      <c r="F21" s="47"/>
      <c r="G21" s="47"/>
      <c r="H21" s="46"/>
      <c r="I21" s="48"/>
    </row>
    <row r="22" spans="1:9" x14ac:dyDescent="0.3">
      <c r="A22" s="40" t="s">
        <v>78</v>
      </c>
      <c r="B22" s="47"/>
      <c r="C22" s="47"/>
      <c r="D22" s="283"/>
      <c r="E22" s="283"/>
      <c r="F22" s="47"/>
      <c r="G22" s="47"/>
      <c r="H22" s="46"/>
      <c r="I22" s="48"/>
    </row>
    <row r="23" spans="1:9" x14ac:dyDescent="0.3">
      <c r="A23" s="43" t="s">
        <v>79</v>
      </c>
      <c r="B23" s="47"/>
      <c r="C23" s="47"/>
      <c r="D23" s="44">
        <f>D20+D21-D22</f>
        <v>0</v>
      </c>
      <c r="E23" s="44">
        <f>E20+E21-E22</f>
        <v>0</v>
      </c>
      <c r="F23" s="47"/>
      <c r="G23" s="47"/>
      <c r="H23" s="47"/>
      <c r="I23" s="48"/>
    </row>
    <row r="24" spans="1:9" x14ac:dyDescent="0.3">
      <c r="A24" s="40"/>
      <c r="B24" s="41"/>
      <c r="C24" s="41"/>
      <c r="D24" s="41"/>
      <c r="E24" s="41"/>
      <c r="F24" s="41"/>
      <c r="G24" s="41"/>
      <c r="H24" s="41"/>
      <c r="I24" s="45"/>
    </row>
    <row r="25" spans="1:9" x14ac:dyDescent="0.3">
      <c r="A25" s="43" t="s">
        <v>80</v>
      </c>
      <c r="B25" s="44">
        <f t="shared" ref="B25:G25" si="2">B9-B15</f>
        <v>0</v>
      </c>
      <c r="C25" s="44">
        <f t="shared" si="2"/>
        <v>0</v>
      </c>
      <c r="D25" s="44">
        <f>D9-D15</f>
        <v>0</v>
      </c>
      <c r="E25" s="44">
        <f>E9-E15</f>
        <v>0</v>
      </c>
      <c r="F25" s="44">
        <f t="shared" si="2"/>
        <v>0</v>
      </c>
      <c r="G25" s="44">
        <f t="shared" si="2"/>
        <v>0</v>
      </c>
      <c r="H25" s="44">
        <f>H9</f>
        <v>0</v>
      </c>
      <c r="I25" s="45">
        <f>SUM(B25:H25)</f>
        <v>0</v>
      </c>
    </row>
    <row r="26" spans="1:9" ht="17.25" thickBot="1" x14ac:dyDescent="0.35">
      <c r="A26" s="49" t="s">
        <v>81</v>
      </c>
      <c r="B26" s="50">
        <f t="shared" ref="B26:G26" si="3">B13-B18</f>
        <v>0</v>
      </c>
      <c r="C26" s="50">
        <f t="shared" si="3"/>
        <v>0</v>
      </c>
      <c r="D26" s="50">
        <f t="shared" si="3"/>
        <v>0</v>
      </c>
      <c r="E26" s="50">
        <f t="shared" si="3"/>
        <v>0</v>
      </c>
      <c r="F26" s="50">
        <f t="shared" si="3"/>
        <v>0</v>
      </c>
      <c r="G26" s="50">
        <f t="shared" si="3"/>
        <v>0</v>
      </c>
      <c r="H26" s="50">
        <f>H13</f>
        <v>0</v>
      </c>
      <c r="I26" s="51">
        <f t="shared" si="0"/>
        <v>0</v>
      </c>
    </row>
    <row r="27" spans="1:9" ht="17.25" thickBot="1" x14ac:dyDescent="0.35">
      <c r="A27" s="27"/>
      <c r="B27" s="27"/>
      <c r="C27" s="27"/>
      <c r="D27" s="52"/>
      <c r="E27" s="52"/>
      <c r="F27" s="52"/>
      <c r="G27" s="52"/>
      <c r="H27" s="52"/>
      <c r="I27" s="52"/>
    </row>
    <row r="28" spans="1:9" ht="25.5" x14ac:dyDescent="0.3">
      <c r="A28" s="53" t="s">
        <v>82</v>
      </c>
      <c r="B28" s="285"/>
      <c r="C28" s="286"/>
      <c r="D28" s="287"/>
      <c r="E28" s="288"/>
      <c r="F28" s="289"/>
      <c r="G28" s="289"/>
      <c r="H28" s="290"/>
      <c r="I28" s="291"/>
    </row>
    <row r="29" spans="1:9" ht="48" customHeight="1" x14ac:dyDescent="0.3">
      <c r="A29" s="54" t="s">
        <v>83</v>
      </c>
      <c r="B29" s="292" t="str">
        <f>IF(B9+B13=0," ",B16/((B9+B13)/2))</f>
        <v xml:space="preserve"> </v>
      </c>
      <c r="C29" s="292" t="str">
        <f>IF(C9+C13=0," ",C16/((C9+C13)/2))</f>
        <v xml:space="preserve"> </v>
      </c>
      <c r="D29" s="292" t="str">
        <f t="shared" ref="D29:I29" si="4">IF(D9+D13=0," ",D16/((D9+D13)/2))</f>
        <v xml:space="preserve"> </v>
      </c>
      <c r="E29" s="292" t="str">
        <f t="shared" si="4"/>
        <v xml:space="preserve"> </v>
      </c>
      <c r="F29" s="292" t="str">
        <f t="shared" si="4"/>
        <v xml:space="preserve"> </v>
      </c>
      <c r="G29" s="292"/>
      <c r="H29" s="292"/>
      <c r="I29" s="293" t="str">
        <f t="shared" si="4"/>
        <v xml:space="preserve"> </v>
      </c>
    </row>
    <row r="30" spans="1:9" ht="26.25" thickBot="1" x14ac:dyDescent="0.35">
      <c r="A30" s="55" t="s">
        <v>84</v>
      </c>
      <c r="B30" s="56" t="s">
        <v>85</v>
      </c>
      <c r="C30" s="56" t="s">
        <v>85</v>
      </c>
      <c r="D30" s="57" t="s">
        <v>86</v>
      </c>
      <c r="E30" s="57" t="s">
        <v>86</v>
      </c>
      <c r="F30" s="57" t="s">
        <v>87</v>
      </c>
      <c r="G30" s="58"/>
      <c r="H30" s="58"/>
      <c r="I30" s="59"/>
    </row>
    <row r="31" spans="1:9" x14ac:dyDescent="0.3">
      <c r="A31" s="60"/>
      <c r="B31" s="60"/>
      <c r="C31" s="60"/>
      <c r="D31" s="61"/>
      <c r="E31" s="61"/>
      <c r="F31" s="61" t="s">
        <v>88</v>
      </c>
      <c r="G31" s="61"/>
      <c r="H31" s="61"/>
      <c r="I31" s="61"/>
    </row>
    <row r="32" spans="1:9" x14ac:dyDescent="0.3">
      <c r="A32" s="60"/>
      <c r="B32" s="60"/>
      <c r="C32" s="60"/>
      <c r="D32" s="61"/>
      <c r="E32" s="61"/>
      <c r="F32" s="61" t="s">
        <v>89</v>
      </c>
      <c r="G32" s="61"/>
      <c r="H32" s="61"/>
      <c r="I32" s="61"/>
    </row>
    <row r="33" spans="1:9" ht="17.25" thickBot="1" x14ac:dyDescent="0.35">
      <c r="A33" s="60"/>
      <c r="B33" s="60"/>
      <c r="C33" s="60"/>
      <c r="D33" s="61"/>
      <c r="E33" s="61"/>
      <c r="F33" s="61"/>
      <c r="G33" s="61"/>
      <c r="H33" s="61"/>
      <c r="I33" s="61"/>
    </row>
    <row r="34" spans="1:9" x14ac:dyDescent="0.3">
      <c r="A34" s="62" t="s">
        <v>90</v>
      </c>
      <c r="B34" s="290"/>
      <c r="C34" s="290"/>
      <c r="D34" s="290"/>
      <c r="E34" s="290"/>
      <c r="F34" s="290"/>
      <c r="G34" s="290"/>
      <c r="H34" s="290"/>
      <c r="I34" s="294">
        <f>SUM(B34:H34)</f>
        <v>0</v>
      </c>
    </row>
    <row r="35" spans="1:9" x14ac:dyDescent="0.3">
      <c r="A35" s="43" t="s">
        <v>91</v>
      </c>
      <c r="B35" s="63">
        <f>(B34/1000)-B26</f>
        <v>0</v>
      </c>
      <c r="C35" s="63">
        <f t="shared" ref="C35:H35" si="5">(C34/1000)-C26</f>
        <v>0</v>
      </c>
      <c r="D35" s="63">
        <f t="shared" si="5"/>
        <v>0</v>
      </c>
      <c r="E35" s="63">
        <f t="shared" si="5"/>
        <v>0</v>
      </c>
      <c r="F35" s="63">
        <f t="shared" si="5"/>
        <v>0</v>
      </c>
      <c r="G35" s="63">
        <f t="shared" si="5"/>
        <v>0</v>
      </c>
      <c r="H35" s="63">
        <f t="shared" si="5"/>
        <v>0</v>
      </c>
      <c r="I35" s="64">
        <f>SUM(B35:H35)</f>
        <v>0</v>
      </c>
    </row>
    <row r="36" spans="1:9" x14ac:dyDescent="0.3">
      <c r="A36" s="43" t="s">
        <v>92</v>
      </c>
      <c r="B36" s="295"/>
      <c r="C36" s="295"/>
      <c r="D36" s="295"/>
      <c r="E36" s="295"/>
      <c r="F36" s="295"/>
      <c r="G36" s="295"/>
      <c r="H36" s="295"/>
      <c r="I36" s="64">
        <f>SUM(B36:H36)</f>
        <v>0</v>
      </c>
    </row>
    <row r="37" spans="1:9" ht="17.25" thickBot="1" x14ac:dyDescent="0.35">
      <c r="A37" s="49" t="s">
        <v>91</v>
      </c>
      <c r="B37" s="58">
        <f>B36-B26</f>
        <v>0</v>
      </c>
      <c r="C37" s="58">
        <f t="shared" ref="C37:I37" si="6">C36-C26</f>
        <v>0</v>
      </c>
      <c r="D37" s="58">
        <f t="shared" si="6"/>
        <v>0</v>
      </c>
      <c r="E37" s="58">
        <f t="shared" si="6"/>
        <v>0</v>
      </c>
      <c r="F37" s="58">
        <f t="shared" si="6"/>
        <v>0</v>
      </c>
      <c r="G37" s="58">
        <f t="shared" si="6"/>
        <v>0</v>
      </c>
      <c r="H37" s="58">
        <f t="shared" si="6"/>
        <v>0</v>
      </c>
      <c r="I37" s="65">
        <f t="shared" si="6"/>
        <v>0</v>
      </c>
    </row>
    <row r="38" spans="1:9" x14ac:dyDescent="0.3">
      <c r="A38" s="375" t="s">
        <v>57</v>
      </c>
      <c r="B38" s="332"/>
      <c r="C38" s="332"/>
      <c r="D38" s="332"/>
      <c r="E38" s="332"/>
      <c r="F38" s="332"/>
      <c r="G38" s="332"/>
      <c r="H38" s="332"/>
      <c r="I38" s="332"/>
    </row>
    <row r="39" spans="1:9" x14ac:dyDescent="0.3">
      <c r="A39" s="69"/>
      <c r="B39" s="376"/>
      <c r="C39" s="377"/>
      <c r="D39" s="378"/>
      <c r="E39" s="378"/>
      <c r="F39" s="378"/>
      <c r="G39" s="378"/>
      <c r="H39" s="378"/>
      <c r="I39" s="378"/>
    </row>
    <row r="40" spans="1:9" x14ac:dyDescent="0.3">
      <c r="A40" s="379" t="s">
        <v>46</v>
      </c>
      <c r="B40" s="88"/>
      <c r="C40" s="88"/>
      <c r="D40" s="90"/>
      <c r="E40" s="90"/>
      <c r="F40" s="90"/>
      <c r="G40" s="90"/>
      <c r="H40" s="90"/>
      <c r="I40" s="90"/>
    </row>
    <row r="41" spans="1:9" x14ac:dyDescent="0.3">
      <c r="A41" s="69"/>
      <c r="B41" s="339"/>
      <c r="C41" s="339"/>
      <c r="D41" s="399"/>
      <c r="E41" s="399"/>
      <c r="F41" s="399"/>
      <c r="G41" s="399"/>
      <c r="H41" s="399"/>
      <c r="I41" s="399"/>
    </row>
    <row r="42" spans="1:9" x14ac:dyDescent="0.3">
      <c r="A42" s="97"/>
      <c r="B42" s="97"/>
      <c r="C42" s="88"/>
      <c r="D42" s="90"/>
      <c r="E42" s="90"/>
      <c r="F42" s="90"/>
      <c r="G42" s="90"/>
      <c r="H42" s="90"/>
      <c r="I42" s="90"/>
    </row>
  </sheetData>
  <phoneticPr fontId="0" type="noConversion"/>
  <hyperlinks>
    <hyperlink ref="J4" location="'KM-AI-01'!A1" display="KM-AI-01"/>
    <hyperlink ref="J5" location="'KM-AI-02'!A1" display="KM-AI-02"/>
    <hyperlink ref="J6" location="'KM-AI-10-1'!A1" display="KM-AI-10-1"/>
    <hyperlink ref="J11" location="'KM-AI-10-M'!A1" display="KM-AI-10-M"/>
    <hyperlink ref="J7" location="'KM-AI-10-2'!A1" display="KM-AI-10-2"/>
    <hyperlink ref="J8" location="'KM-AI-10-3'!A1" display="KM-AI-10-3"/>
    <hyperlink ref="J9" location="'KM-AI-10-4'!A1" display="'KM-AI-10-4 "/>
    <hyperlink ref="J10" location="'KM-AI-10-5'!A1" display="'KM-AI-10-5 "/>
    <hyperlink ref="J3" location="'KM-AI'!A1" display="KM-AI"/>
    <hyperlink ref="J12" location="'KM-AI-10-E'!A1" display="KM-A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  <rowBreaks count="1" manualBreakCount="1">
    <brk id="27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showGridLines="0" zoomScaleNormal="100" workbookViewId="0"/>
  </sheetViews>
  <sheetFormatPr defaultRowHeight="16.5" x14ac:dyDescent="0.3"/>
  <cols>
    <col min="1" max="1" width="11.75" style="18" customWidth="1"/>
    <col min="2" max="2" width="10.5" style="18" customWidth="1"/>
    <col min="3" max="3" width="5" style="18" customWidth="1"/>
    <col min="4" max="5" width="12.5" style="18" customWidth="1"/>
    <col min="6" max="6" width="11.375" style="18" customWidth="1"/>
    <col min="7" max="7" width="10.375" style="18" customWidth="1"/>
    <col min="8" max="8" width="12.25" style="18" customWidth="1"/>
    <col min="9" max="9" width="7" style="18" customWidth="1"/>
    <col min="10" max="11" width="12.25" style="18" customWidth="1"/>
    <col min="12" max="12" width="12.125" style="18" customWidth="1"/>
    <col min="13" max="14" width="11.5" style="18" customWidth="1"/>
    <col min="15" max="16" width="9" style="18"/>
    <col min="17" max="17" width="9.75" style="18" customWidth="1"/>
    <col min="18" max="18" width="9" style="18"/>
    <col min="19" max="19" width="9.875" style="18" customWidth="1"/>
    <col min="20" max="20" width="9.75" style="18" customWidth="1"/>
    <col min="21" max="21" width="10" style="18" customWidth="1"/>
    <col min="22" max="22" width="6.625" style="18" customWidth="1"/>
    <col min="23" max="16384" width="9" style="18"/>
  </cols>
  <sheetData>
    <row r="1" spans="1:22" x14ac:dyDescent="0.3">
      <c r="A1" s="15" t="s">
        <v>124</v>
      </c>
      <c r="B1" s="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40"/>
      <c r="S1" s="140"/>
      <c r="T1" s="140"/>
    </row>
    <row r="2" spans="1:22" x14ac:dyDescent="0.3">
      <c r="A2" s="17"/>
      <c r="B2" s="17"/>
      <c r="C2" s="17"/>
      <c r="D2" s="408">
        <f>A46</f>
        <v>0</v>
      </c>
      <c r="E2" s="408">
        <f>A48</f>
        <v>0</v>
      </c>
      <c r="F2" s="17"/>
      <c r="G2" s="17"/>
      <c r="H2" s="17"/>
      <c r="I2" s="17"/>
      <c r="J2" s="17"/>
      <c r="K2" s="16"/>
      <c r="L2" s="16"/>
      <c r="M2" s="16"/>
      <c r="N2" s="16"/>
      <c r="O2" s="16"/>
      <c r="P2" s="16"/>
      <c r="Q2" s="16"/>
      <c r="R2" s="140"/>
      <c r="S2" s="140"/>
      <c r="T2" s="140"/>
      <c r="U2" s="394" t="s">
        <v>286</v>
      </c>
    </row>
    <row r="3" spans="1:22" x14ac:dyDescent="0.3">
      <c r="A3" s="7" t="s">
        <v>125</v>
      </c>
      <c r="B3" s="17"/>
      <c r="C3" s="17"/>
      <c r="D3" s="17"/>
      <c r="E3" s="17"/>
      <c r="F3" s="17"/>
      <c r="G3" s="17"/>
      <c r="H3" s="17"/>
      <c r="I3" s="17"/>
      <c r="J3" s="17"/>
      <c r="K3" s="16"/>
      <c r="L3" s="16"/>
      <c r="M3" s="16"/>
      <c r="N3" s="16"/>
      <c r="O3" s="16"/>
      <c r="P3" s="16"/>
      <c r="Q3" s="16"/>
      <c r="R3" s="140"/>
      <c r="S3" s="140"/>
      <c r="T3" s="140"/>
      <c r="U3" s="133" t="s">
        <v>50</v>
      </c>
      <c r="V3" s="69" t="s">
        <v>274</v>
      </c>
    </row>
    <row r="4" spans="1:22" x14ac:dyDescent="0.3">
      <c r="A4" s="19" t="s">
        <v>54</v>
      </c>
      <c r="B4" s="20">
        <f xml:space="preserve"> Alapa!$C$17</f>
        <v>0</v>
      </c>
      <c r="C4" s="20"/>
      <c r="D4" s="20"/>
      <c r="E4" s="20"/>
      <c r="F4" s="20"/>
      <c r="G4" s="22" t="s">
        <v>5</v>
      </c>
      <c r="H4" s="20">
        <f>Alapa!$C$15</f>
        <v>0</v>
      </c>
      <c r="I4" s="20"/>
      <c r="J4" s="20"/>
      <c r="K4" s="20"/>
      <c r="L4" s="21"/>
      <c r="M4" s="16"/>
      <c r="N4" s="16"/>
      <c r="O4" s="16"/>
      <c r="P4" s="16"/>
      <c r="Q4" s="16"/>
      <c r="R4" s="140"/>
      <c r="S4" s="140"/>
      <c r="T4" s="140"/>
      <c r="U4" s="133" t="s">
        <v>2</v>
      </c>
      <c r="V4" s="69" t="s">
        <v>98</v>
      </c>
    </row>
    <row r="5" spans="1:22" x14ac:dyDescent="0.3">
      <c r="A5" s="19" t="s">
        <v>55</v>
      </c>
      <c r="B5" s="20">
        <f xml:space="preserve"> Alapa!$C$12</f>
        <v>0</v>
      </c>
      <c r="C5" s="24"/>
      <c r="D5" s="20"/>
      <c r="E5" s="20"/>
      <c r="F5" s="20"/>
      <c r="G5" s="20" t="s">
        <v>6</v>
      </c>
      <c r="H5" s="20" t="e">
        <f>VLOOKUP(V13,Alapa!$G$2:$H$22,2)</f>
        <v>#N/A</v>
      </c>
      <c r="I5" s="20"/>
      <c r="J5" s="20" t="s">
        <v>148</v>
      </c>
      <c r="K5" s="82" t="str">
        <f>IF(Alapa!$N$2=0," ",Alapa!$N$2)</f>
        <v xml:space="preserve"> </v>
      </c>
      <c r="L5" s="21"/>
      <c r="M5" s="16"/>
      <c r="N5" s="16"/>
      <c r="O5" s="16"/>
      <c r="P5" s="16"/>
      <c r="Q5" s="16"/>
      <c r="R5" s="140"/>
      <c r="S5" s="140"/>
      <c r="T5" s="140"/>
      <c r="U5" s="133" t="s">
        <v>24</v>
      </c>
      <c r="V5" s="69" t="s">
        <v>103</v>
      </c>
    </row>
    <row r="6" spans="1:22" x14ac:dyDescent="0.3">
      <c r="A6" s="25"/>
      <c r="B6" s="25"/>
      <c r="C6" s="26"/>
      <c r="D6" s="25"/>
      <c r="E6" s="25"/>
      <c r="F6" s="25"/>
      <c r="G6" s="140"/>
      <c r="H6" s="25"/>
      <c r="I6" s="25"/>
      <c r="J6" s="25"/>
      <c r="K6" s="25"/>
      <c r="L6" s="140"/>
      <c r="M6" s="16"/>
      <c r="N6" s="16"/>
      <c r="O6" s="16"/>
      <c r="P6" s="16"/>
      <c r="Q6" s="16"/>
      <c r="R6" s="140"/>
      <c r="S6" s="140"/>
      <c r="T6" s="140"/>
      <c r="U6" s="133" t="s">
        <v>95</v>
      </c>
      <c r="V6" s="69" t="s">
        <v>94</v>
      </c>
    </row>
    <row r="7" spans="1:22" x14ac:dyDescent="0.3">
      <c r="A7" s="16"/>
      <c r="B7" s="141" t="s">
        <v>104</v>
      </c>
      <c r="C7" s="16"/>
      <c r="D7" s="239"/>
      <c r="E7" s="16"/>
      <c r="F7" s="16"/>
      <c r="G7" s="25"/>
      <c r="H7" s="25"/>
      <c r="I7" s="25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33" t="s">
        <v>101</v>
      </c>
      <c r="V7" s="69" t="s">
        <v>126</v>
      </c>
    </row>
    <row r="8" spans="1:22" ht="17.25" thickBot="1" x14ac:dyDescent="0.35">
      <c r="A8" s="16"/>
      <c r="B8" s="141" t="s">
        <v>105</v>
      </c>
      <c r="C8" s="16"/>
      <c r="D8" s="239"/>
      <c r="E8" s="16"/>
      <c r="F8" s="16"/>
      <c r="G8" s="16"/>
      <c r="H8" s="240" t="s">
        <v>193</v>
      </c>
      <c r="I8" s="241">
        <f>D8-D7+1</f>
        <v>1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33" t="s">
        <v>127</v>
      </c>
      <c r="V8" s="69" t="s">
        <v>129</v>
      </c>
    </row>
    <row r="9" spans="1:22" ht="25.5" x14ac:dyDescent="0.3">
      <c r="A9" s="142" t="s">
        <v>106</v>
      </c>
      <c r="B9" s="143" t="s">
        <v>107</v>
      </c>
      <c r="C9" s="143" t="s">
        <v>108</v>
      </c>
      <c r="D9" s="144" t="s">
        <v>109</v>
      </c>
      <c r="E9" s="144" t="s">
        <v>194</v>
      </c>
      <c r="F9" s="144" t="s">
        <v>195</v>
      </c>
      <c r="G9" s="145" t="s">
        <v>110</v>
      </c>
      <c r="H9" s="144" t="s">
        <v>111</v>
      </c>
      <c r="I9" s="144" t="s">
        <v>112</v>
      </c>
      <c r="J9" s="144" t="s">
        <v>113</v>
      </c>
      <c r="K9" s="144" t="s">
        <v>114</v>
      </c>
      <c r="L9" s="144" t="s">
        <v>115</v>
      </c>
      <c r="M9" s="144" t="s">
        <v>116</v>
      </c>
      <c r="N9" s="144" t="s">
        <v>91</v>
      </c>
      <c r="O9" s="144" t="s">
        <v>117</v>
      </c>
      <c r="P9" s="144" t="s">
        <v>118</v>
      </c>
      <c r="Q9" s="144" t="s">
        <v>119</v>
      </c>
      <c r="R9" s="144" t="s">
        <v>120</v>
      </c>
      <c r="S9" s="144" t="s">
        <v>121</v>
      </c>
      <c r="T9" s="146" t="s">
        <v>122</v>
      </c>
      <c r="U9" s="133" t="s">
        <v>146</v>
      </c>
      <c r="V9" s="69" t="s">
        <v>147</v>
      </c>
    </row>
    <row r="10" spans="1:22" x14ac:dyDescent="0.3">
      <c r="A10" s="242"/>
      <c r="B10" s="243"/>
      <c r="C10" s="244"/>
      <c r="D10" s="245"/>
      <c r="E10" s="245"/>
      <c r="F10" s="246"/>
      <c r="G10" s="247"/>
      <c r="H10" s="245"/>
      <c r="I10" s="147">
        <f>IF(F10-$D$7&lt;0,$I$8,$D$8-F10+1)</f>
        <v>1</v>
      </c>
      <c r="J10" s="245"/>
      <c r="K10" s="147">
        <f>IF(J10=D10,0,IF(F10-$D$7&lt;0,IF(H10&gt;(D10-E10)*G10/$I$8*I10,(D10-E10)*G10/$I$8*I10,H10),(D10-E10)*G10/$I$8*I10))</f>
        <v>0</v>
      </c>
      <c r="L10" s="245"/>
      <c r="M10" s="147">
        <f>SUM(J10:K10)</f>
        <v>0</v>
      </c>
      <c r="N10" s="147">
        <f>L10-M10</f>
        <v>0</v>
      </c>
      <c r="O10" s="245"/>
      <c r="P10" s="245"/>
      <c r="Q10" s="245"/>
      <c r="R10" s="245"/>
      <c r="S10" s="147">
        <f>IF(F10-$D$7&lt;0,H10-M10-O10+P10,D10-M10-O10+P10)</f>
        <v>0</v>
      </c>
      <c r="T10" s="148">
        <f>D10-S10</f>
        <v>0</v>
      </c>
      <c r="U10" s="133" t="s">
        <v>186</v>
      </c>
      <c r="V10" s="69" t="s">
        <v>187</v>
      </c>
    </row>
    <row r="11" spans="1:22" x14ac:dyDescent="0.3">
      <c r="A11" s="242"/>
      <c r="B11" s="248"/>
      <c r="C11" s="244"/>
      <c r="D11" s="245"/>
      <c r="E11" s="245"/>
      <c r="F11" s="246"/>
      <c r="G11" s="247"/>
      <c r="H11" s="245"/>
      <c r="I11" s="147">
        <f>IF(F11-$D$7&lt;0,$I$8,$D$8-F11+1)</f>
        <v>1</v>
      </c>
      <c r="J11" s="245"/>
      <c r="K11" s="147">
        <f>IF(J11=D11,0,IF(F11-$D$7&lt;0,IF(H11&gt;(D11-E11)*G11/$I$8*I11,(D11-E11)*G11/$I$8*I11,H11),(D11-E11)*G11/$I$8*I11))</f>
        <v>0</v>
      </c>
      <c r="L11" s="245"/>
      <c r="M11" s="147">
        <f>SUM(J11:K11)</f>
        <v>0</v>
      </c>
      <c r="N11" s="147">
        <f>L11-M11</f>
        <v>0</v>
      </c>
      <c r="O11" s="245"/>
      <c r="P11" s="245"/>
      <c r="Q11" s="245"/>
      <c r="R11" s="245"/>
      <c r="S11" s="147">
        <f>IF(F11-$D$7&lt;0,H11-M11-O11+P11,D11-M11-O11+P11)</f>
        <v>0</v>
      </c>
      <c r="T11" s="148">
        <f>D11-S11</f>
        <v>0</v>
      </c>
      <c r="U11" s="134" t="s">
        <v>96</v>
      </c>
      <c r="V11" s="174" t="s">
        <v>56</v>
      </c>
    </row>
    <row r="12" spans="1:22" x14ac:dyDescent="0.3">
      <c r="A12" s="150" t="s">
        <v>202</v>
      </c>
      <c r="B12" s="151"/>
      <c r="C12" s="152">
        <f>SUM(C10:C11)</f>
        <v>0</v>
      </c>
      <c r="D12" s="152">
        <f>SUM(D10:D11)</f>
        <v>0</v>
      </c>
      <c r="E12" s="152">
        <f>SUM(E10:E11)</f>
        <v>0</v>
      </c>
      <c r="F12" s="153"/>
      <c r="G12" s="154"/>
      <c r="H12" s="152">
        <f>SUM(H10:H11)</f>
        <v>0</v>
      </c>
      <c r="I12" s="152"/>
      <c r="J12" s="152">
        <f t="shared" ref="J12:T12" si="0">SUM(J10:J11)</f>
        <v>0</v>
      </c>
      <c r="K12" s="152">
        <f t="shared" si="0"/>
        <v>0</v>
      </c>
      <c r="L12" s="152">
        <f t="shared" si="0"/>
        <v>0</v>
      </c>
      <c r="M12" s="152">
        <f t="shared" si="0"/>
        <v>0</v>
      </c>
      <c r="N12" s="152">
        <f t="shared" si="0"/>
        <v>0</v>
      </c>
      <c r="O12" s="152">
        <f t="shared" si="0"/>
        <v>0</v>
      </c>
      <c r="P12" s="152">
        <f t="shared" si="0"/>
        <v>0</v>
      </c>
      <c r="Q12" s="152">
        <f t="shared" si="0"/>
        <v>0</v>
      </c>
      <c r="R12" s="152">
        <f t="shared" si="0"/>
        <v>0</v>
      </c>
      <c r="S12" s="152">
        <f t="shared" si="0"/>
        <v>0</v>
      </c>
      <c r="T12" s="155">
        <f t="shared" si="0"/>
        <v>0</v>
      </c>
      <c r="U12" s="134" t="s">
        <v>276</v>
      </c>
      <c r="V12" s="346" t="s">
        <v>275</v>
      </c>
    </row>
    <row r="13" spans="1:22" x14ac:dyDescent="0.3">
      <c r="A13" s="249" t="s">
        <v>196</v>
      </c>
      <c r="B13" s="158"/>
      <c r="C13" s="158"/>
      <c r="D13" s="160"/>
      <c r="E13" s="160"/>
      <c r="F13" s="160"/>
      <c r="G13" s="161"/>
      <c r="H13" s="152">
        <f>Import_M!D5</f>
        <v>0</v>
      </c>
      <c r="I13" s="159" t="s">
        <v>197</v>
      </c>
      <c r="J13" s="159"/>
      <c r="K13" s="159"/>
      <c r="L13" s="159"/>
      <c r="M13" s="159"/>
      <c r="N13" s="159"/>
      <c r="O13" s="159"/>
      <c r="P13" s="159"/>
      <c r="Q13" s="159"/>
      <c r="R13" s="159"/>
      <c r="S13" s="152">
        <f>Import_M!F5</f>
        <v>0</v>
      </c>
      <c r="T13" s="162" t="s">
        <v>197</v>
      </c>
      <c r="U13" s="74" t="s">
        <v>244</v>
      </c>
      <c r="V13" s="228">
        <v>1</v>
      </c>
    </row>
    <row r="14" spans="1:22" x14ac:dyDescent="0.3">
      <c r="A14" s="249" t="s">
        <v>198</v>
      </c>
      <c r="B14" s="157"/>
      <c r="C14" s="158"/>
      <c r="D14" s="160"/>
      <c r="E14" s="160"/>
      <c r="F14" s="160"/>
      <c r="G14" s="161"/>
      <c r="H14" s="250" t="e">
        <f>H12/1000/H13%</f>
        <v>#DIV/0!</v>
      </c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250" t="e">
        <f>S12/1000/S13%</f>
        <v>#DIV/0!</v>
      </c>
      <c r="T14" s="162"/>
      <c r="U14" s="149"/>
      <c r="V14" s="149"/>
    </row>
    <row r="15" spans="1:22" x14ac:dyDescent="0.3">
      <c r="A15" s="156"/>
      <c r="B15" s="157"/>
      <c r="C15" s="158"/>
      <c r="D15" s="159"/>
      <c r="E15" s="159"/>
      <c r="F15" s="160"/>
      <c r="G15" s="161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62"/>
      <c r="U15" s="149"/>
      <c r="V15" s="149"/>
    </row>
    <row r="16" spans="1:22" x14ac:dyDescent="0.3">
      <c r="A16" s="242"/>
      <c r="B16" s="248"/>
      <c r="C16" s="244"/>
      <c r="D16" s="245"/>
      <c r="E16" s="245"/>
      <c r="F16" s="246"/>
      <c r="G16" s="247"/>
      <c r="H16" s="245"/>
      <c r="I16" s="147">
        <f>IF(F16-$D$7&lt;0,$I$8,$D$8-F16+1)</f>
        <v>1</v>
      </c>
      <c r="J16" s="245"/>
      <c r="K16" s="147">
        <f>IF(J16=D16,0,IF(F16-$D$7&lt;0,IF(H16&gt;(D16-E16)*G16/$I$8*I16,(D16-E16)*G16/$I$8*I16,H16),(D16-E16)*G16/$I$8*I16))</f>
        <v>0</v>
      </c>
      <c r="L16" s="245"/>
      <c r="M16" s="147">
        <f>SUM(J16:K16)</f>
        <v>0</v>
      </c>
      <c r="N16" s="147">
        <f>L16-M16</f>
        <v>0</v>
      </c>
      <c r="O16" s="245"/>
      <c r="P16" s="245"/>
      <c r="Q16" s="245"/>
      <c r="R16" s="245"/>
      <c r="S16" s="245"/>
      <c r="T16" s="148">
        <f>D16-S16</f>
        <v>0</v>
      </c>
      <c r="U16" s="149"/>
      <c r="V16" s="149"/>
    </row>
    <row r="17" spans="1:22" x14ac:dyDescent="0.3">
      <c r="A17" s="242"/>
      <c r="B17" s="248"/>
      <c r="C17" s="244"/>
      <c r="D17" s="245"/>
      <c r="E17" s="245"/>
      <c r="F17" s="246"/>
      <c r="G17" s="247"/>
      <c r="H17" s="245"/>
      <c r="I17" s="147">
        <f>IF(F17-$D$7&lt;0,$I$8,$D$8-F17+1)</f>
        <v>1</v>
      </c>
      <c r="J17" s="245"/>
      <c r="K17" s="147">
        <f>IF(J17=D17,0,IF(F17-$D$7&lt;0,IF(H17&gt;(D17-E17)*G17/$I$8*I17,(D17-E17)*G17/$I$8*I17,H17),(D17-E17)*G17/$I$8*I17))</f>
        <v>0</v>
      </c>
      <c r="L17" s="245"/>
      <c r="M17" s="147">
        <f>SUM(J17:K17)</f>
        <v>0</v>
      </c>
      <c r="N17" s="147">
        <f>L17-M17</f>
        <v>0</v>
      </c>
      <c r="O17" s="245"/>
      <c r="P17" s="245"/>
      <c r="Q17" s="245"/>
      <c r="R17" s="245"/>
      <c r="S17" s="245"/>
      <c r="T17" s="148">
        <f>D17-S17</f>
        <v>0</v>
      </c>
      <c r="U17" s="149"/>
      <c r="V17" s="149"/>
    </row>
    <row r="18" spans="1:22" x14ac:dyDescent="0.3">
      <c r="A18" s="150" t="s">
        <v>200</v>
      </c>
      <c r="B18" s="151"/>
      <c r="C18" s="152">
        <f>SUM(C16:C17)</f>
        <v>0</v>
      </c>
      <c r="D18" s="152">
        <f>SUM(D16:D17)</f>
        <v>0</v>
      </c>
      <c r="E18" s="152">
        <f>SUM(E16:E17)</f>
        <v>0</v>
      </c>
      <c r="F18" s="153"/>
      <c r="G18" s="154"/>
      <c r="H18" s="152">
        <f>SUM(H16:H17)</f>
        <v>0</v>
      </c>
      <c r="I18" s="152"/>
      <c r="J18" s="152">
        <f t="shared" ref="J18:T18" si="1">SUM(J16:J17)</f>
        <v>0</v>
      </c>
      <c r="K18" s="152">
        <f t="shared" si="1"/>
        <v>0</v>
      </c>
      <c r="L18" s="152">
        <f t="shared" si="1"/>
        <v>0</v>
      </c>
      <c r="M18" s="152">
        <f t="shared" si="1"/>
        <v>0</v>
      </c>
      <c r="N18" s="152">
        <f t="shared" si="1"/>
        <v>0</v>
      </c>
      <c r="O18" s="152">
        <f t="shared" si="1"/>
        <v>0</v>
      </c>
      <c r="P18" s="152">
        <f t="shared" si="1"/>
        <v>0</v>
      </c>
      <c r="Q18" s="152">
        <f t="shared" si="1"/>
        <v>0</v>
      </c>
      <c r="R18" s="152">
        <f t="shared" si="1"/>
        <v>0</v>
      </c>
      <c r="S18" s="152">
        <f t="shared" si="1"/>
        <v>0</v>
      </c>
      <c r="T18" s="155">
        <f t="shared" si="1"/>
        <v>0</v>
      </c>
      <c r="U18" s="149"/>
      <c r="V18" s="149"/>
    </row>
    <row r="19" spans="1:22" x14ac:dyDescent="0.3">
      <c r="A19" s="249" t="s">
        <v>196</v>
      </c>
      <c r="B19" s="158"/>
      <c r="C19" s="158"/>
      <c r="D19" s="160"/>
      <c r="E19" s="160"/>
      <c r="F19" s="160"/>
      <c r="G19" s="161"/>
      <c r="H19" s="152">
        <f>Import_M!D6</f>
        <v>0</v>
      </c>
      <c r="I19" s="159" t="s">
        <v>197</v>
      </c>
      <c r="J19" s="159"/>
      <c r="K19" s="159"/>
      <c r="L19" s="159"/>
      <c r="M19" s="159"/>
      <c r="N19" s="159"/>
      <c r="O19" s="159"/>
      <c r="P19" s="159"/>
      <c r="Q19" s="159"/>
      <c r="R19" s="159"/>
      <c r="S19" s="152">
        <f>Import_M!F6</f>
        <v>0</v>
      </c>
      <c r="T19" s="162" t="s">
        <v>197</v>
      </c>
      <c r="U19" s="149"/>
      <c r="V19" s="149"/>
    </row>
    <row r="20" spans="1:22" x14ac:dyDescent="0.3">
      <c r="A20" s="249" t="s">
        <v>198</v>
      </c>
      <c r="B20" s="157"/>
      <c r="C20" s="158"/>
      <c r="D20" s="160"/>
      <c r="E20" s="160"/>
      <c r="F20" s="160"/>
      <c r="G20" s="161"/>
      <c r="H20" s="250" t="e">
        <f>H18/1000/H19%</f>
        <v>#DIV/0!</v>
      </c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250" t="e">
        <f>S18/1000/S19%</f>
        <v>#DIV/0!</v>
      </c>
      <c r="T20" s="162"/>
      <c r="U20" s="149"/>
      <c r="V20" s="149"/>
    </row>
    <row r="21" spans="1:22" x14ac:dyDescent="0.3">
      <c r="A21" s="163"/>
      <c r="B21" s="164"/>
      <c r="C21" s="164"/>
      <c r="D21" s="165"/>
      <c r="E21" s="165"/>
      <c r="F21" s="166"/>
      <c r="G21" s="167"/>
      <c r="H21" s="165"/>
      <c r="I21" s="165"/>
      <c r="J21" s="165"/>
      <c r="K21" s="165"/>
      <c r="L21" s="164"/>
      <c r="M21" s="165"/>
      <c r="N21" s="165"/>
      <c r="O21" s="165"/>
      <c r="P21" s="165"/>
      <c r="Q21" s="165"/>
      <c r="R21" s="165"/>
      <c r="S21" s="165"/>
      <c r="T21" s="168"/>
      <c r="U21" s="149"/>
      <c r="V21" s="149"/>
    </row>
    <row r="22" spans="1:22" x14ac:dyDescent="0.3">
      <c r="A22" s="242"/>
      <c r="B22" s="248"/>
      <c r="C22" s="244"/>
      <c r="D22" s="245"/>
      <c r="E22" s="245"/>
      <c r="F22" s="246"/>
      <c r="G22" s="247"/>
      <c r="H22" s="245"/>
      <c r="I22" s="147">
        <f>IF(F22-$D$7&lt;0,$I$8,$D$8-F22+1)</f>
        <v>1</v>
      </c>
      <c r="J22" s="245"/>
      <c r="K22" s="147">
        <f>IF(J22=D22,0,IF(F22-$D$7&lt;0,IF(H22&gt;(D22-E22)*G22/$I$8*I22,(D22-E22)*G22/$I$8*I22,H22),(D22-E22)*G22/$I$8*I22))</f>
        <v>0</v>
      </c>
      <c r="L22" s="245"/>
      <c r="M22" s="147">
        <f>SUM(J22:K22)</f>
        <v>0</v>
      </c>
      <c r="N22" s="147">
        <f>L22-M22</f>
        <v>0</v>
      </c>
      <c r="O22" s="245"/>
      <c r="P22" s="245"/>
      <c r="Q22" s="245"/>
      <c r="R22" s="245"/>
      <c r="S22" s="245"/>
      <c r="T22" s="148">
        <f>D22-S22</f>
        <v>0</v>
      </c>
      <c r="U22" s="149"/>
      <c r="V22" s="149"/>
    </row>
    <row r="23" spans="1:22" x14ac:dyDescent="0.3">
      <c r="A23" s="242"/>
      <c r="B23" s="248"/>
      <c r="C23" s="244"/>
      <c r="D23" s="245"/>
      <c r="E23" s="245"/>
      <c r="F23" s="246"/>
      <c r="G23" s="247"/>
      <c r="H23" s="245"/>
      <c r="I23" s="147">
        <f>IF(F23-$D$7&lt;0,$I$8,$D$8-F23+1)</f>
        <v>1</v>
      </c>
      <c r="J23" s="245"/>
      <c r="K23" s="147">
        <f>IF(J23=D23,0,IF(F23-$D$7&lt;0,IF(H23&gt;(D23-E23)*G23/$I$8*I23,(D23-E23)*G23/$I$8*I23,H23),(D23-E23)*G23/$I$8*I23))</f>
        <v>0</v>
      </c>
      <c r="L23" s="245"/>
      <c r="M23" s="147">
        <f>SUM(J23:K23)</f>
        <v>0</v>
      </c>
      <c r="N23" s="147">
        <f>L23-M23</f>
        <v>0</v>
      </c>
      <c r="O23" s="245"/>
      <c r="P23" s="245"/>
      <c r="Q23" s="245"/>
      <c r="R23" s="245"/>
      <c r="S23" s="245"/>
      <c r="T23" s="148">
        <f>D23-S23</f>
        <v>0</v>
      </c>
      <c r="U23" s="149"/>
      <c r="V23" s="149"/>
    </row>
    <row r="24" spans="1:22" x14ac:dyDescent="0.3">
      <c r="A24" s="242"/>
      <c r="B24" s="248"/>
      <c r="C24" s="244"/>
      <c r="D24" s="245"/>
      <c r="E24" s="245"/>
      <c r="F24" s="246"/>
      <c r="G24" s="247"/>
      <c r="H24" s="245"/>
      <c r="I24" s="147">
        <f>IF(F24-$D$7&lt;0,$I$8,$D$8-F24+1)</f>
        <v>1</v>
      </c>
      <c r="J24" s="245"/>
      <c r="K24" s="147">
        <f>IF(J24=D24,0,IF(F24-$D$7&lt;0,IF(H24&gt;(D24-E24)*G24/$I$8*I24,(D24-E24)*G24/$I$8*I24,H24),(D24-E24)*G24/$I$8*I24))</f>
        <v>0</v>
      </c>
      <c r="L24" s="245"/>
      <c r="M24" s="147">
        <f>SUM(J24:K24)</f>
        <v>0</v>
      </c>
      <c r="N24" s="147">
        <f>L24-M24</f>
        <v>0</v>
      </c>
      <c r="O24" s="245"/>
      <c r="P24" s="245"/>
      <c r="Q24" s="245"/>
      <c r="R24" s="245"/>
      <c r="S24" s="245"/>
      <c r="T24" s="148">
        <f>D24-S24</f>
        <v>0</v>
      </c>
      <c r="U24" s="149"/>
      <c r="V24" s="149"/>
    </row>
    <row r="25" spans="1:22" x14ac:dyDescent="0.3">
      <c r="A25" s="150" t="s">
        <v>201</v>
      </c>
      <c r="B25" s="151"/>
      <c r="C25" s="152">
        <f>SUM(C22:C24)</f>
        <v>0</v>
      </c>
      <c r="D25" s="152">
        <f>SUM(D22:D24)</f>
        <v>0</v>
      </c>
      <c r="E25" s="152">
        <f>SUM(E22:E24)</f>
        <v>0</v>
      </c>
      <c r="F25" s="153"/>
      <c r="G25" s="154"/>
      <c r="H25" s="152">
        <f>SUM(H22:H24)</f>
        <v>0</v>
      </c>
      <c r="I25" s="152"/>
      <c r="J25" s="152">
        <f t="shared" ref="J25:T25" si="2">SUM(J22:J24)</f>
        <v>0</v>
      </c>
      <c r="K25" s="152">
        <f t="shared" si="2"/>
        <v>0</v>
      </c>
      <c r="L25" s="152">
        <f t="shared" si="2"/>
        <v>0</v>
      </c>
      <c r="M25" s="152">
        <f t="shared" si="2"/>
        <v>0</v>
      </c>
      <c r="N25" s="152">
        <f t="shared" si="2"/>
        <v>0</v>
      </c>
      <c r="O25" s="152">
        <f t="shared" si="2"/>
        <v>0</v>
      </c>
      <c r="P25" s="152">
        <f t="shared" si="2"/>
        <v>0</v>
      </c>
      <c r="Q25" s="152">
        <f t="shared" si="2"/>
        <v>0</v>
      </c>
      <c r="R25" s="152">
        <f t="shared" si="2"/>
        <v>0</v>
      </c>
      <c r="S25" s="152">
        <f t="shared" si="2"/>
        <v>0</v>
      </c>
      <c r="T25" s="155">
        <f t="shared" si="2"/>
        <v>0</v>
      </c>
      <c r="U25" s="149"/>
      <c r="V25" s="149"/>
    </row>
    <row r="26" spans="1:22" x14ac:dyDescent="0.3">
      <c r="A26" s="249" t="s">
        <v>196</v>
      </c>
      <c r="B26" s="158"/>
      <c r="C26" s="158"/>
      <c r="D26" s="160"/>
      <c r="E26" s="160"/>
      <c r="F26" s="160"/>
      <c r="G26" s="161"/>
      <c r="H26" s="152">
        <f>Import_M!D7</f>
        <v>0</v>
      </c>
      <c r="I26" s="159" t="s">
        <v>197</v>
      </c>
      <c r="J26" s="159"/>
      <c r="K26" s="159"/>
      <c r="L26" s="159"/>
      <c r="M26" s="159"/>
      <c r="N26" s="159"/>
      <c r="O26" s="159"/>
      <c r="P26" s="159"/>
      <c r="Q26" s="159"/>
      <c r="R26" s="159"/>
      <c r="S26" s="152">
        <f>Import_M!F7</f>
        <v>0</v>
      </c>
      <c r="T26" s="162" t="s">
        <v>197</v>
      </c>
      <c r="U26" s="149"/>
      <c r="V26" s="149"/>
    </row>
    <row r="27" spans="1:22" x14ac:dyDescent="0.3">
      <c r="A27" s="249" t="s">
        <v>198</v>
      </c>
      <c r="B27" s="157"/>
      <c r="C27" s="158"/>
      <c r="D27" s="160"/>
      <c r="E27" s="160"/>
      <c r="F27" s="160"/>
      <c r="G27" s="161"/>
      <c r="H27" s="250" t="e">
        <f>H25/1000/H26%</f>
        <v>#DIV/0!</v>
      </c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250" t="e">
        <f>S25/1000/S26%</f>
        <v>#DIV/0!</v>
      </c>
      <c r="T27" s="162"/>
      <c r="U27" s="149"/>
      <c r="V27" s="149"/>
    </row>
    <row r="28" spans="1:22" x14ac:dyDescent="0.3">
      <c r="A28" s="163"/>
      <c r="B28" s="164"/>
      <c r="C28" s="164"/>
      <c r="D28" s="165"/>
      <c r="E28" s="165"/>
      <c r="F28" s="166"/>
      <c r="G28" s="167"/>
      <c r="H28" s="165"/>
      <c r="I28" s="165"/>
      <c r="J28" s="165"/>
      <c r="K28" s="165"/>
      <c r="L28" s="164"/>
      <c r="M28" s="165"/>
      <c r="N28" s="165"/>
      <c r="O28" s="165"/>
      <c r="P28" s="165"/>
      <c r="Q28" s="165"/>
      <c r="R28" s="165"/>
      <c r="S28" s="165"/>
      <c r="T28" s="168"/>
      <c r="U28" s="149"/>
      <c r="V28" s="149"/>
    </row>
    <row r="29" spans="1:22" x14ac:dyDescent="0.3">
      <c r="A29" s="242"/>
      <c r="B29" s="248"/>
      <c r="C29" s="244"/>
      <c r="D29" s="245"/>
      <c r="E29" s="245"/>
      <c r="F29" s="246"/>
      <c r="G29" s="247"/>
      <c r="H29" s="245"/>
      <c r="I29" s="147">
        <f>IF(F29-$D$7&lt;0,$I$8,$D$8-F29+1)</f>
        <v>1</v>
      </c>
      <c r="J29" s="245"/>
      <c r="K29" s="147">
        <f>IF(J29=D29,0,IF(F29-$D$7&lt;0,IF(H29&gt;(D29-E29)*G29/$I$8*I29,(D29-E29)*G29/$I$8*I29,H29),(D29-E29)*G29/$I$8*I29))</f>
        <v>0</v>
      </c>
      <c r="L29" s="245"/>
      <c r="M29" s="147">
        <f>SUM(J29:K29)</f>
        <v>0</v>
      </c>
      <c r="N29" s="147">
        <f>L29-M29</f>
        <v>0</v>
      </c>
      <c r="O29" s="245"/>
      <c r="P29" s="245"/>
      <c r="Q29" s="245"/>
      <c r="R29" s="245"/>
      <c r="S29" s="245"/>
      <c r="T29" s="148">
        <f>D29-S29</f>
        <v>0</v>
      </c>
      <c r="U29" s="149"/>
      <c r="V29" s="149"/>
    </row>
    <row r="30" spans="1:22" x14ac:dyDescent="0.3">
      <c r="A30" s="242"/>
      <c r="B30" s="248"/>
      <c r="C30" s="244"/>
      <c r="D30" s="245"/>
      <c r="E30" s="245"/>
      <c r="F30" s="246"/>
      <c r="G30" s="247"/>
      <c r="H30" s="245"/>
      <c r="I30" s="147">
        <f>IF(F30-$D$7&lt;0,$I$8,$D$8-F30+1)</f>
        <v>1</v>
      </c>
      <c r="J30" s="245"/>
      <c r="K30" s="147">
        <f>IF(J30=D30,0,IF(F30-$D$7&lt;0,IF(H30&gt;(D30-E30)*G30/$I$8*I30,(D30-E30)*G30/$I$8*I30,H30),(D30-E30)*G30/$I$8*I30))</f>
        <v>0</v>
      </c>
      <c r="L30" s="245"/>
      <c r="M30" s="147">
        <f>SUM(J30:K30)</f>
        <v>0</v>
      </c>
      <c r="N30" s="147">
        <f>L30-M30</f>
        <v>0</v>
      </c>
      <c r="O30" s="245"/>
      <c r="P30" s="245"/>
      <c r="Q30" s="245"/>
      <c r="R30" s="245"/>
      <c r="S30" s="245"/>
      <c r="T30" s="148">
        <f>D30-S30</f>
        <v>0</v>
      </c>
      <c r="U30" s="149"/>
      <c r="V30" s="149"/>
    </row>
    <row r="31" spans="1:22" x14ac:dyDescent="0.3">
      <c r="A31" s="242"/>
      <c r="B31" s="248"/>
      <c r="C31" s="244"/>
      <c r="D31" s="245"/>
      <c r="E31" s="245"/>
      <c r="F31" s="246"/>
      <c r="G31" s="247"/>
      <c r="H31" s="245"/>
      <c r="I31" s="147">
        <f>IF(F31-$D$7&lt;0,$I$8,$D$8-F31+1)</f>
        <v>1</v>
      </c>
      <c r="J31" s="245"/>
      <c r="K31" s="147">
        <f>IF(J31=D31,0,IF(F31-$D$7&lt;0,IF(H31&gt;(D31-E31)*G31/$I$8*I31,(D31-E31)*G31/$I$8*I31,H31),(D31-E31)*G31/$I$8*I31))</f>
        <v>0</v>
      </c>
      <c r="L31" s="245"/>
      <c r="M31" s="147">
        <f>SUM(J31:K31)</f>
        <v>0</v>
      </c>
      <c r="N31" s="147">
        <f>L31-M31</f>
        <v>0</v>
      </c>
      <c r="O31" s="245"/>
      <c r="P31" s="245"/>
      <c r="Q31" s="245"/>
      <c r="R31" s="245"/>
      <c r="S31" s="245"/>
      <c r="T31" s="148">
        <f>D31-S31</f>
        <v>0</v>
      </c>
      <c r="U31" s="149"/>
      <c r="V31" s="149"/>
    </row>
    <row r="32" spans="1:22" x14ac:dyDescent="0.3">
      <c r="A32" s="150" t="s">
        <v>203</v>
      </c>
      <c r="B32" s="151"/>
      <c r="C32" s="152">
        <f>SUM(C29:C31)</f>
        <v>0</v>
      </c>
      <c r="D32" s="152">
        <f>SUM(D29:D31)</f>
        <v>0</v>
      </c>
      <c r="E32" s="152">
        <f>SUM(E29:E31)</f>
        <v>0</v>
      </c>
      <c r="F32" s="153"/>
      <c r="G32" s="154"/>
      <c r="H32" s="152">
        <f>SUM(H29:H31)</f>
        <v>0</v>
      </c>
      <c r="I32" s="152"/>
      <c r="J32" s="152">
        <f t="shared" ref="J32:T32" si="3">SUM(J29:J31)</f>
        <v>0</v>
      </c>
      <c r="K32" s="152">
        <f t="shared" si="3"/>
        <v>0</v>
      </c>
      <c r="L32" s="152">
        <f t="shared" si="3"/>
        <v>0</v>
      </c>
      <c r="M32" s="152">
        <f t="shared" si="3"/>
        <v>0</v>
      </c>
      <c r="N32" s="152">
        <f t="shared" si="3"/>
        <v>0</v>
      </c>
      <c r="O32" s="152">
        <f t="shared" si="3"/>
        <v>0</v>
      </c>
      <c r="P32" s="152">
        <f t="shared" si="3"/>
        <v>0</v>
      </c>
      <c r="Q32" s="152">
        <f t="shared" si="3"/>
        <v>0</v>
      </c>
      <c r="R32" s="152">
        <f t="shared" si="3"/>
        <v>0</v>
      </c>
      <c r="S32" s="152">
        <f t="shared" si="3"/>
        <v>0</v>
      </c>
      <c r="T32" s="155">
        <f t="shared" si="3"/>
        <v>0</v>
      </c>
      <c r="U32" s="149"/>
      <c r="V32" s="149"/>
    </row>
    <row r="33" spans="1:22" x14ac:dyDescent="0.3">
      <c r="A33" s="249" t="s">
        <v>196</v>
      </c>
      <c r="B33" s="158"/>
      <c r="C33" s="158"/>
      <c r="D33" s="160"/>
      <c r="E33" s="160"/>
      <c r="F33" s="160"/>
      <c r="G33" s="161"/>
      <c r="H33" s="152">
        <f>Import_M!D8</f>
        <v>0</v>
      </c>
      <c r="I33" s="159" t="s">
        <v>197</v>
      </c>
      <c r="J33" s="159"/>
      <c r="K33" s="159"/>
      <c r="L33" s="159"/>
      <c r="M33" s="159"/>
      <c r="N33" s="159"/>
      <c r="O33" s="159"/>
      <c r="P33" s="159"/>
      <c r="Q33" s="159"/>
      <c r="R33" s="159"/>
      <c r="S33" s="152">
        <f>Import_M!F8</f>
        <v>0</v>
      </c>
      <c r="T33" s="162" t="s">
        <v>197</v>
      </c>
      <c r="U33" s="149"/>
      <c r="V33" s="149"/>
    </row>
    <row r="34" spans="1:22" x14ac:dyDescent="0.3">
      <c r="A34" s="249" t="s">
        <v>198</v>
      </c>
      <c r="B34" s="157"/>
      <c r="C34" s="158"/>
      <c r="D34" s="160"/>
      <c r="E34" s="160"/>
      <c r="F34" s="160"/>
      <c r="G34" s="161"/>
      <c r="H34" s="250" t="e">
        <f>H32/1000/H33%</f>
        <v>#DIV/0!</v>
      </c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250" t="e">
        <f>S32/1000/S33%</f>
        <v>#DIV/0!</v>
      </c>
      <c r="T34" s="162"/>
      <c r="U34" s="149"/>
      <c r="V34" s="149"/>
    </row>
    <row r="35" spans="1:22" x14ac:dyDescent="0.3">
      <c r="A35" s="163"/>
      <c r="B35" s="164"/>
      <c r="C35" s="164"/>
      <c r="D35" s="165"/>
      <c r="E35" s="165"/>
      <c r="F35" s="166"/>
      <c r="G35" s="167"/>
      <c r="H35" s="165"/>
      <c r="I35" s="165"/>
      <c r="J35" s="165"/>
      <c r="K35" s="165"/>
      <c r="L35" s="164"/>
      <c r="M35" s="165"/>
      <c r="N35" s="165"/>
      <c r="O35" s="165"/>
      <c r="P35" s="165"/>
      <c r="Q35" s="165"/>
      <c r="R35" s="165"/>
      <c r="S35" s="165"/>
      <c r="T35" s="168"/>
      <c r="U35" s="149"/>
      <c r="V35" s="149"/>
    </row>
    <row r="36" spans="1:22" x14ac:dyDescent="0.3">
      <c r="A36" s="242"/>
      <c r="B36" s="248"/>
      <c r="C36" s="244"/>
      <c r="D36" s="245"/>
      <c r="E36" s="245"/>
      <c r="F36" s="246"/>
      <c r="G36" s="247"/>
      <c r="H36" s="245"/>
      <c r="I36" s="147">
        <f>IF(F36-$D$7&lt;0,$I$8,$D$8-F36+1)</f>
        <v>1</v>
      </c>
      <c r="J36" s="245"/>
      <c r="K36" s="147">
        <f>IF(J36=D36,0,IF(F36-$D$7&lt;0,IF(H36&gt;(D36-E36)*G36/$I$8*I36,(D36-E36)*G36/$I$8*I36,H36),(D36-E36)*G36/$I$8*I36))</f>
        <v>0</v>
      </c>
      <c r="L36" s="245"/>
      <c r="M36" s="147">
        <f>SUM(J36:K36)</f>
        <v>0</v>
      </c>
      <c r="N36" s="147">
        <f>L36-M36</f>
        <v>0</v>
      </c>
      <c r="O36" s="245"/>
      <c r="P36" s="245"/>
      <c r="Q36" s="245"/>
      <c r="R36" s="245"/>
      <c r="S36" s="245"/>
      <c r="T36" s="148">
        <f>D36-S36</f>
        <v>0</v>
      </c>
      <c r="U36" s="149"/>
      <c r="V36" s="149"/>
    </row>
    <row r="37" spans="1:22" x14ac:dyDescent="0.3">
      <c r="A37" s="242"/>
      <c r="B37" s="248"/>
      <c r="C37" s="244"/>
      <c r="D37" s="245"/>
      <c r="E37" s="245"/>
      <c r="F37" s="246"/>
      <c r="G37" s="247"/>
      <c r="H37" s="245"/>
      <c r="I37" s="147">
        <f>IF(F37-$D$7&lt;0,$I$8,$D$8-F37+1)</f>
        <v>1</v>
      </c>
      <c r="J37" s="245"/>
      <c r="K37" s="147">
        <f>IF(J37=D37,0,IF(F37-$D$7&lt;0,IF(H37&gt;(D37-E37)*G37/$I$8*I37,(D37-E37)*G37/$I$8*I37,H37),(D37-E37)*G37/$I$8*I37))</f>
        <v>0</v>
      </c>
      <c r="L37" s="245"/>
      <c r="M37" s="147">
        <f>SUM(J37:K37)</f>
        <v>0</v>
      </c>
      <c r="N37" s="147">
        <f>L37-M37</f>
        <v>0</v>
      </c>
      <c r="O37" s="245"/>
      <c r="P37" s="245"/>
      <c r="Q37" s="245"/>
      <c r="R37" s="245"/>
      <c r="S37" s="245"/>
      <c r="T37" s="148">
        <f>D37-S37</f>
        <v>0</v>
      </c>
      <c r="U37" s="149"/>
      <c r="V37" s="149"/>
    </row>
    <row r="38" spans="1:22" x14ac:dyDescent="0.3">
      <c r="A38" s="150" t="s">
        <v>204</v>
      </c>
      <c r="B38" s="151"/>
      <c r="C38" s="152">
        <f>SUM(C36:C37)</f>
        <v>0</v>
      </c>
      <c r="D38" s="152">
        <f>SUM(D36:D37)</f>
        <v>0</v>
      </c>
      <c r="E38" s="152">
        <f>SUM(E36:E37)</f>
        <v>0</v>
      </c>
      <c r="F38" s="153"/>
      <c r="G38" s="154"/>
      <c r="H38" s="152">
        <f>SUM(H36:H37)</f>
        <v>0</v>
      </c>
      <c r="I38" s="152"/>
      <c r="J38" s="152">
        <f t="shared" ref="J38:T38" si="4">SUM(J36:J37)</f>
        <v>0</v>
      </c>
      <c r="K38" s="152">
        <f t="shared" si="4"/>
        <v>0</v>
      </c>
      <c r="L38" s="152">
        <f t="shared" si="4"/>
        <v>0</v>
      </c>
      <c r="M38" s="152">
        <f t="shared" si="4"/>
        <v>0</v>
      </c>
      <c r="N38" s="152">
        <f t="shared" si="4"/>
        <v>0</v>
      </c>
      <c r="O38" s="152">
        <f t="shared" si="4"/>
        <v>0</v>
      </c>
      <c r="P38" s="152">
        <f t="shared" si="4"/>
        <v>0</v>
      </c>
      <c r="Q38" s="152">
        <f t="shared" si="4"/>
        <v>0</v>
      </c>
      <c r="R38" s="152">
        <f t="shared" si="4"/>
        <v>0</v>
      </c>
      <c r="S38" s="152">
        <f t="shared" si="4"/>
        <v>0</v>
      </c>
      <c r="T38" s="155">
        <f t="shared" si="4"/>
        <v>0</v>
      </c>
      <c r="U38" s="149"/>
      <c r="V38" s="149"/>
    </row>
    <row r="39" spans="1:22" x14ac:dyDescent="0.3">
      <c r="A39" s="249" t="s">
        <v>196</v>
      </c>
      <c r="B39" s="158"/>
      <c r="C39" s="158"/>
      <c r="D39" s="160"/>
      <c r="E39" s="160"/>
      <c r="F39" s="160"/>
      <c r="G39" s="161"/>
      <c r="H39" s="152">
        <f>Import_M!D9</f>
        <v>0</v>
      </c>
      <c r="I39" s="159" t="s">
        <v>197</v>
      </c>
      <c r="J39" s="159"/>
      <c r="K39" s="159"/>
      <c r="L39" s="159"/>
      <c r="M39" s="159"/>
      <c r="N39" s="159"/>
      <c r="O39" s="159"/>
      <c r="P39" s="159"/>
      <c r="Q39" s="159"/>
      <c r="R39" s="159"/>
      <c r="S39" s="152">
        <f>Import_M!F9</f>
        <v>0</v>
      </c>
      <c r="T39" s="162" t="s">
        <v>197</v>
      </c>
      <c r="U39" s="149"/>
      <c r="V39" s="149"/>
    </row>
    <row r="40" spans="1:22" x14ac:dyDescent="0.3">
      <c r="A40" s="249" t="s">
        <v>198</v>
      </c>
      <c r="B40" s="157"/>
      <c r="C40" s="158"/>
      <c r="D40" s="160"/>
      <c r="E40" s="160"/>
      <c r="F40" s="160"/>
      <c r="G40" s="161"/>
      <c r="H40" s="250" t="e">
        <f>H38/1000/H39%</f>
        <v>#DIV/0!</v>
      </c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250" t="e">
        <f>S38/1000/S39%</f>
        <v>#DIV/0!</v>
      </c>
      <c r="T40" s="162"/>
      <c r="U40" s="149"/>
      <c r="V40" s="149"/>
    </row>
    <row r="41" spans="1:22" ht="17.25" thickBot="1" x14ac:dyDescent="0.35">
      <c r="A41" s="163"/>
      <c r="B41" s="164"/>
      <c r="C41" s="164"/>
      <c r="D41" s="165"/>
      <c r="E41" s="165"/>
      <c r="F41" s="166"/>
      <c r="G41" s="167"/>
      <c r="H41" s="165"/>
      <c r="I41" s="165"/>
      <c r="J41" s="165"/>
      <c r="K41" s="165"/>
      <c r="L41" s="164"/>
      <c r="M41" s="165"/>
      <c r="N41" s="165"/>
      <c r="O41" s="165"/>
      <c r="P41" s="165"/>
      <c r="Q41" s="165"/>
      <c r="R41" s="165"/>
      <c r="S41" s="165"/>
      <c r="T41" s="168"/>
      <c r="U41" s="149"/>
      <c r="V41" s="149"/>
    </row>
    <row r="42" spans="1:22" ht="17.25" thickBot="1" x14ac:dyDescent="0.35">
      <c r="A42" s="251" t="s">
        <v>123</v>
      </c>
      <c r="B42" s="252"/>
      <c r="C42" s="253">
        <f xml:space="preserve"> C12+C18+C25+C32+C38</f>
        <v>0</v>
      </c>
      <c r="D42" s="263">
        <f xml:space="preserve"> D12+D18+D25+D32+D38</f>
        <v>0</v>
      </c>
      <c r="E42" s="263">
        <f xml:space="preserve"> E12+E18+E25+E32+E38</f>
        <v>0</v>
      </c>
      <c r="F42" s="169"/>
      <c r="G42" s="169"/>
      <c r="H42" s="169">
        <f>H12+H18</f>
        <v>0</v>
      </c>
      <c r="I42" s="169"/>
      <c r="J42" s="169">
        <f t="shared" ref="J42:T42" si="5" xml:space="preserve"> J12+J18+J25+J32+J38</f>
        <v>0</v>
      </c>
      <c r="K42" s="169">
        <f t="shared" si="5"/>
        <v>0</v>
      </c>
      <c r="L42" s="169">
        <f t="shared" si="5"/>
        <v>0</v>
      </c>
      <c r="M42" s="169">
        <f t="shared" si="5"/>
        <v>0</v>
      </c>
      <c r="N42" s="169">
        <f t="shared" si="5"/>
        <v>0</v>
      </c>
      <c r="O42" s="169">
        <f t="shared" si="5"/>
        <v>0</v>
      </c>
      <c r="P42" s="169">
        <f t="shared" si="5"/>
        <v>0</v>
      </c>
      <c r="Q42" s="169">
        <f t="shared" si="5"/>
        <v>0</v>
      </c>
      <c r="R42" s="169">
        <f t="shared" si="5"/>
        <v>0</v>
      </c>
      <c r="S42" s="169">
        <f xml:space="preserve"> S12+S18+S25+S32+S38</f>
        <v>0</v>
      </c>
      <c r="T42" s="170">
        <f t="shared" si="5"/>
        <v>0</v>
      </c>
      <c r="U42" s="149"/>
      <c r="V42" s="149"/>
    </row>
    <row r="43" spans="1:22" x14ac:dyDescent="0.3">
      <c r="A43" s="249" t="s">
        <v>199</v>
      </c>
      <c r="B43" s="158"/>
      <c r="C43" s="158"/>
      <c r="D43" s="160"/>
      <c r="E43" s="160"/>
      <c r="F43" s="160"/>
      <c r="G43" s="161"/>
      <c r="H43" s="152">
        <f>H10+H13+H19</f>
        <v>0</v>
      </c>
      <c r="I43" s="159" t="s">
        <v>197</v>
      </c>
      <c r="J43" s="159"/>
      <c r="K43" s="159"/>
      <c r="L43" s="159"/>
      <c r="M43" s="159"/>
      <c r="N43" s="159"/>
      <c r="O43" s="159"/>
      <c r="P43" s="159"/>
      <c r="Q43" s="159"/>
      <c r="R43" s="159"/>
      <c r="S43" s="152">
        <f>S10+S13+S19</f>
        <v>0</v>
      </c>
      <c r="T43" s="162" t="s">
        <v>197</v>
      </c>
      <c r="U43" s="149"/>
      <c r="V43" s="149"/>
    </row>
    <row r="44" spans="1:22" ht="17.25" thickBot="1" x14ac:dyDescent="0.35">
      <c r="A44" s="254" t="s">
        <v>198</v>
      </c>
      <c r="B44" s="255"/>
      <c r="C44" s="256"/>
      <c r="D44" s="257"/>
      <c r="E44" s="257"/>
      <c r="F44" s="257"/>
      <c r="G44" s="258"/>
      <c r="H44" s="259" t="e">
        <f>H42/1000/H43%</f>
        <v>#DIV/0!</v>
      </c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59" t="e">
        <f>S42/1000/S43%</f>
        <v>#DIV/0!</v>
      </c>
      <c r="T44" s="261"/>
      <c r="U44" s="149"/>
      <c r="V44" s="149"/>
    </row>
    <row r="45" spans="1:22" x14ac:dyDescent="0.3">
      <c r="A45" s="375" t="s">
        <v>57</v>
      </c>
      <c r="B45" s="332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</row>
    <row r="46" spans="1:22" x14ac:dyDescent="0.3">
      <c r="A46" s="69"/>
      <c r="B46" s="376"/>
      <c r="C46" s="377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378"/>
      <c r="P46" s="378"/>
      <c r="Q46" s="378"/>
      <c r="R46" s="378"/>
      <c r="S46" s="378"/>
      <c r="T46" s="378"/>
    </row>
    <row r="47" spans="1:22" x14ac:dyDescent="0.3">
      <c r="A47" s="379" t="s">
        <v>46</v>
      </c>
      <c r="B47" s="88"/>
      <c r="C47" s="88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</row>
    <row r="48" spans="1:22" x14ac:dyDescent="0.3">
      <c r="A48" s="69"/>
      <c r="B48" s="339"/>
      <c r="C48" s="339"/>
      <c r="D48" s="399"/>
      <c r="E48" s="399"/>
      <c r="F48" s="399"/>
      <c r="G48" s="399"/>
      <c r="H48" s="399"/>
      <c r="I48" s="399"/>
      <c r="J48" s="399"/>
      <c r="K48" s="399"/>
      <c r="L48" s="399"/>
      <c r="M48" s="399"/>
      <c r="N48" s="399"/>
      <c r="O48" s="399"/>
      <c r="P48" s="399"/>
      <c r="Q48" s="399"/>
      <c r="R48" s="399"/>
      <c r="S48" s="399"/>
      <c r="T48" s="399"/>
    </row>
    <row r="49" spans="1:20" x14ac:dyDescent="0.3">
      <c r="A49" s="97"/>
      <c r="B49" s="97"/>
      <c r="C49" s="88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</row>
  </sheetData>
  <phoneticPr fontId="0" type="noConversion"/>
  <hyperlinks>
    <hyperlink ref="U4" location="'KM-AI-01'!A1" display="KM-AI-01"/>
    <hyperlink ref="U5" location="'KM-AI-02'!A1" display="KM-AI-02"/>
    <hyperlink ref="U6" location="'KM-AI-10-1'!A1" display="KM-AI-10-1"/>
    <hyperlink ref="U11" location="'KM-AI-10-M'!A1" display="KM-AI-10-M"/>
    <hyperlink ref="U7" location="'KM-AI-10-2'!A1" display="KM-AI-10-2"/>
    <hyperlink ref="U8" location="'KM-AI-10-3'!A1" display="KM-AI-10-3"/>
    <hyperlink ref="U9" location="'KM-AI-10-4'!A1" display="'KM-AI-10-4 "/>
    <hyperlink ref="U10" location="'KM-AI-10-5'!A1" display="'KM-AI-10-5 "/>
    <hyperlink ref="U3" location="'KM-AI'!A1" display="KM-AI"/>
    <hyperlink ref="U12" location="'KM-AI-10-E'!A1" display="KM-A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/>
  </sheetViews>
  <sheetFormatPr defaultRowHeight="16.5" x14ac:dyDescent="0.3"/>
  <cols>
    <col min="1" max="1" width="11.375" style="18" customWidth="1"/>
    <col min="2" max="2" width="28" style="18" customWidth="1"/>
    <col min="3" max="9" width="10.625" style="18" customWidth="1"/>
    <col min="10" max="13" width="11.5" style="18" customWidth="1"/>
    <col min="14" max="16384" width="9" style="18"/>
  </cols>
  <sheetData>
    <row r="1" spans="1:13" x14ac:dyDescent="0.3">
      <c r="A1" s="15" t="s">
        <v>127</v>
      </c>
      <c r="B1" s="16"/>
      <c r="C1" s="16"/>
      <c r="D1" s="16"/>
      <c r="E1" s="16"/>
      <c r="F1" s="16"/>
      <c r="G1" s="16"/>
      <c r="H1" s="16"/>
      <c r="I1" s="17"/>
    </row>
    <row r="2" spans="1:13" x14ac:dyDescent="0.3">
      <c r="A2" s="17"/>
      <c r="B2" s="17"/>
      <c r="C2" s="17"/>
      <c r="D2" s="408">
        <f>A27</f>
        <v>0</v>
      </c>
      <c r="E2" s="408">
        <f>A29</f>
        <v>0</v>
      </c>
      <c r="F2" s="17"/>
      <c r="G2" s="17"/>
      <c r="H2" s="17"/>
      <c r="I2" s="17"/>
      <c r="J2" s="395" t="s">
        <v>286</v>
      </c>
    </row>
    <row r="3" spans="1:13" x14ac:dyDescent="0.3">
      <c r="A3" s="7" t="s">
        <v>128</v>
      </c>
      <c r="B3" s="17"/>
      <c r="C3" s="17"/>
      <c r="D3" s="17"/>
      <c r="E3" s="17"/>
      <c r="F3" s="17"/>
      <c r="G3" s="17"/>
      <c r="H3" s="17"/>
      <c r="I3" s="17"/>
      <c r="J3" s="133" t="s">
        <v>50</v>
      </c>
      <c r="K3" s="69" t="s">
        <v>274</v>
      </c>
    </row>
    <row r="4" spans="1:13" x14ac:dyDescent="0.3">
      <c r="A4" s="19" t="s">
        <v>54</v>
      </c>
      <c r="B4" s="20">
        <f xml:space="preserve"> Alapa!$C$17</f>
        <v>0</v>
      </c>
      <c r="C4" s="20"/>
      <c r="D4" s="20"/>
      <c r="E4" s="21"/>
      <c r="F4" s="22" t="s">
        <v>5</v>
      </c>
      <c r="G4" s="171">
        <f>Alapa!$C$15</f>
        <v>0</v>
      </c>
      <c r="H4" s="20"/>
      <c r="I4" s="21"/>
      <c r="J4" s="133" t="s">
        <v>2</v>
      </c>
      <c r="K4" s="69" t="s">
        <v>98</v>
      </c>
      <c r="L4" s="23"/>
      <c r="M4" s="23"/>
    </row>
    <row r="5" spans="1:13" x14ac:dyDescent="0.3">
      <c r="A5" s="19" t="s">
        <v>55</v>
      </c>
      <c r="B5" s="20">
        <f xml:space="preserve"> Alapa!$C$12</f>
        <v>0</v>
      </c>
      <c r="C5" s="24"/>
      <c r="D5" s="20"/>
      <c r="E5" s="21"/>
      <c r="F5" s="19" t="s">
        <v>6</v>
      </c>
      <c r="G5" s="20" t="e">
        <f>VLOOKUP(K13,Alapa!$G$2:$H$22,2)</f>
        <v>#N/A</v>
      </c>
      <c r="H5" s="20" t="s">
        <v>148</v>
      </c>
      <c r="I5" s="139" t="str">
        <f>IF(Alapa!$N$2=0," ",Alapa!$N$2)</f>
        <v xml:space="preserve"> </v>
      </c>
      <c r="J5" s="133" t="s">
        <v>24</v>
      </c>
      <c r="K5" s="69" t="s">
        <v>103</v>
      </c>
      <c r="L5" s="23"/>
      <c r="M5" s="23"/>
    </row>
    <row r="6" spans="1:13" x14ac:dyDescent="0.3">
      <c r="A6" s="25"/>
      <c r="B6" s="67"/>
      <c r="C6" s="26"/>
      <c r="D6" s="25"/>
      <c r="E6" s="27"/>
      <c r="F6" s="25"/>
      <c r="G6" s="25"/>
      <c r="H6" s="25"/>
      <c r="I6" s="25"/>
      <c r="J6" s="133" t="s">
        <v>95</v>
      </c>
      <c r="K6" s="69" t="s">
        <v>94</v>
      </c>
    </row>
    <row r="7" spans="1:13" ht="17.25" thickBot="1" x14ac:dyDescent="0.35">
      <c r="A7" s="28"/>
      <c r="B7" s="28"/>
      <c r="C7" s="28"/>
      <c r="D7" s="29"/>
      <c r="E7" s="30"/>
      <c r="F7" s="31"/>
      <c r="G7" s="31"/>
      <c r="H7" s="31"/>
      <c r="I7" s="32"/>
      <c r="J7" s="133" t="s">
        <v>101</v>
      </c>
      <c r="K7" s="69" t="s">
        <v>126</v>
      </c>
    </row>
    <row r="8" spans="1:13" ht="66" x14ac:dyDescent="0.3">
      <c r="A8" s="230" t="s">
        <v>130</v>
      </c>
      <c r="B8" s="231" t="s">
        <v>131</v>
      </c>
      <c r="C8" s="231" t="s">
        <v>132</v>
      </c>
      <c r="D8" s="232" t="s">
        <v>133</v>
      </c>
      <c r="E8" s="232" t="s">
        <v>134</v>
      </c>
      <c r="F8" s="233" t="s">
        <v>139</v>
      </c>
      <c r="G8" s="233" t="s">
        <v>135</v>
      </c>
      <c r="H8" s="233" t="s">
        <v>136</v>
      </c>
      <c r="I8" s="234" t="s">
        <v>137</v>
      </c>
      <c r="J8" s="133" t="s">
        <v>127</v>
      </c>
      <c r="K8" s="69" t="s">
        <v>129</v>
      </c>
    </row>
    <row r="9" spans="1:13" x14ac:dyDescent="0.3">
      <c r="A9" s="296"/>
      <c r="B9" s="297"/>
      <c r="C9" s="298"/>
      <c r="D9" s="299"/>
      <c r="E9" s="299"/>
      <c r="F9" s="300">
        <f>SUM(D9:E9)</f>
        <v>0</v>
      </c>
      <c r="G9" s="301"/>
      <c r="H9" s="301"/>
      <c r="I9" s="302">
        <f>F9-H9</f>
        <v>0</v>
      </c>
      <c r="J9" s="133" t="s">
        <v>146</v>
      </c>
      <c r="K9" s="69" t="s">
        <v>147</v>
      </c>
    </row>
    <row r="10" spans="1:13" x14ac:dyDescent="0.3">
      <c r="A10" s="296"/>
      <c r="B10" s="297"/>
      <c r="C10" s="298"/>
      <c r="D10" s="299"/>
      <c r="E10" s="299"/>
      <c r="F10" s="300">
        <f t="shared" ref="F10:F24" si="0">SUM(D10:E10)</f>
        <v>0</v>
      </c>
      <c r="G10" s="301"/>
      <c r="H10" s="301"/>
      <c r="I10" s="302">
        <f t="shared" ref="I10:I24" si="1">F10-H10</f>
        <v>0</v>
      </c>
      <c r="J10" s="133" t="s">
        <v>186</v>
      </c>
      <c r="K10" s="69" t="s">
        <v>187</v>
      </c>
    </row>
    <row r="11" spans="1:13" x14ac:dyDescent="0.3">
      <c r="A11" s="296"/>
      <c r="B11" s="297"/>
      <c r="C11" s="298"/>
      <c r="D11" s="299"/>
      <c r="E11" s="299"/>
      <c r="F11" s="300">
        <f t="shared" si="0"/>
        <v>0</v>
      </c>
      <c r="G11" s="301"/>
      <c r="H11" s="301"/>
      <c r="I11" s="302">
        <f t="shared" si="1"/>
        <v>0</v>
      </c>
      <c r="J11" s="134" t="s">
        <v>96</v>
      </c>
      <c r="K11" s="174" t="s">
        <v>56</v>
      </c>
    </row>
    <row r="12" spans="1:13" x14ac:dyDescent="0.3">
      <c r="A12" s="296"/>
      <c r="B12" s="297"/>
      <c r="C12" s="298"/>
      <c r="D12" s="299"/>
      <c r="E12" s="299"/>
      <c r="F12" s="300">
        <f t="shared" si="0"/>
        <v>0</v>
      </c>
      <c r="G12" s="301"/>
      <c r="H12" s="301"/>
      <c r="I12" s="302">
        <f t="shared" si="1"/>
        <v>0</v>
      </c>
      <c r="J12" s="134" t="s">
        <v>276</v>
      </c>
      <c r="K12" s="346" t="s">
        <v>275</v>
      </c>
    </row>
    <row r="13" spans="1:13" x14ac:dyDescent="0.3">
      <c r="A13" s="296"/>
      <c r="B13" s="297"/>
      <c r="C13" s="298"/>
      <c r="D13" s="299"/>
      <c r="E13" s="299"/>
      <c r="F13" s="300">
        <f t="shared" si="0"/>
        <v>0</v>
      </c>
      <c r="G13" s="301"/>
      <c r="H13" s="301"/>
      <c r="I13" s="302">
        <f t="shared" si="1"/>
        <v>0</v>
      </c>
      <c r="J13" s="74" t="s">
        <v>244</v>
      </c>
      <c r="K13" s="228">
        <v>1</v>
      </c>
    </row>
    <row r="14" spans="1:13" x14ac:dyDescent="0.3">
      <c r="A14" s="296"/>
      <c r="B14" s="297"/>
      <c r="C14" s="298"/>
      <c r="D14" s="299"/>
      <c r="E14" s="299"/>
      <c r="F14" s="300">
        <f t="shared" si="0"/>
        <v>0</v>
      </c>
      <c r="G14" s="301"/>
      <c r="H14" s="301"/>
      <c r="I14" s="302">
        <f t="shared" si="1"/>
        <v>0</v>
      </c>
    </row>
    <row r="15" spans="1:13" x14ac:dyDescent="0.3">
      <c r="A15" s="296"/>
      <c r="B15" s="297"/>
      <c r="C15" s="298"/>
      <c r="D15" s="299"/>
      <c r="E15" s="299"/>
      <c r="F15" s="300">
        <f t="shared" si="0"/>
        <v>0</v>
      </c>
      <c r="G15" s="301"/>
      <c r="H15" s="301"/>
      <c r="I15" s="302">
        <f t="shared" si="1"/>
        <v>0</v>
      </c>
    </row>
    <row r="16" spans="1:13" x14ac:dyDescent="0.3">
      <c r="A16" s="296"/>
      <c r="B16" s="297"/>
      <c r="C16" s="298"/>
      <c r="D16" s="299"/>
      <c r="E16" s="299"/>
      <c r="F16" s="300">
        <f t="shared" si="0"/>
        <v>0</v>
      </c>
      <c r="G16" s="301"/>
      <c r="H16" s="301"/>
      <c r="I16" s="302">
        <f t="shared" si="1"/>
        <v>0</v>
      </c>
    </row>
    <row r="17" spans="1:9" x14ac:dyDescent="0.3">
      <c r="A17" s="296"/>
      <c r="B17" s="297"/>
      <c r="C17" s="298"/>
      <c r="D17" s="299"/>
      <c r="E17" s="299"/>
      <c r="F17" s="300">
        <f t="shared" si="0"/>
        <v>0</v>
      </c>
      <c r="G17" s="301"/>
      <c r="H17" s="301"/>
      <c r="I17" s="302">
        <f t="shared" si="1"/>
        <v>0</v>
      </c>
    </row>
    <row r="18" spans="1:9" x14ac:dyDescent="0.3">
      <c r="A18" s="296"/>
      <c r="B18" s="297"/>
      <c r="C18" s="298"/>
      <c r="D18" s="299"/>
      <c r="E18" s="299"/>
      <c r="F18" s="300">
        <f t="shared" si="0"/>
        <v>0</v>
      </c>
      <c r="G18" s="301"/>
      <c r="H18" s="301"/>
      <c r="I18" s="302">
        <f t="shared" si="1"/>
        <v>0</v>
      </c>
    </row>
    <row r="19" spans="1:9" x14ac:dyDescent="0.3">
      <c r="A19" s="296"/>
      <c r="B19" s="297"/>
      <c r="C19" s="298"/>
      <c r="D19" s="299"/>
      <c r="E19" s="299"/>
      <c r="F19" s="300">
        <f t="shared" si="0"/>
        <v>0</v>
      </c>
      <c r="G19" s="301"/>
      <c r="H19" s="301"/>
      <c r="I19" s="302">
        <f t="shared" si="1"/>
        <v>0</v>
      </c>
    </row>
    <row r="20" spans="1:9" x14ac:dyDescent="0.3">
      <c r="A20" s="296"/>
      <c r="B20" s="297"/>
      <c r="C20" s="298"/>
      <c r="D20" s="299"/>
      <c r="E20" s="299"/>
      <c r="F20" s="300">
        <f t="shared" si="0"/>
        <v>0</v>
      </c>
      <c r="G20" s="301"/>
      <c r="H20" s="301"/>
      <c r="I20" s="302">
        <f t="shared" si="1"/>
        <v>0</v>
      </c>
    </row>
    <row r="21" spans="1:9" x14ac:dyDescent="0.3">
      <c r="A21" s="296"/>
      <c r="B21" s="297"/>
      <c r="C21" s="298"/>
      <c r="D21" s="299"/>
      <c r="E21" s="299"/>
      <c r="F21" s="300">
        <f t="shared" si="0"/>
        <v>0</v>
      </c>
      <c r="G21" s="301"/>
      <c r="H21" s="301"/>
      <c r="I21" s="302">
        <f t="shared" si="1"/>
        <v>0</v>
      </c>
    </row>
    <row r="22" spans="1:9" x14ac:dyDescent="0.3">
      <c r="A22" s="296"/>
      <c r="B22" s="297"/>
      <c r="C22" s="298"/>
      <c r="D22" s="299"/>
      <c r="E22" s="299"/>
      <c r="F22" s="300">
        <f t="shared" si="0"/>
        <v>0</v>
      </c>
      <c r="G22" s="301"/>
      <c r="H22" s="301"/>
      <c r="I22" s="302">
        <f t="shared" si="1"/>
        <v>0</v>
      </c>
    </row>
    <row r="23" spans="1:9" x14ac:dyDescent="0.3">
      <c r="A23" s="296"/>
      <c r="B23" s="297"/>
      <c r="C23" s="298"/>
      <c r="D23" s="299"/>
      <c r="E23" s="299"/>
      <c r="F23" s="300">
        <f t="shared" si="0"/>
        <v>0</v>
      </c>
      <c r="G23" s="301"/>
      <c r="H23" s="301"/>
      <c r="I23" s="302">
        <f t="shared" si="1"/>
        <v>0</v>
      </c>
    </row>
    <row r="24" spans="1:9" x14ac:dyDescent="0.3">
      <c r="A24" s="296"/>
      <c r="B24" s="297"/>
      <c r="C24" s="298"/>
      <c r="D24" s="299"/>
      <c r="E24" s="299"/>
      <c r="F24" s="300">
        <f t="shared" si="0"/>
        <v>0</v>
      </c>
      <c r="G24" s="301"/>
      <c r="H24" s="301"/>
      <c r="I24" s="302">
        <f t="shared" si="1"/>
        <v>0</v>
      </c>
    </row>
    <row r="25" spans="1:9" ht="17.25" thickBot="1" x14ac:dyDescent="0.35">
      <c r="A25" s="235"/>
      <c r="B25" s="236" t="s">
        <v>138</v>
      </c>
      <c r="C25" s="237"/>
      <c r="D25" s="303"/>
      <c r="E25" s="303"/>
      <c r="F25" s="304">
        <f>SUM(F9:F24)</f>
        <v>0</v>
      </c>
      <c r="G25" s="303"/>
      <c r="H25" s="304">
        <f>SUM(H9:H24)</f>
        <v>0</v>
      </c>
      <c r="I25" s="305">
        <f>SUM(I9:I24)</f>
        <v>0</v>
      </c>
    </row>
    <row r="26" spans="1:9" x14ac:dyDescent="0.3">
      <c r="A26" s="375" t="s">
        <v>57</v>
      </c>
      <c r="B26" s="332"/>
      <c r="C26" s="332"/>
      <c r="D26" s="332"/>
      <c r="E26" s="332"/>
      <c r="F26" s="332"/>
      <c r="G26" s="332"/>
      <c r="H26" s="332"/>
      <c r="I26" s="332"/>
    </row>
    <row r="27" spans="1:9" x14ac:dyDescent="0.3">
      <c r="A27" s="69"/>
      <c r="B27" s="376"/>
      <c r="C27" s="377"/>
      <c r="D27" s="378"/>
      <c r="E27" s="378"/>
      <c r="F27" s="378"/>
      <c r="G27" s="378"/>
      <c r="H27" s="378"/>
      <c r="I27" s="378"/>
    </row>
    <row r="28" spans="1:9" x14ac:dyDescent="0.3">
      <c r="A28" s="379" t="s">
        <v>46</v>
      </c>
      <c r="B28" s="88"/>
      <c r="C28" s="88"/>
      <c r="D28" s="90"/>
      <c r="E28" s="90"/>
      <c r="F28" s="90"/>
      <c r="G28" s="90"/>
      <c r="H28" s="90"/>
      <c r="I28" s="90"/>
    </row>
    <row r="29" spans="1:9" x14ac:dyDescent="0.3">
      <c r="A29" s="69"/>
      <c r="B29" s="339"/>
      <c r="C29" s="339"/>
      <c r="D29" s="399"/>
      <c r="E29" s="399"/>
      <c r="F29" s="399"/>
      <c r="G29" s="399"/>
      <c r="H29" s="399"/>
      <c r="I29" s="399"/>
    </row>
    <row r="30" spans="1:9" x14ac:dyDescent="0.3">
      <c r="A30" s="97"/>
      <c r="B30" s="97"/>
      <c r="C30" s="88"/>
      <c r="D30" s="90"/>
      <c r="E30" s="90"/>
      <c r="F30" s="90"/>
      <c r="G30" s="90"/>
      <c r="H30" s="90"/>
      <c r="I30" s="90"/>
    </row>
  </sheetData>
  <phoneticPr fontId="0" type="noConversion"/>
  <hyperlinks>
    <hyperlink ref="J4" location="'KM-AI-01'!A1" display="KM-AI-01"/>
    <hyperlink ref="J5" location="'KM-AI-02'!A1" display="KM-AI-02"/>
    <hyperlink ref="J6" location="'KM-AI-10-1'!A1" display="KM-AI-10-1"/>
    <hyperlink ref="J11" location="'KM-AI-10-M'!A1" display="KM-AI-10-M"/>
    <hyperlink ref="J7" location="'KM-AI-10-2'!A1" display="KM-AI-10-2"/>
    <hyperlink ref="J8" location="'KM-AI-10-3'!A1" display="KM-AI-10-3"/>
    <hyperlink ref="J9" location="'KM-AI-10-4'!A1" display="'KM-AI-10-4 "/>
    <hyperlink ref="J10" location="'KM-AI-10-5'!A1" display="'KM-AI-10-5 "/>
    <hyperlink ref="J3" location="'KM-AI'!A1" display="KM-AI"/>
    <hyperlink ref="J12" location="'KM-AI-10-E'!A1" display="KM-A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/>
  </sheetViews>
  <sheetFormatPr defaultRowHeight="16.5" x14ac:dyDescent="0.3"/>
  <cols>
    <col min="1" max="1" width="10.625" style="18" customWidth="1"/>
    <col min="2" max="2" width="28" style="18" customWidth="1"/>
    <col min="3" max="9" width="10.625" style="18" customWidth="1"/>
    <col min="10" max="13" width="11.5" style="18" customWidth="1"/>
    <col min="14" max="16384" width="9" style="18"/>
  </cols>
  <sheetData>
    <row r="1" spans="1:13" x14ac:dyDescent="0.3">
      <c r="A1" s="15" t="s">
        <v>189</v>
      </c>
      <c r="B1" s="16"/>
      <c r="C1" s="16"/>
      <c r="D1" s="16"/>
      <c r="E1" s="16"/>
      <c r="F1" s="16"/>
      <c r="G1" s="16"/>
      <c r="H1" s="16"/>
      <c r="I1" s="17"/>
    </row>
    <row r="2" spans="1:13" x14ac:dyDescent="0.3">
      <c r="A2" s="17"/>
      <c r="B2" s="17"/>
      <c r="C2" s="17"/>
      <c r="D2" s="408">
        <f>A27</f>
        <v>0</v>
      </c>
      <c r="E2" s="408">
        <f>A29</f>
        <v>0</v>
      </c>
      <c r="F2" s="17"/>
      <c r="G2" s="17"/>
      <c r="H2" s="17"/>
      <c r="I2" s="17"/>
      <c r="J2" s="396" t="s">
        <v>286</v>
      </c>
    </row>
    <row r="3" spans="1:13" x14ac:dyDescent="0.3">
      <c r="A3" s="7" t="s">
        <v>190</v>
      </c>
      <c r="B3" s="17"/>
      <c r="C3" s="17"/>
      <c r="D3" s="17"/>
      <c r="E3" s="17"/>
      <c r="F3" s="17"/>
      <c r="G3" s="17"/>
      <c r="H3" s="17"/>
      <c r="I3" s="17"/>
      <c r="J3" s="133" t="s">
        <v>50</v>
      </c>
      <c r="K3" s="69" t="s">
        <v>274</v>
      </c>
    </row>
    <row r="4" spans="1:13" x14ac:dyDescent="0.3">
      <c r="A4" s="19" t="s">
        <v>54</v>
      </c>
      <c r="B4" s="20">
        <f xml:space="preserve"> Alapa!$C$17</f>
        <v>0</v>
      </c>
      <c r="C4" s="20"/>
      <c r="D4" s="20"/>
      <c r="E4" s="21"/>
      <c r="F4" s="22" t="s">
        <v>5</v>
      </c>
      <c r="G4" s="171">
        <f>Alapa!$C$15</f>
        <v>0</v>
      </c>
      <c r="H4" s="20"/>
      <c r="I4" s="21"/>
      <c r="J4" s="133" t="s">
        <v>2</v>
      </c>
      <c r="K4" s="69" t="s">
        <v>98</v>
      </c>
      <c r="L4" s="23"/>
      <c r="M4" s="23"/>
    </row>
    <row r="5" spans="1:13" x14ac:dyDescent="0.3">
      <c r="A5" s="19" t="s">
        <v>55</v>
      </c>
      <c r="B5" s="20">
        <f xml:space="preserve"> Alapa!$C$12</f>
        <v>0</v>
      </c>
      <c r="C5" s="24"/>
      <c r="D5" s="20"/>
      <c r="E5" s="21"/>
      <c r="F5" s="19" t="s">
        <v>6</v>
      </c>
      <c r="G5" s="20" t="e">
        <f>VLOOKUP(K13,Alapa!$G$2:$H$22,2)</f>
        <v>#N/A</v>
      </c>
      <c r="H5" s="20" t="s">
        <v>148</v>
      </c>
      <c r="I5" s="139" t="str">
        <f>IF(Alapa!$N$2=0," ",Alapa!$N$2)</f>
        <v xml:space="preserve"> </v>
      </c>
      <c r="J5" s="133" t="s">
        <v>24</v>
      </c>
      <c r="K5" s="69" t="s">
        <v>103</v>
      </c>
      <c r="L5" s="23"/>
      <c r="M5" s="23"/>
    </row>
    <row r="6" spans="1:13" x14ac:dyDescent="0.3">
      <c r="A6" s="25"/>
      <c r="B6" s="67"/>
      <c r="C6" s="26"/>
      <c r="D6" s="25"/>
      <c r="E6" s="27"/>
      <c r="F6" s="25"/>
      <c r="G6" s="25"/>
      <c r="H6" s="25"/>
      <c r="I6" s="25"/>
      <c r="J6" s="133" t="s">
        <v>95</v>
      </c>
      <c r="K6" s="69" t="s">
        <v>94</v>
      </c>
    </row>
    <row r="7" spans="1:13" ht="17.25" thickBot="1" x14ac:dyDescent="0.35">
      <c r="A7" s="28"/>
      <c r="B7" s="28"/>
      <c r="C7" s="28"/>
      <c r="D7" s="29"/>
      <c r="E7" s="30"/>
      <c r="F7" s="31"/>
      <c r="G7" s="31"/>
      <c r="H7" s="31"/>
      <c r="I7" s="32"/>
      <c r="J7" s="133" t="s">
        <v>101</v>
      </c>
      <c r="K7" s="69" t="s">
        <v>126</v>
      </c>
    </row>
    <row r="8" spans="1:13" ht="82.5" x14ac:dyDescent="0.3">
      <c r="A8" s="230" t="s">
        <v>192</v>
      </c>
      <c r="B8" s="231" t="s">
        <v>131</v>
      </c>
      <c r="C8" s="231" t="s">
        <v>140</v>
      </c>
      <c r="D8" s="232" t="s">
        <v>141</v>
      </c>
      <c r="E8" s="232" t="s">
        <v>142</v>
      </c>
      <c r="F8" s="233" t="s">
        <v>143</v>
      </c>
      <c r="G8" s="233" t="s">
        <v>144</v>
      </c>
      <c r="H8" s="233" t="s">
        <v>145</v>
      </c>
      <c r="I8" s="234" t="s">
        <v>191</v>
      </c>
      <c r="J8" s="133" t="s">
        <v>127</v>
      </c>
      <c r="K8" s="69" t="s">
        <v>129</v>
      </c>
    </row>
    <row r="9" spans="1:13" x14ac:dyDescent="0.3">
      <c r="A9" s="296"/>
      <c r="B9" s="297"/>
      <c r="C9" s="298"/>
      <c r="D9" s="306"/>
      <c r="E9" s="306"/>
      <c r="F9" s="301"/>
      <c r="G9" s="301"/>
      <c r="H9" s="301"/>
      <c r="I9" s="302">
        <f>H9-(F9-G9)</f>
        <v>0</v>
      </c>
      <c r="J9" s="133" t="s">
        <v>146</v>
      </c>
      <c r="K9" s="69" t="s">
        <v>147</v>
      </c>
    </row>
    <row r="10" spans="1:13" x14ac:dyDescent="0.3">
      <c r="A10" s="296"/>
      <c r="B10" s="297"/>
      <c r="C10" s="298"/>
      <c r="D10" s="306"/>
      <c r="E10" s="306"/>
      <c r="F10" s="301"/>
      <c r="G10" s="301"/>
      <c r="H10" s="301"/>
      <c r="I10" s="302">
        <f t="shared" ref="I10:I25" si="0">H10-(F10-G10)</f>
        <v>0</v>
      </c>
      <c r="J10" s="133" t="s">
        <v>186</v>
      </c>
      <c r="K10" s="69" t="s">
        <v>187</v>
      </c>
    </row>
    <row r="11" spans="1:13" x14ac:dyDescent="0.3">
      <c r="A11" s="296"/>
      <c r="B11" s="297"/>
      <c r="C11" s="298"/>
      <c r="D11" s="306"/>
      <c r="E11" s="306"/>
      <c r="F11" s="301"/>
      <c r="G11" s="301"/>
      <c r="H11" s="301"/>
      <c r="I11" s="302">
        <f t="shared" si="0"/>
        <v>0</v>
      </c>
      <c r="J11" s="134" t="s">
        <v>96</v>
      </c>
      <c r="K11" s="174" t="s">
        <v>56</v>
      </c>
    </row>
    <row r="12" spans="1:13" x14ac:dyDescent="0.3">
      <c r="A12" s="296"/>
      <c r="B12" s="297"/>
      <c r="C12" s="298"/>
      <c r="D12" s="306"/>
      <c r="E12" s="306"/>
      <c r="F12" s="301"/>
      <c r="G12" s="301"/>
      <c r="H12" s="301"/>
      <c r="I12" s="302">
        <f t="shared" si="0"/>
        <v>0</v>
      </c>
      <c r="J12" s="134" t="s">
        <v>276</v>
      </c>
      <c r="K12" s="346" t="s">
        <v>275</v>
      </c>
    </row>
    <row r="13" spans="1:13" x14ac:dyDescent="0.3">
      <c r="A13" s="296"/>
      <c r="B13" s="297"/>
      <c r="C13" s="298"/>
      <c r="D13" s="306"/>
      <c r="E13" s="306"/>
      <c r="F13" s="301"/>
      <c r="G13" s="301"/>
      <c r="H13" s="301"/>
      <c r="I13" s="302">
        <f t="shared" si="0"/>
        <v>0</v>
      </c>
      <c r="J13" s="74" t="s">
        <v>244</v>
      </c>
      <c r="K13" s="228">
        <v>1</v>
      </c>
    </row>
    <row r="14" spans="1:13" x14ac:dyDescent="0.3">
      <c r="A14" s="296"/>
      <c r="B14" s="297"/>
      <c r="C14" s="298"/>
      <c r="D14" s="306"/>
      <c r="E14" s="306"/>
      <c r="F14" s="301"/>
      <c r="G14" s="301"/>
      <c r="H14" s="301"/>
      <c r="I14" s="302">
        <f t="shared" si="0"/>
        <v>0</v>
      </c>
    </row>
    <row r="15" spans="1:13" x14ac:dyDescent="0.3">
      <c r="A15" s="296"/>
      <c r="B15" s="297"/>
      <c r="C15" s="298"/>
      <c r="D15" s="306"/>
      <c r="E15" s="306"/>
      <c r="F15" s="301"/>
      <c r="G15" s="301"/>
      <c r="H15" s="301"/>
      <c r="I15" s="302">
        <f t="shared" si="0"/>
        <v>0</v>
      </c>
    </row>
    <row r="16" spans="1:13" x14ac:dyDescent="0.3">
      <c r="A16" s="296"/>
      <c r="B16" s="297"/>
      <c r="C16" s="298"/>
      <c r="D16" s="306"/>
      <c r="E16" s="306"/>
      <c r="F16" s="301"/>
      <c r="G16" s="301"/>
      <c r="H16" s="301"/>
      <c r="I16" s="302">
        <f t="shared" si="0"/>
        <v>0</v>
      </c>
    </row>
    <row r="17" spans="1:9" x14ac:dyDescent="0.3">
      <c r="A17" s="296"/>
      <c r="B17" s="297"/>
      <c r="C17" s="298"/>
      <c r="D17" s="306"/>
      <c r="E17" s="306"/>
      <c r="F17" s="301"/>
      <c r="G17" s="301"/>
      <c r="H17" s="301"/>
      <c r="I17" s="302">
        <f t="shared" si="0"/>
        <v>0</v>
      </c>
    </row>
    <row r="18" spans="1:9" x14ac:dyDescent="0.3">
      <c r="A18" s="296"/>
      <c r="B18" s="297"/>
      <c r="C18" s="298"/>
      <c r="D18" s="306"/>
      <c r="E18" s="306"/>
      <c r="F18" s="301"/>
      <c r="G18" s="301"/>
      <c r="H18" s="301"/>
      <c r="I18" s="302">
        <f t="shared" si="0"/>
        <v>0</v>
      </c>
    </row>
    <row r="19" spans="1:9" x14ac:dyDescent="0.3">
      <c r="A19" s="296"/>
      <c r="B19" s="297"/>
      <c r="C19" s="298"/>
      <c r="D19" s="306"/>
      <c r="E19" s="306"/>
      <c r="F19" s="301"/>
      <c r="G19" s="301"/>
      <c r="H19" s="301"/>
      <c r="I19" s="302">
        <f t="shared" si="0"/>
        <v>0</v>
      </c>
    </row>
    <row r="20" spans="1:9" x14ac:dyDescent="0.3">
      <c r="A20" s="296"/>
      <c r="B20" s="297"/>
      <c r="C20" s="298"/>
      <c r="D20" s="306"/>
      <c r="E20" s="306"/>
      <c r="F20" s="301"/>
      <c r="G20" s="301"/>
      <c r="H20" s="301"/>
      <c r="I20" s="302">
        <f t="shared" si="0"/>
        <v>0</v>
      </c>
    </row>
    <row r="21" spans="1:9" x14ac:dyDescent="0.3">
      <c r="A21" s="296"/>
      <c r="B21" s="297"/>
      <c r="C21" s="298"/>
      <c r="D21" s="306"/>
      <c r="E21" s="306"/>
      <c r="F21" s="301"/>
      <c r="G21" s="301"/>
      <c r="H21" s="301"/>
      <c r="I21" s="302">
        <f t="shared" si="0"/>
        <v>0</v>
      </c>
    </row>
    <row r="22" spans="1:9" x14ac:dyDescent="0.3">
      <c r="A22" s="296"/>
      <c r="B22" s="297"/>
      <c r="C22" s="298"/>
      <c r="D22" s="306"/>
      <c r="E22" s="306"/>
      <c r="F22" s="301"/>
      <c r="G22" s="301"/>
      <c r="H22" s="301"/>
      <c r="I22" s="302">
        <f t="shared" si="0"/>
        <v>0</v>
      </c>
    </row>
    <row r="23" spans="1:9" x14ac:dyDescent="0.3">
      <c r="A23" s="296"/>
      <c r="B23" s="297"/>
      <c r="C23" s="298"/>
      <c r="D23" s="306"/>
      <c r="E23" s="306"/>
      <c r="F23" s="301"/>
      <c r="G23" s="301"/>
      <c r="H23" s="301"/>
      <c r="I23" s="302">
        <f t="shared" si="0"/>
        <v>0</v>
      </c>
    </row>
    <row r="24" spans="1:9" x14ac:dyDescent="0.3">
      <c r="A24" s="296"/>
      <c r="B24" s="297"/>
      <c r="C24" s="298"/>
      <c r="D24" s="306"/>
      <c r="E24" s="306"/>
      <c r="F24" s="301"/>
      <c r="G24" s="301"/>
      <c r="H24" s="301"/>
      <c r="I24" s="302">
        <f t="shared" si="0"/>
        <v>0</v>
      </c>
    </row>
    <row r="25" spans="1:9" ht="17.25" thickBot="1" x14ac:dyDescent="0.35">
      <c r="A25" s="235"/>
      <c r="B25" s="236" t="s">
        <v>138</v>
      </c>
      <c r="C25" s="237"/>
      <c r="D25" s="238"/>
      <c r="E25" s="238"/>
      <c r="F25" s="304">
        <f>SUM(F9:F24)</f>
        <v>0</v>
      </c>
      <c r="G25" s="303">
        <f>SUM(G9:G24)</f>
        <v>0</v>
      </c>
      <c r="H25" s="304">
        <f>SUM(H9:H24)</f>
        <v>0</v>
      </c>
      <c r="I25" s="305">
        <f t="shared" si="0"/>
        <v>0</v>
      </c>
    </row>
    <row r="26" spans="1:9" x14ac:dyDescent="0.3">
      <c r="A26" s="375" t="s">
        <v>57</v>
      </c>
      <c r="B26" s="332"/>
      <c r="C26" s="332"/>
      <c r="D26" s="332"/>
      <c r="E26" s="332"/>
      <c r="F26" s="332"/>
      <c r="G26" s="332"/>
      <c r="H26" s="332"/>
      <c r="I26" s="332"/>
    </row>
    <row r="27" spans="1:9" x14ac:dyDescent="0.3">
      <c r="A27" s="69"/>
      <c r="B27" s="376"/>
      <c r="C27" s="377"/>
      <c r="D27" s="378"/>
      <c r="E27" s="378"/>
      <c r="F27" s="378"/>
      <c r="G27" s="378"/>
      <c r="H27" s="378"/>
      <c r="I27" s="378"/>
    </row>
    <row r="28" spans="1:9" x14ac:dyDescent="0.3">
      <c r="A28" s="379" t="s">
        <v>46</v>
      </c>
      <c r="B28" s="88"/>
      <c r="C28" s="88"/>
      <c r="D28" s="90"/>
      <c r="E28" s="90"/>
      <c r="F28" s="90"/>
      <c r="G28" s="90"/>
      <c r="H28" s="90"/>
      <c r="I28" s="90"/>
    </row>
    <row r="29" spans="1:9" x14ac:dyDescent="0.3">
      <c r="A29" s="69"/>
      <c r="B29" s="339"/>
      <c r="C29" s="339"/>
      <c r="D29" s="399"/>
      <c r="E29" s="399"/>
      <c r="F29" s="399"/>
      <c r="G29" s="399"/>
      <c r="H29" s="399"/>
      <c r="I29" s="399"/>
    </row>
    <row r="30" spans="1:9" x14ac:dyDescent="0.3">
      <c r="A30" s="97"/>
      <c r="B30" s="97"/>
      <c r="C30" s="88"/>
      <c r="D30" s="90"/>
      <c r="E30" s="90"/>
      <c r="F30" s="90"/>
      <c r="G30" s="90"/>
      <c r="H30" s="90"/>
      <c r="I30" s="90"/>
    </row>
  </sheetData>
  <phoneticPr fontId="0" type="noConversion"/>
  <hyperlinks>
    <hyperlink ref="J4" location="'KM-AI-01'!A1" display="KM-AI-01"/>
    <hyperlink ref="J5" location="'KM-AI-02'!A1" display="KM-AI-02"/>
    <hyperlink ref="J6" location="'KM-AI-10-1'!A1" display="KM-AI-10-1"/>
    <hyperlink ref="J11" location="'KM-AI-10-M'!A1" display="KM-AI-10-M"/>
    <hyperlink ref="J7" location="'KM-AI-10-2'!A1" display="KM-AI-10-2"/>
    <hyperlink ref="J8" location="'KM-AI-10-3'!A1" display="KM-AI-10-3"/>
    <hyperlink ref="J9" location="'KM-AI-10-4'!A1" display="'KM-AI-10-4 "/>
    <hyperlink ref="J10" location="'KM-AI-10-5'!A1" display="'KM-AI-10-5 "/>
    <hyperlink ref="J3" location="'KM-AI'!A1" display="KM-AI"/>
    <hyperlink ref="J12" location="'KM-AI-10-E'!A1" display="KM-A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zoomScaleNormal="100" workbookViewId="0"/>
  </sheetViews>
  <sheetFormatPr defaultColWidth="7.75" defaultRowHeight="16.5" x14ac:dyDescent="0.3"/>
  <cols>
    <col min="1" max="1" width="9.5" style="227" customWidth="1"/>
    <col min="2" max="2" width="23.5" style="202" customWidth="1"/>
    <col min="3" max="12" width="10.375" style="202" customWidth="1"/>
    <col min="13" max="13" width="9.5" style="202" bestFit="1" customWidth="1"/>
    <col min="14" max="16384" width="7.75" style="202"/>
  </cols>
  <sheetData>
    <row r="1" spans="1:14" s="179" customFormat="1" x14ac:dyDescent="0.3">
      <c r="A1" s="175" t="s">
        <v>184</v>
      </c>
      <c r="B1" s="176"/>
      <c r="C1" s="176"/>
      <c r="D1" s="177"/>
      <c r="E1" s="177"/>
      <c r="F1" s="176"/>
      <c r="G1" s="176"/>
      <c r="H1" s="176"/>
      <c r="I1" s="178"/>
      <c r="J1" s="178"/>
      <c r="K1" s="178"/>
      <c r="L1" s="178"/>
    </row>
    <row r="2" spans="1:14" s="179" customFormat="1" x14ac:dyDescent="0.3">
      <c r="A2" s="180"/>
      <c r="B2" s="176"/>
      <c r="C2" s="178"/>
      <c r="D2" s="409">
        <f>A35</f>
        <v>0</v>
      </c>
      <c r="E2" s="409">
        <f>A37</f>
        <v>0</v>
      </c>
      <c r="F2" s="178"/>
      <c r="G2" s="178"/>
      <c r="H2" s="181"/>
      <c r="I2" s="178"/>
      <c r="J2" s="178"/>
      <c r="K2" s="178"/>
      <c r="L2" s="178"/>
      <c r="M2" s="397" t="s">
        <v>286</v>
      </c>
    </row>
    <row r="3" spans="1:14" s="179" customFormat="1" x14ac:dyDescent="0.3">
      <c r="A3" s="75" t="s">
        <v>185</v>
      </c>
      <c r="B3" s="178"/>
      <c r="C3" s="178"/>
      <c r="D3" s="178"/>
      <c r="E3" s="178"/>
      <c r="F3" s="178"/>
      <c r="G3" s="178"/>
      <c r="H3" s="182" t="s">
        <v>0</v>
      </c>
      <c r="I3" s="178"/>
      <c r="J3" s="178"/>
      <c r="K3" s="178"/>
      <c r="L3" s="183"/>
      <c r="M3" s="133" t="s">
        <v>50</v>
      </c>
      <c r="N3" s="69" t="s">
        <v>274</v>
      </c>
    </row>
    <row r="4" spans="1:14" s="179" customFormat="1" x14ac:dyDescent="0.3">
      <c r="A4" s="184" t="str">
        <f>"Ügyfél:   "&amp;Alapa!$C$17</f>
        <v xml:space="preserve">Ügyfél:   </v>
      </c>
      <c r="B4" s="185"/>
      <c r="C4" s="185"/>
      <c r="D4" s="185"/>
      <c r="E4" s="186" t="s">
        <v>5</v>
      </c>
      <c r="F4" s="187">
        <f>Alapa!$C$15</f>
        <v>0</v>
      </c>
      <c r="G4" s="188"/>
      <c r="H4" s="189"/>
      <c r="I4" s="190"/>
      <c r="J4" s="191"/>
      <c r="K4" s="178"/>
      <c r="L4" s="178"/>
      <c r="M4" s="133" t="s">
        <v>2</v>
      </c>
      <c r="N4" s="69" t="s">
        <v>98</v>
      </c>
    </row>
    <row r="5" spans="1:14" s="179" customFormat="1" x14ac:dyDescent="0.3">
      <c r="A5" s="184" t="str">
        <f>"Fordulónap: "&amp;Alapa!$C$12</f>
        <v xml:space="preserve">Fordulónap: </v>
      </c>
      <c r="B5" s="192"/>
      <c r="C5" s="192"/>
      <c r="D5" s="192"/>
      <c r="E5" s="193" t="s">
        <v>6</v>
      </c>
      <c r="F5" s="185" t="e">
        <f>VLOOKUP(N13,Alapa!$G$2:$H$22,2)</f>
        <v>#N/A</v>
      </c>
      <c r="G5" s="194"/>
      <c r="H5" s="185" t="s">
        <v>148</v>
      </c>
      <c r="I5" s="82" t="str">
        <f>IF(Alapa!$N$2=0," ",Alapa!$N$2)</f>
        <v xml:space="preserve"> </v>
      </c>
      <c r="J5" s="195"/>
      <c r="K5" s="178"/>
      <c r="L5" s="178"/>
      <c r="M5" s="133" t="s">
        <v>24</v>
      </c>
      <c r="N5" s="69" t="s">
        <v>103</v>
      </c>
    </row>
    <row r="6" spans="1:14" s="179" customFormat="1" x14ac:dyDescent="0.3">
      <c r="A6" s="196"/>
      <c r="B6" s="197"/>
      <c r="C6" s="198"/>
      <c r="D6" s="197"/>
      <c r="E6" s="199"/>
      <c r="F6" s="188"/>
      <c r="G6" s="200"/>
      <c r="H6" s="199"/>
      <c r="I6" s="178"/>
      <c r="J6" s="178"/>
      <c r="K6" s="178"/>
      <c r="L6" s="178"/>
      <c r="M6" s="133" t="s">
        <v>95</v>
      </c>
      <c r="N6" s="69" t="s">
        <v>94</v>
      </c>
    </row>
    <row r="7" spans="1:14" x14ac:dyDescent="0.3">
      <c r="A7" s="201"/>
      <c r="B7" s="177"/>
      <c r="C7" s="178"/>
      <c r="D7" s="178"/>
      <c r="E7" s="178"/>
      <c r="F7" s="178"/>
      <c r="G7" s="177"/>
      <c r="H7" s="177"/>
      <c r="I7" s="177"/>
      <c r="J7" s="177"/>
      <c r="K7" s="177"/>
      <c r="L7" s="177"/>
      <c r="M7" s="133" t="s">
        <v>101</v>
      </c>
      <c r="N7" s="69" t="s">
        <v>126</v>
      </c>
    </row>
    <row r="8" spans="1:14" ht="17.25" thickBot="1" x14ac:dyDescent="0.35">
      <c r="A8" s="203"/>
      <c r="B8" s="203"/>
      <c r="C8" s="203" t="s">
        <v>149</v>
      </c>
      <c r="D8" s="204"/>
      <c r="E8" s="204"/>
      <c r="F8" s="204"/>
      <c r="G8" s="204"/>
      <c r="H8" s="204"/>
      <c r="I8" s="204"/>
      <c r="J8" s="204"/>
      <c r="K8" s="204"/>
      <c r="L8" s="204"/>
      <c r="M8" s="133" t="s">
        <v>127</v>
      </c>
      <c r="N8" s="69" t="s">
        <v>129</v>
      </c>
    </row>
    <row r="9" spans="1:14" ht="27" x14ac:dyDescent="0.3">
      <c r="A9" s="205" t="s">
        <v>150</v>
      </c>
      <c r="B9" s="206" t="s">
        <v>151</v>
      </c>
      <c r="C9" s="206" t="s">
        <v>152</v>
      </c>
      <c r="D9" s="206" t="s">
        <v>153</v>
      </c>
      <c r="E9" s="206" t="s">
        <v>154</v>
      </c>
      <c r="F9" s="206" t="s">
        <v>155</v>
      </c>
      <c r="G9" s="206" t="s">
        <v>156</v>
      </c>
      <c r="H9" s="206" t="s">
        <v>157</v>
      </c>
      <c r="I9" s="206" t="s">
        <v>158</v>
      </c>
      <c r="J9" s="207" t="s">
        <v>159</v>
      </c>
      <c r="K9" s="208"/>
      <c r="L9" s="208"/>
      <c r="M9" s="133" t="s">
        <v>146</v>
      </c>
      <c r="N9" s="69" t="s">
        <v>147</v>
      </c>
    </row>
    <row r="10" spans="1:14" x14ac:dyDescent="0.3">
      <c r="A10" s="209" t="s">
        <v>160</v>
      </c>
      <c r="B10" s="264"/>
      <c r="C10" s="265"/>
      <c r="D10" s="265"/>
      <c r="E10" s="265"/>
      <c r="F10" s="265"/>
      <c r="G10" s="265"/>
      <c r="H10" s="210">
        <f>SUM(C10:G10)</f>
        <v>0</v>
      </c>
      <c r="I10" s="265"/>
      <c r="J10" s="211">
        <f>H10-I10</f>
        <v>0</v>
      </c>
      <c r="K10" s="208"/>
      <c r="L10" s="208"/>
      <c r="M10" s="133" t="s">
        <v>186</v>
      </c>
      <c r="N10" s="69" t="s">
        <v>187</v>
      </c>
    </row>
    <row r="11" spans="1:14" x14ac:dyDescent="0.3">
      <c r="A11" s="209" t="s">
        <v>161</v>
      </c>
      <c r="B11" s="264"/>
      <c r="C11" s="265"/>
      <c r="D11" s="265"/>
      <c r="E11" s="265"/>
      <c r="F11" s="265"/>
      <c r="G11" s="265"/>
      <c r="H11" s="210">
        <f>SUM(C11:G11)</f>
        <v>0</v>
      </c>
      <c r="I11" s="265"/>
      <c r="J11" s="211">
        <f>H11-I11</f>
        <v>0</v>
      </c>
      <c r="K11" s="208"/>
      <c r="L11" s="208"/>
      <c r="M11" s="134" t="s">
        <v>96</v>
      </c>
      <c r="N11" s="174" t="s">
        <v>56</v>
      </c>
    </row>
    <row r="12" spans="1:14" x14ac:dyDescent="0.3">
      <c r="A12" s="209" t="s">
        <v>162</v>
      </c>
      <c r="B12" s="264"/>
      <c r="C12" s="265"/>
      <c r="D12" s="265"/>
      <c r="E12" s="265"/>
      <c r="F12" s="265"/>
      <c r="G12" s="265"/>
      <c r="H12" s="210">
        <f>SUM(C12:G12)</f>
        <v>0</v>
      </c>
      <c r="I12" s="265"/>
      <c r="J12" s="211">
        <f>H12-I12</f>
        <v>0</v>
      </c>
      <c r="K12" s="208"/>
      <c r="L12" s="208"/>
      <c r="M12" s="134" t="s">
        <v>276</v>
      </c>
      <c r="N12" s="346" t="s">
        <v>275</v>
      </c>
    </row>
    <row r="13" spans="1:14" x14ac:dyDescent="0.3">
      <c r="A13" s="209" t="s">
        <v>163</v>
      </c>
      <c r="B13" s="264"/>
      <c r="C13" s="265"/>
      <c r="D13" s="265"/>
      <c r="E13" s="265"/>
      <c r="F13" s="265"/>
      <c r="G13" s="265"/>
      <c r="H13" s="210">
        <f>SUM(C13:G13)</f>
        <v>0</v>
      </c>
      <c r="I13" s="265"/>
      <c r="J13" s="211">
        <f>H13-I13</f>
        <v>0</v>
      </c>
      <c r="K13" s="208"/>
      <c r="L13" s="208"/>
      <c r="M13" s="74" t="s">
        <v>244</v>
      </c>
      <c r="N13" s="228">
        <v>1</v>
      </c>
    </row>
    <row r="14" spans="1:14" x14ac:dyDescent="0.3">
      <c r="A14" s="209" t="s">
        <v>164</v>
      </c>
      <c r="B14" s="264"/>
      <c r="C14" s="265"/>
      <c r="D14" s="265"/>
      <c r="E14" s="265"/>
      <c r="F14" s="265"/>
      <c r="G14" s="265"/>
      <c r="H14" s="210">
        <f>SUM(C14:G14)</f>
        <v>0</v>
      </c>
      <c r="I14" s="265"/>
      <c r="J14" s="211">
        <f>H14-I14</f>
        <v>0</v>
      </c>
      <c r="K14" s="208"/>
      <c r="L14" s="208"/>
    </row>
    <row r="15" spans="1:14" ht="17.25" thickBot="1" x14ac:dyDescent="0.35">
      <c r="A15" s="212" t="s">
        <v>0</v>
      </c>
      <c r="B15" s="213" t="s">
        <v>165</v>
      </c>
      <c r="C15" s="214">
        <f t="shared" ref="C15:J15" si="0">SUM(C10:C14)</f>
        <v>0</v>
      </c>
      <c r="D15" s="214">
        <f t="shared" si="0"/>
        <v>0</v>
      </c>
      <c r="E15" s="214">
        <f t="shared" si="0"/>
        <v>0</v>
      </c>
      <c r="F15" s="214">
        <f t="shared" si="0"/>
        <v>0</v>
      </c>
      <c r="G15" s="214">
        <f t="shared" si="0"/>
        <v>0</v>
      </c>
      <c r="H15" s="214">
        <f t="shared" si="0"/>
        <v>0</v>
      </c>
      <c r="I15" s="214">
        <f t="shared" si="0"/>
        <v>0</v>
      </c>
      <c r="J15" s="215">
        <f t="shared" si="0"/>
        <v>0</v>
      </c>
      <c r="K15" s="208"/>
      <c r="L15" s="208"/>
    </row>
    <row r="16" spans="1:14" x14ac:dyDescent="0.3">
      <c r="A16" s="204"/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</row>
    <row r="17" spans="1:12" ht="17.25" thickBot="1" x14ac:dyDescent="0.35">
      <c r="A17" s="203"/>
      <c r="B17" s="203"/>
      <c r="C17" s="203" t="s">
        <v>166</v>
      </c>
      <c r="D17" s="204"/>
      <c r="E17" s="204"/>
      <c r="F17" s="204"/>
      <c r="G17" s="204"/>
      <c r="H17" s="204"/>
      <c r="I17" s="204"/>
      <c r="J17" s="204"/>
      <c r="K17" s="204"/>
      <c r="L17" s="204"/>
    </row>
    <row r="18" spans="1:12" ht="40.5" x14ac:dyDescent="0.3">
      <c r="A18" s="205" t="s">
        <v>150</v>
      </c>
      <c r="B18" s="206" t="s">
        <v>151</v>
      </c>
      <c r="C18" s="206" t="s">
        <v>167</v>
      </c>
      <c r="D18" s="206" t="s">
        <v>168</v>
      </c>
      <c r="E18" s="206" t="s">
        <v>91</v>
      </c>
      <c r="F18" s="206" t="s">
        <v>169</v>
      </c>
      <c r="G18" s="206" t="s">
        <v>170</v>
      </c>
      <c r="H18" s="216" t="s">
        <v>171</v>
      </c>
      <c r="I18" s="447" t="s">
        <v>172</v>
      </c>
      <c r="J18" s="448"/>
      <c r="K18" s="217" t="s">
        <v>173</v>
      </c>
      <c r="L18" s="208"/>
    </row>
    <row r="19" spans="1:12" x14ac:dyDescent="0.3">
      <c r="A19" s="209" t="s">
        <v>160</v>
      </c>
      <c r="B19" s="264"/>
      <c r="C19" s="265"/>
      <c r="D19" s="265"/>
      <c r="E19" s="210">
        <f>+D19-C19</f>
        <v>0</v>
      </c>
      <c r="F19" s="265"/>
      <c r="G19" s="210">
        <f>+E19-F19</f>
        <v>0</v>
      </c>
      <c r="H19" s="265"/>
      <c r="I19" s="266" t="s">
        <v>0</v>
      </c>
      <c r="J19" s="267"/>
      <c r="K19" s="211">
        <f>+G19-H19</f>
        <v>0</v>
      </c>
      <c r="L19" s="208"/>
    </row>
    <row r="20" spans="1:12" x14ac:dyDescent="0.3">
      <c r="A20" s="209" t="s">
        <v>161</v>
      </c>
      <c r="B20" s="264"/>
      <c r="C20" s="265"/>
      <c r="D20" s="265"/>
      <c r="E20" s="210">
        <f>+D20-C20</f>
        <v>0</v>
      </c>
      <c r="F20" s="265"/>
      <c r="G20" s="210">
        <f>+E20-F20</f>
        <v>0</v>
      </c>
      <c r="H20" s="265"/>
      <c r="I20" s="266" t="s">
        <v>0</v>
      </c>
      <c r="J20" s="267"/>
      <c r="K20" s="211">
        <f>+G20-H20</f>
        <v>0</v>
      </c>
      <c r="L20" s="208"/>
    </row>
    <row r="21" spans="1:12" x14ac:dyDescent="0.3">
      <c r="A21" s="209" t="s">
        <v>162</v>
      </c>
      <c r="B21" s="264"/>
      <c r="C21" s="265"/>
      <c r="D21" s="265"/>
      <c r="E21" s="210">
        <f>+D21-C21</f>
        <v>0</v>
      </c>
      <c r="F21" s="265"/>
      <c r="G21" s="210">
        <f>+E21-F21</f>
        <v>0</v>
      </c>
      <c r="H21" s="265"/>
      <c r="I21" s="266" t="s">
        <v>0</v>
      </c>
      <c r="J21" s="267"/>
      <c r="K21" s="211">
        <f>+G21-H21</f>
        <v>0</v>
      </c>
      <c r="L21" s="208"/>
    </row>
    <row r="22" spans="1:12" x14ac:dyDescent="0.3">
      <c r="A22" s="209" t="s">
        <v>163</v>
      </c>
      <c r="B22" s="264"/>
      <c r="C22" s="265"/>
      <c r="D22" s="265"/>
      <c r="E22" s="210">
        <f>+D22-C22</f>
        <v>0</v>
      </c>
      <c r="F22" s="265"/>
      <c r="G22" s="210">
        <f>+E22-F22</f>
        <v>0</v>
      </c>
      <c r="H22" s="265"/>
      <c r="I22" s="266" t="s">
        <v>0</v>
      </c>
      <c r="J22" s="267"/>
      <c r="K22" s="211">
        <f>+G22-H22</f>
        <v>0</v>
      </c>
      <c r="L22" s="208"/>
    </row>
    <row r="23" spans="1:12" x14ac:dyDescent="0.3">
      <c r="A23" s="209" t="s">
        <v>164</v>
      </c>
      <c r="B23" s="264"/>
      <c r="C23" s="265"/>
      <c r="D23" s="265"/>
      <c r="E23" s="210">
        <f>+D23-C23</f>
        <v>0</v>
      </c>
      <c r="F23" s="265"/>
      <c r="G23" s="210">
        <f>+E23-F23</f>
        <v>0</v>
      </c>
      <c r="H23" s="265"/>
      <c r="I23" s="266" t="s">
        <v>0</v>
      </c>
      <c r="J23" s="267"/>
      <c r="K23" s="211">
        <f>+G23-H23</f>
        <v>0</v>
      </c>
      <c r="L23" s="208"/>
    </row>
    <row r="24" spans="1:12" ht="17.25" thickBot="1" x14ac:dyDescent="0.35">
      <c r="A24" s="212" t="s">
        <v>0</v>
      </c>
      <c r="B24" s="213" t="s">
        <v>165</v>
      </c>
      <c r="C24" s="214">
        <f t="shared" ref="C24:H24" si="1">SUM(C19:C23)</f>
        <v>0</v>
      </c>
      <c r="D24" s="214">
        <f t="shared" si="1"/>
        <v>0</v>
      </c>
      <c r="E24" s="214">
        <f t="shared" si="1"/>
        <v>0</v>
      </c>
      <c r="F24" s="214">
        <f t="shared" si="1"/>
        <v>0</v>
      </c>
      <c r="G24" s="214">
        <f t="shared" si="1"/>
        <v>0</v>
      </c>
      <c r="H24" s="214">
        <f t="shared" si="1"/>
        <v>0</v>
      </c>
      <c r="I24" s="218" t="s">
        <v>0</v>
      </c>
      <c r="J24" s="219"/>
      <c r="K24" s="215">
        <f>SUM(K19:K23)</f>
        <v>0</v>
      </c>
      <c r="L24" s="208"/>
    </row>
    <row r="25" spans="1:12" x14ac:dyDescent="0.3">
      <c r="A25" s="449" t="s">
        <v>174</v>
      </c>
      <c r="B25" s="449"/>
      <c r="C25" s="449"/>
      <c r="D25" s="449"/>
      <c r="E25" s="449"/>
      <c r="F25" s="449"/>
      <c r="G25" s="449"/>
      <c r="H25" s="449"/>
      <c r="I25" s="449"/>
      <c r="J25" s="449"/>
      <c r="K25" s="449"/>
      <c r="L25" s="449"/>
    </row>
    <row r="26" spans="1:12" ht="17.25" thickBot="1" x14ac:dyDescent="0.35">
      <c r="A26" s="203"/>
      <c r="B26" s="203"/>
      <c r="C26" s="203" t="s">
        <v>175</v>
      </c>
      <c r="D26" s="203"/>
      <c r="E26" s="203"/>
      <c r="F26" s="203"/>
      <c r="G26" s="203"/>
      <c r="H26" s="203"/>
      <c r="I26" s="203"/>
      <c r="J26" s="203"/>
      <c r="K26" s="220" t="s">
        <v>0</v>
      </c>
      <c r="L26" s="220" t="s">
        <v>0</v>
      </c>
    </row>
    <row r="27" spans="1:12" ht="27" x14ac:dyDescent="0.3">
      <c r="A27" s="205" t="s">
        <v>150</v>
      </c>
      <c r="B27" s="206" t="s">
        <v>151</v>
      </c>
      <c r="C27" s="221" t="s">
        <v>176</v>
      </c>
      <c r="D27" s="221" t="s">
        <v>177</v>
      </c>
      <c r="E27" s="221" t="s">
        <v>178</v>
      </c>
      <c r="F27" s="206" t="s">
        <v>167</v>
      </c>
      <c r="G27" s="206" t="s">
        <v>179</v>
      </c>
      <c r="H27" s="206" t="s">
        <v>180</v>
      </c>
      <c r="I27" s="206" t="s">
        <v>181</v>
      </c>
      <c r="J27" s="206" t="s">
        <v>182</v>
      </c>
      <c r="K27" s="206" t="s">
        <v>183</v>
      </c>
      <c r="L27" s="217" t="s">
        <v>158</v>
      </c>
    </row>
    <row r="28" spans="1:12" x14ac:dyDescent="0.3">
      <c r="A28" s="209" t="s">
        <v>160</v>
      </c>
      <c r="B28" s="268" t="s">
        <v>0</v>
      </c>
      <c r="C28" s="269"/>
      <c r="D28" s="269"/>
      <c r="E28" s="222">
        <f>C28-D28</f>
        <v>0</v>
      </c>
      <c r="F28" s="270"/>
      <c r="G28" s="270"/>
      <c r="H28" s="223">
        <f>C28-E28+G28</f>
        <v>0</v>
      </c>
      <c r="I28" s="222"/>
      <c r="J28" s="222"/>
      <c r="K28" s="222"/>
      <c r="L28" s="224">
        <f>I28-J28+K28</f>
        <v>0</v>
      </c>
    </row>
    <row r="29" spans="1:12" x14ac:dyDescent="0.3">
      <c r="A29" s="209" t="s">
        <v>161</v>
      </c>
      <c r="B29" s="268"/>
      <c r="C29" s="269"/>
      <c r="D29" s="269"/>
      <c r="E29" s="222">
        <f>C29-D29</f>
        <v>0</v>
      </c>
      <c r="F29" s="270"/>
      <c r="G29" s="270"/>
      <c r="H29" s="223">
        <f>C29-E29+G29</f>
        <v>0</v>
      </c>
      <c r="I29" s="222"/>
      <c r="J29" s="222"/>
      <c r="K29" s="222"/>
      <c r="L29" s="224">
        <f>I29-J29+K29</f>
        <v>0</v>
      </c>
    </row>
    <row r="30" spans="1:12" x14ac:dyDescent="0.3">
      <c r="A30" s="209" t="s">
        <v>162</v>
      </c>
      <c r="B30" s="268"/>
      <c r="C30" s="269"/>
      <c r="D30" s="269"/>
      <c r="E30" s="222">
        <f>C30-D30</f>
        <v>0</v>
      </c>
      <c r="F30" s="270"/>
      <c r="G30" s="270"/>
      <c r="H30" s="223">
        <f>C30-E30+G30</f>
        <v>0</v>
      </c>
      <c r="I30" s="222"/>
      <c r="J30" s="222"/>
      <c r="K30" s="222"/>
      <c r="L30" s="224">
        <f>I30-J30+K30</f>
        <v>0</v>
      </c>
    </row>
    <row r="31" spans="1:12" x14ac:dyDescent="0.3">
      <c r="A31" s="209" t="s">
        <v>163</v>
      </c>
      <c r="B31" s="268"/>
      <c r="C31" s="269"/>
      <c r="D31" s="269"/>
      <c r="E31" s="222">
        <f>C31-D31</f>
        <v>0</v>
      </c>
      <c r="F31" s="270"/>
      <c r="G31" s="270"/>
      <c r="H31" s="223">
        <f>C31-E31+G31</f>
        <v>0</v>
      </c>
      <c r="I31" s="222"/>
      <c r="J31" s="222"/>
      <c r="K31" s="222"/>
      <c r="L31" s="224">
        <f>I31-J31+K31</f>
        <v>0</v>
      </c>
    </row>
    <row r="32" spans="1:12" x14ac:dyDescent="0.3">
      <c r="A32" s="209" t="s">
        <v>164</v>
      </c>
      <c r="B32" s="268"/>
      <c r="C32" s="269"/>
      <c r="D32" s="269"/>
      <c r="E32" s="222">
        <f>C32-D32</f>
        <v>0</v>
      </c>
      <c r="F32" s="270"/>
      <c r="G32" s="270"/>
      <c r="H32" s="223">
        <f>C32-E32+G32</f>
        <v>0</v>
      </c>
      <c r="I32" s="222"/>
      <c r="J32" s="222"/>
      <c r="K32" s="222"/>
      <c r="L32" s="224">
        <f>I32-J32+K32</f>
        <v>0</v>
      </c>
    </row>
    <row r="33" spans="1:12" ht="17.25" thickBot="1" x14ac:dyDescent="0.35">
      <c r="A33" s="212"/>
      <c r="B33" s="225" t="s">
        <v>165</v>
      </c>
      <c r="C33" s="226">
        <f>SUM(C28:C32)</f>
        <v>0</v>
      </c>
      <c r="D33" s="226">
        <f t="shared" ref="D33:L33" si="2">SUM(D28:D32)</f>
        <v>0</v>
      </c>
      <c r="E33" s="226">
        <f t="shared" si="2"/>
        <v>0</v>
      </c>
      <c r="F33" s="226">
        <f t="shared" si="2"/>
        <v>0</v>
      </c>
      <c r="G33" s="226">
        <f t="shared" si="2"/>
        <v>0</v>
      </c>
      <c r="H33" s="226">
        <f t="shared" si="2"/>
        <v>0</v>
      </c>
      <c r="I33" s="226">
        <f t="shared" si="2"/>
        <v>0</v>
      </c>
      <c r="J33" s="226">
        <f t="shared" si="2"/>
        <v>0</v>
      </c>
      <c r="K33" s="226">
        <f t="shared" si="2"/>
        <v>0</v>
      </c>
      <c r="L33" s="390">
        <f t="shared" si="2"/>
        <v>0</v>
      </c>
    </row>
    <row r="34" spans="1:12" x14ac:dyDescent="0.3">
      <c r="A34" s="375" t="s">
        <v>57</v>
      </c>
      <c r="B34" s="332"/>
      <c r="C34" s="332"/>
      <c r="D34" s="332"/>
      <c r="E34" s="332"/>
      <c r="F34" s="332"/>
      <c r="G34" s="332"/>
      <c r="H34" s="332"/>
      <c r="I34" s="332"/>
      <c r="J34" s="332"/>
      <c r="K34" s="332"/>
      <c r="L34" s="332"/>
    </row>
    <row r="35" spans="1:12" x14ac:dyDescent="0.3">
      <c r="A35" s="69"/>
      <c r="B35" s="376"/>
      <c r="C35" s="377"/>
      <c r="D35" s="378"/>
      <c r="E35" s="378"/>
      <c r="F35" s="378"/>
      <c r="G35" s="378"/>
      <c r="H35" s="378"/>
      <c r="I35" s="378"/>
      <c r="J35" s="378"/>
      <c r="K35" s="378"/>
      <c r="L35" s="378"/>
    </row>
    <row r="36" spans="1:12" x14ac:dyDescent="0.3">
      <c r="A36" s="379" t="s">
        <v>46</v>
      </c>
      <c r="B36" s="88"/>
      <c r="C36" s="88"/>
      <c r="D36" s="90"/>
      <c r="E36" s="90"/>
      <c r="F36" s="90"/>
      <c r="G36" s="90"/>
      <c r="H36" s="90"/>
      <c r="I36" s="90"/>
      <c r="J36" s="90"/>
      <c r="K36" s="90"/>
      <c r="L36" s="90"/>
    </row>
    <row r="37" spans="1:12" x14ac:dyDescent="0.3">
      <c r="A37" s="69"/>
      <c r="B37" s="339"/>
      <c r="C37" s="339"/>
      <c r="D37" s="399"/>
      <c r="E37" s="399"/>
      <c r="F37" s="399"/>
      <c r="G37" s="399"/>
      <c r="H37" s="399"/>
      <c r="I37" s="399"/>
      <c r="J37" s="399"/>
      <c r="K37" s="399"/>
      <c r="L37" s="399"/>
    </row>
    <row r="38" spans="1:12" x14ac:dyDescent="0.3">
      <c r="A38" s="97"/>
      <c r="B38" s="97"/>
      <c r="C38" s="88"/>
      <c r="D38" s="90"/>
      <c r="E38" s="90"/>
      <c r="F38" s="90"/>
      <c r="G38" s="90"/>
      <c r="H38" s="90"/>
      <c r="I38" s="90"/>
      <c r="J38" s="90"/>
      <c r="K38" s="90"/>
      <c r="L38" s="90"/>
    </row>
  </sheetData>
  <mergeCells count="2">
    <mergeCell ref="I18:J18"/>
    <mergeCell ref="A25:L25"/>
  </mergeCells>
  <phoneticPr fontId="0" type="noConversion"/>
  <hyperlinks>
    <hyperlink ref="M4" location="'KM-AI-01'!A1" display="KM-AI-01"/>
    <hyperlink ref="M5" location="'KM-AI-02'!A1" display="KM-AI-02"/>
    <hyperlink ref="M6" location="'KM-AI-10-1'!A1" display="KM-AI-10-1"/>
    <hyperlink ref="M11" location="'KM-AI-10-M'!A1" display="KM-AI-10-M"/>
    <hyperlink ref="M7" location="'KM-AI-10-2'!A1" display="KM-AI-10-2"/>
    <hyperlink ref="M8" location="'KM-AI-10-3'!A1" display="KM-AI-10-3"/>
    <hyperlink ref="M9" location="'KM-AI-10-4'!A1" display="'KM-AI-10-4 "/>
    <hyperlink ref="M10" location="'KM-AI-10-5'!A1" display="'KM-AI-10-5 "/>
    <hyperlink ref="M3" location="'KM-AI'!A1" display="KM-AI"/>
    <hyperlink ref="M12" location="'KM-AI-10-E'!A1" display="KM-AI-10-E"/>
  </hyperlink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/>
  </sheetViews>
  <sheetFormatPr defaultRowHeight="16.5" x14ac:dyDescent="0.3"/>
  <cols>
    <col min="1" max="1" width="11" style="4" customWidth="1"/>
    <col min="2" max="2" width="69.25" style="14" customWidth="1"/>
    <col min="3" max="16384" width="9" style="4"/>
  </cols>
  <sheetData>
    <row r="1" spans="1:6" x14ac:dyDescent="0.3">
      <c r="A1" s="2" t="s">
        <v>96</v>
      </c>
      <c r="B1" s="3" t="s">
        <v>93</v>
      </c>
    </row>
    <row r="2" spans="1:6" x14ac:dyDescent="0.3">
      <c r="A2" s="5"/>
      <c r="B2" s="6"/>
      <c r="D2" s="410">
        <f>A40</f>
        <v>0</v>
      </c>
      <c r="E2" s="410">
        <f>A42</f>
        <v>0</v>
      </c>
      <c r="F2" s="398" t="s">
        <v>286</v>
      </c>
    </row>
    <row r="3" spans="1:6" x14ac:dyDescent="0.3">
      <c r="A3" s="7" t="s">
        <v>53</v>
      </c>
      <c r="B3" s="8"/>
      <c r="C3" s="133" t="s">
        <v>50</v>
      </c>
      <c r="D3" s="69" t="s">
        <v>274</v>
      </c>
    </row>
    <row r="4" spans="1:6" x14ac:dyDescent="0.3">
      <c r="A4" s="9" t="s">
        <v>54</v>
      </c>
      <c r="B4" s="10">
        <f xml:space="preserve"> Alapa!$C$17</f>
        <v>0</v>
      </c>
      <c r="C4" s="133" t="s">
        <v>2</v>
      </c>
      <c r="D4" s="69" t="s">
        <v>98</v>
      </c>
    </row>
    <row r="5" spans="1:6" x14ac:dyDescent="0.3">
      <c r="A5" s="9" t="s">
        <v>55</v>
      </c>
      <c r="B5" s="66">
        <f xml:space="preserve"> Alapa!$C$12</f>
        <v>0</v>
      </c>
      <c r="C5" s="133" t="s">
        <v>24</v>
      </c>
      <c r="D5" s="69" t="s">
        <v>103</v>
      </c>
    </row>
    <row r="6" spans="1:6" x14ac:dyDescent="0.3">
      <c r="A6" s="9" t="s">
        <v>5</v>
      </c>
      <c r="B6" s="171">
        <f>Alapa!$C$15</f>
        <v>0</v>
      </c>
      <c r="C6" s="133" t="s">
        <v>95</v>
      </c>
      <c r="D6" s="69" t="s">
        <v>94</v>
      </c>
    </row>
    <row r="7" spans="1:6" x14ac:dyDescent="0.3">
      <c r="A7" s="9" t="s">
        <v>6</v>
      </c>
      <c r="B7" s="10" t="e">
        <f>VLOOKUP(D13,Alapa!$G$2:$H$22,2)</f>
        <v>#N/A</v>
      </c>
      <c r="C7" s="133" t="s">
        <v>101</v>
      </c>
      <c r="D7" s="69" t="s">
        <v>126</v>
      </c>
    </row>
    <row r="8" spans="1:6" x14ac:dyDescent="0.3">
      <c r="A8" s="9" t="s">
        <v>148</v>
      </c>
      <c r="B8" s="82" t="str">
        <f>IF(Alapa!$N$2=0," ",Alapa!$N$2)</f>
        <v xml:space="preserve"> </v>
      </c>
      <c r="C8" s="133" t="s">
        <v>127</v>
      </c>
      <c r="D8" s="69" t="s">
        <v>129</v>
      </c>
    </row>
    <row r="9" spans="1:6" x14ac:dyDescent="0.3">
      <c r="A9" s="5"/>
      <c r="B9" s="11"/>
      <c r="C9" s="133" t="s">
        <v>146</v>
      </c>
      <c r="D9" s="69" t="s">
        <v>147</v>
      </c>
    </row>
    <row r="10" spans="1:6" x14ac:dyDescent="0.3">
      <c r="A10" s="12"/>
      <c r="B10" s="13"/>
      <c r="C10" s="133" t="s">
        <v>186</v>
      </c>
      <c r="D10" s="69" t="s">
        <v>187</v>
      </c>
    </row>
    <row r="11" spans="1:6" x14ac:dyDescent="0.3">
      <c r="A11" s="12"/>
      <c r="B11" s="13"/>
      <c r="C11" s="134" t="s">
        <v>96</v>
      </c>
      <c r="D11" s="174" t="s">
        <v>56</v>
      </c>
    </row>
    <row r="12" spans="1:6" x14ac:dyDescent="0.3">
      <c r="A12" s="12"/>
      <c r="B12" s="13"/>
      <c r="C12" s="134" t="s">
        <v>276</v>
      </c>
      <c r="D12" s="346" t="s">
        <v>275</v>
      </c>
    </row>
    <row r="13" spans="1:6" x14ac:dyDescent="0.3">
      <c r="A13" s="12"/>
      <c r="B13" s="13"/>
      <c r="C13" s="74" t="s">
        <v>244</v>
      </c>
      <c r="D13" s="228">
        <v>1</v>
      </c>
    </row>
    <row r="14" spans="1:6" x14ac:dyDescent="0.3">
      <c r="A14" s="12"/>
      <c r="B14" s="13"/>
    </row>
    <row r="15" spans="1:6" x14ac:dyDescent="0.3">
      <c r="A15" s="12"/>
      <c r="B15" s="13"/>
    </row>
    <row r="16" spans="1:6" x14ac:dyDescent="0.3">
      <c r="A16" s="12"/>
      <c r="B16" s="13"/>
    </row>
    <row r="17" spans="1:2" x14ac:dyDescent="0.3">
      <c r="A17" s="12"/>
      <c r="B17" s="13"/>
    </row>
    <row r="18" spans="1:2" x14ac:dyDescent="0.3">
      <c r="A18" s="12"/>
      <c r="B18" s="13"/>
    </row>
    <row r="19" spans="1:2" x14ac:dyDescent="0.3">
      <c r="A19" s="12"/>
      <c r="B19" s="13"/>
    </row>
    <row r="20" spans="1:2" x14ac:dyDescent="0.3">
      <c r="A20" s="12"/>
      <c r="B20" s="13"/>
    </row>
    <row r="21" spans="1:2" x14ac:dyDescent="0.3">
      <c r="A21" s="12"/>
      <c r="B21" s="13"/>
    </row>
    <row r="22" spans="1:2" x14ac:dyDescent="0.3">
      <c r="A22" s="12"/>
      <c r="B22" s="13"/>
    </row>
    <row r="23" spans="1:2" x14ac:dyDescent="0.3">
      <c r="A23" s="12"/>
      <c r="B23" s="13"/>
    </row>
    <row r="24" spans="1:2" x14ac:dyDescent="0.3">
      <c r="A24" s="12"/>
      <c r="B24" s="13"/>
    </row>
    <row r="25" spans="1:2" x14ac:dyDescent="0.3">
      <c r="A25" s="12"/>
      <c r="B25" s="13"/>
    </row>
    <row r="26" spans="1:2" x14ac:dyDescent="0.3">
      <c r="A26" s="12"/>
      <c r="B26" s="13"/>
    </row>
    <row r="27" spans="1:2" x14ac:dyDescent="0.3">
      <c r="A27" s="12"/>
      <c r="B27" s="13"/>
    </row>
    <row r="28" spans="1:2" x14ac:dyDescent="0.3">
      <c r="A28" s="12"/>
      <c r="B28" s="13"/>
    </row>
    <row r="29" spans="1:2" x14ac:dyDescent="0.3">
      <c r="A29" s="12"/>
      <c r="B29" s="13"/>
    </row>
    <row r="30" spans="1:2" x14ac:dyDescent="0.3">
      <c r="A30" s="12"/>
      <c r="B30" s="13"/>
    </row>
    <row r="31" spans="1:2" x14ac:dyDescent="0.3">
      <c r="A31" s="12"/>
      <c r="B31" s="13"/>
    </row>
    <row r="32" spans="1:2" x14ac:dyDescent="0.3">
      <c r="A32" s="12"/>
      <c r="B32" s="13"/>
    </row>
    <row r="33" spans="1:2" x14ac:dyDescent="0.3">
      <c r="A33" s="12"/>
      <c r="B33" s="13"/>
    </row>
    <row r="34" spans="1:2" x14ac:dyDescent="0.3">
      <c r="A34" s="12"/>
      <c r="B34" s="13"/>
    </row>
    <row r="35" spans="1:2" x14ac:dyDescent="0.3">
      <c r="A35" s="12"/>
      <c r="B35" s="13"/>
    </row>
    <row r="36" spans="1:2" x14ac:dyDescent="0.3">
      <c r="A36" s="12"/>
      <c r="B36" s="13"/>
    </row>
    <row r="37" spans="1:2" x14ac:dyDescent="0.3">
      <c r="A37" s="12"/>
      <c r="B37" s="13"/>
    </row>
    <row r="38" spans="1:2" x14ac:dyDescent="0.3">
      <c r="A38" s="12"/>
      <c r="B38" s="13"/>
    </row>
    <row r="39" spans="1:2" x14ac:dyDescent="0.3">
      <c r="A39" s="375" t="s">
        <v>57</v>
      </c>
      <c r="B39" s="332"/>
    </row>
    <row r="40" spans="1:2" x14ac:dyDescent="0.3">
      <c r="A40" s="69"/>
      <c r="B40" s="376"/>
    </row>
    <row r="41" spans="1:2" x14ac:dyDescent="0.3">
      <c r="A41" s="379" t="s">
        <v>46</v>
      </c>
      <c r="B41" s="88"/>
    </row>
    <row r="42" spans="1:2" x14ac:dyDescent="0.3">
      <c r="A42" s="69"/>
      <c r="B42" s="339"/>
    </row>
    <row r="43" spans="1:2" x14ac:dyDescent="0.3">
      <c r="A43" s="97"/>
      <c r="B43" s="97"/>
    </row>
  </sheetData>
  <phoneticPr fontId="0" type="noConversion"/>
  <hyperlinks>
    <hyperlink ref="C4" location="'KM-AI-01'!A1" display="KM-AI-01"/>
    <hyperlink ref="C5" location="'KM-AI-02'!A1" display="KM-AI-02"/>
    <hyperlink ref="C6" location="'KM-AI-10-1'!A1" display="KM-AI-10-1"/>
    <hyperlink ref="C11" location="'KM-AI-10-M'!A1" display="KM-AI-10-M"/>
    <hyperlink ref="C7" location="'KM-AI-10-2'!A1" display="KM-AI-10-2"/>
    <hyperlink ref="C8" location="'KM-AI-10-3'!A1" display="KM-AI-10-3"/>
    <hyperlink ref="C9" location="'KM-AI-10-4'!A1" display="'KM-AI-10-4 "/>
    <hyperlink ref="C10" location="'KM-AI-10-5'!A1" display="'KM-AI-10-5 "/>
    <hyperlink ref="C3" location="'KM-AI'!A1" display="KM-AI"/>
    <hyperlink ref="C12" location="'KM-AI-10-E'!A1" display="KM-AI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18</vt:i4>
      </vt:variant>
    </vt:vector>
  </HeadingPairs>
  <TitlesOfParts>
    <vt:vector size="32" baseType="lpstr">
      <vt:lpstr>KM-AI</vt:lpstr>
      <vt:lpstr>KM-AI-01</vt:lpstr>
      <vt:lpstr>KM-AI-02</vt:lpstr>
      <vt:lpstr>KM-AI-10-1</vt:lpstr>
      <vt:lpstr>KM-AI-10-2</vt:lpstr>
      <vt:lpstr>KM-AI-10-3</vt:lpstr>
      <vt:lpstr>KM-AI-10-4</vt:lpstr>
      <vt:lpstr>KM-AI-10-5</vt:lpstr>
      <vt:lpstr>KM-AI-10-M</vt:lpstr>
      <vt:lpstr>KM-AI-10-E</vt:lpstr>
      <vt:lpstr>Alapa</vt:lpstr>
      <vt:lpstr>Import_M</vt:lpstr>
      <vt:lpstr>Import_O</vt:lpstr>
      <vt:lpstr>Import_F</vt:lpstr>
      <vt:lpstr>'KM-AI-10-5'!A.III.L1.</vt:lpstr>
      <vt:lpstr>'KM-AI'!Nyomtatási_cím</vt:lpstr>
      <vt:lpstr>'KM-AI-02'!Nyomtatási_cím</vt:lpstr>
      <vt:lpstr>'KM-AI-10-1'!Nyomtatási_cím</vt:lpstr>
      <vt:lpstr>'KM-AI-10-3'!Nyomtatási_cím</vt:lpstr>
      <vt:lpstr>'KM-AI-10-4'!Nyomtatási_cím</vt:lpstr>
      <vt:lpstr>'KM-AI'!Nyomtatási_terület</vt:lpstr>
      <vt:lpstr>'KM-AI-01'!Nyomtatási_terület</vt:lpstr>
      <vt:lpstr>'KM-AI-02'!Nyomtatási_terület</vt:lpstr>
      <vt:lpstr>'KM-AI-10-1'!Nyomtatási_terület</vt:lpstr>
      <vt:lpstr>'KM-AI-10-2'!Nyomtatási_terület</vt:lpstr>
      <vt:lpstr>'KM-AI-10-3'!Nyomtatási_terület</vt:lpstr>
      <vt:lpstr>'KM-AI-10-4'!Nyomtatási_terület</vt:lpstr>
      <vt:lpstr>'KM-AI-10-5'!Nyomtatási_terület</vt:lpstr>
      <vt:lpstr>'KM-AI-10-E'!Nyomtatási_terület</vt:lpstr>
      <vt:lpstr>'KM-AI-10-M'!Nyomtatási_terület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v.1.20.11.0.0#2020-04-15</dc:description>
  <cp:lastPrinted>2017-08-25T13:25:06Z</cp:lastPrinted>
  <dcterms:created xsi:type="dcterms:W3CDTF">2011-02-03T09:55:45Z</dcterms:created>
  <dcterms:modified xsi:type="dcterms:W3CDTF">2019-08-15T09:12:55Z</dcterms:modified>
</cp:coreProperties>
</file>