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defaultThemeVersion="124226"/>
  <mc:AlternateContent xmlns:mc="http://schemas.openxmlformats.org/markup-compatibility/2006">
    <mc:Choice Requires="x15">
      <x15ac:absPath xmlns:x15ac="http://schemas.microsoft.com/office/spreadsheetml/2010/11/ac" url="C:\KAUDIT\TEV\FEJL\DIGITAUDIT_2026\DKF\2026\Szerk\Következő\AuditBeszamolo_2026_fastruktúra\"/>
    </mc:Choice>
  </mc:AlternateContent>
  <xr:revisionPtr revIDLastSave="0" documentId="13_ncr:1_{7DABA340-A1B1-486C-AD90-DF859B5E0F01}" xr6:coauthVersionLast="47" xr6:coauthVersionMax="47" xr10:uidLastSave="{00000000-0000-0000-0000-000000000000}"/>
  <bookViews>
    <workbookView xWindow="-120" yWindow="-120" windowWidth="29040" windowHeight="15720" tabRatio="822" activeTab="1" xr2:uid="{00000000-000D-0000-FFFF-FFFF00000000}"/>
  </bookViews>
  <sheets>
    <sheet name="BORITO" sheetId="151" r:id="rId1"/>
    <sheet name="Tartalom" sheetId="76" r:id="rId2"/>
    <sheet name="B-01-DEV" sheetId="149" r:id="rId3"/>
    <sheet name="B-01-MK" sheetId="148" r:id="rId4"/>
    <sheet name="B-01-AI-01" sheetId="144" r:id="rId5"/>
    <sheet name="B-01-AI-02" sheetId="145" r:id="rId6"/>
    <sheet name="B-01-AI-10-01" sheetId="146" r:id="rId7"/>
    <sheet name="B-01-AI-10-02" sheetId="147" r:id="rId8"/>
    <sheet name="B-01-AII-01" sheetId="139" r:id="rId9"/>
    <sheet name="B-01-AII-02" sheetId="140" r:id="rId10"/>
    <sheet name="B-01-AII-10-01" sheetId="141" r:id="rId11"/>
    <sheet name="B-01-AII-10-02" sheetId="142" r:id="rId12"/>
    <sheet name="B-01-AII-10-03" sheetId="143" r:id="rId13"/>
    <sheet name="B-01-AIII-01" sheetId="134" r:id="rId14"/>
    <sheet name="B-01-AIII-02" sheetId="135" r:id="rId15"/>
    <sheet name="B-01-AIII-10-01" sheetId="136" r:id="rId16"/>
    <sheet name="B-01-AIII-10-02" sheetId="137" r:id="rId17"/>
    <sheet name="B-01-AIII-10-03" sheetId="138" r:id="rId18"/>
    <sheet name="B-01-AIII-10-04" sheetId="157" r:id="rId19"/>
    <sheet name="B-01-AIV-01" sheetId="159" r:id="rId20"/>
    <sheet name="B-01-AIV-02" sheetId="160" r:id="rId21"/>
    <sheet name="B-01-BI-01" sheetId="127" r:id="rId22"/>
    <sheet name="B-01-BI-02" sheetId="128" r:id="rId23"/>
    <sheet name="B-01-BI-10-01" sheetId="129" r:id="rId24"/>
    <sheet name="B-01-BI-10-02" sheetId="130" r:id="rId25"/>
    <sheet name="B-01-BI-10-03" sheetId="131" r:id="rId26"/>
    <sheet name="B-01-BI-10-04" sheetId="132" r:id="rId27"/>
    <sheet name="B-01-BI-10-05" sheetId="133" r:id="rId28"/>
    <sheet name="B-01-BII-01" sheetId="123" r:id="rId29"/>
    <sheet name="B-01-BII-02" sheetId="124" r:id="rId30"/>
    <sheet name="B-01-BII-10-01" sheetId="125" r:id="rId31"/>
    <sheet name="B-01-BII-10-02" sheetId="126" r:id="rId32"/>
    <sheet name="B-01-BIII-01" sheetId="119" r:id="rId33"/>
    <sheet name="B-01-BIII-02" sheetId="120" r:id="rId34"/>
    <sheet name="B-01-BIII-10-01" sheetId="121" r:id="rId35"/>
    <sheet name="B-01-BIII-10-02" sheetId="122" r:id="rId36"/>
    <sheet name="B-01-BIV-01" sheetId="116" r:id="rId37"/>
    <sheet name="B-01-BIV-02" sheetId="117" r:id="rId38"/>
    <sheet name="B-01-BIV-10-01" sheetId="118" r:id="rId39"/>
    <sheet name="B-01-C-01" sheetId="113" r:id="rId40"/>
    <sheet name="B-01-C-02" sheetId="114" r:id="rId41"/>
    <sheet name="B-01-C-10-01" sheetId="115" r:id="rId42"/>
    <sheet name="B-01-D-01" sheetId="110" r:id="rId43"/>
    <sheet name="B-01-D-02" sheetId="111" r:id="rId44"/>
    <sheet name="B-01-D-10-01" sheetId="112" r:id="rId45"/>
    <sheet name="B-01-D-10-02" sheetId="150" r:id="rId46"/>
    <sheet name="B-01-D-10-03" sheetId="158" r:id="rId47"/>
    <sheet name="B-01-E-01" sheetId="107" r:id="rId48"/>
    <sheet name="B-01-E-02" sheetId="108" r:id="rId49"/>
    <sheet name="B-01-E-10-1" sheetId="109" r:id="rId50"/>
    <sheet name="B-01-FI-01" sheetId="104" r:id="rId51"/>
    <sheet name="B-01-FI-02" sheetId="105" r:id="rId52"/>
    <sheet name="B-01-FI-10-1" sheetId="106" r:id="rId53"/>
    <sheet name="B-01-FII-01" sheetId="99" r:id="rId54"/>
    <sheet name="B-01-FII-02" sheetId="100" r:id="rId55"/>
    <sheet name="B-01-FII-02-01" sheetId="161" r:id="rId56"/>
    <sheet name="B-01-FII-10-1" sheetId="102" r:id="rId57"/>
    <sheet name="B-01-FII-10-2" sheetId="101" r:id="rId58"/>
    <sheet name="B-01-FII-10-3" sheetId="103" r:id="rId59"/>
    <sheet name="B-01-FIII-01" sheetId="90" r:id="rId60"/>
    <sheet name="B-01-FIII-02" sheetId="91" r:id="rId61"/>
    <sheet name="B-01-FIII-10-1" sheetId="92" r:id="rId62"/>
    <sheet name="B-01-FIII-10-2" sheetId="93" r:id="rId63"/>
    <sheet name="B-01-FIII-10-3" sheetId="94" r:id="rId64"/>
    <sheet name="B-01-FIII-10-4" sheetId="95" r:id="rId65"/>
    <sheet name="B-01-FIII-10-5" sheetId="96" r:id="rId66"/>
    <sheet name="B-01-FIII-10-6" sheetId="97" r:id="rId67"/>
    <sheet name="B-01-FIII-10-7" sheetId="98" r:id="rId68"/>
    <sheet name="B-01-G-01" sheetId="87" r:id="rId69"/>
    <sheet name="B-01-G-02" sheetId="88" r:id="rId70"/>
    <sheet name="B-01-G-10-01" sheetId="89" r:id="rId71"/>
    <sheet name="B-01-EK-ÖK" sheetId="44" r:id="rId72"/>
    <sheet name="B-01-EK-ÖK-01" sheetId="46" r:id="rId73"/>
    <sheet name="B-01-EK-FO" sheetId="77" r:id="rId74"/>
    <sheet name="B-01-EK-FO-01" sheetId="78" r:id="rId75"/>
    <sheet name="B-01-EK-PU" sheetId="79" r:id="rId76"/>
    <sheet name="B-01-EK-PU-01" sheetId="80" r:id="rId77"/>
    <sheet name="B-01-EK-AE" sheetId="81" r:id="rId78"/>
    <sheet name="B-01-EK-AE-01" sheetId="82" r:id="rId79"/>
    <sheet name="E-01-KAPCS" sheetId="155" r:id="rId80"/>
    <sheet name="Fogalmak" sheetId="156" r:id="rId81"/>
    <sheet name="Alapa" sheetId="59" r:id="rId82"/>
    <sheet name="Import_M" sheetId="61" state="hidden" r:id="rId83"/>
    <sheet name="Import_O" sheetId="62" state="hidden" r:id="rId84"/>
    <sheet name="Import_F" sheetId="63" state="hidden" r:id="rId85"/>
    <sheet name="Import_FK" sheetId="83" state="hidden" r:id="rId86"/>
  </sheets>
  <externalReferences>
    <externalReference r:id="rId87"/>
    <externalReference r:id="rId88"/>
  </externalReferences>
  <definedNames>
    <definedName name="A.III.L1." localSheetId="57">'B-01-FII-10-2'!$D$1:$E$1</definedName>
    <definedName name="A.III.L1." localSheetId="58">'B-01-FII-10-3'!$D$1:$E$1</definedName>
    <definedName name="A.III.L1." localSheetId="62">'B-01-FIII-10-2'!$D$1:$E$1</definedName>
    <definedName name="KörlevMező">'[1]#HIV'!$A$1</definedName>
    <definedName name="nyomtat">[2]Alapadatok!$C$42</definedName>
    <definedName name="_xlnm.Print_Titles" localSheetId="5">'B-01-AI-02'!$7:$8</definedName>
    <definedName name="_xlnm.Print_Titles" localSheetId="7">'B-01-AI-10-02'!$1:$6</definedName>
    <definedName name="_xlnm.Print_Titles" localSheetId="9">'B-01-AII-02'!$7:$8</definedName>
    <definedName name="_xlnm.Print_Titles" localSheetId="11">'B-01-AII-10-02'!$1:$4</definedName>
    <definedName name="_xlnm.Print_Titles" localSheetId="12">'B-01-AII-10-03'!$1:$3</definedName>
    <definedName name="_xlnm.Print_Titles" localSheetId="14">'B-01-AIII-02'!$7:$8</definedName>
    <definedName name="_xlnm.Print_Titles" localSheetId="15">'B-01-AIII-10-01'!$1:$4</definedName>
    <definedName name="_xlnm.Print_Titles" localSheetId="16">'B-01-AIII-10-02'!$1:$3</definedName>
    <definedName name="_xlnm.Print_Titles" localSheetId="20">'B-01-AIV-02'!$7:$8</definedName>
    <definedName name="_xlnm.Print_Titles" localSheetId="22">'B-01-BI-02'!$7:$8</definedName>
    <definedName name="_xlnm.Print_Titles" localSheetId="27">'B-01-BI-10-05'!$1:$4</definedName>
    <definedName name="_xlnm.Print_Titles" localSheetId="29">'B-01-BII-02'!$7:$8</definedName>
    <definedName name="_xlnm.Print_Titles" localSheetId="30">'B-01-BII-10-01'!$1:$4</definedName>
    <definedName name="_xlnm.Print_Titles" localSheetId="31">'B-01-BII-10-02'!$1:$4</definedName>
    <definedName name="_xlnm.Print_Titles" localSheetId="33">'B-01-BIII-02'!$7:$8</definedName>
    <definedName name="_xlnm.Print_Titles" localSheetId="37">'B-01-BIV-02'!$7:$8</definedName>
    <definedName name="_xlnm.Print_Titles" localSheetId="38">'B-01-BIV-10-01'!$1:$4</definedName>
    <definedName name="_xlnm.Print_Titles" localSheetId="40">'B-01-C-02'!$7:$8</definedName>
    <definedName name="_xlnm.Print_Titles" localSheetId="41">'B-01-C-10-01'!$1:$3</definedName>
    <definedName name="_xlnm.Print_Titles" localSheetId="43">'B-01-D-02'!$7:$8</definedName>
    <definedName name="_xlnm.Print_Titles" localSheetId="48">'B-01-E-02'!$2:$8</definedName>
    <definedName name="_xlnm.Print_Titles" localSheetId="78">'B-01-EK-AE-01'!$7:$8</definedName>
    <definedName name="_xlnm.Print_Titles" localSheetId="74">'B-01-EK-FO-01'!$7:$8</definedName>
    <definedName name="_xlnm.Print_Titles" localSheetId="72">'B-01-EK-ÖK-01'!$7:$8</definedName>
    <definedName name="_xlnm.Print_Titles" localSheetId="76">'B-01-EK-PU-01'!$7:$8</definedName>
    <definedName name="_xlnm.Print_Titles" localSheetId="51">'B-01-FI-02'!$2:$8</definedName>
    <definedName name="_xlnm.Print_Titles" localSheetId="54">'B-01-FII-02'!$2:$8</definedName>
    <definedName name="_xlnm.Print_Titles" localSheetId="55">'B-01-FII-02-01'!$2:$8</definedName>
    <definedName name="_xlnm.Print_Titles" localSheetId="57">'B-01-FII-10-2'!$8:$8</definedName>
    <definedName name="_xlnm.Print_Titles" localSheetId="58">'B-01-FII-10-3'!$8:$8</definedName>
    <definedName name="_xlnm.Print_Titles" localSheetId="60">'B-01-FIII-02'!$2:$8</definedName>
    <definedName name="_xlnm.Print_Titles" localSheetId="62">'B-01-FIII-10-2'!$9:$9</definedName>
    <definedName name="_xlnm.Print_Titles" localSheetId="63">'B-01-FIII-10-3'!$1:$10</definedName>
    <definedName name="_xlnm.Print_Titles" localSheetId="64">'B-01-FIII-10-4'!$1:$11</definedName>
    <definedName name="_xlnm.Print_Titles" localSheetId="65">'B-01-FIII-10-5'!$1:$10</definedName>
    <definedName name="_xlnm.Print_Titles" localSheetId="66">'B-01-FIII-10-6'!$1:$6</definedName>
    <definedName name="_xlnm.Print_Titles" localSheetId="67">'B-01-FIII-10-7'!$3:$5</definedName>
    <definedName name="_xlnm.Print_Titles" localSheetId="69">'B-01-G-02'!$7:$8</definedName>
    <definedName name="_xlnm.Print_Titles" localSheetId="70">'B-01-G-10-01'!$1:$3</definedName>
    <definedName name="_xlnm.Print_Titles" localSheetId="3">'B-01-MK'!$3:$9</definedName>
    <definedName name="_xlnm.Print_Titles" localSheetId="79">'E-01-KAPCS'!$3:$5</definedName>
    <definedName name="_xlnm.Print_Titles" localSheetId="1">Tartalom!$1:$9</definedName>
    <definedName name="_xlnm.Print_Area" localSheetId="4">'B-01-AI-01'!$A$1:$E$37</definedName>
    <definedName name="_xlnm.Print_Area" localSheetId="5">'B-01-AI-02'!$A$1:$G$47</definedName>
    <definedName name="_xlnm.Print_Area" localSheetId="6">'B-01-AI-10-01'!$A$1:$M$32</definedName>
    <definedName name="_xlnm.Print_Area" localSheetId="7">'B-01-AI-10-02'!$A$1:$K$35</definedName>
    <definedName name="_xlnm.Print_Area" localSheetId="8">'B-01-AII-01'!$A$1:$E$37</definedName>
    <definedName name="_xlnm.Print_Area" localSheetId="9">'B-01-AII-02'!$A$1:$G$47</definedName>
    <definedName name="_xlnm.Print_Area" localSheetId="10">'B-01-AII-10-01'!$A$1:$M$31</definedName>
    <definedName name="_xlnm.Print_Area" localSheetId="11">'B-01-AII-10-02'!$A$1:$K$33</definedName>
    <definedName name="_xlnm.Print_Area" localSheetId="12">'B-01-AII-10-03'!$A$1:$F$31</definedName>
    <definedName name="_xlnm.Print_Area" localSheetId="13">'B-01-AIII-01'!$A$1:$E$40</definedName>
    <definedName name="_xlnm.Print_Area" localSheetId="14">'B-01-AIII-02'!$A$1:$G$47</definedName>
    <definedName name="_xlnm.Print_Area" localSheetId="15">'B-01-AIII-10-01'!$A$1:$M$61</definedName>
    <definedName name="_xlnm.Print_Area" localSheetId="16">'B-01-AIII-10-02'!$A$1:$L$59</definedName>
    <definedName name="_xlnm.Print_Area" localSheetId="17">'B-01-AIII-10-03'!$A$1:$K$26</definedName>
    <definedName name="_xlnm.Print_Area" localSheetId="18">'B-01-AIII-10-04'!$A$1:$I$31</definedName>
    <definedName name="_xlnm.Print_Area" localSheetId="19">'B-01-AIV-01'!$A$1:$E$31</definedName>
    <definedName name="_xlnm.Print_Area" localSheetId="20">'B-01-AIV-02'!$A$1:$G$47</definedName>
    <definedName name="_xlnm.Print_Area" localSheetId="21">'B-01-BI-01'!$A$1:$E$36</definedName>
    <definedName name="_xlnm.Print_Area" localSheetId="22">'B-01-BI-02'!$A$1:$G$47</definedName>
    <definedName name="_xlnm.Print_Area" localSheetId="23">'B-01-BI-10-01'!$A$1:$K$44</definedName>
    <definedName name="_xlnm.Print_Area" localSheetId="24">'B-01-BI-10-02'!$A$1:$Q$33</definedName>
    <definedName name="_xlnm.Print_Area" localSheetId="25">'B-01-BI-10-03'!$A$1:$N$33</definedName>
    <definedName name="_xlnm.Print_Area" localSheetId="26">'B-01-BI-10-04'!$A$1:$P$37</definedName>
    <definedName name="_xlnm.Print_Area" localSheetId="27">'B-01-BI-10-05'!$A$1:$K$33</definedName>
    <definedName name="_xlnm.Print_Area" localSheetId="28">'B-01-BII-01'!$A$1:$E$38</definedName>
    <definedName name="_xlnm.Print_Area" localSheetId="29">'B-01-BII-02'!$A$1:$G$47</definedName>
    <definedName name="_xlnm.Print_Area" localSheetId="30">'B-01-BII-10-01'!$A$1:$K$53</definedName>
    <definedName name="_xlnm.Print_Area" localSheetId="31">'B-01-BII-10-02'!$A$1:$K$80</definedName>
    <definedName name="_xlnm.Print_Area" localSheetId="32">'B-01-BIII-01'!$A$1:$E$36</definedName>
    <definedName name="_xlnm.Print_Area" localSheetId="33">'B-01-BIII-02'!$A$1:$G$47</definedName>
    <definedName name="_xlnm.Print_Area" localSheetId="34">'B-01-BIII-10-01'!$A$1:$M$71</definedName>
    <definedName name="_xlnm.Print_Area" localSheetId="35">'B-01-BIII-10-02'!$A$1:$K$25</definedName>
    <definedName name="_xlnm.Print_Area" localSheetId="36">'B-01-BIV-01'!$A$1:$E$32</definedName>
    <definedName name="_xlnm.Print_Area" localSheetId="37">'B-01-BIV-02'!$A$1:$G$47</definedName>
    <definedName name="_xlnm.Print_Area" localSheetId="38">'B-01-BIV-10-01'!$A$1:$K$31</definedName>
    <definedName name="_xlnm.Print_Area" localSheetId="39">'B-01-C-01'!$A$1:$E$33</definedName>
    <definedName name="_xlnm.Print_Area" localSheetId="40">'B-01-C-02'!$A$1:$G$47</definedName>
    <definedName name="_xlnm.Print_Area" localSheetId="41">'B-01-C-10-01'!$A$1:$K$36</definedName>
    <definedName name="_xlnm.Print_Area" localSheetId="42">'B-01-D-01'!$A$1:$E$40</definedName>
    <definedName name="_xlnm.Print_Area" localSheetId="43">'B-01-D-02'!$A$1:$G$47</definedName>
    <definedName name="_xlnm.Print_Area" localSheetId="44">'B-01-D-10-01'!$A$1:$G$74</definedName>
    <definedName name="_xlnm.Print_Area" localSheetId="45">'B-01-D-10-02'!$A$1:$H$35</definedName>
    <definedName name="_xlnm.Print_Area" localSheetId="46">'B-01-D-10-03'!$A$1:$F$29</definedName>
    <definedName name="_xlnm.Print_Area" localSheetId="2">'B-01-DEV'!$A$1:$K$60</definedName>
    <definedName name="_xlnm.Print_Area" localSheetId="47">'B-01-E-01'!$A$1:$E$33</definedName>
    <definedName name="_xlnm.Print_Area" localSheetId="48">'B-01-E-02'!$A$1:$G$50</definedName>
    <definedName name="_xlnm.Print_Area" localSheetId="49">'B-01-E-10-1'!$A$1:$F$25</definedName>
    <definedName name="_xlnm.Print_Area" localSheetId="77">'B-01-EK-AE'!$A$1:$H$26</definedName>
    <definedName name="_xlnm.Print_Area" localSheetId="78">'B-01-EK-AE-01'!$A$1:$J$385</definedName>
    <definedName name="_xlnm.Print_Area" localSheetId="73">'B-01-EK-FO'!$A$1:$H$40</definedName>
    <definedName name="_xlnm.Print_Area" localSheetId="74">'B-01-EK-FO-01'!$A$1:$J$382</definedName>
    <definedName name="_xlnm.Print_Area" localSheetId="71">'B-01-EK-ÖK'!$A$1:$H$46</definedName>
    <definedName name="_xlnm.Print_Area" localSheetId="72">'B-01-EK-ÖK-01'!$A$1:$J$382</definedName>
    <definedName name="_xlnm.Print_Area" localSheetId="75">'B-01-EK-PU'!$A$1:$H$44</definedName>
    <definedName name="_xlnm.Print_Area" localSheetId="76">'B-01-EK-PU-01'!$A$1:$J$385</definedName>
    <definedName name="_xlnm.Print_Area" localSheetId="50">'B-01-FI-01'!$A$1:$E$34</definedName>
    <definedName name="_xlnm.Print_Area" localSheetId="51">'B-01-FI-02'!$A$1:$G$50</definedName>
    <definedName name="_xlnm.Print_Area" localSheetId="52">'B-01-FI-10-1'!$A$1:$F$25</definedName>
    <definedName name="_xlnm.Print_Area" localSheetId="53">'B-01-FII-01'!$A$1:$E$40</definedName>
    <definedName name="_xlnm.Print_Area" localSheetId="54">'B-01-FII-02'!$A$1:$G$50</definedName>
    <definedName name="_xlnm.Print_Area" localSheetId="55">'B-01-FII-02-01'!$A$1:$G$50</definedName>
    <definedName name="_xlnm.Print_Area" localSheetId="56">'B-01-FII-10-1'!$A$1:$F$44</definedName>
    <definedName name="_xlnm.Print_Area" localSheetId="57">'B-01-FII-10-2'!$A$1:$L$34</definedName>
    <definedName name="_xlnm.Print_Area" localSheetId="58">'B-01-FII-10-3'!$A$1:$K$20</definedName>
    <definedName name="_xlnm.Print_Area" localSheetId="59">'B-01-FIII-01'!$A$1:$E$42</definedName>
    <definedName name="_xlnm.Print_Area" localSheetId="60">'B-01-FIII-02'!$A$1:$G$108</definedName>
    <definedName name="_xlnm.Print_Area" localSheetId="61">'B-01-FIII-10-1'!$A$1:$F$60</definedName>
    <definedName name="_xlnm.Print_Area" localSheetId="62">'B-01-FIII-10-2'!$A$1:$I$31</definedName>
    <definedName name="_xlnm.Print_Area" localSheetId="63">'B-01-FIII-10-3'!$A$1:$H$23</definedName>
    <definedName name="_xlnm.Print_Area" localSheetId="64">'B-01-FIII-10-4'!$A$1:$F$54</definedName>
    <definedName name="_xlnm.Print_Area" localSheetId="65">'B-01-FIII-10-5'!$A$1:$F$41</definedName>
    <definedName name="_xlnm.Print_Area" localSheetId="66">'B-01-FIII-10-6'!$A$1:$O$52</definedName>
    <definedName name="_xlnm.Print_Area" localSheetId="67">'B-01-FIII-10-7'!$A$1:$A$32</definedName>
    <definedName name="_xlnm.Print_Area" localSheetId="68">'B-01-G-01'!$A$1:$E$33</definedName>
    <definedName name="_xlnm.Print_Area" localSheetId="69">'B-01-G-02'!$A$1:$G$47</definedName>
    <definedName name="_xlnm.Print_Area" localSheetId="70">'B-01-G-10-01'!$A$1:$K$33</definedName>
    <definedName name="_xlnm.Print_Area" localSheetId="3">'B-01-MK'!$A$1:$F$65</definedName>
    <definedName name="_xlnm.Print_Area" localSheetId="0">BORITO!$A$1:$N$44</definedName>
    <definedName name="_xlnm.Print_Area" localSheetId="79">'E-01-KAPCS'!$A$1:$A$7</definedName>
    <definedName name="_xlnm.Print_Area" localSheetId="1">Tartalom!$A$1:$H$133</definedName>
    <definedName name="TABLE" localSheetId="81">Alapa!$C$27:$C$27</definedName>
    <definedName name="TABLE_2" localSheetId="81">Alapa!$C$27:$C$27</definedName>
    <definedName name="wrn.Proba." localSheetId="5" hidden="1">{#N/A,#N/A,TRUE,"A1";#N/A,#N/A,TRUE,"A2";#N/A,#N/A,TRUE,"B1"}</definedName>
    <definedName name="wrn.Proba." localSheetId="9" hidden="1">{#N/A,#N/A,TRUE,"A1";#N/A,#N/A,TRUE,"A2";#N/A,#N/A,TRUE,"B1"}</definedName>
    <definedName name="wrn.Proba." localSheetId="14" hidden="1">{#N/A,#N/A,TRUE,"A1";#N/A,#N/A,TRUE,"A2";#N/A,#N/A,TRUE,"B1"}</definedName>
    <definedName name="wrn.Proba." localSheetId="20" hidden="1">{#N/A,#N/A,TRUE,"A1";#N/A,#N/A,TRUE,"A2";#N/A,#N/A,TRUE,"B1"}</definedName>
    <definedName name="wrn.Proba." localSheetId="22" hidden="1">{#N/A,#N/A,TRUE,"A1";#N/A,#N/A,TRUE,"A2";#N/A,#N/A,TRUE,"B1"}</definedName>
    <definedName name="wrn.Proba." localSheetId="29" hidden="1">{#N/A,#N/A,TRUE,"A1";#N/A,#N/A,TRUE,"A2";#N/A,#N/A,TRUE,"B1"}</definedName>
    <definedName name="wrn.Proba." localSheetId="33" hidden="1">{#N/A,#N/A,TRUE,"A1";#N/A,#N/A,TRUE,"A2";#N/A,#N/A,TRUE,"B1"}</definedName>
    <definedName name="wrn.Proba." localSheetId="37" hidden="1">{#N/A,#N/A,TRUE,"A1";#N/A,#N/A,TRUE,"A2";#N/A,#N/A,TRUE,"B1"}</definedName>
    <definedName name="wrn.Proba." localSheetId="40" hidden="1">{#N/A,#N/A,TRUE,"A1";#N/A,#N/A,TRUE,"A2";#N/A,#N/A,TRUE,"B1"}</definedName>
    <definedName name="wrn.Proba." localSheetId="43" hidden="1">{#N/A,#N/A,TRUE,"A1";#N/A,#N/A,TRUE,"A2";#N/A,#N/A,TRUE,"B1"}</definedName>
    <definedName name="wrn.Proba." localSheetId="45" hidden="1">{#N/A,#N/A,TRUE,"A1";#N/A,#N/A,TRUE,"A2";#N/A,#N/A,TRUE,"B1"}</definedName>
    <definedName name="wrn.Proba." localSheetId="46" hidden="1">{#N/A,#N/A,TRUE,"A1";#N/A,#N/A,TRUE,"A2";#N/A,#N/A,TRUE,"B1"}</definedName>
    <definedName name="wrn.Proba." localSheetId="49" hidden="1">{#N/A,#N/A,TRUE,"A1";#N/A,#N/A,TRUE,"A2";#N/A,#N/A,TRUE,"B1"}</definedName>
    <definedName name="wrn.Proba." localSheetId="52" hidden="1">{#N/A,#N/A,TRUE,"A1";#N/A,#N/A,TRUE,"A2";#N/A,#N/A,TRUE,"B1"}</definedName>
    <definedName name="wrn.Proba." localSheetId="56" hidden="1">{#N/A,#N/A,TRUE,"A1";#N/A,#N/A,TRUE,"A2";#N/A,#N/A,TRUE,"B1"}</definedName>
    <definedName name="wrn.Proba." localSheetId="57" hidden="1">{#N/A,#N/A,TRUE,"A1";#N/A,#N/A,TRUE,"A2";#N/A,#N/A,TRUE,"B1"}</definedName>
    <definedName name="wrn.Proba." localSheetId="58" hidden="1">{#N/A,#N/A,TRUE,"A1";#N/A,#N/A,TRUE,"A2";#N/A,#N/A,TRUE,"B1"}</definedName>
    <definedName name="wrn.Proba." localSheetId="61" hidden="1">{#N/A,#N/A,TRUE,"A1";#N/A,#N/A,TRUE,"A2";#N/A,#N/A,TRUE,"B1"}</definedName>
    <definedName name="wrn.Proba." localSheetId="62" hidden="1">{#N/A,#N/A,TRUE,"A1";#N/A,#N/A,TRUE,"A2";#N/A,#N/A,TRUE,"B1"}</definedName>
    <definedName name="wrn.Proba." localSheetId="66" hidden="1">{#N/A,#N/A,TRUE,"A1";#N/A,#N/A,TRUE,"A2";#N/A,#N/A,TRUE,"B1"}</definedName>
    <definedName name="wrn.Proba." localSheetId="69" hidden="1">{#N/A,#N/A,TRUE,"A1";#N/A,#N/A,TRUE,"A2";#N/A,#N/A,TRUE,"B1"}</definedName>
    <definedName name="wrn.Proba." localSheetId="1" hidden="1">{#N/A,#N/A,TRUE,"A1";#N/A,#N/A,TRUE,"A2";#N/A,#N/A,TRUE,"B1"}</definedName>
    <definedName name="wrn.Proba." hidden="1">{#N/A,#N/A,TRUE,"A1";#N/A,#N/A,TRUE,"A2";#N/A,#N/A,TRUE,"B1"}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125" i="76" l="1"/>
  <c r="H125" i="76"/>
  <c r="H6" i="82" l="1"/>
  <c r="H6" i="80"/>
  <c r="H6" i="78"/>
  <c r="H6" i="46"/>
  <c r="H6" i="88"/>
  <c r="H6" i="91"/>
  <c r="H6" i="100"/>
  <c r="H6" i="105"/>
  <c r="H6" i="108"/>
  <c r="H6" i="111"/>
  <c r="H6" i="114"/>
  <c r="H6" i="117"/>
  <c r="H6" i="120"/>
  <c r="H6" i="124"/>
  <c r="H6" i="128"/>
  <c r="H6" i="160"/>
  <c r="H6" i="135"/>
  <c r="H6" i="140"/>
  <c r="H6" i="145"/>
  <c r="D16" i="158"/>
  <c r="D15" i="158"/>
  <c r="D14" i="158"/>
  <c r="D13" i="158"/>
  <c r="D12" i="158"/>
  <c r="D11" i="158"/>
  <c r="D10" i="158"/>
  <c r="C16" i="158"/>
  <c r="C15" i="158"/>
  <c r="C14" i="158"/>
  <c r="C13" i="158"/>
  <c r="C12" i="158"/>
  <c r="C11" i="158"/>
  <c r="C10" i="158"/>
  <c r="D68" i="112"/>
  <c r="D62" i="112"/>
  <c r="D56" i="112"/>
  <c r="D55" i="112"/>
  <c r="D45" i="112"/>
  <c r="D37" i="112"/>
  <c r="D30" i="112"/>
  <c r="D24" i="112"/>
  <c r="D18" i="112"/>
  <c r="D12" i="112"/>
  <c r="D20" i="123"/>
  <c r="D15" i="123"/>
  <c r="D16" i="123"/>
  <c r="D17" i="123"/>
  <c r="D18" i="123"/>
  <c r="D19" i="123"/>
  <c r="D14" i="123"/>
  <c r="G79" i="76" l="1"/>
  <c r="F79" i="76"/>
  <c r="D15" i="81" l="1"/>
  <c r="C15" i="81"/>
  <c r="D32" i="79"/>
  <c r="D22" i="79"/>
  <c r="D33" i="79" s="1"/>
  <c r="D29" i="44"/>
  <c r="D25" i="44"/>
  <c r="D17" i="44"/>
  <c r="D14" i="44"/>
  <c r="D33" i="44" s="1"/>
  <c r="E14" i="44"/>
  <c r="E15" i="87"/>
  <c r="E14" i="87"/>
  <c r="E13" i="87"/>
  <c r="D15" i="87"/>
  <c r="D14" i="87"/>
  <c r="D13" i="87"/>
  <c r="D16" i="87" s="1"/>
  <c r="C25" i="90"/>
  <c r="E24" i="90"/>
  <c r="E15" i="90"/>
  <c r="E16" i="90"/>
  <c r="E17" i="90"/>
  <c r="E18" i="90"/>
  <c r="E19" i="90"/>
  <c r="E20" i="90"/>
  <c r="E21" i="90"/>
  <c r="E22" i="90"/>
  <c r="E23" i="90"/>
  <c r="E14" i="90"/>
  <c r="E13" i="90"/>
  <c r="E25" i="90" s="1"/>
  <c r="D24" i="90"/>
  <c r="D15" i="90"/>
  <c r="D16" i="90"/>
  <c r="D17" i="90"/>
  <c r="D18" i="90"/>
  <c r="D19" i="90"/>
  <c r="D20" i="90"/>
  <c r="D21" i="90"/>
  <c r="D22" i="90"/>
  <c r="D23" i="90"/>
  <c r="D14" i="90"/>
  <c r="D13" i="90"/>
  <c r="D25" i="90" s="1"/>
  <c r="C23" i="99"/>
  <c r="E15" i="99"/>
  <c r="E16" i="99"/>
  <c r="E17" i="99"/>
  <c r="E18" i="99"/>
  <c r="E19" i="99"/>
  <c r="E20" i="99"/>
  <c r="E21" i="99"/>
  <c r="E14" i="99"/>
  <c r="E13" i="99"/>
  <c r="D22" i="99"/>
  <c r="D15" i="99"/>
  <c r="D16" i="99"/>
  <c r="D17" i="99"/>
  <c r="D18" i="99"/>
  <c r="D19" i="99"/>
  <c r="D20" i="99"/>
  <c r="D21" i="99"/>
  <c r="D14" i="99"/>
  <c r="D13" i="99"/>
  <c r="D23" i="99" s="1"/>
  <c r="E16" i="104"/>
  <c r="E15" i="104"/>
  <c r="E14" i="104"/>
  <c r="E13" i="104"/>
  <c r="E17" i="104" s="1"/>
  <c r="D16" i="104"/>
  <c r="D15" i="104"/>
  <c r="D14" i="104"/>
  <c r="D13" i="104"/>
  <c r="D17" i="104" s="1"/>
  <c r="E15" i="107"/>
  <c r="E14" i="107"/>
  <c r="E13" i="107"/>
  <c r="E16" i="107" s="1"/>
  <c r="C16" i="107"/>
  <c r="D15" i="107"/>
  <c r="D14" i="107"/>
  <c r="D13" i="107"/>
  <c r="D16" i="107" s="1"/>
  <c r="C23" i="110"/>
  <c r="E22" i="110"/>
  <c r="E15" i="110"/>
  <c r="E16" i="110"/>
  <c r="E17" i="110"/>
  <c r="E18" i="110"/>
  <c r="E19" i="110"/>
  <c r="E20" i="110"/>
  <c r="E21" i="110"/>
  <c r="E14" i="110"/>
  <c r="E13" i="110"/>
  <c r="E23" i="110" s="1"/>
  <c r="D22" i="110"/>
  <c r="D15" i="110"/>
  <c r="D16" i="110"/>
  <c r="D17" i="110"/>
  <c r="D18" i="110"/>
  <c r="D19" i="110"/>
  <c r="D20" i="110"/>
  <c r="D21" i="110"/>
  <c r="D14" i="110"/>
  <c r="D13" i="110"/>
  <c r="D23" i="110" s="1"/>
  <c r="E15" i="113"/>
  <c r="E14" i="113"/>
  <c r="E13" i="113"/>
  <c r="D15" i="113"/>
  <c r="D14" i="113"/>
  <c r="D13" i="113"/>
  <c r="E14" i="116"/>
  <c r="E13" i="116"/>
  <c r="D14" i="116"/>
  <c r="D13" i="116"/>
  <c r="E18" i="119"/>
  <c r="E15" i="119"/>
  <c r="E16" i="119"/>
  <c r="E17" i="119"/>
  <c r="E14" i="119"/>
  <c r="E13" i="119"/>
  <c r="E19" i="119" s="1"/>
  <c r="D18" i="119"/>
  <c r="D15" i="119"/>
  <c r="D16" i="119"/>
  <c r="D17" i="119"/>
  <c r="D14" i="119"/>
  <c r="D13" i="119"/>
  <c r="D19" i="119" s="1"/>
  <c r="E20" i="123"/>
  <c r="E15" i="123"/>
  <c r="E16" i="123"/>
  <c r="E17" i="123"/>
  <c r="E18" i="123"/>
  <c r="E19" i="123"/>
  <c r="E14" i="123"/>
  <c r="E13" i="123"/>
  <c r="E21" i="123" s="1"/>
  <c r="E18" i="127"/>
  <c r="E17" i="127"/>
  <c r="E16" i="127"/>
  <c r="E15" i="127"/>
  <c r="E14" i="127"/>
  <c r="E13" i="127"/>
  <c r="E19" i="127" s="1"/>
  <c r="E13" i="159"/>
  <c r="D13" i="123"/>
  <c r="D21" i="123" s="1"/>
  <c r="D18" i="127"/>
  <c r="D17" i="127"/>
  <c r="D16" i="127"/>
  <c r="D15" i="127"/>
  <c r="D14" i="127"/>
  <c r="D13" i="127"/>
  <c r="D19" i="127" s="1"/>
  <c r="D13" i="159"/>
  <c r="F15" i="81"/>
  <c r="G15" i="81" s="1"/>
  <c r="E15" i="81"/>
  <c r="H15" i="81"/>
  <c r="F14" i="81"/>
  <c r="E14" i="81"/>
  <c r="C14" i="81"/>
  <c r="H14" i="81" s="1"/>
  <c r="G400" i="161"/>
  <c r="F400" i="161"/>
  <c r="G399" i="161"/>
  <c r="F399" i="161"/>
  <c r="G398" i="161"/>
  <c r="F398" i="161"/>
  <c r="G397" i="161"/>
  <c r="F397" i="161"/>
  <c r="G396" i="161"/>
  <c r="F396" i="161"/>
  <c r="G395" i="161"/>
  <c r="F395" i="161"/>
  <c r="G394" i="161"/>
  <c r="F394" i="161"/>
  <c r="G393" i="161"/>
  <c r="F393" i="161"/>
  <c r="G392" i="161"/>
  <c r="F392" i="161"/>
  <c r="G391" i="161"/>
  <c r="F391" i="161"/>
  <c r="G390" i="161"/>
  <c r="F390" i="161"/>
  <c r="G389" i="161"/>
  <c r="F389" i="161"/>
  <c r="G388" i="161"/>
  <c r="F388" i="161"/>
  <c r="G387" i="161"/>
  <c r="F387" i="161"/>
  <c r="G386" i="161"/>
  <c r="F386" i="161"/>
  <c r="G385" i="161"/>
  <c r="F385" i="161"/>
  <c r="G384" i="161"/>
  <c r="F384" i="161"/>
  <c r="G383" i="161"/>
  <c r="F383" i="161"/>
  <c r="G382" i="161"/>
  <c r="F382" i="161"/>
  <c r="G381" i="161"/>
  <c r="F381" i="161"/>
  <c r="G380" i="161"/>
  <c r="F380" i="161"/>
  <c r="G379" i="161"/>
  <c r="F379" i="161"/>
  <c r="G378" i="161"/>
  <c r="F378" i="161"/>
  <c r="G377" i="161"/>
  <c r="F377" i="161"/>
  <c r="G376" i="161"/>
  <c r="F376" i="161"/>
  <c r="G375" i="161"/>
  <c r="F375" i="161"/>
  <c r="G374" i="161"/>
  <c r="F374" i="161"/>
  <c r="G373" i="161"/>
  <c r="F373" i="161"/>
  <c r="G372" i="161"/>
  <c r="F372" i="161"/>
  <c r="G371" i="161"/>
  <c r="F371" i="161"/>
  <c r="G370" i="161"/>
  <c r="F370" i="161"/>
  <c r="G369" i="161"/>
  <c r="F369" i="161"/>
  <c r="G368" i="161"/>
  <c r="F368" i="161"/>
  <c r="G367" i="161"/>
  <c r="F367" i="161"/>
  <c r="G366" i="161"/>
  <c r="F366" i="161"/>
  <c r="G365" i="161"/>
  <c r="F365" i="161"/>
  <c r="G364" i="161"/>
  <c r="F364" i="161"/>
  <c r="G363" i="161"/>
  <c r="F363" i="161"/>
  <c r="G362" i="161"/>
  <c r="F362" i="161"/>
  <c r="G361" i="161"/>
  <c r="F361" i="161"/>
  <c r="G360" i="161"/>
  <c r="F360" i="161"/>
  <c r="G359" i="161"/>
  <c r="F359" i="161"/>
  <c r="G358" i="161"/>
  <c r="F358" i="161"/>
  <c r="G357" i="161"/>
  <c r="F357" i="161"/>
  <c r="G356" i="161"/>
  <c r="F356" i="161"/>
  <c r="G355" i="161"/>
  <c r="F355" i="161"/>
  <c r="G354" i="161"/>
  <c r="F354" i="161"/>
  <c r="G353" i="161"/>
  <c r="F353" i="161"/>
  <c r="G352" i="161"/>
  <c r="F352" i="161"/>
  <c r="G351" i="161"/>
  <c r="F351" i="161"/>
  <c r="G350" i="161"/>
  <c r="F350" i="161"/>
  <c r="G349" i="161"/>
  <c r="F349" i="161"/>
  <c r="G348" i="161"/>
  <c r="F348" i="161"/>
  <c r="G347" i="161"/>
  <c r="F347" i="161"/>
  <c r="G346" i="161"/>
  <c r="F346" i="161"/>
  <c r="G345" i="161"/>
  <c r="F345" i="161"/>
  <c r="G344" i="161"/>
  <c r="F344" i="161"/>
  <c r="G343" i="161"/>
  <c r="F343" i="161"/>
  <c r="G342" i="161"/>
  <c r="F342" i="161"/>
  <c r="G341" i="161"/>
  <c r="F341" i="161"/>
  <c r="G340" i="161"/>
  <c r="F340" i="161"/>
  <c r="G339" i="161"/>
  <c r="F339" i="161"/>
  <c r="G338" i="161"/>
  <c r="F338" i="161"/>
  <c r="G337" i="161"/>
  <c r="F337" i="161"/>
  <c r="G336" i="161"/>
  <c r="F336" i="161"/>
  <c r="G335" i="161"/>
  <c r="F335" i="161"/>
  <c r="G334" i="161"/>
  <c r="F334" i="161"/>
  <c r="G333" i="161"/>
  <c r="F333" i="161"/>
  <c r="G332" i="161"/>
  <c r="F332" i="161"/>
  <c r="G331" i="161"/>
  <c r="F331" i="161"/>
  <c r="G330" i="161"/>
  <c r="F330" i="161"/>
  <c r="G329" i="161"/>
  <c r="F329" i="161"/>
  <c r="G328" i="161"/>
  <c r="F328" i="161"/>
  <c r="G327" i="161"/>
  <c r="F327" i="161"/>
  <c r="G326" i="161"/>
  <c r="F326" i="161"/>
  <c r="G325" i="161"/>
  <c r="F325" i="161"/>
  <c r="G324" i="161"/>
  <c r="F324" i="161"/>
  <c r="G323" i="161"/>
  <c r="F323" i="161"/>
  <c r="G322" i="161"/>
  <c r="F322" i="161"/>
  <c r="G321" i="161"/>
  <c r="F321" i="161"/>
  <c r="G320" i="161"/>
  <c r="F320" i="161"/>
  <c r="G319" i="161"/>
  <c r="F319" i="161"/>
  <c r="G318" i="161"/>
  <c r="F318" i="161"/>
  <c r="G317" i="161"/>
  <c r="F317" i="161"/>
  <c r="G316" i="161"/>
  <c r="F316" i="161"/>
  <c r="G315" i="161"/>
  <c r="F315" i="161"/>
  <c r="G314" i="161"/>
  <c r="F314" i="161"/>
  <c r="G313" i="161"/>
  <c r="F313" i="161"/>
  <c r="G312" i="161"/>
  <c r="F312" i="161"/>
  <c r="G311" i="161"/>
  <c r="F311" i="161"/>
  <c r="G310" i="161"/>
  <c r="F310" i="161"/>
  <c r="G309" i="161"/>
  <c r="F309" i="161"/>
  <c r="G308" i="161"/>
  <c r="F308" i="161"/>
  <c r="G307" i="161"/>
  <c r="F307" i="161"/>
  <c r="G306" i="161"/>
  <c r="F306" i="161"/>
  <c r="G305" i="161"/>
  <c r="F305" i="161"/>
  <c r="G304" i="161"/>
  <c r="F304" i="161"/>
  <c r="G303" i="161"/>
  <c r="F303" i="161"/>
  <c r="G302" i="161"/>
  <c r="F302" i="161"/>
  <c r="G301" i="161"/>
  <c r="F301" i="161"/>
  <c r="G300" i="161"/>
  <c r="F300" i="161"/>
  <c r="G299" i="161"/>
  <c r="F299" i="161"/>
  <c r="G298" i="161"/>
  <c r="F298" i="161"/>
  <c r="G297" i="161"/>
  <c r="F297" i="161"/>
  <c r="G296" i="161"/>
  <c r="F296" i="161"/>
  <c r="G295" i="161"/>
  <c r="F295" i="161"/>
  <c r="G294" i="161"/>
  <c r="F294" i="161"/>
  <c r="G293" i="161"/>
  <c r="F293" i="161"/>
  <c r="G292" i="161"/>
  <c r="F292" i="161"/>
  <c r="G291" i="161"/>
  <c r="F291" i="161"/>
  <c r="G290" i="161"/>
  <c r="F290" i="161"/>
  <c r="G289" i="161"/>
  <c r="F289" i="161"/>
  <c r="G288" i="161"/>
  <c r="F288" i="161"/>
  <c r="G287" i="161"/>
  <c r="F287" i="161"/>
  <c r="G286" i="161"/>
  <c r="F286" i="161"/>
  <c r="G285" i="161"/>
  <c r="F285" i="161"/>
  <c r="G284" i="161"/>
  <c r="F284" i="161"/>
  <c r="G283" i="161"/>
  <c r="F283" i="161"/>
  <c r="G282" i="161"/>
  <c r="F282" i="161"/>
  <c r="G281" i="161"/>
  <c r="F281" i="161"/>
  <c r="G280" i="161"/>
  <c r="F280" i="161"/>
  <c r="G279" i="161"/>
  <c r="F279" i="161"/>
  <c r="G278" i="161"/>
  <c r="F278" i="161"/>
  <c r="G277" i="161"/>
  <c r="F277" i="161"/>
  <c r="G276" i="161"/>
  <c r="F276" i="161"/>
  <c r="G275" i="161"/>
  <c r="F275" i="161"/>
  <c r="G274" i="161"/>
  <c r="F274" i="161"/>
  <c r="G273" i="161"/>
  <c r="F273" i="161"/>
  <c r="G272" i="161"/>
  <c r="F272" i="161"/>
  <c r="G271" i="161"/>
  <c r="F271" i="161"/>
  <c r="G270" i="161"/>
  <c r="F270" i="161"/>
  <c r="G269" i="161"/>
  <c r="F269" i="161"/>
  <c r="G268" i="161"/>
  <c r="F268" i="161"/>
  <c r="G267" i="161"/>
  <c r="F267" i="161"/>
  <c r="G266" i="161"/>
  <c r="F266" i="161"/>
  <c r="G265" i="161"/>
  <c r="F265" i="161"/>
  <c r="G264" i="161"/>
  <c r="F264" i="161"/>
  <c r="G263" i="161"/>
  <c r="F263" i="161"/>
  <c r="G262" i="161"/>
  <c r="F262" i="161"/>
  <c r="G261" i="161"/>
  <c r="F261" i="161"/>
  <c r="G260" i="161"/>
  <c r="F260" i="161"/>
  <c r="G259" i="161"/>
  <c r="F259" i="161"/>
  <c r="G258" i="161"/>
  <c r="F258" i="161"/>
  <c r="G257" i="161"/>
  <c r="F257" i="161"/>
  <c r="G256" i="161"/>
  <c r="F256" i="161"/>
  <c r="G255" i="161"/>
  <c r="F255" i="161"/>
  <c r="G254" i="161"/>
  <c r="F254" i="161"/>
  <c r="G253" i="161"/>
  <c r="F253" i="161"/>
  <c r="G252" i="161"/>
  <c r="F252" i="161"/>
  <c r="G251" i="161"/>
  <c r="F251" i="161"/>
  <c r="G250" i="161"/>
  <c r="F250" i="161"/>
  <c r="G249" i="161"/>
  <c r="F249" i="161"/>
  <c r="G248" i="161"/>
  <c r="F248" i="161"/>
  <c r="G247" i="161"/>
  <c r="F247" i="161"/>
  <c r="G246" i="161"/>
  <c r="F246" i="161"/>
  <c r="G245" i="161"/>
  <c r="F245" i="161"/>
  <c r="G244" i="161"/>
  <c r="F244" i="161"/>
  <c r="G243" i="161"/>
  <c r="F243" i="161"/>
  <c r="G242" i="161"/>
  <c r="F242" i="161"/>
  <c r="G241" i="161"/>
  <c r="F241" i="161"/>
  <c r="G240" i="161"/>
  <c r="F240" i="161"/>
  <c r="G239" i="161"/>
  <c r="F239" i="161"/>
  <c r="G238" i="161"/>
  <c r="F238" i="161"/>
  <c r="G237" i="161"/>
  <c r="F237" i="161"/>
  <c r="G236" i="161"/>
  <c r="F236" i="161"/>
  <c r="G235" i="161"/>
  <c r="F235" i="161"/>
  <c r="G234" i="161"/>
  <c r="F234" i="161"/>
  <c r="G233" i="161"/>
  <c r="F233" i="161"/>
  <c r="G232" i="161"/>
  <c r="F232" i="161"/>
  <c r="G231" i="161"/>
  <c r="F231" i="161"/>
  <c r="G230" i="161"/>
  <c r="F230" i="161"/>
  <c r="G229" i="161"/>
  <c r="F229" i="161"/>
  <c r="G228" i="161"/>
  <c r="F228" i="161"/>
  <c r="G227" i="161"/>
  <c r="F227" i="161"/>
  <c r="G226" i="161"/>
  <c r="F226" i="161"/>
  <c r="G225" i="161"/>
  <c r="F225" i="161"/>
  <c r="G224" i="161"/>
  <c r="F224" i="161"/>
  <c r="G223" i="161"/>
  <c r="F223" i="161"/>
  <c r="G222" i="161"/>
  <c r="F222" i="161"/>
  <c r="G221" i="161"/>
  <c r="F221" i="161"/>
  <c r="G220" i="161"/>
  <c r="F220" i="161"/>
  <c r="G219" i="161"/>
  <c r="F219" i="161"/>
  <c r="G218" i="161"/>
  <c r="F218" i="161"/>
  <c r="G217" i="161"/>
  <c r="F217" i="161"/>
  <c r="G216" i="161"/>
  <c r="F216" i="161"/>
  <c r="G215" i="161"/>
  <c r="F215" i="161"/>
  <c r="G214" i="161"/>
  <c r="F214" i="161"/>
  <c r="G213" i="161"/>
  <c r="F213" i="161"/>
  <c r="G212" i="161"/>
  <c r="F212" i="161"/>
  <c r="G211" i="161"/>
  <c r="F211" i="161"/>
  <c r="G210" i="161"/>
  <c r="F210" i="161"/>
  <c r="G209" i="161"/>
  <c r="F209" i="161"/>
  <c r="G208" i="161"/>
  <c r="F208" i="161"/>
  <c r="G207" i="161"/>
  <c r="F207" i="161"/>
  <c r="G206" i="161"/>
  <c r="F206" i="161"/>
  <c r="G205" i="161"/>
  <c r="F205" i="161"/>
  <c r="G204" i="161"/>
  <c r="F204" i="161"/>
  <c r="G203" i="161"/>
  <c r="F203" i="161"/>
  <c r="G202" i="161"/>
  <c r="F202" i="161"/>
  <c r="G201" i="161"/>
  <c r="F201" i="161"/>
  <c r="G200" i="161"/>
  <c r="F200" i="161"/>
  <c r="G199" i="161"/>
  <c r="F199" i="161"/>
  <c r="G198" i="161"/>
  <c r="F198" i="161"/>
  <c r="G197" i="161"/>
  <c r="F197" i="161"/>
  <c r="G196" i="161"/>
  <c r="F196" i="161"/>
  <c r="G195" i="161"/>
  <c r="F195" i="161"/>
  <c r="G194" i="161"/>
  <c r="F194" i="161"/>
  <c r="G193" i="161"/>
  <c r="F193" i="161"/>
  <c r="G192" i="161"/>
  <c r="F192" i="161"/>
  <c r="G191" i="161"/>
  <c r="F191" i="161"/>
  <c r="G190" i="161"/>
  <c r="F190" i="161"/>
  <c r="G189" i="161"/>
  <c r="F189" i="161"/>
  <c r="G188" i="161"/>
  <c r="F188" i="161"/>
  <c r="G187" i="161"/>
  <c r="F187" i="161"/>
  <c r="G186" i="161"/>
  <c r="F186" i="161"/>
  <c r="G185" i="161"/>
  <c r="F185" i="161"/>
  <c r="G184" i="161"/>
  <c r="F184" i="161"/>
  <c r="G183" i="161"/>
  <c r="F183" i="161"/>
  <c r="G182" i="161"/>
  <c r="F182" i="161"/>
  <c r="G181" i="161"/>
  <c r="F181" i="161"/>
  <c r="G180" i="161"/>
  <c r="F180" i="161"/>
  <c r="G179" i="161"/>
  <c r="F179" i="161"/>
  <c r="G178" i="161"/>
  <c r="F178" i="161"/>
  <c r="G177" i="161"/>
  <c r="F177" i="161"/>
  <c r="G176" i="161"/>
  <c r="F176" i="161"/>
  <c r="G175" i="161"/>
  <c r="F175" i="161"/>
  <c r="G174" i="161"/>
  <c r="F174" i="161"/>
  <c r="G173" i="161"/>
  <c r="F173" i="161"/>
  <c r="G172" i="161"/>
  <c r="F172" i="161"/>
  <c r="G171" i="161"/>
  <c r="F171" i="161"/>
  <c r="G170" i="161"/>
  <c r="F170" i="161"/>
  <c r="G169" i="161"/>
  <c r="F169" i="161"/>
  <c r="G168" i="161"/>
  <c r="F168" i="161"/>
  <c r="G167" i="161"/>
  <c r="F167" i="161"/>
  <c r="G166" i="161"/>
  <c r="F166" i="161"/>
  <c r="G165" i="161"/>
  <c r="F165" i="161"/>
  <c r="G164" i="161"/>
  <c r="F164" i="161"/>
  <c r="G163" i="161"/>
  <c r="F163" i="161"/>
  <c r="G162" i="161"/>
  <c r="F162" i="161"/>
  <c r="G161" i="161"/>
  <c r="F161" i="161"/>
  <c r="G160" i="161"/>
  <c r="F160" i="161"/>
  <c r="G159" i="161"/>
  <c r="F159" i="161"/>
  <c r="G158" i="161"/>
  <c r="F158" i="161"/>
  <c r="G157" i="161"/>
  <c r="F157" i="161"/>
  <c r="G156" i="161"/>
  <c r="F156" i="161"/>
  <c r="G155" i="161"/>
  <c r="F155" i="161"/>
  <c r="G154" i="161"/>
  <c r="F154" i="161"/>
  <c r="G153" i="161"/>
  <c r="F153" i="161"/>
  <c r="G152" i="161"/>
  <c r="F152" i="161"/>
  <c r="G151" i="161"/>
  <c r="F151" i="161"/>
  <c r="G150" i="161"/>
  <c r="F150" i="161"/>
  <c r="G149" i="161"/>
  <c r="F149" i="161"/>
  <c r="G148" i="161"/>
  <c r="F148" i="161"/>
  <c r="G147" i="161"/>
  <c r="F147" i="161"/>
  <c r="G146" i="161"/>
  <c r="F146" i="161"/>
  <c r="G145" i="161"/>
  <c r="F145" i="161"/>
  <c r="G144" i="161"/>
  <c r="F144" i="161"/>
  <c r="G143" i="161"/>
  <c r="F143" i="161"/>
  <c r="G142" i="161"/>
  <c r="F142" i="161"/>
  <c r="G141" i="161"/>
  <c r="F141" i="161"/>
  <c r="G140" i="161"/>
  <c r="F140" i="161"/>
  <c r="G139" i="161"/>
  <c r="F139" i="161"/>
  <c r="G138" i="161"/>
  <c r="F138" i="161"/>
  <c r="G137" i="161"/>
  <c r="F137" i="161"/>
  <c r="G136" i="161"/>
  <c r="F136" i="161"/>
  <c r="G135" i="161"/>
  <c r="F135" i="161"/>
  <c r="G134" i="161"/>
  <c r="F134" i="161"/>
  <c r="G133" i="161"/>
  <c r="F133" i="161"/>
  <c r="G132" i="161"/>
  <c r="F132" i="161"/>
  <c r="G131" i="161"/>
  <c r="F131" i="161"/>
  <c r="G130" i="161"/>
  <c r="F130" i="161"/>
  <c r="G129" i="161"/>
  <c r="F129" i="161"/>
  <c r="G128" i="161"/>
  <c r="F128" i="161"/>
  <c r="G127" i="161"/>
  <c r="F127" i="161"/>
  <c r="G126" i="161"/>
  <c r="F126" i="161"/>
  <c r="G125" i="161"/>
  <c r="F125" i="161"/>
  <c r="G124" i="161"/>
  <c r="F124" i="161"/>
  <c r="G123" i="161"/>
  <c r="F123" i="161"/>
  <c r="G122" i="161"/>
  <c r="F122" i="161"/>
  <c r="G121" i="161"/>
  <c r="F121" i="161"/>
  <c r="G120" i="161"/>
  <c r="F120" i="161"/>
  <c r="G119" i="161"/>
  <c r="F119" i="161"/>
  <c r="G118" i="161"/>
  <c r="F118" i="161"/>
  <c r="G117" i="161"/>
  <c r="F117" i="161"/>
  <c r="G116" i="161"/>
  <c r="F116" i="161"/>
  <c r="G115" i="161"/>
  <c r="F115" i="161"/>
  <c r="G114" i="161"/>
  <c r="F114" i="161"/>
  <c r="G113" i="161"/>
  <c r="F113" i="161"/>
  <c r="G112" i="161"/>
  <c r="F112" i="161"/>
  <c r="G111" i="161"/>
  <c r="F111" i="161"/>
  <c r="G110" i="161"/>
  <c r="F110" i="161"/>
  <c r="G109" i="161"/>
  <c r="F109" i="161"/>
  <c r="G108" i="161"/>
  <c r="F108" i="161"/>
  <c r="G107" i="161"/>
  <c r="F107" i="161"/>
  <c r="G106" i="161"/>
  <c r="F106" i="161"/>
  <c r="G105" i="161"/>
  <c r="F105" i="161"/>
  <c r="G104" i="161"/>
  <c r="F104" i="161"/>
  <c r="G103" i="161"/>
  <c r="F103" i="161"/>
  <c r="G102" i="161"/>
  <c r="F102" i="161"/>
  <c r="G101" i="161"/>
  <c r="F101" i="161"/>
  <c r="G100" i="161"/>
  <c r="F100" i="161"/>
  <c r="G99" i="161"/>
  <c r="F99" i="161"/>
  <c r="G98" i="161"/>
  <c r="F98" i="161"/>
  <c r="G97" i="161"/>
  <c r="F97" i="161"/>
  <c r="G96" i="161"/>
  <c r="F96" i="161"/>
  <c r="G95" i="161"/>
  <c r="F95" i="161"/>
  <c r="G94" i="161"/>
  <c r="F94" i="161"/>
  <c r="G93" i="161"/>
  <c r="F93" i="161"/>
  <c r="G92" i="161"/>
  <c r="F92" i="161"/>
  <c r="G91" i="161"/>
  <c r="F91" i="161"/>
  <c r="G90" i="161"/>
  <c r="F90" i="161"/>
  <c r="G89" i="161"/>
  <c r="F89" i="161"/>
  <c r="G88" i="161"/>
  <c r="F88" i="161"/>
  <c r="G87" i="161"/>
  <c r="F87" i="161"/>
  <c r="G86" i="161"/>
  <c r="F86" i="161"/>
  <c r="G85" i="161"/>
  <c r="F85" i="161"/>
  <c r="G84" i="161"/>
  <c r="F84" i="161"/>
  <c r="G83" i="161"/>
  <c r="F83" i="161"/>
  <c r="G82" i="161"/>
  <c r="F82" i="161"/>
  <c r="G81" i="161"/>
  <c r="F81" i="161"/>
  <c r="G80" i="161"/>
  <c r="F80" i="161"/>
  <c r="G79" i="161"/>
  <c r="F79" i="161"/>
  <c r="G78" i="161"/>
  <c r="F78" i="161"/>
  <c r="G77" i="161"/>
  <c r="F77" i="161"/>
  <c r="G76" i="161"/>
  <c r="F76" i="161"/>
  <c r="G75" i="161"/>
  <c r="F75" i="161"/>
  <c r="G74" i="161"/>
  <c r="F74" i="161"/>
  <c r="G73" i="161"/>
  <c r="F73" i="161"/>
  <c r="G72" i="161"/>
  <c r="F72" i="161"/>
  <c r="G71" i="161"/>
  <c r="F71" i="161"/>
  <c r="G70" i="161"/>
  <c r="F70" i="161"/>
  <c r="G69" i="161"/>
  <c r="F69" i="161"/>
  <c r="G68" i="161"/>
  <c r="F68" i="161"/>
  <c r="G67" i="161"/>
  <c r="F67" i="161"/>
  <c r="G66" i="161"/>
  <c r="F66" i="161"/>
  <c r="G65" i="161"/>
  <c r="F65" i="161"/>
  <c r="G64" i="161"/>
  <c r="F64" i="161"/>
  <c r="G63" i="161"/>
  <c r="F63" i="161"/>
  <c r="G62" i="161"/>
  <c r="F62" i="161"/>
  <c r="G61" i="161"/>
  <c r="F61" i="161"/>
  <c r="G60" i="161"/>
  <c r="F60" i="161"/>
  <c r="G59" i="161"/>
  <c r="F59" i="161"/>
  <c r="G58" i="161"/>
  <c r="F58" i="161"/>
  <c r="G57" i="161"/>
  <c r="F57" i="161"/>
  <c r="G56" i="161"/>
  <c r="F56" i="161"/>
  <c r="G55" i="161"/>
  <c r="F55" i="161"/>
  <c r="G54" i="161"/>
  <c r="F54" i="161"/>
  <c r="G53" i="161"/>
  <c r="F53" i="161"/>
  <c r="G52" i="161"/>
  <c r="F52" i="161"/>
  <c r="G51" i="161"/>
  <c r="F51" i="161"/>
  <c r="G50" i="161"/>
  <c r="F50" i="161"/>
  <c r="G49" i="161"/>
  <c r="F49" i="161"/>
  <c r="G48" i="161"/>
  <c r="F48" i="161"/>
  <c r="G47" i="161"/>
  <c r="F47" i="161"/>
  <c r="G46" i="161"/>
  <c r="F46" i="161"/>
  <c r="G45" i="161"/>
  <c r="F45" i="161"/>
  <c r="G44" i="161"/>
  <c r="F44" i="161"/>
  <c r="G43" i="161"/>
  <c r="F43" i="161"/>
  <c r="G42" i="161"/>
  <c r="F42" i="161"/>
  <c r="G41" i="161"/>
  <c r="F41" i="161"/>
  <c r="G40" i="161"/>
  <c r="F40" i="161"/>
  <c r="G39" i="161"/>
  <c r="F39" i="161"/>
  <c r="G38" i="161"/>
  <c r="F38" i="161"/>
  <c r="G37" i="161"/>
  <c r="F37" i="161"/>
  <c r="G36" i="161"/>
  <c r="F36" i="161"/>
  <c r="G35" i="161"/>
  <c r="F35" i="161"/>
  <c r="G34" i="161"/>
  <c r="F34" i="161"/>
  <c r="G33" i="161"/>
  <c r="F33" i="161"/>
  <c r="G32" i="161"/>
  <c r="F32" i="161"/>
  <c r="G31" i="161"/>
  <c r="F31" i="161"/>
  <c r="G30" i="161"/>
  <c r="F30" i="161"/>
  <c r="G29" i="161"/>
  <c r="F29" i="161"/>
  <c r="G28" i="161"/>
  <c r="F28" i="161"/>
  <c r="G27" i="161"/>
  <c r="F27" i="161"/>
  <c r="G26" i="161"/>
  <c r="F26" i="161"/>
  <c r="G25" i="161"/>
  <c r="F25" i="161"/>
  <c r="G24" i="161"/>
  <c r="F24" i="161"/>
  <c r="G23" i="161"/>
  <c r="F23" i="161"/>
  <c r="G22" i="161"/>
  <c r="F22" i="161"/>
  <c r="G21" i="161"/>
  <c r="F21" i="161"/>
  <c r="G20" i="161"/>
  <c r="F20" i="161"/>
  <c r="G19" i="161"/>
  <c r="F19" i="161"/>
  <c r="G18" i="161"/>
  <c r="F18" i="161"/>
  <c r="G17" i="161"/>
  <c r="F17" i="161"/>
  <c r="G16" i="161"/>
  <c r="F16" i="161"/>
  <c r="G15" i="161"/>
  <c r="F15" i="161"/>
  <c r="G14" i="161"/>
  <c r="F14" i="161"/>
  <c r="G13" i="161"/>
  <c r="F13" i="161"/>
  <c r="G12" i="161"/>
  <c r="F12" i="161"/>
  <c r="G11" i="161"/>
  <c r="F11" i="161"/>
  <c r="G10" i="161"/>
  <c r="F10" i="161"/>
  <c r="G9" i="161"/>
  <c r="F9" i="161"/>
  <c r="G7" i="161"/>
  <c r="E7" i="161"/>
  <c r="D7" i="161"/>
  <c r="H6" i="161"/>
  <c r="F5" i="161"/>
  <c r="F4" i="161"/>
  <c r="A4" i="161"/>
  <c r="F3" i="161"/>
  <c r="E79" i="76" s="1"/>
  <c r="A3" i="161"/>
  <c r="E2" i="161"/>
  <c r="D2" i="161"/>
  <c r="H79" i="76" s="1"/>
  <c r="E22" i="99"/>
  <c r="G14" i="81" l="1"/>
  <c r="E23" i="99"/>
  <c r="C25" i="99"/>
  <c r="C27" i="90"/>
  <c r="G35" i="76"/>
  <c r="F35" i="76"/>
  <c r="E2" i="159"/>
  <c r="I34" i="76" s="1"/>
  <c r="G34" i="76"/>
  <c r="B11" i="76"/>
  <c r="C14" i="159"/>
  <c r="G400" i="160"/>
  <c r="F400" i="160"/>
  <c r="G399" i="160"/>
  <c r="F399" i="160"/>
  <c r="G398" i="160"/>
  <c r="F398" i="160"/>
  <c r="G397" i="160"/>
  <c r="F397" i="160"/>
  <c r="G396" i="160"/>
  <c r="F396" i="160"/>
  <c r="G395" i="160"/>
  <c r="F395" i="160"/>
  <c r="G394" i="160"/>
  <c r="F394" i="160"/>
  <c r="G393" i="160"/>
  <c r="F393" i="160"/>
  <c r="G392" i="160"/>
  <c r="F392" i="160"/>
  <c r="G391" i="160"/>
  <c r="F391" i="160"/>
  <c r="G390" i="160"/>
  <c r="F390" i="160"/>
  <c r="G389" i="160"/>
  <c r="F389" i="160"/>
  <c r="G388" i="160"/>
  <c r="F388" i="160"/>
  <c r="G387" i="160"/>
  <c r="F387" i="160"/>
  <c r="G386" i="160"/>
  <c r="F386" i="160"/>
  <c r="G385" i="160"/>
  <c r="F385" i="160"/>
  <c r="G384" i="160"/>
  <c r="F384" i="160"/>
  <c r="G383" i="160"/>
  <c r="F383" i="160"/>
  <c r="G382" i="160"/>
  <c r="F382" i="160"/>
  <c r="G381" i="160"/>
  <c r="F381" i="160"/>
  <c r="G380" i="160"/>
  <c r="F380" i="160"/>
  <c r="G379" i="160"/>
  <c r="F379" i="160"/>
  <c r="G378" i="160"/>
  <c r="F378" i="160"/>
  <c r="G377" i="160"/>
  <c r="F377" i="160"/>
  <c r="G376" i="160"/>
  <c r="F376" i="160"/>
  <c r="G375" i="160"/>
  <c r="F375" i="160"/>
  <c r="G374" i="160"/>
  <c r="F374" i="160"/>
  <c r="G373" i="160"/>
  <c r="F373" i="160"/>
  <c r="G372" i="160"/>
  <c r="F372" i="160"/>
  <c r="G371" i="160"/>
  <c r="F371" i="160"/>
  <c r="G370" i="160"/>
  <c r="F370" i="160"/>
  <c r="G369" i="160"/>
  <c r="F369" i="160"/>
  <c r="G368" i="160"/>
  <c r="F368" i="160"/>
  <c r="G367" i="160"/>
  <c r="F367" i="160"/>
  <c r="G366" i="160"/>
  <c r="F366" i="160"/>
  <c r="G365" i="160"/>
  <c r="F365" i="160"/>
  <c r="G364" i="160"/>
  <c r="F364" i="160"/>
  <c r="G363" i="160"/>
  <c r="F363" i="160"/>
  <c r="G362" i="160"/>
  <c r="F362" i="160"/>
  <c r="G361" i="160"/>
  <c r="F361" i="160"/>
  <c r="G360" i="160"/>
  <c r="F360" i="160"/>
  <c r="G359" i="160"/>
  <c r="F359" i="160"/>
  <c r="G358" i="160"/>
  <c r="F358" i="160"/>
  <c r="G357" i="160"/>
  <c r="F357" i="160"/>
  <c r="G356" i="160"/>
  <c r="F356" i="160"/>
  <c r="G355" i="160"/>
  <c r="F355" i="160"/>
  <c r="G354" i="160"/>
  <c r="F354" i="160"/>
  <c r="G353" i="160"/>
  <c r="F353" i="160"/>
  <c r="G352" i="160"/>
  <c r="F352" i="160"/>
  <c r="G351" i="160"/>
  <c r="F351" i="160"/>
  <c r="G350" i="160"/>
  <c r="F350" i="160"/>
  <c r="G349" i="160"/>
  <c r="F349" i="160"/>
  <c r="G348" i="160"/>
  <c r="F348" i="160"/>
  <c r="G347" i="160"/>
  <c r="F347" i="160"/>
  <c r="G346" i="160"/>
  <c r="F346" i="160"/>
  <c r="G345" i="160"/>
  <c r="F345" i="160"/>
  <c r="G344" i="160"/>
  <c r="F344" i="160"/>
  <c r="G343" i="160"/>
  <c r="F343" i="160"/>
  <c r="G342" i="160"/>
  <c r="F342" i="160"/>
  <c r="G341" i="160"/>
  <c r="F341" i="160"/>
  <c r="G340" i="160"/>
  <c r="F340" i="160"/>
  <c r="G339" i="160"/>
  <c r="F339" i="160"/>
  <c r="G338" i="160"/>
  <c r="F338" i="160"/>
  <c r="G337" i="160"/>
  <c r="F337" i="160"/>
  <c r="G336" i="160"/>
  <c r="F336" i="160"/>
  <c r="G335" i="160"/>
  <c r="F335" i="160"/>
  <c r="G334" i="160"/>
  <c r="F334" i="160"/>
  <c r="G333" i="160"/>
  <c r="F333" i="160"/>
  <c r="G332" i="160"/>
  <c r="F332" i="160"/>
  <c r="G331" i="160"/>
  <c r="F331" i="160"/>
  <c r="G330" i="160"/>
  <c r="F330" i="160"/>
  <c r="G329" i="160"/>
  <c r="F329" i="160"/>
  <c r="G328" i="160"/>
  <c r="F328" i="160"/>
  <c r="G327" i="160"/>
  <c r="F327" i="160"/>
  <c r="G326" i="160"/>
  <c r="F326" i="160"/>
  <c r="G325" i="160"/>
  <c r="F325" i="160"/>
  <c r="G324" i="160"/>
  <c r="F324" i="160"/>
  <c r="G323" i="160"/>
  <c r="F323" i="160"/>
  <c r="G322" i="160"/>
  <c r="F322" i="160"/>
  <c r="G321" i="160"/>
  <c r="F321" i="160"/>
  <c r="G320" i="160"/>
  <c r="F320" i="160"/>
  <c r="G319" i="160"/>
  <c r="F319" i="160"/>
  <c r="G318" i="160"/>
  <c r="F318" i="160"/>
  <c r="G317" i="160"/>
  <c r="F317" i="160"/>
  <c r="G316" i="160"/>
  <c r="F316" i="160"/>
  <c r="G315" i="160"/>
  <c r="F315" i="160"/>
  <c r="G314" i="160"/>
  <c r="F314" i="160"/>
  <c r="G313" i="160"/>
  <c r="F313" i="160"/>
  <c r="G312" i="160"/>
  <c r="F312" i="160"/>
  <c r="G311" i="160"/>
  <c r="F311" i="160"/>
  <c r="G310" i="160"/>
  <c r="F310" i="160"/>
  <c r="G309" i="160"/>
  <c r="F309" i="160"/>
  <c r="G308" i="160"/>
  <c r="F308" i="160"/>
  <c r="G307" i="160"/>
  <c r="F307" i="160"/>
  <c r="G306" i="160"/>
  <c r="F306" i="160"/>
  <c r="G305" i="160"/>
  <c r="F305" i="160"/>
  <c r="G304" i="160"/>
  <c r="F304" i="160"/>
  <c r="G303" i="160"/>
  <c r="F303" i="160"/>
  <c r="G302" i="160"/>
  <c r="F302" i="160"/>
  <c r="G301" i="160"/>
  <c r="F301" i="160"/>
  <c r="G300" i="160"/>
  <c r="F300" i="160"/>
  <c r="G299" i="160"/>
  <c r="F299" i="160"/>
  <c r="G298" i="160"/>
  <c r="F298" i="160"/>
  <c r="G297" i="160"/>
  <c r="F297" i="160"/>
  <c r="G296" i="160"/>
  <c r="F296" i="160"/>
  <c r="G295" i="160"/>
  <c r="F295" i="160"/>
  <c r="G294" i="160"/>
  <c r="F294" i="160"/>
  <c r="G293" i="160"/>
  <c r="F293" i="160"/>
  <c r="G292" i="160"/>
  <c r="F292" i="160"/>
  <c r="G291" i="160"/>
  <c r="F291" i="160"/>
  <c r="G290" i="160"/>
  <c r="F290" i="160"/>
  <c r="G289" i="160"/>
  <c r="F289" i="160"/>
  <c r="G288" i="160"/>
  <c r="F288" i="160"/>
  <c r="G287" i="160"/>
  <c r="F287" i="160"/>
  <c r="G286" i="160"/>
  <c r="F286" i="160"/>
  <c r="G285" i="160"/>
  <c r="F285" i="160"/>
  <c r="G284" i="160"/>
  <c r="F284" i="160"/>
  <c r="G283" i="160"/>
  <c r="F283" i="160"/>
  <c r="G282" i="160"/>
  <c r="F282" i="160"/>
  <c r="G281" i="160"/>
  <c r="F281" i="160"/>
  <c r="G280" i="160"/>
  <c r="F280" i="160"/>
  <c r="G279" i="160"/>
  <c r="F279" i="160"/>
  <c r="G278" i="160"/>
  <c r="F278" i="160"/>
  <c r="G277" i="160"/>
  <c r="F277" i="160"/>
  <c r="G276" i="160"/>
  <c r="F276" i="160"/>
  <c r="G275" i="160"/>
  <c r="F275" i="160"/>
  <c r="G274" i="160"/>
  <c r="F274" i="160"/>
  <c r="G273" i="160"/>
  <c r="F273" i="160"/>
  <c r="G272" i="160"/>
  <c r="F272" i="160"/>
  <c r="G271" i="160"/>
  <c r="F271" i="160"/>
  <c r="G270" i="160"/>
  <c r="F270" i="160"/>
  <c r="G269" i="160"/>
  <c r="F269" i="160"/>
  <c r="G268" i="160"/>
  <c r="F268" i="160"/>
  <c r="G267" i="160"/>
  <c r="F267" i="160"/>
  <c r="G266" i="160"/>
  <c r="F266" i="160"/>
  <c r="G265" i="160"/>
  <c r="F265" i="160"/>
  <c r="G264" i="160"/>
  <c r="F264" i="160"/>
  <c r="G263" i="160"/>
  <c r="F263" i="160"/>
  <c r="G262" i="160"/>
  <c r="F262" i="160"/>
  <c r="G261" i="160"/>
  <c r="F261" i="160"/>
  <c r="G260" i="160"/>
  <c r="F260" i="160"/>
  <c r="G259" i="160"/>
  <c r="F259" i="160"/>
  <c r="G258" i="160"/>
  <c r="F258" i="160"/>
  <c r="G257" i="160"/>
  <c r="F257" i="160"/>
  <c r="G256" i="160"/>
  <c r="F256" i="160"/>
  <c r="G255" i="160"/>
  <c r="F255" i="160"/>
  <c r="G254" i="160"/>
  <c r="F254" i="160"/>
  <c r="G253" i="160"/>
  <c r="F253" i="160"/>
  <c r="G252" i="160"/>
  <c r="F252" i="160"/>
  <c r="G251" i="160"/>
  <c r="F251" i="160"/>
  <c r="G250" i="160"/>
  <c r="F250" i="160"/>
  <c r="G249" i="160"/>
  <c r="F249" i="160"/>
  <c r="G248" i="160"/>
  <c r="F248" i="160"/>
  <c r="G247" i="160"/>
  <c r="F247" i="160"/>
  <c r="G246" i="160"/>
  <c r="F246" i="160"/>
  <c r="G245" i="160"/>
  <c r="F245" i="160"/>
  <c r="G244" i="160"/>
  <c r="F244" i="160"/>
  <c r="G243" i="160"/>
  <c r="F243" i="160"/>
  <c r="G242" i="160"/>
  <c r="F242" i="160"/>
  <c r="G241" i="160"/>
  <c r="F241" i="160"/>
  <c r="G240" i="160"/>
  <c r="F240" i="160"/>
  <c r="G239" i="160"/>
  <c r="F239" i="160"/>
  <c r="G238" i="160"/>
  <c r="F238" i="160"/>
  <c r="G237" i="160"/>
  <c r="F237" i="160"/>
  <c r="G236" i="160"/>
  <c r="F236" i="160"/>
  <c r="G235" i="160"/>
  <c r="F235" i="160"/>
  <c r="G234" i="160"/>
  <c r="F234" i="160"/>
  <c r="G233" i="160"/>
  <c r="F233" i="160"/>
  <c r="G232" i="160"/>
  <c r="F232" i="160"/>
  <c r="G231" i="160"/>
  <c r="F231" i="160"/>
  <c r="G230" i="160"/>
  <c r="F230" i="160"/>
  <c r="G229" i="160"/>
  <c r="F229" i="160"/>
  <c r="G228" i="160"/>
  <c r="F228" i="160"/>
  <c r="G227" i="160"/>
  <c r="F227" i="160"/>
  <c r="G226" i="160"/>
  <c r="F226" i="160"/>
  <c r="G225" i="160"/>
  <c r="F225" i="160"/>
  <c r="G224" i="160"/>
  <c r="F224" i="160"/>
  <c r="G223" i="160"/>
  <c r="F223" i="160"/>
  <c r="G222" i="160"/>
  <c r="F222" i="160"/>
  <c r="G221" i="160"/>
  <c r="F221" i="160"/>
  <c r="G220" i="160"/>
  <c r="F220" i="160"/>
  <c r="G219" i="160"/>
  <c r="F219" i="160"/>
  <c r="G218" i="160"/>
  <c r="F218" i="160"/>
  <c r="G217" i="160"/>
  <c r="F217" i="160"/>
  <c r="G216" i="160"/>
  <c r="F216" i="160"/>
  <c r="G215" i="160"/>
  <c r="F215" i="160"/>
  <c r="G214" i="160"/>
  <c r="F214" i="160"/>
  <c r="G213" i="160"/>
  <c r="F213" i="160"/>
  <c r="G212" i="160"/>
  <c r="F212" i="160"/>
  <c r="G211" i="160"/>
  <c r="F211" i="160"/>
  <c r="G210" i="160"/>
  <c r="F210" i="160"/>
  <c r="G209" i="160"/>
  <c r="F209" i="160"/>
  <c r="G208" i="160"/>
  <c r="F208" i="160"/>
  <c r="G207" i="160"/>
  <c r="F207" i="160"/>
  <c r="G206" i="160"/>
  <c r="F206" i="160"/>
  <c r="G205" i="160"/>
  <c r="F205" i="160"/>
  <c r="G204" i="160"/>
  <c r="F204" i="160"/>
  <c r="G203" i="160"/>
  <c r="F203" i="160"/>
  <c r="G202" i="160"/>
  <c r="F202" i="160"/>
  <c r="G201" i="160"/>
  <c r="F201" i="160"/>
  <c r="G200" i="160"/>
  <c r="F200" i="160"/>
  <c r="G199" i="160"/>
  <c r="F199" i="160"/>
  <c r="G198" i="160"/>
  <c r="F198" i="160"/>
  <c r="G197" i="160"/>
  <c r="F197" i="160"/>
  <c r="G196" i="160"/>
  <c r="F196" i="160"/>
  <c r="G195" i="160"/>
  <c r="F195" i="160"/>
  <c r="G194" i="160"/>
  <c r="F194" i="160"/>
  <c r="G193" i="160"/>
  <c r="F193" i="160"/>
  <c r="G192" i="160"/>
  <c r="F192" i="160"/>
  <c r="G191" i="160"/>
  <c r="F191" i="160"/>
  <c r="G190" i="160"/>
  <c r="F190" i="160"/>
  <c r="G189" i="160"/>
  <c r="F189" i="160"/>
  <c r="G188" i="160"/>
  <c r="F188" i="160"/>
  <c r="G187" i="160"/>
  <c r="F187" i="160"/>
  <c r="G186" i="160"/>
  <c r="F186" i="160"/>
  <c r="G185" i="160"/>
  <c r="F185" i="160"/>
  <c r="G184" i="160"/>
  <c r="F184" i="160"/>
  <c r="G183" i="160"/>
  <c r="F183" i="160"/>
  <c r="G182" i="160"/>
  <c r="F182" i="160"/>
  <c r="G181" i="160"/>
  <c r="F181" i="160"/>
  <c r="G180" i="160"/>
  <c r="F180" i="160"/>
  <c r="G179" i="160"/>
  <c r="F179" i="160"/>
  <c r="G178" i="160"/>
  <c r="F178" i="160"/>
  <c r="G177" i="160"/>
  <c r="F177" i="160"/>
  <c r="G176" i="160"/>
  <c r="F176" i="160"/>
  <c r="G175" i="160"/>
  <c r="F175" i="160"/>
  <c r="G174" i="160"/>
  <c r="F174" i="160"/>
  <c r="G173" i="160"/>
  <c r="F173" i="160"/>
  <c r="G172" i="160"/>
  <c r="F172" i="160"/>
  <c r="G171" i="160"/>
  <c r="F171" i="160"/>
  <c r="G170" i="160"/>
  <c r="F170" i="160"/>
  <c r="G169" i="160"/>
  <c r="F169" i="160"/>
  <c r="G168" i="160"/>
  <c r="F168" i="160"/>
  <c r="G167" i="160"/>
  <c r="F167" i="160"/>
  <c r="G166" i="160"/>
  <c r="F166" i="160"/>
  <c r="G165" i="160"/>
  <c r="F165" i="160"/>
  <c r="G164" i="160"/>
  <c r="F164" i="160"/>
  <c r="G163" i="160"/>
  <c r="F163" i="160"/>
  <c r="G162" i="160"/>
  <c r="F162" i="160"/>
  <c r="G161" i="160"/>
  <c r="F161" i="160"/>
  <c r="G160" i="160"/>
  <c r="F160" i="160"/>
  <c r="G159" i="160"/>
  <c r="F159" i="160"/>
  <c r="G158" i="160"/>
  <c r="F158" i="160"/>
  <c r="G157" i="160"/>
  <c r="F157" i="160"/>
  <c r="G156" i="160"/>
  <c r="F156" i="160"/>
  <c r="G155" i="160"/>
  <c r="F155" i="160"/>
  <c r="G154" i="160"/>
  <c r="F154" i="160"/>
  <c r="G153" i="160"/>
  <c r="F153" i="160"/>
  <c r="G152" i="160"/>
  <c r="F152" i="160"/>
  <c r="G151" i="160"/>
  <c r="F151" i="160"/>
  <c r="G150" i="160"/>
  <c r="F150" i="160"/>
  <c r="G149" i="160"/>
  <c r="F149" i="160"/>
  <c r="G148" i="160"/>
  <c r="F148" i="160"/>
  <c r="G147" i="160"/>
  <c r="F147" i="160"/>
  <c r="G146" i="160"/>
  <c r="F146" i="160"/>
  <c r="G145" i="160"/>
  <c r="F145" i="160"/>
  <c r="G144" i="160"/>
  <c r="F144" i="160"/>
  <c r="G143" i="160"/>
  <c r="F143" i="160"/>
  <c r="G142" i="160"/>
  <c r="F142" i="160"/>
  <c r="G141" i="160"/>
  <c r="F141" i="160"/>
  <c r="G140" i="160"/>
  <c r="F140" i="160"/>
  <c r="G139" i="160"/>
  <c r="F139" i="160"/>
  <c r="G138" i="160"/>
  <c r="F138" i="160"/>
  <c r="G137" i="160"/>
  <c r="F137" i="160"/>
  <c r="G136" i="160"/>
  <c r="F136" i="160"/>
  <c r="G135" i="160"/>
  <c r="F135" i="160"/>
  <c r="G134" i="160"/>
  <c r="F134" i="160"/>
  <c r="G133" i="160"/>
  <c r="F133" i="160"/>
  <c r="G132" i="160"/>
  <c r="F132" i="160"/>
  <c r="G131" i="160"/>
  <c r="F131" i="160"/>
  <c r="G130" i="160"/>
  <c r="F130" i="160"/>
  <c r="G129" i="160"/>
  <c r="F129" i="160"/>
  <c r="G128" i="160"/>
  <c r="F128" i="160"/>
  <c r="G127" i="160"/>
  <c r="F127" i="160"/>
  <c r="G126" i="160"/>
  <c r="F126" i="160"/>
  <c r="G125" i="160"/>
  <c r="F125" i="160"/>
  <c r="G124" i="160"/>
  <c r="F124" i="160"/>
  <c r="G123" i="160"/>
  <c r="F123" i="160"/>
  <c r="G122" i="160"/>
  <c r="F122" i="160"/>
  <c r="G121" i="160"/>
  <c r="F121" i="160"/>
  <c r="G120" i="160"/>
  <c r="F120" i="160"/>
  <c r="G119" i="160"/>
  <c r="F119" i="160"/>
  <c r="G118" i="160"/>
  <c r="F118" i="160"/>
  <c r="G117" i="160"/>
  <c r="F117" i="160"/>
  <c r="G116" i="160"/>
  <c r="F116" i="160"/>
  <c r="G115" i="160"/>
  <c r="F115" i="160"/>
  <c r="G114" i="160"/>
  <c r="F114" i="160"/>
  <c r="G113" i="160"/>
  <c r="F113" i="160"/>
  <c r="G112" i="160"/>
  <c r="F112" i="160"/>
  <c r="G111" i="160"/>
  <c r="F111" i="160"/>
  <c r="G110" i="160"/>
  <c r="F110" i="160"/>
  <c r="G109" i="160"/>
  <c r="F109" i="160"/>
  <c r="G108" i="160"/>
  <c r="F108" i="160"/>
  <c r="G107" i="160"/>
  <c r="F107" i="160"/>
  <c r="G106" i="160"/>
  <c r="F106" i="160"/>
  <c r="G105" i="160"/>
  <c r="F105" i="160"/>
  <c r="G104" i="160"/>
  <c r="F104" i="160"/>
  <c r="G103" i="160"/>
  <c r="F103" i="160"/>
  <c r="G102" i="160"/>
  <c r="F102" i="160"/>
  <c r="G101" i="160"/>
  <c r="F101" i="160"/>
  <c r="G100" i="160"/>
  <c r="F100" i="160"/>
  <c r="G99" i="160"/>
  <c r="F99" i="160"/>
  <c r="G98" i="160"/>
  <c r="F98" i="160"/>
  <c r="G97" i="160"/>
  <c r="F97" i="160"/>
  <c r="G96" i="160"/>
  <c r="F96" i="160"/>
  <c r="G95" i="160"/>
  <c r="F95" i="160"/>
  <c r="G94" i="160"/>
  <c r="F94" i="160"/>
  <c r="G93" i="160"/>
  <c r="F93" i="160"/>
  <c r="G92" i="160"/>
  <c r="F92" i="160"/>
  <c r="G91" i="160"/>
  <c r="F91" i="160"/>
  <c r="G90" i="160"/>
  <c r="F90" i="160"/>
  <c r="G89" i="160"/>
  <c r="F89" i="160"/>
  <c r="G88" i="160"/>
  <c r="F88" i="160"/>
  <c r="G87" i="160"/>
  <c r="F87" i="160"/>
  <c r="G86" i="160"/>
  <c r="F86" i="160"/>
  <c r="G85" i="160"/>
  <c r="F85" i="160"/>
  <c r="G84" i="160"/>
  <c r="F84" i="160"/>
  <c r="G83" i="160"/>
  <c r="F83" i="160"/>
  <c r="G82" i="160"/>
  <c r="F82" i="160"/>
  <c r="G81" i="160"/>
  <c r="F81" i="160"/>
  <c r="G80" i="160"/>
  <c r="F80" i="160"/>
  <c r="G79" i="160"/>
  <c r="F79" i="160"/>
  <c r="G78" i="160"/>
  <c r="F78" i="160"/>
  <c r="G77" i="160"/>
  <c r="F77" i="160"/>
  <c r="G76" i="160"/>
  <c r="F76" i="160"/>
  <c r="G75" i="160"/>
  <c r="F75" i="160"/>
  <c r="G74" i="160"/>
  <c r="F74" i="160"/>
  <c r="G73" i="160"/>
  <c r="F73" i="160"/>
  <c r="G72" i="160"/>
  <c r="F72" i="160"/>
  <c r="G71" i="160"/>
  <c r="F71" i="160"/>
  <c r="G70" i="160"/>
  <c r="F70" i="160"/>
  <c r="G69" i="160"/>
  <c r="F69" i="160"/>
  <c r="G68" i="160"/>
  <c r="F68" i="160"/>
  <c r="G67" i="160"/>
  <c r="F67" i="160"/>
  <c r="G66" i="160"/>
  <c r="F66" i="160"/>
  <c r="G65" i="160"/>
  <c r="F65" i="160"/>
  <c r="G64" i="160"/>
  <c r="F64" i="160"/>
  <c r="G63" i="160"/>
  <c r="F63" i="160"/>
  <c r="G62" i="160"/>
  <c r="F62" i="160"/>
  <c r="G61" i="160"/>
  <c r="F61" i="160"/>
  <c r="G60" i="160"/>
  <c r="F60" i="160"/>
  <c r="G59" i="160"/>
  <c r="F59" i="160"/>
  <c r="G58" i="160"/>
  <c r="F58" i="160"/>
  <c r="G57" i="160"/>
  <c r="F57" i="160"/>
  <c r="G56" i="160"/>
  <c r="F56" i="160"/>
  <c r="G55" i="160"/>
  <c r="F55" i="160"/>
  <c r="G54" i="160"/>
  <c r="F54" i="160"/>
  <c r="G53" i="160"/>
  <c r="F53" i="160"/>
  <c r="G52" i="160"/>
  <c r="F52" i="160"/>
  <c r="G51" i="160"/>
  <c r="F51" i="160"/>
  <c r="G50" i="160"/>
  <c r="F50" i="160"/>
  <c r="G49" i="160"/>
  <c r="F49" i="160"/>
  <c r="G48" i="160"/>
  <c r="F48" i="160"/>
  <c r="G47" i="160"/>
  <c r="F47" i="160"/>
  <c r="G46" i="160"/>
  <c r="F46" i="160"/>
  <c r="G45" i="160"/>
  <c r="F45" i="160"/>
  <c r="G44" i="160"/>
  <c r="F44" i="160"/>
  <c r="G43" i="160"/>
  <c r="F43" i="160"/>
  <c r="G42" i="160"/>
  <c r="F42" i="160"/>
  <c r="G41" i="160"/>
  <c r="F41" i="160"/>
  <c r="G40" i="160"/>
  <c r="F40" i="160"/>
  <c r="G39" i="160"/>
  <c r="F39" i="160"/>
  <c r="G38" i="160"/>
  <c r="F38" i="160"/>
  <c r="G37" i="160"/>
  <c r="F37" i="160"/>
  <c r="G36" i="160"/>
  <c r="F36" i="160"/>
  <c r="G35" i="160"/>
  <c r="F35" i="160"/>
  <c r="G34" i="160"/>
  <c r="F34" i="160"/>
  <c r="G33" i="160"/>
  <c r="F33" i="160"/>
  <c r="G32" i="160"/>
  <c r="F32" i="160"/>
  <c r="G31" i="160"/>
  <c r="F31" i="160"/>
  <c r="G30" i="160"/>
  <c r="F30" i="160"/>
  <c r="G29" i="160"/>
  <c r="F29" i="160"/>
  <c r="G28" i="160"/>
  <c r="F28" i="160"/>
  <c r="G27" i="160"/>
  <c r="F27" i="160"/>
  <c r="G26" i="160"/>
  <c r="F26" i="160"/>
  <c r="G25" i="160"/>
  <c r="F25" i="160"/>
  <c r="G24" i="160"/>
  <c r="F24" i="160"/>
  <c r="G23" i="160"/>
  <c r="F23" i="160"/>
  <c r="G22" i="160"/>
  <c r="F22" i="160"/>
  <c r="G21" i="160"/>
  <c r="F21" i="160"/>
  <c r="G20" i="160"/>
  <c r="F20" i="160"/>
  <c r="G19" i="160"/>
  <c r="F19" i="160"/>
  <c r="G18" i="160"/>
  <c r="F18" i="160"/>
  <c r="G17" i="160"/>
  <c r="F17" i="160"/>
  <c r="G16" i="160"/>
  <c r="F16" i="160"/>
  <c r="G15" i="160"/>
  <c r="F15" i="160"/>
  <c r="G14" i="160"/>
  <c r="F14" i="160"/>
  <c r="G13" i="160"/>
  <c r="F13" i="160"/>
  <c r="G12" i="160"/>
  <c r="F12" i="160"/>
  <c r="G11" i="160"/>
  <c r="F11" i="160"/>
  <c r="G10" i="160"/>
  <c r="F10" i="160"/>
  <c r="G9" i="160"/>
  <c r="F9" i="160"/>
  <c r="G7" i="160"/>
  <c r="E7" i="160"/>
  <c r="D7" i="160"/>
  <c r="F5" i="160"/>
  <c r="F4" i="160"/>
  <c r="A4" i="160"/>
  <c r="F3" i="160"/>
  <c r="E35" i="76" s="1"/>
  <c r="A3" i="160"/>
  <c r="E2" i="160"/>
  <c r="I35" i="76" s="1"/>
  <c r="D2" i="160"/>
  <c r="H35" i="76" s="1"/>
  <c r="D14" i="159"/>
  <c r="C10" i="159" s="1"/>
  <c r="G15" i="159" s="1"/>
  <c r="D2" i="159" s="1"/>
  <c r="H34" i="76" s="1"/>
  <c r="D7" i="159"/>
  <c r="D6" i="159"/>
  <c r="A6" i="159"/>
  <c r="D5" i="159"/>
  <c r="E34" i="76" s="1"/>
  <c r="A5" i="159"/>
  <c r="E14" i="159" l="1"/>
  <c r="C16" i="159"/>
  <c r="B2" i="159" s="1"/>
  <c r="F34" i="76" s="1"/>
  <c r="C16" i="87"/>
  <c r="C17" i="104"/>
  <c r="C16" i="113"/>
  <c r="C15" i="116" l="1"/>
  <c r="C19" i="119"/>
  <c r="C21" i="123"/>
  <c r="C19" i="127"/>
  <c r="C23" i="134"/>
  <c r="C20" i="139"/>
  <c r="C20" i="144"/>
  <c r="D14" i="77" l="1"/>
  <c r="D18" i="77"/>
  <c r="D23" i="77"/>
  <c r="E2" i="77" l="1"/>
  <c r="I101" i="76" s="1"/>
  <c r="E2" i="44"/>
  <c r="I99" i="76" s="1"/>
  <c r="F102" i="76" l="1"/>
  <c r="F100" i="76"/>
  <c r="G14" i="76"/>
  <c r="E2" i="144"/>
  <c r="D2" i="145"/>
  <c r="G99" i="76"/>
  <c r="E2" i="87"/>
  <c r="J5" i="155" l="1"/>
  <c r="F3" i="77" l="1"/>
  <c r="G11" i="44"/>
  <c r="F11" i="44"/>
  <c r="E11" i="44"/>
  <c r="D11" i="44"/>
  <c r="C11" i="44"/>
  <c r="E33" i="44"/>
  <c r="E32" i="44"/>
  <c r="E31" i="44"/>
  <c r="E30" i="44"/>
  <c r="E29" i="44"/>
  <c r="E28" i="44"/>
  <c r="E27" i="44"/>
  <c r="E26" i="44"/>
  <c r="E25" i="44"/>
  <c r="E24" i="44"/>
  <c r="E23" i="44"/>
  <c r="E22" i="44"/>
  <c r="E21" i="44"/>
  <c r="E20" i="44"/>
  <c r="E19" i="44"/>
  <c r="E18" i="44"/>
  <c r="E17" i="44"/>
  <c r="E16" i="44"/>
  <c r="E15" i="44"/>
  <c r="E13" i="44"/>
  <c r="E12" i="44"/>
  <c r="A12" i="44"/>
  <c r="D19" i="77"/>
  <c r="G11" i="77"/>
  <c r="F11" i="77"/>
  <c r="E11" i="77"/>
  <c r="D11" i="77"/>
  <c r="C11" i="77"/>
  <c r="E28" i="77"/>
  <c r="E27" i="77"/>
  <c r="E26" i="77"/>
  <c r="E25" i="77"/>
  <c r="E24" i="77"/>
  <c r="E23" i="77"/>
  <c r="E22" i="77"/>
  <c r="E21" i="77"/>
  <c r="E20" i="77"/>
  <c r="E19" i="77"/>
  <c r="E18" i="77"/>
  <c r="E17" i="77"/>
  <c r="E16" i="77"/>
  <c r="E15" i="77"/>
  <c r="E14" i="77"/>
  <c r="E13" i="77"/>
  <c r="E12" i="77"/>
  <c r="G11" i="79"/>
  <c r="F11" i="79"/>
  <c r="E11" i="79"/>
  <c r="D11" i="79"/>
  <c r="C11" i="79"/>
  <c r="E33" i="79"/>
  <c r="D35" i="79" s="1"/>
  <c r="E32" i="79"/>
  <c r="E31" i="79"/>
  <c r="E30" i="79"/>
  <c r="E29" i="79"/>
  <c r="E28" i="79"/>
  <c r="E27" i="79"/>
  <c r="E26" i="79"/>
  <c r="E25" i="79"/>
  <c r="E24" i="79"/>
  <c r="E23" i="79"/>
  <c r="E22" i="79"/>
  <c r="E21" i="79"/>
  <c r="E20" i="79"/>
  <c r="E19" i="79"/>
  <c r="E18" i="79"/>
  <c r="E17" i="79"/>
  <c r="E16" i="79"/>
  <c r="E15" i="79"/>
  <c r="E14" i="79"/>
  <c r="E13" i="79"/>
  <c r="E12" i="79"/>
  <c r="F3" i="79"/>
  <c r="F3" i="81"/>
  <c r="D17" i="81"/>
  <c r="G11" i="81"/>
  <c r="F11" i="81"/>
  <c r="E11" i="81"/>
  <c r="D11" i="81"/>
  <c r="C11" i="81"/>
  <c r="A5" i="81"/>
  <c r="E13" i="81"/>
  <c r="E12" i="81"/>
  <c r="D9" i="81" s="1"/>
  <c r="G5" i="155"/>
  <c r="F4" i="82"/>
  <c r="G6" i="81"/>
  <c r="F4" i="80"/>
  <c r="G6" i="79"/>
  <c r="F4" i="78"/>
  <c r="G6" i="77"/>
  <c r="F4" i="46"/>
  <c r="G6" i="44"/>
  <c r="G6" i="89"/>
  <c r="F4" i="88"/>
  <c r="D6" i="87"/>
  <c r="F5" i="98"/>
  <c r="F5" i="97"/>
  <c r="D5" i="95"/>
  <c r="E5" i="94"/>
  <c r="E5" i="93"/>
  <c r="F4" i="91"/>
  <c r="F5" i="91"/>
  <c r="D6" i="90"/>
  <c r="F5" i="103"/>
  <c r="F5" i="101"/>
  <c r="E5" i="102"/>
  <c r="F4" i="100"/>
  <c r="D6" i="99"/>
  <c r="E5" i="106"/>
  <c r="F4" i="105"/>
  <c r="D6" i="104"/>
  <c r="E5" i="109"/>
  <c r="F4" i="108"/>
  <c r="D6" i="107"/>
  <c r="E5" i="158"/>
  <c r="E6" i="150"/>
  <c r="E5" i="150"/>
  <c r="E6" i="112"/>
  <c r="F4" i="111"/>
  <c r="D6" i="110"/>
  <c r="G6" i="115"/>
  <c r="F4" i="114"/>
  <c r="D6" i="113"/>
  <c r="G6" i="118"/>
  <c r="F4" i="117"/>
  <c r="D6" i="116"/>
  <c r="G6" i="122"/>
  <c r="H6" i="121"/>
  <c r="F4" i="120"/>
  <c r="D6" i="119"/>
  <c r="G6" i="126"/>
  <c r="G6" i="125"/>
  <c r="D9" i="79" l="1"/>
  <c r="D9" i="44"/>
  <c r="D28" i="77"/>
  <c r="D30" i="77" s="1"/>
  <c r="D9" i="77"/>
  <c r="J15" i="77" s="1"/>
  <c r="D35" i="44"/>
  <c r="B2" i="44" s="1"/>
  <c r="F99" i="76" s="1"/>
  <c r="A13" i="44"/>
  <c r="F4" i="124"/>
  <c r="D6" i="123"/>
  <c r="G6" i="133"/>
  <c r="J6" i="132"/>
  <c r="H6" i="131"/>
  <c r="J6" i="130"/>
  <c r="G6" i="129"/>
  <c r="F4" i="128"/>
  <c r="D6" i="127"/>
  <c r="E6" i="157"/>
  <c r="G6" i="138"/>
  <c r="G6" i="137"/>
  <c r="H6" i="136"/>
  <c r="F4" i="135"/>
  <c r="D6" i="134"/>
  <c r="E6" i="143"/>
  <c r="G6" i="142"/>
  <c r="I6" i="141"/>
  <c r="F4" i="140"/>
  <c r="D6" i="139"/>
  <c r="G6" i="147"/>
  <c r="D6" i="144"/>
  <c r="D6" i="148"/>
  <c r="F6" i="149"/>
  <c r="F2" i="77" l="1"/>
  <c r="D2" i="77"/>
  <c r="H101" i="76" s="1"/>
  <c r="A14" i="44"/>
  <c r="F12" i="145"/>
  <c r="F11" i="145"/>
  <c r="F10" i="145"/>
  <c r="G10" i="145"/>
  <c r="A15" i="44" l="1"/>
  <c r="A16" i="44" l="1"/>
  <c r="A17" i="44" l="1"/>
  <c r="A18" i="44" l="1"/>
  <c r="A19" i="44" s="1"/>
  <c r="A20" i="44" s="1"/>
  <c r="A21" i="44" l="1"/>
  <c r="A22" i="44" s="1"/>
  <c r="A23" i="44" s="1"/>
  <c r="A24" i="44" s="1"/>
  <c r="A25" i="44" s="1"/>
  <c r="A26" i="44" l="1"/>
  <c r="A27" i="44" s="1"/>
  <c r="A28" i="44" s="1"/>
  <c r="A29" i="44" s="1"/>
  <c r="A30" i="44" s="1"/>
  <c r="A31" i="44" s="1"/>
  <c r="A32" i="44" s="1"/>
  <c r="A33" i="44" s="1"/>
  <c r="E5" i="96" l="1"/>
  <c r="E5" i="92"/>
  <c r="I6" i="146"/>
  <c r="F4" i="145"/>
  <c r="D4" i="76"/>
  <c r="A41" i="98" l="1"/>
  <c r="A25" i="98"/>
  <c r="A26" i="98" s="1"/>
  <c r="A27" i="98" s="1"/>
  <c r="A10" i="98"/>
  <c r="A28" i="98" l="1"/>
  <c r="A29" i="98"/>
  <c r="A11" i="98"/>
  <c r="A12" i="98" s="1"/>
  <c r="A42" i="98"/>
  <c r="M49" i="97"/>
  <c r="M37" i="97"/>
  <c r="M38" i="97" s="1"/>
  <c r="M25" i="97"/>
  <c r="M13" i="97"/>
  <c r="M21" i="97" s="1"/>
  <c r="M27" i="97" s="1"/>
  <c r="A30" i="98" l="1"/>
  <c r="A31" i="98" s="1"/>
  <c r="A32" i="98"/>
  <c r="A43" i="98"/>
  <c r="A44" i="98" s="1"/>
  <c r="M39" i="97"/>
  <c r="A33" i="98"/>
  <c r="A34" i="98" s="1"/>
  <c r="M45" i="97"/>
  <c r="M51" i="97" s="1"/>
  <c r="A13" i="98"/>
  <c r="A14" i="98" s="1"/>
  <c r="M15" i="97"/>
  <c r="M14" i="97"/>
  <c r="A45" i="98" l="1"/>
  <c r="A46" i="98"/>
  <c r="A47" i="98" s="1"/>
  <c r="A15" i="98"/>
  <c r="A16" i="98" s="1"/>
  <c r="A17" i="98" s="1"/>
  <c r="D15" i="144"/>
  <c r="D16" i="144"/>
  <c r="A18" i="98" l="1"/>
  <c r="A19" i="98" s="1"/>
  <c r="A48" i="98"/>
  <c r="A49" i="98" s="1"/>
  <c r="A50" i="98" s="1"/>
  <c r="J16" i="81"/>
  <c r="D2" i="146" l="1"/>
  <c r="E2" i="148"/>
  <c r="E2" i="149"/>
  <c r="E2" i="145"/>
  <c r="E2" i="135" l="1"/>
  <c r="D2" i="135"/>
  <c r="I28" i="76" l="1"/>
  <c r="H28" i="76"/>
  <c r="H18" i="76"/>
  <c r="I17" i="76"/>
  <c r="H17" i="76"/>
  <c r="I14" i="76"/>
  <c r="I11" i="76"/>
  <c r="H130" i="76"/>
  <c r="E133" i="76"/>
  <c r="D130" i="76"/>
  <c r="I125" i="76" l="1"/>
  <c r="G2" i="81" l="1"/>
  <c r="I107" i="76" s="1"/>
  <c r="F2" i="81"/>
  <c r="H107" i="76" s="1"/>
  <c r="G2" i="79"/>
  <c r="I104" i="76" s="1"/>
  <c r="D2" i="46"/>
  <c r="H100" i="76" s="1"/>
  <c r="G2" i="77" l="1"/>
  <c r="G107" i="76"/>
  <c r="G104" i="76"/>
  <c r="G101" i="76"/>
  <c r="A42" i="155"/>
  <c r="A43" i="155" s="1"/>
  <c r="A27" i="155"/>
  <c r="A28" i="155" s="1"/>
  <c r="A29" i="155" s="1"/>
  <c r="A12" i="155"/>
  <c r="A12" i="81"/>
  <c r="A12" i="79"/>
  <c r="A13" i="79" s="1"/>
  <c r="A12" i="77"/>
  <c r="A13" i="87"/>
  <c r="A14" i="87" s="1"/>
  <c r="A13" i="90"/>
  <c r="A14" i="90" s="1"/>
  <c r="A13" i="99"/>
  <c r="A13" i="104"/>
  <c r="A14" i="104" s="1"/>
  <c r="A13" i="107"/>
  <c r="G67" i="76"/>
  <c r="G66" i="76"/>
  <c r="G65" i="76"/>
  <c r="F67" i="76"/>
  <c r="E2" i="112"/>
  <c r="I65" i="76" s="1"/>
  <c r="D2" i="112"/>
  <c r="H65" i="76" s="1"/>
  <c r="E2" i="158"/>
  <c r="I67" i="76" s="1"/>
  <c r="D2" i="158"/>
  <c r="H67" i="76" s="1"/>
  <c r="E2" i="150"/>
  <c r="I66" i="76" s="1"/>
  <c r="D2" i="150"/>
  <c r="H66" i="76" s="1"/>
  <c r="A10" i="158"/>
  <c r="A13" i="155" l="1"/>
  <c r="A14" i="155"/>
  <c r="A14" i="99"/>
  <c r="A14" i="107"/>
  <c r="A15" i="107" s="1"/>
  <c r="A13" i="81"/>
  <c r="A14" i="81" s="1"/>
  <c r="A15" i="81" s="1"/>
  <c r="A15" i="104"/>
  <c r="A15" i="87"/>
  <c r="A15" i="155"/>
  <c r="A16" i="104"/>
  <c r="A15" i="99"/>
  <c r="A16" i="99" s="1"/>
  <c r="A15" i="90"/>
  <c r="A16" i="90" s="1"/>
  <c r="A17" i="90" s="1"/>
  <c r="A44" i="155"/>
  <c r="A45" i="155" s="1"/>
  <c r="A46" i="155" s="1"/>
  <c r="A13" i="77"/>
  <c r="A14" i="79"/>
  <c r="A15" i="79" s="1"/>
  <c r="A30" i="155"/>
  <c r="A31" i="155" s="1"/>
  <c r="A32" i="155" s="1"/>
  <c r="A16" i="155"/>
  <c r="A17" i="155" s="1"/>
  <c r="A17" i="99" l="1"/>
  <c r="A18" i="99" s="1"/>
  <c r="A47" i="155"/>
  <c r="A48" i="155" s="1"/>
  <c r="A49" i="155" s="1"/>
  <c r="A14" i="77"/>
  <c r="A16" i="79"/>
  <c r="A33" i="155"/>
  <c r="A18" i="155"/>
  <c r="A19" i="155" s="1"/>
  <c r="A20" i="155" s="1"/>
  <c r="A18" i="90"/>
  <c r="A19" i="90" s="1"/>
  <c r="A19" i="99" l="1"/>
  <c r="A20" i="99" s="1"/>
  <c r="A21" i="99" s="1"/>
  <c r="A50" i="155"/>
  <c r="A51" i="155" s="1"/>
  <c r="A15" i="77"/>
  <c r="A16" i="77" s="1"/>
  <c r="A17" i="77" s="1"/>
  <c r="A17" i="79"/>
  <c r="A18" i="79" s="1"/>
  <c r="A34" i="155"/>
  <c r="A35" i="155" s="1"/>
  <c r="A36" i="155" s="1"/>
  <c r="A21" i="155"/>
  <c r="A20" i="90"/>
  <c r="A21" i="90" s="1"/>
  <c r="A22" i="99" l="1"/>
  <c r="A18" i="77"/>
  <c r="A19" i="79"/>
  <c r="A20" i="79" s="1"/>
  <c r="A22" i="90"/>
  <c r="A23" i="90" s="1"/>
  <c r="A19" i="77" l="1"/>
  <c r="A21" i="79"/>
  <c r="A24" i="90"/>
  <c r="A20" i="77" l="1"/>
  <c r="A22" i="79"/>
  <c r="A23" i="79" s="1"/>
  <c r="A24" i="79" s="1"/>
  <c r="D26" i="158"/>
  <c r="C26" i="158"/>
  <c r="A21" i="77" l="1"/>
  <c r="A22" i="77" s="1"/>
  <c r="A25" i="79"/>
  <c r="A26" i="79" s="1"/>
  <c r="F21" i="158"/>
  <c r="E21" i="158"/>
  <c r="C9" i="158"/>
  <c r="D9" i="158"/>
  <c r="C18" i="158"/>
  <c r="F12" i="158"/>
  <c r="F11" i="158"/>
  <c r="C20" i="158"/>
  <c r="A13" i="110"/>
  <c r="A23" i="77" l="1"/>
  <c r="A24" i="77" s="1"/>
  <c r="A25" i="77" s="1"/>
  <c r="A26" i="77" s="1"/>
  <c r="A27" i="77" s="1"/>
  <c r="A28" i="77" s="1"/>
  <c r="A27" i="79"/>
  <c r="A28" i="79" s="1"/>
  <c r="A29" i="79" s="1"/>
  <c r="A30" i="79" s="1"/>
  <c r="A31" i="79" s="1"/>
  <c r="A32" i="79" s="1"/>
  <c r="A33" i="79" s="1"/>
  <c r="F10" i="158"/>
  <c r="F26" i="158"/>
  <c r="C25" i="158"/>
  <c r="C19" i="158"/>
  <c r="F19" i="158" s="1"/>
  <c r="F15" i="158"/>
  <c r="C24" i="158"/>
  <c r="E10" i="158"/>
  <c r="C17" i="158"/>
  <c r="C22" i="158" s="1"/>
  <c r="C27" i="158" l="1"/>
  <c r="C29" i="158" s="1"/>
  <c r="E11" i="158" l="1"/>
  <c r="E12" i="158"/>
  <c r="E14" i="158" l="1"/>
  <c r="F14" i="158"/>
  <c r="E13" i="158"/>
  <c r="F13" i="158"/>
  <c r="D25" i="158"/>
  <c r="F16" i="158"/>
  <c r="E15" i="158"/>
  <c r="D19" i="158"/>
  <c r="E19" i="158" s="1"/>
  <c r="E26" i="158"/>
  <c r="E16" i="158"/>
  <c r="D24" i="158"/>
  <c r="F24" i="158" s="1"/>
  <c r="D18" i="158"/>
  <c r="D17" i="158"/>
  <c r="D20" i="158"/>
  <c r="E6" i="158"/>
  <c r="A5" i="158"/>
  <c r="E4" i="158"/>
  <c r="E67" i="76" s="1"/>
  <c r="A4" i="158"/>
  <c r="C15" i="150"/>
  <c r="D15" i="150" s="1"/>
  <c r="D74" i="112"/>
  <c r="D67" i="112"/>
  <c r="D61" i="112"/>
  <c r="D54" i="112"/>
  <c r="D36" i="112"/>
  <c r="D29" i="112"/>
  <c r="D23" i="112"/>
  <c r="D17" i="112"/>
  <c r="A11" i="112"/>
  <c r="A12" i="112" s="1"/>
  <c r="A13" i="112" s="1"/>
  <c r="D2" i="111"/>
  <c r="H64" i="76" s="1"/>
  <c r="E74" i="112"/>
  <c r="F74" i="112"/>
  <c r="E67" i="112"/>
  <c r="F67" i="112"/>
  <c r="E61" i="112"/>
  <c r="F61" i="112"/>
  <c r="E54" i="112"/>
  <c r="F54" i="112"/>
  <c r="E44" i="112"/>
  <c r="F44" i="112"/>
  <c r="D44" i="112"/>
  <c r="E36" i="112"/>
  <c r="F36" i="112"/>
  <c r="E29" i="112"/>
  <c r="F29" i="112"/>
  <c r="E23" i="112"/>
  <c r="F23" i="112"/>
  <c r="E17" i="112"/>
  <c r="F17" i="112"/>
  <c r="A14" i="110"/>
  <c r="A15" i="110" s="1"/>
  <c r="A10" i="115"/>
  <c r="E18" i="158" l="1"/>
  <c r="F18" i="158"/>
  <c r="E25" i="158"/>
  <c r="F25" i="158"/>
  <c r="E24" i="158"/>
  <c r="D27" i="158"/>
  <c r="D22" i="158"/>
  <c r="F20" i="158"/>
  <c r="E20" i="158"/>
  <c r="E17" i="158"/>
  <c r="F17" i="158"/>
  <c r="A14" i="112"/>
  <c r="D11" i="112"/>
  <c r="E55" i="112"/>
  <c r="E11" i="112" s="1"/>
  <c r="F55" i="112"/>
  <c r="F11" i="112" s="1"/>
  <c r="G74" i="112"/>
  <c r="G67" i="112"/>
  <c r="G61" i="112"/>
  <c r="G54" i="112"/>
  <c r="G17" i="112"/>
  <c r="G23" i="112"/>
  <c r="G44" i="112"/>
  <c r="G36" i="112"/>
  <c r="G29" i="112"/>
  <c r="A16" i="110"/>
  <c r="E22" i="158" l="1"/>
  <c r="F22" i="158"/>
  <c r="E27" i="158"/>
  <c r="F27" i="158"/>
  <c r="D29" i="158"/>
  <c r="F29" i="158" s="1"/>
  <c r="G55" i="112"/>
  <c r="G11" i="112" s="1"/>
  <c r="A17" i="110"/>
  <c r="A31" i="115"/>
  <c r="A32" i="115" s="1"/>
  <c r="A24" i="115"/>
  <c r="A25" i="115" s="1"/>
  <c r="A17" i="115"/>
  <c r="A11" i="115"/>
  <c r="A12" i="115" s="1"/>
  <c r="G18" i="118"/>
  <c r="G19" i="118"/>
  <c r="G20" i="118"/>
  <c r="G21" i="118"/>
  <c r="G17" i="118"/>
  <c r="L26" i="118"/>
  <c r="D22" i="118"/>
  <c r="D13" i="118"/>
  <c r="G30" i="118"/>
  <c r="L30" i="118"/>
  <c r="A26" i="118"/>
  <c r="A27" i="118" s="1"/>
  <c r="A28" i="118" s="1"/>
  <c r="A29" i="118" s="1"/>
  <c r="E22" i="118"/>
  <c r="E13" i="118"/>
  <c r="A17" i="118"/>
  <c r="A10" i="118"/>
  <c r="A11" i="118" s="1"/>
  <c r="A12" i="118" s="1"/>
  <c r="A20" i="122"/>
  <c r="A12" i="122"/>
  <c r="A13" i="122" s="1"/>
  <c r="A14" i="122" s="1"/>
  <c r="A56" i="121"/>
  <c r="A48" i="121"/>
  <c r="A49" i="121" s="1"/>
  <c r="L61" i="121"/>
  <c r="K61" i="121"/>
  <c r="I61" i="121"/>
  <c r="H61" i="121"/>
  <c r="F61" i="121"/>
  <c r="E61" i="121"/>
  <c r="D61" i="121"/>
  <c r="C61" i="121"/>
  <c r="M60" i="121"/>
  <c r="M59" i="121"/>
  <c r="M58" i="121"/>
  <c r="M57" i="121"/>
  <c r="M56" i="121"/>
  <c r="F53" i="121"/>
  <c r="D53" i="121"/>
  <c r="J52" i="121"/>
  <c r="L52" i="121" s="1"/>
  <c r="M52" i="121" s="1"/>
  <c r="J51" i="121"/>
  <c r="L51" i="121" s="1"/>
  <c r="M51" i="121" s="1"/>
  <c r="J50" i="121"/>
  <c r="L50" i="121" s="1"/>
  <c r="M50" i="121" s="1"/>
  <c r="J49" i="121"/>
  <c r="L49" i="121" s="1"/>
  <c r="M49" i="121" s="1"/>
  <c r="J48" i="121"/>
  <c r="A74" i="121"/>
  <c r="A66" i="121"/>
  <c r="A38" i="121"/>
  <c r="A30" i="121"/>
  <c r="A20" i="121"/>
  <c r="A21" i="121" s="1"/>
  <c r="A22" i="121" s="1"/>
  <c r="A12" i="121"/>
  <c r="A13" i="121" s="1"/>
  <c r="A75" i="126"/>
  <c r="A76" i="126" s="1"/>
  <c r="A66" i="126"/>
  <c r="A67" i="126" s="1"/>
  <c r="A68" i="126" s="1"/>
  <c r="A59" i="126"/>
  <c r="A60" i="126" s="1"/>
  <c r="A61" i="126" s="1"/>
  <c r="A52" i="126"/>
  <c r="A53" i="126" s="1"/>
  <c r="A45" i="126"/>
  <c r="A46" i="126" s="1"/>
  <c r="A38" i="126"/>
  <c r="A39" i="126" s="1"/>
  <c r="A40" i="126" s="1"/>
  <c r="A31" i="126"/>
  <c r="A32" i="126" s="1"/>
  <c r="A33" i="126" s="1"/>
  <c r="A24" i="126"/>
  <c r="A17" i="126"/>
  <c r="A18" i="126" s="1"/>
  <c r="A10" i="126"/>
  <c r="A11" i="126" s="1"/>
  <c r="A48" i="125"/>
  <c r="A34" i="125"/>
  <c r="A35" i="125" s="1"/>
  <c r="A36" i="125" s="1"/>
  <c r="A37" i="125" s="1"/>
  <c r="A10" i="125"/>
  <c r="A28" i="133"/>
  <c r="A19" i="133"/>
  <c r="A10" i="133"/>
  <c r="A11" i="133" s="1"/>
  <c r="A12" i="133" s="1"/>
  <c r="A13" i="133" s="1"/>
  <c r="A12" i="132"/>
  <c r="A13" i="132" s="1"/>
  <c r="A14" i="132" s="1"/>
  <c r="M12" i="132"/>
  <c r="L12" i="132"/>
  <c r="A13" i="131"/>
  <c r="A14" i="131" s="1"/>
  <c r="A15" i="131" s="1"/>
  <c r="A13" i="130"/>
  <c r="A14" i="130" s="1"/>
  <c r="A15" i="130" s="1"/>
  <c r="O13" i="130"/>
  <c r="I14" i="130"/>
  <c r="K14" i="130" s="1"/>
  <c r="I15" i="130"/>
  <c r="K15" i="130" s="1"/>
  <c r="I16" i="130"/>
  <c r="K16" i="130" s="1"/>
  <c r="I17" i="130"/>
  <c r="K17" i="130" s="1"/>
  <c r="I18" i="130"/>
  <c r="K18" i="130" s="1"/>
  <c r="I19" i="130"/>
  <c r="K19" i="130" s="1"/>
  <c r="I20" i="130"/>
  <c r="K20" i="130" s="1"/>
  <c r="I21" i="130"/>
  <c r="K21" i="130" s="1"/>
  <c r="I22" i="130"/>
  <c r="K22" i="130" s="1"/>
  <c r="I23" i="130"/>
  <c r="K23" i="130" s="1"/>
  <c r="I24" i="130"/>
  <c r="K24" i="130" s="1"/>
  <c r="I25" i="130"/>
  <c r="K25" i="130" s="1"/>
  <c r="I26" i="130"/>
  <c r="K26" i="130" s="1"/>
  <c r="I27" i="130"/>
  <c r="K27" i="130" s="1"/>
  <c r="I28" i="130"/>
  <c r="K28" i="130" s="1"/>
  <c r="I29" i="130"/>
  <c r="K29" i="130" s="1"/>
  <c r="I30" i="130"/>
  <c r="K30" i="130" s="1"/>
  <c r="I31" i="130"/>
  <c r="K31" i="130" s="1"/>
  <c r="I32" i="130"/>
  <c r="K32" i="130" s="1"/>
  <c r="P32" i="130" s="1"/>
  <c r="I13" i="130"/>
  <c r="K13" i="130" s="1"/>
  <c r="P13" i="130" s="1"/>
  <c r="A14" i="129"/>
  <c r="I15" i="129"/>
  <c r="I16" i="129"/>
  <c r="I17" i="129"/>
  <c r="I18" i="129"/>
  <c r="I19" i="129"/>
  <c r="I20" i="129"/>
  <c r="I21" i="129"/>
  <c r="I22" i="129"/>
  <c r="I23" i="129"/>
  <c r="I24" i="129"/>
  <c r="I25" i="129"/>
  <c r="I26" i="129"/>
  <c r="I27" i="129"/>
  <c r="I28" i="129"/>
  <c r="I29" i="129"/>
  <c r="I30" i="129"/>
  <c r="I31" i="129"/>
  <c r="I32" i="129"/>
  <c r="I33" i="129"/>
  <c r="I34" i="129"/>
  <c r="I35" i="129"/>
  <c r="I36" i="129"/>
  <c r="I37" i="129"/>
  <c r="I38" i="129"/>
  <c r="I39" i="129"/>
  <c r="I40" i="129"/>
  <c r="I41" i="129"/>
  <c r="I42" i="129"/>
  <c r="I43" i="129"/>
  <c r="I14" i="129"/>
  <c r="K14" i="129" s="1"/>
  <c r="E2" i="129"/>
  <c r="I39" i="76" s="1"/>
  <c r="D2" i="129"/>
  <c r="H39" i="76" s="1"/>
  <c r="G39" i="76"/>
  <c r="F39" i="76"/>
  <c r="G32" i="76"/>
  <c r="F32" i="76"/>
  <c r="A11" i="157"/>
  <c r="I23" i="157"/>
  <c r="A12" i="157"/>
  <c r="A31" i="121" l="1"/>
  <c r="A32" i="121"/>
  <c r="A67" i="121"/>
  <c r="A68" i="121"/>
  <c r="A21" i="122"/>
  <c r="A22" i="122" s="1"/>
  <c r="A23" i="122" s="1"/>
  <c r="A24" i="122" s="1"/>
  <c r="A18" i="110"/>
  <c r="A19" i="110"/>
  <c r="A20" i="110" s="1"/>
  <c r="A19" i="126"/>
  <c r="A47" i="126"/>
  <c r="A33" i="121"/>
  <c r="A34" i="121" s="1"/>
  <c r="A29" i="133"/>
  <c r="A30" i="133" s="1"/>
  <c r="A50" i="121"/>
  <c r="A51" i="121" s="1"/>
  <c r="A25" i="126"/>
  <c r="A26" i="126" s="1"/>
  <c r="A75" i="121"/>
  <c r="A76" i="121" s="1"/>
  <c r="A18" i="115"/>
  <c r="A19" i="115" s="1"/>
  <c r="M61" i="121"/>
  <c r="A39" i="121"/>
  <c r="A57" i="121"/>
  <c r="A58" i="121" s="1"/>
  <c r="A69" i="121"/>
  <c r="A70" i="121" s="1"/>
  <c r="A20" i="133"/>
  <c r="A21" i="133" s="1"/>
  <c r="A12" i="126"/>
  <c r="A33" i="115"/>
  <c r="A34" i="115" s="1"/>
  <c r="A35" i="115" s="1"/>
  <c r="A15" i="129"/>
  <c r="N12" i="132"/>
  <c r="O12" i="132" s="1"/>
  <c r="A54" i="126"/>
  <c r="A77" i="126"/>
  <c r="A78" i="126" s="1"/>
  <c r="A79" i="126" s="1"/>
  <c r="A14" i="121"/>
  <c r="J53" i="121"/>
  <c r="A26" i="115"/>
  <c r="A11" i="125"/>
  <c r="A12" i="125" s="1"/>
  <c r="A13" i="125" s="1"/>
  <c r="A49" i="125"/>
  <c r="A50" i="125" s="1"/>
  <c r="A51" i="125" s="1"/>
  <c r="L48" i="121"/>
  <c r="E29" i="158"/>
  <c r="A21" i="110"/>
  <c r="A22" i="110" s="1"/>
  <c r="A18" i="118"/>
  <c r="A30" i="118"/>
  <c r="A15" i="122"/>
  <c r="A16" i="122" s="1"/>
  <c r="A23" i="121"/>
  <c r="A24" i="121" s="1"/>
  <c r="A69" i="126"/>
  <c r="A70" i="126" s="1"/>
  <c r="A38" i="125"/>
  <c r="A39" i="125" s="1"/>
  <c r="A14" i="133"/>
  <c r="A15" i="132"/>
  <c r="A16" i="131"/>
  <c r="A16" i="130"/>
  <c r="N13" i="130"/>
  <c r="A13" i="157"/>
  <c r="A14" i="157" s="1"/>
  <c r="A15" i="157" s="1"/>
  <c r="A40" i="121" l="1"/>
  <c r="A41" i="121"/>
  <c r="A59" i="121"/>
  <c r="A60" i="121" s="1"/>
  <c r="A52" i="121"/>
  <c r="A42" i="121"/>
  <c r="A77" i="121"/>
  <c r="A78" i="121" s="1"/>
  <c r="A31" i="133"/>
  <c r="A32" i="133" s="1"/>
  <c r="A14" i="125"/>
  <c r="A15" i="125" s="1"/>
  <c r="A15" i="121"/>
  <c r="A16" i="121" s="1"/>
  <c r="A52" i="125"/>
  <c r="A22" i="133"/>
  <c r="A23" i="133" s="1"/>
  <c r="L53" i="121"/>
  <c r="M48" i="121"/>
  <c r="M53" i="121" s="1"/>
  <c r="A16" i="129"/>
  <c r="A19" i="118"/>
  <c r="A40" i="125"/>
  <c r="A41" i="125"/>
  <c r="A16" i="132"/>
  <c r="A17" i="131"/>
  <c r="A18" i="131" s="1"/>
  <c r="A17" i="130"/>
  <c r="A18" i="130" s="1"/>
  <c r="B14" i="76"/>
  <c r="A16" i="157"/>
  <c r="A17" i="129" l="1"/>
  <c r="A20" i="118"/>
  <c r="A16" i="125"/>
  <c r="A17" i="125" s="1"/>
  <c r="A42" i="125"/>
  <c r="A43" i="125" s="1"/>
  <c r="A17" i="132"/>
  <c r="A19" i="131"/>
  <c r="A20" i="131" s="1"/>
  <c r="A19" i="130"/>
  <c r="A20" i="130" s="1"/>
  <c r="A21" i="130" s="1"/>
  <c r="A17" i="157"/>
  <c r="A18" i="129" l="1"/>
  <c r="A19" i="129"/>
  <c r="A21" i="118"/>
  <c r="A18" i="125"/>
  <c r="A19" i="125" s="1"/>
  <c r="A20" i="125" s="1"/>
  <c r="A18" i="132"/>
  <c r="A21" i="131"/>
  <c r="A22" i="131" s="1"/>
  <c r="A22" i="130"/>
  <c r="A23" i="130" s="1"/>
  <c r="B16" i="76"/>
  <c r="A18" i="157"/>
  <c r="A24" i="130" l="1"/>
  <c r="A25" i="130" s="1"/>
  <c r="A20" i="129"/>
  <c r="B17" i="76"/>
  <c r="A21" i="125"/>
  <c r="A22" i="125" s="1"/>
  <c r="A23" i="125" s="1"/>
  <c r="A19" i="132"/>
  <c r="A23" i="131"/>
  <c r="A24" i="131" s="1"/>
  <c r="A25" i="131"/>
  <c r="A26" i="131" s="1"/>
  <c r="A27" i="131" s="1"/>
  <c r="A28" i="131" s="1"/>
  <c r="A29" i="131" s="1"/>
  <c r="A30" i="131" s="1"/>
  <c r="A31" i="131" s="1"/>
  <c r="A32" i="131" s="1"/>
  <c r="A19" i="157"/>
  <c r="B18" i="76" l="1"/>
  <c r="A26" i="130"/>
  <c r="A27" i="130" s="1"/>
  <c r="A28" i="130" s="1"/>
  <c r="A29" i="130" s="1"/>
  <c r="A30" i="130" s="1"/>
  <c r="A31" i="130" s="1"/>
  <c r="A32" i="130" s="1"/>
  <c r="A21" i="129"/>
  <c r="A24" i="125"/>
  <c r="A20" i="132"/>
  <c r="A20" i="157"/>
  <c r="A21" i="157" s="1"/>
  <c r="B19" i="76" l="1"/>
  <c r="B21" i="76"/>
  <c r="B22" i="76" s="1"/>
  <c r="A22" i="129"/>
  <c r="A25" i="125"/>
  <c r="A21" i="132"/>
  <c r="A22" i="132" s="1"/>
  <c r="A23" i="132" s="1"/>
  <c r="A24" i="132" s="1"/>
  <c r="A25" i="132" s="1"/>
  <c r="A26" i="132" s="1"/>
  <c r="A27" i="132" s="1"/>
  <c r="A28" i="132" s="1"/>
  <c r="A29" i="132" s="1"/>
  <c r="A30" i="132" s="1"/>
  <c r="A22" i="157"/>
  <c r="B23" i="76" l="1"/>
  <c r="B24" i="76"/>
  <c r="A31" i="132"/>
  <c r="A32" i="132" s="1"/>
  <c r="A33" i="132" s="1"/>
  <c r="A34" i="132" s="1"/>
  <c r="A35" i="132" s="1"/>
  <c r="A36" i="132" s="1"/>
  <c r="A23" i="129"/>
  <c r="A26" i="125"/>
  <c r="A27" i="125" s="1"/>
  <c r="A28" i="125" s="1"/>
  <c r="A23" i="157"/>
  <c r="A24" i="157" s="1"/>
  <c r="A25" i="157" s="1"/>
  <c r="A26" i="157" s="1"/>
  <c r="A27" i="157" s="1"/>
  <c r="A28" i="157" s="1"/>
  <c r="A29" i="157" s="1"/>
  <c r="A30" i="157" s="1"/>
  <c r="B25" i="76" l="1"/>
  <c r="B27" i="76" s="1"/>
  <c r="A24" i="129"/>
  <c r="B28" i="76"/>
  <c r="A29" i="125"/>
  <c r="I12" i="157"/>
  <c r="I13" i="157"/>
  <c r="I14" i="157"/>
  <c r="I15" i="157"/>
  <c r="I16" i="157"/>
  <c r="I17" i="157"/>
  <c r="I18" i="157"/>
  <c r="I19" i="157"/>
  <c r="I20" i="157"/>
  <c r="I21" i="157"/>
  <c r="I22" i="157"/>
  <c r="I24" i="157"/>
  <c r="I25" i="157"/>
  <c r="I26" i="157"/>
  <c r="I27" i="157"/>
  <c r="I28" i="157"/>
  <c r="I29" i="157"/>
  <c r="I30" i="157"/>
  <c r="I11" i="157"/>
  <c r="G31" i="146"/>
  <c r="H31" i="146"/>
  <c r="I31" i="146"/>
  <c r="J11" i="146"/>
  <c r="J12" i="146"/>
  <c r="J13" i="146"/>
  <c r="J14" i="146"/>
  <c r="J15" i="146"/>
  <c r="J16" i="146"/>
  <c r="J17" i="146"/>
  <c r="J18" i="146"/>
  <c r="J19" i="146"/>
  <c r="J20" i="146"/>
  <c r="J21" i="146"/>
  <c r="J22" i="146"/>
  <c r="J23" i="146"/>
  <c r="J24" i="146"/>
  <c r="J25" i="146"/>
  <c r="J26" i="146"/>
  <c r="J27" i="146"/>
  <c r="J28" i="146"/>
  <c r="J29" i="146"/>
  <c r="J30" i="146"/>
  <c r="M11" i="146"/>
  <c r="M12" i="146"/>
  <c r="M13" i="146"/>
  <c r="M14" i="146"/>
  <c r="M15" i="146"/>
  <c r="M16" i="146"/>
  <c r="M17" i="146"/>
  <c r="M18" i="146"/>
  <c r="M19" i="146"/>
  <c r="M20" i="146"/>
  <c r="M21" i="146"/>
  <c r="M22" i="146"/>
  <c r="M23" i="146"/>
  <c r="M24" i="146"/>
  <c r="M25" i="146"/>
  <c r="M26" i="146"/>
  <c r="M27" i="146"/>
  <c r="M28" i="146"/>
  <c r="M29" i="146"/>
  <c r="M30" i="146"/>
  <c r="H31" i="157"/>
  <c r="F31" i="157"/>
  <c r="H6" i="157"/>
  <c r="A6" i="157"/>
  <c r="E5" i="157"/>
  <c r="E32" i="76" s="1"/>
  <c r="A5" i="157"/>
  <c r="E2" i="157"/>
  <c r="I32" i="76" s="1"/>
  <c r="D2" i="157"/>
  <c r="H32" i="76" s="1"/>
  <c r="L38" i="137"/>
  <c r="K38" i="137"/>
  <c r="H38" i="137"/>
  <c r="F38" i="137"/>
  <c r="D38" i="137"/>
  <c r="C38" i="137"/>
  <c r="E37" i="137"/>
  <c r="G37" i="137" s="1"/>
  <c r="I37" i="137" s="1"/>
  <c r="E36" i="137"/>
  <c r="G36" i="137" s="1"/>
  <c r="I36" i="137" s="1"/>
  <c r="E35" i="137"/>
  <c r="G35" i="137" s="1"/>
  <c r="I35" i="137" s="1"/>
  <c r="E34" i="137"/>
  <c r="G34" i="137" s="1"/>
  <c r="I34" i="137" s="1"/>
  <c r="E33" i="137"/>
  <c r="L43" i="136"/>
  <c r="K43" i="136"/>
  <c r="I43" i="136"/>
  <c r="H43" i="136"/>
  <c r="F43" i="136"/>
  <c r="E43" i="136"/>
  <c r="D43" i="136"/>
  <c r="C43" i="136"/>
  <c r="M42" i="136"/>
  <c r="M41" i="136"/>
  <c r="M40" i="136"/>
  <c r="M39" i="136"/>
  <c r="M38" i="136"/>
  <c r="F35" i="136"/>
  <c r="D35" i="136"/>
  <c r="J34" i="136"/>
  <c r="L34" i="136" s="1"/>
  <c r="M34" i="136" s="1"/>
  <c r="J33" i="136"/>
  <c r="L33" i="136" s="1"/>
  <c r="M33" i="136" s="1"/>
  <c r="J32" i="136"/>
  <c r="L32" i="136" s="1"/>
  <c r="M32" i="136" s="1"/>
  <c r="J31" i="136"/>
  <c r="L31" i="136" s="1"/>
  <c r="M31" i="136" s="1"/>
  <c r="J30" i="136"/>
  <c r="M11" i="141"/>
  <c r="J31" i="146" l="1"/>
  <c r="A25" i="129"/>
  <c r="A26" i="129"/>
  <c r="B29" i="76"/>
  <c r="J35" i="136"/>
  <c r="M43" i="136"/>
  <c r="E38" i="137"/>
  <c r="I31" i="157"/>
  <c r="M31" i="146"/>
  <c r="G33" i="137"/>
  <c r="L30" i="136"/>
  <c r="I25" i="98"/>
  <c r="H25" i="98"/>
  <c r="D2" i="155"/>
  <c r="H110" i="76" s="1"/>
  <c r="E2" i="155"/>
  <c r="I110" i="76" s="1"/>
  <c r="F2" i="155"/>
  <c r="B4" i="155"/>
  <c r="G4" i="155"/>
  <c r="E110" i="76" s="1"/>
  <c r="B5" i="155"/>
  <c r="I12" i="155"/>
  <c r="J12" i="155"/>
  <c r="I13" i="155"/>
  <c r="J13" i="155"/>
  <c r="I14" i="155"/>
  <c r="J14" i="155"/>
  <c r="J15" i="155"/>
  <c r="I16" i="155"/>
  <c r="J16" i="155"/>
  <c r="I17" i="155"/>
  <c r="J17" i="155"/>
  <c r="I18" i="155"/>
  <c r="J18" i="155"/>
  <c r="I19" i="155"/>
  <c r="J19" i="155"/>
  <c r="I20" i="155"/>
  <c r="J20" i="155"/>
  <c r="I21" i="155"/>
  <c r="J21" i="155"/>
  <c r="E22" i="155"/>
  <c r="F22" i="155"/>
  <c r="F23" i="155" s="1"/>
  <c r="G22" i="155"/>
  <c r="H22" i="155"/>
  <c r="H23" i="155" s="1"/>
  <c r="I27" i="155"/>
  <c r="J27" i="155"/>
  <c r="I28" i="155"/>
  <c r="J28" i="155"/>
  <c r="I29" i="155"/>
  <c r="J29" i="155"/>
  <c r="I30" i="155"/>
  <c r="J30" i="155"/>
  <c r="I31" i="155"/>
  <c r="J31" i="155"/>
  <c r="I32" i="155"/>
  <c r="J32" i="155"/>
  <c r="I33" i="155"/>
  <c r="J33" i="155"/>
  <c r="I34" i="155"/>
  <c r="J34" i="155"/>
  <c r="I35" i="155"/>
  <c r="J35" i="155"/>
  <c r="I36" i="155"/>
  <c r="J36" i="155"/>
  <c r="F37" i="155"/>
  <c r="F38" i="155" s="1"/>
  <c r="G110" i="76" s="1"/>
  <c r="H37" i="155"/>
  <c r="H38" i="155"/>
  <c r="I42" i="155"/>
  <c r="J42" i="155"/>
  <c r="I43" i="155"/>
  <c r="J43" i="155"/>
  <c r="I44" i="155"/>
  <c r="J44" i="155"/>
  <c r="I45" i="155"/>
  <c r="J45" i="155"/>
  <c r="I46" i="155"/>
  <c r="J46" i="155"/>
  <c r="I47" i="155"/>
  <c r="J47" i="155"/>
  <c r="I48" i="155"/>
  <c r="J48" i="155"/>
  <c r="I49" i="155"/>
  <c r="J49" i="155"/>
  <c r="I50" i="155"/>
  <c r="J50" i="155"/>
  <c r="I51" i="155"/>
  <c r="J51" i="155"/>
  <c r="F52" i="155"/>
  <c r="H52" i="155"/>
  <c r="D2" i="82"/>
  <c r="H108" i="76" s="1"/>
  <c r="E2" i="82"/>
  <c r="I108" i="76" s="1"/>
  <c r="A3" i="82"/>
  <c r="F3" i="82"/>
  <c r="E108" i="76" s="1"/>
  <c r="A127" i="76" s="1"/>
  <c r="A4" i="82"/>
  <c r="F5" i="82"/>
  <c r="A7" i="82"/>
  <c r="D7" i="82"/>
  <c r="E7" i="82"/>
  <c r="G7" i="82"/>
  <c r="B8" i="82"/>
  <c r="D8" i="82"/>
  <c r="E8" i="82"/>
  <c r="F8" i="82"/>
  <c r="F10" i="82"/>
  <c r="G10" i="82"/>
  <c r="F11" i="82"/>
  <c r="G11" i="82"/>
  <c r="F12" i="82"/>
  <c r="G12" i="82"/>
  <c r="F13" i="82"/>
  <c r="G13" i="82"/>
  <c r="F14" i="82"/>
  <c r="G14" i="82"/>
  <c r="F15" i="82"/>
  <c r="G15" i="82"/>
  <c r="F16" i="82"/>
  <c r="G16" i="82"/>
  <c r="F17" i="82"/>
  <c r="G17" i="82"/>
  <c r="F18" i="82"/>
  <c r="G18" i="82"/>
  <c r="F19" i="82"/>
  <c r="G19" i="82"/>
  <c r="F20" i="82"/>
  <c r="G20" i="82"/>
  <c r="F21" i="82"/>
  <c r="G21" i="82"/>
  <c r="F22" i="82"/>
  <c r="G22" i="82"/>
  <c r="F23" i="82"/>
  <c r="G23" i="82"/>
  <c r="F24" i="82"/>
  <c r="G24" i="82"/>
  <c r="F25" i="82"/>
  <c r="G25" i="82"/>
  <c r="F26" i="82"/>
  <c r="G26" i="82"/>
  <c r="F27" i="82"/>
  <c r="G27" i="82"/>
  <c r="F28" i="82"/>
  <c r="G28" i="82"/>
  <c r="F29" i="82"/>
  <c r="G29" i="82"/>
  <c r="F30" i="82"/>
  <c r="G30" i="82"/>
  <c r="F31" i="82"/>
  <c r="G31" i="82"/>
  <c r="F32" i="82"/>
  <c r="G32" i="82"/>
  <c r="F33" i="82"/>
  <c r="G33" i="82"/>
  <c r="F34" i="82"/>
  <c r="G34" i="82"/>
  <c r="F35" i="82"/>
  <c r="G35" i="82"/>
  <c r="F36" i="82"/>
  <c r="G36" i="82"/>
  <c r="F37" i="82"/>
  <c r="G37" i="82"/>
  <c r="F38" i="82"/>
  <c r="G38" i="82"/>
  <c r="F39" i="82"/>
  <c r="G39" i="82"/>
  <c r="F40" i="82"/>
  <c r="G40" i="82"/>
  <c r="F41" i="82"/>
  <c r="G41" i="82"/>
  <c r="F42" i="82"/>
  <c r="G42" i="82"/>
  <c r="F43" i="82"/>
  <c r="G43" i="82"/>
  <c r="F44" i="82"/>
  <c r="G44" i="82"/>
  <c r="F45" i="82"/>
  <c r="G45" i="82"/>
  <c r="F46" i="82"/>
  <c r="G46" i="82"/>
  <c r="F47" i="82"/>
  <c r="G47" i="82"/>
  <c r="F48" i="82"/>
  <c r="G48" i="82"/>
  <c r="F49" i="82"/>
  <c r="G49" i="82"/>
  <c r="F50" i="82"/>
  <c r="G50" i="82"/>
  <c r="F51" i="82"/>
  <c r="G51" i="82"/>
  <c r="F52" i="82"/>
  <c r="G52" i="82"/>
  <c r="F53" i="82"/>
  <c r="G53" i="82"/>
  <c r="F54" i="82"/>
  <c r="G54" i="82"/>
  <c r="F55" i="82"/>
  <c r="G55" i="82"/>
  <c r="F56" i="82"/>
  <c r="G56" i="82"/>
  <c r="F57" i="82"/>
  <c r="G57" i="82"/>
  <c r="F58" i="82"/>
  <c r="G58" i="82"/>
  <c r="F59" i="82"/>
  <c r="G59" i="82"/>
  <c r="F60" i="82"/>
  <c r="G60" i="82"/>
  <c r="F61" i="82"/>
  <c r="G61" i="82"/>
  <c r="F62" i="82"/>
  <c r="G62" i="82"/>
  <c r="F63" i="82"/>
  <c r="G63" i="82"/>
  <c r="F64" i="82"/>
  <c r="G64" i="82"/>
  <c r="F65" i="82"/>
  <c r="G65" i="82"/>
  <c r="F66" i="82"/>
  <c r="G66" i="82"/>
  <c r="F67" i="82"/>
  <c r="G67" i="82"/>
  <c r="F68" i="82"/>
  <c r="G68" i="82"/>
  <c r="F69" i="82"/>
  <c r="G69" i="82"/>
  <c r="F70" i="82"/>
  <c r="G70" i="82"/>
  <c r="F71" i="82"/>
  <c r="G71" i="82"/>
  <c r="F72" i="82"/>
  <c r="G72" i="82"/>
  <c r="F73" i="82"/>
  <c r="G73" i="82"/>
  <c r="F74" i="82"/>
  <c r="G74" i="82"/>
  <c r="F75" i="82"/>
  <c r="G75" i="82"/>
  <c r="F76" i="82"/>
  <c r="G76" i="82"/>
  <c r="F77" i="82"/>
  <c r="G77" i="82"/>
  <c r="F78" i="82"/>
  <c r="G78" i="82"/>
  <c r="F79" i="82"/>
  <c r="G79" i="82"/>
  <c r="F80" i="82"/>
  <c r="G80" i="82"/>
  <c r="F81" i="82"/>
  <c r="G81" i="82"/>
  <c r="F82" i="82"/>
  <c r="G82" i="82"/>
  <c r="F83" i="82"/>
  <c r="G83" i="82"/>
  <c r="F84" i="82"/>
  <c r="G84" i="82"/>
  <c r="F85" i="82"/>
  <c r="G85" i="82"/>
  <c r="F86" i="82"/>
  <c r="G86" i="82"/>
  <c r="F87" i="82"/>
  <c r="G87" i="82"/>
  <c r="F88" i="82"/>
  <c r="G88" i="82"/>
  <c r="F89" i="82"/>
  <c r="G89" i="82"/>
  <c r="F90" i="82"/>
  <c r="G90" i="82"/>
  <c r="F91" i="82"/>
  <c r="G91" i="82"/>
  <c r="F92" i="82"/>
  <c r="G92" i="82"/>
  <c r="F93" i="82"/>
  <c r="G93" i="82"/>
  <c r="F94" i="82"/>
  <c r="G94" i="82"/>
  <c r="F95" i="82"/>
  <c r="G95" i="82"/>
  <c r="F96" i="82"/>
  <c r="G96" i="82"/>
  <c r="F97" i="82"/>
  <c r="G97" i="82"/>
  <c r="F98" i="82"/>
  <c r="G98" i="82"/>
  <c r="F99" i="82"/>
  <c r="G99" i="82"/>
  <c r="F100" i="82"/>
  <c r="G100" i="82"/>
  <c r="F101" i="82"/>
  <c r="G101" i="82"/>
  <c r="F102" i="82"/>
  <c r="G102" i="82"/>
  <c r="F103" i="82"/>
  <c r="G103" i="82"/>
  <c r="F104" i="82"/>
  <c r="G104" i="82"/>
  <c r="F105" i="82"/>
  <c r="G105" i="82"/>
  <c r="F106" i="82"/>
  <c r="G106" i="82"/>
  <c r="F107" i="82"/>
  <c r="G107" i="82"/>
  <c r="F108" i="82"/>
  <c r="G108" i="82"/>
  <c r="F109" i="82"/>
  <c r="G109" i="82"/>
  <c r="F110" i="82"/>
  <c r="G110" i="82"/>
  <c r="F111" i="82"/>
  <c r="G111" i="82"/>
  <c r="F112" i="82"/>
  <c r="G112" i="82"/>
  <c r="F113" i="82"/>
  <c r="G113" i="82"/>
  <c r="F114" i="82"/>
  <c r="G114" i="82"/>
  <c r="F115" i="82"/>
  <c r="G115" i="82"/>
  <c r="F116" i="82"/>
  <c r="G116" i="82"/>
  <c r="F117" i="82"/>
  <c r="G117" i="82"/>
  <c r="F118" i="82"/>
  <c r="G118" i="82"/>
  <c r="F119" i="82"/>
  <c r="G119" i="82"/>
  <c r="F120" i="82"/>
  <c r="G120" i="82"/>
  <c r="F121" i="82"/>
  <c r="G121" i="82"/>
  <c r="F122" i="82"/>
  <c r="G122" i="82"/>
  <c r="F123" i="82"/>
  <c r="G123" i="82"/>
  <c r="F124" i="82"/>
  <c r="G124" i="82"/>
  <c r="F125" i="82"/>
  <c r="G125" i="82"/>
  <c r="F126" i="82"/>
  <c r="G126" i="82"/>
  <c r="F127" i="82"/>
  <c r="G127" i="82"/>
  <c r="F128" i="82"/>
  <c r="G128" i="82"/>
  <c r="F129" i="82"/>
  <c r="G129" i="82"/>
  <c r="F130" i="82"/>
  <c r="G130" i="82"/>
  <c r="F131" i="82"/>
  <c r="G131" i="82"/>
  <c r="F132" i="82"/>
  <c r="G132" i="82"/>
  <c r="F133" i="82"/>
  <c r="G133" i="82"/>
  <c r="F134" i="82"/>
  <c r="G134" i="82"/>
  <c r="F135" i="82"/>
  <c r="G135" i="82"/>
  <c r="F136" i="82"/>
  <c r="G136" i="82"/>
  <c r="F137" i="82"/>
  <c r="G137" i="82"/>
  <c r="F138" i="82"/>
  <c r="G138" i="82"/>
  <c r="F139" i="82"/>
  <c r="G139" i="82"/>
  <c r="F140" i="82"/>
  <c r="G140" i="82"/>
  <c r="F141" i="82"/>
  <c r="G141" i="82"/>
  <c r="F142" i="82"/>
  <c r="G142" i="82"/>
  <c r="F143" i="82"/>
  <c r="G143" i="82"/>
  <c r="F144" i="82"/>
  <c r="G144" i="82"/>
  <c r="F145" i="82"/>
  <c r="G145" i="82"/>
  <c r="F146" i="82"/>
  <c r="G146" i="82"/>
  <c r="F147" i="82"/>
  <c r="G147" i="82"/>
  <c r="F148" i="82"/>
  <c r="G148" i="82"/>
  <c r="F149" i="82"/>
  <c r="G149" i="82"/>
  <c r="F150" i="82"/>
  <c r="G150" i="82"/>
  <c r="F151" i="82"/>
  <c r="G151" i="82"/>
  <c r="F152" i="82"/>
  <c r="G152" i="82"/>
  <c r="F153" i="82"/>
  <c r="G153" i="82"/>
  <c r="F154" i="82"/>
  <c r="G154" i="82"/>
  <c r="F155" i="82"/>
  <c r="G155" i="82"/>
  <c r="F156" i="82"/>
  <c r="G156" i="82"/>
  <c r="F157" i="82"/>
  <c r="G157" i="82"/>
  <c r="F158" i="82"/>
  <c r="G158" i="82"/>
  <c r="F159" i="82"/>
  <c r="G159" i="82"/>
  <c r="F160" i="82"/>
  <c r="G160" i="82"/>
  <c r="F161" i="82"/>
  <c r="G161" i="82"/>
  <c r="F162" i="82"/>
  <c r="G162" i="82"/>
  <c r="F163" i="82"/>
  <c r="G163" i="82"/>
  <c r="F164" i="82"/>
  <c r="G164" i="82"/>
  <c r="F165" i="82"/>
  <c r="G165" i="82"/>
  <c r="F166" i="82"/>
  <c r="G166" i="82"/>
  <c r="F167" i="82"/>
  <c r="G167" i="82"/>
  <c r="F168" i="82"/>
  <c r="G168" i="82"/>
  <c r="F169" i="82"/>
  <c r="G169" i="82"/>
  <c r="F170" i="82"/>
  <c r="G170" i="82"/>
  <c r="F171" i="82"/>
  <c r="G171" i="82"/>
  <c r="F172" i="82"/>
  <c r="G172" i="82"/>
  <c r="F173" i="82"/>
  <c r="G173" i="82"/>
  <c r="F174" i="82"/>
  <c r="G174" i="82"/>
  <c r="F175" i="82"/>
  <c r="G175" i="82"/>
  <c r="F176" i="82"/>
  <c r="G176" i="82"/>
  <c r="F177" i="82"/>
  <c r="G177" i="82"/>
  <c r="F178" i="82"/>
  <c r="G178" i="82"/>
  <c r="F179" i="82"/>
  <c r="G179" i="82"/>
  <c r="F180" i="82"/>
  <c r="G180" i="82"/>
  <c r="F181" i="82"/>
  <c r="G181" i="82"/>
  <c r="F182" i="82"/>
  <c r="G182" i="82"/>
  <c r="F183" i="82"/>
  <c r="G183" i="82"/>
  <c r="F184" i="82"/>
  <c r="G184" i="82"/>
  <c r="F185" i="82"/>
  <c r="G185" i="82"/>
  <c r="F186" i="82"/>
  <c r="G186" i="82"/>
  <c r="F187" i="82"/>
  <c r="G187" i="82"/>
  <c r="F188" i="82"/>
  <c r="G188" i="82"/>
  <c r="F189" i="82"/>
  <c r="G189" i="82"/>
  <c r="F190" i="82"/>
  <c r="G190" i="82"/>
  <c r="F191" i="82"/>
  <c r="G191" i="82"/>
  <c r="F192" i="82"/>
  <c r="G192" i="82"/>
  <c r="F193" i="82"/>
  <c r="G193" i="82"/>
  <c r="F194" i="82"/>
  <c r="G194" i="82"/>
  <c r="F195" i="82"/>
  <c r="G195" i="82"/>
  <c r="F196" i="82"/>
  <c r="G196" i="82"/>
  <c r="F197" i="82"/>
  <c r="G197" i="82"/>
  <c r="F198" i="82"/>
  <c r="G198" i="82"/>
  <c r="F199" i="82"/>
  <c r="G199" i="82"/>
  <c r="F200" i="82"/>
  <c r="G200" i="82"/>
  <c r="F201" i="82"/>
  <c r="G201" i="82"/>
  <c r="F202" i="82"/>
  <c r="G202" i="82"/>
  <c r="F203" i="82"/>
  <c r="G203" i="82"/>
  <c r="F204" i="82"/>
  <c r="G204" i="82"/>
  <c r="F205" i="82"/>
  <c r="G205" i="82"/>
  <c r="F206" i="82"/>
  <c r="G206" i="82"/>
  <c r="F207" i="82"/>
  <c r="G207" i="82"/>
  <c r="F208" i="82"/>
  <c r="G208" i="82"/>
  <c r="F209" i="82"/>
  <c r="G209" i="82"/>
  <c r="F210" i="82"/>
  <c r="G210" i="82"/>
  <c r="F211" i="82"/>
  <c r="G211" i="82"/>
  <c r="F212" i="82"/>
  <c r="G212" i="82"/>
  <c r="F213" i="82"/>
  <c r="G213" i="82"/>
  <c r="F214" i="82"/>
  <c r="G214" i="82"/>
  <c r="F215" i="82"/>
  <c r="G215" i="82"/>
  <c r="F216" i="82"/>
  <c r="G216" i="82"/>
  <c r="F217" i="82"/>
  <c r="G217" i="82"/>
  <c r="F218" i="82"/>
  <c r="G218" i="82"/>
  <c r="F219" i="82"/>
  <c r="G219" i="82"/>
  <c r="F220" i="82"/>
  <c r="G220" i="82"/>
  <c r="F221" i="82"/>
  <c r="G221" i="82"/>
  <c r="F222" i="82"/>
  <c r="G222" i="82"/>
  <c r="F223" i="82"/>
  <c r="G223" i="82"/>
  <c r="F224" i="82"/>
  <c r="G224" i="82"/>
  <c r="F225" i="82"/>
  <c r="G225" i="82"/>
  <c r="F226" i="82"/>
  <c r="G226" i="82"/>
  <c r="F227" i="82"/>
  <c r="G227" i="82"/>
  <c r="F228" i="82"/>
  <c r="G228" i="82"/>
  <c r="F229" i="82"/>
  <c r="G229" i="82"/>
  <c r="F230" i="82"/>
  <c r="G230" i="82"/>
  <c r="F231" i="82"/>
  <c r="G231" i="82"/>
  <c r="F232" i="82"/>
  <c r="G232" i="82"/>
  <c r="F233" i="82"/>
  <c r="G233" i="82"/>
  <c r="F234" i="82"/>
  <c r="G234" i="82"/>
  <c r="F235" i="82"/>
  <c r="G235" i="82"/>
  <c r="F236" i="82"/>
  <c r="G236" i="82"/>
  <c r="F237" i="82"/>
  <c r="G237" i="82"/>
  <c r="F238" i="82"/>
  <c r="G238" i="82"/>
  <c r="F239" i="82"/>
  <c r="G239" i="82"/>
  <c r="F240" i="82"/>
  <c r="G240" i="82"/>
  <c r="F241" i="82"/>
  <c r="G241" i="82"/>
  <c r="F242" i="82"/>
  <c r="G242" i="82"/>
  <c r="F243" i="82"/>
  <c r="G243" i="82"/>
  <c r="F244" i="82"/>
  <c r="G244" i="82"/>
  <c r="F245" i="82"/>
  <c r="G245" i="82"/>
  <c r="F246" i="82"/>
  <c r="G246" i="82"/>
  <c r="F247" i="82"/>
  <c r="G247" i="82"/>
  <c r="F248" i="82"/>
  <c r="G248" i="82"/>
  <c r="F249" i="82"/>
  <c r="G249" i="82"/>
  <c r="F250" i="82"/>
  <c r="G250" i="82"/>
  <c r="F251" i="82"/>
  <c r="G251" i="82"/>
  <c r="F252" i="82"/>
  <c r="G252" i="82"/>
  <c r="F253" i="82"/>
  <c r="G253" i="82"/>
  <c r="F254" i="82"/>
  <c r="G254" i="82"/>
  <c r="F255" i="82"/>
  <c r="G255" i="82"/>
  <c r="F256" i="82"/>
  <c r="G256" i="82"/>
  <c r="F257" i="82"/>
  <c r="G257" i="82"/>
  <c r="F258" i="82"/>
  <c r="G258" i="82"/>
  <c r="F259" i="82"/>
  <c r="G259" i="82"/>
  <c r="F260" i="82"/>
  <c r="G260" i="82"/>
  <c r="F261" i="82"/>
  <c r="G261" i="82"/>
  <c r="F262" i="82"/>
  <c r="G262" i="82"/>
  <c r="F263" i="82"/>
  <c r="G263" i="82"/>
  <c r="F264" i="82"/>
  <c r="G264" i="82"/>
  <c r="F265" i="82"/>
  <c r="G265" i="82"/>
  <c r="F266" i="82"/>
  <c r="G266" i="82"/>
  <c r="F267" i="82"/>
  <c r="G267" i="82"/>
  <c r="F268" i="82"/>
  <c r="G268" i="82"/>
  <c r="F269" i="82"/>
  <c r="G269" i="82"/>
  <c r="F270" i="82"/>
  <c r="G270" i="82"/>
  <c r="F271" i="82"/>
  <c r="G271" i="82"/>
  <c r="F272" i="82"/>
  <c r="G272" i="82"/>
  <c r="F273" i="82"/>
  <c r="G273" i="82"/>
  <c r="F274" i="82"/>
  <c r="G274" i="82"/>
  <c r="F275" i="82"/>
  <c r="G275" i="82"/>
  <c r="F276" i="82"/>
  <c r="G276" i="82"/>
  <c r="F277" i="82"/>
  <c r="G277" i="82"/>
  <c r="F278" i="82"/>
  <c r="G278" i="82"/>
  <c r="F279" i="82"/>
  <c r="G279" i="82"/>
  <c r="F280" i="82"/>
  <c r="G280" i="82"/>
  <c r="F281" i="82"/>
  <c r="G281" i="82"/>
  <c r="F282" i="82"/>
  <c r="G282" i="82"/>
  <c r="F283" i="82"/>
  <c r="G283" i="82"/>
  <c r="F284" i="82"/>
  <c r="G284" i="82"/>
  <c r="F285" i="82"/>
  <c r="G285" i="82"/>
  <c r="F286" i="82"/>
  <c r="G286" i="82"/>
  <c r="F287" i="82"/>
  <c r="G287" i="82"/>
  <c r="F288" i="82"/>
  <c r="G288" i="82"/>
  <c r="F289" i="82"/>
  <c r="G289" i="82"/>
  <c r="F290" i="82"/>
  <c r="G290" i="82"/>
  <c r="F291" i="82"/>
  <c r="G291" i="82"/>
  <c r="F292" i="82"/>
  <c r="G292" i="82"/>
  <c r="F293" i="82"/>
  <c r="G293" i="82"/>
  <c r="F294" i="82"/>
  <c r="G294" i="82"/>
  <c r="F295" i="82"/>
  <c r="G295" i="82"/>
  <c r="F296" i="82"/>
  <c r="G296" i="82"/>
  <c r="F297" i="82"/>
  <c r="G297" i="82"/>
  <c r="F298" i="82"/>
  <c r="G298" i="82"/>
  <c r="F299" i="82"/>
  <c r="G299" i="82"/>
  <c r="F300" i="82"/>
  <c r="G300" i="82"/>
  <c r="F301" i="82"/>
  <c r="G301" i="82"/>
  <c r="F302" i="82"/>
  <c r="G302" i="82"/>
  <c r="F303" i="82"/>
  <c r="G303" i="82"/>
  <c r="F304" i="82"/>
  <c r="G304" i="82"/>
  <c r="F305" i="82"/>
  <c r="G305" i="82"/>
  <c r="F306" i="82"/>
  <c r="G306" i="82"/>
  <c r="F307" i="82"/>
  <c r="G307" i="82"/>
  <c r="F308" i="82"/>
  <c r="G308" i="82"/>
  <c r="F309" i="82"/>
  <c r="G309" i="82"/>
  <c r="F310" i="82"/>
  <c r="G310" i="82"/>
  <c r="F311" i="82"/>
  <c r="G311" i="82"/>
  <c r="F312" i="82"/>
  <c r="G312" i="82"/>
  <c r="F313" i="82"/>
  <c r="G313" i="82"/>
  <c r="F314" i="82"/>
  <c r="G314" i="82"/>
  <c r="F315" i="82"/>
  <c r="G315" i="82"/>
  <c r="F316" i="82"/>
  <c r="G316" i="82"/>
  <c r="F317" i="82"/>
  <c r="G317" i="82"/>
  <c r="F318" i="82"/>
  <c r="G318" i="82"/>
  <c r="F319" i="82"/>
  <c r="G319" i="82"/>
  <c r="F320" i="82"/>
  <c r="G320" i="82"/>
  <c r="F321" i="82"/>
  <c r="G321" i="82"/>
  <c r="F322" i="82"/>
  <c r="G322" i="82"/>
  <c r="F323" i="82"/>
  <c r="G323" i="82"/>
  <c r="F324" i="82"/>
  <c r="G324" i="82"/>
  <c r="F325" i="82"/>
  <c r="G325" i="82"/>
  <c r="F326" i="82"/>
  <c r="G326" i="82"/>
  <c r="F327" i="82"/>
  <c r="G327" i="82"/>
  <c r="F328" i="82"/>
  <c r="G328" i="82"/>
  <c r="F329" i="82"/>
  <c r="G329" i="82"/>
  <c r="F330" i="82"/>
  <c r="G330" i="82"/>
  <c r="F331" i="82"/>
  <c r="G331" i="82"/>
  <c r="F332" i="82"/>
  <c r="G332" i="82"/>
  <c r="F333" i="82"/>
  <c r="G333" i="82"/>
  <c r="F334" i="82"/>
  <c r="G334" i="82"/>
  <c r="F335" i="82"/>
  <c r="G335" i="82"/>
  <c r="F336" i="82"/>
  <c r="G336" i="82"/>
  <c r="F337" i="82"/>
  <c r="G337" i="82"/>
  <c r="F338" i="82"/>
  <c r="G338" i="82"/>
  <c r="F339" i="82"/>
  <c r="G339" i="82"/>
  <c r="F340" i="82"/>
  <c r="G340" i="82"/>
  <c r="F341" i="82"/>
  <c r="G341" i="82"/>
  <c r="F342" i="82"/>
  <c r="G342" i="82"/>
  <c r="F343" i="82"/>
  <c r="G343" i="82"/>
  <c r="F344" i="82"/>
  <c r="G344" i="82"/>
  <c r="F345" i="82"/>
  <c r="G345" i="82"/>
  <c r="F346" i="82"/>
  <c r="G346" i="82"/>
  <c r="F347" i="82"/>
  <c r="G347" i="82"/>
  <c r="F348" i="82"/>
  <c r="G348" i="82"/>
  <c r="F349" i="82"/>
  <c r="G349" i="82"/>
  <c r="F350" i="82"/>
  <c r="G350" i="82"/>
  <c r="F351" i="82"/>
  <c r="G351" i="82"/>
  <c r="F352" i="82"/>
  <c r="G352" i="82"/>
  <c r="F353" i="82"/>
  <c r="G353" i="82"/>
  <c r="F354" i="82"/>
  <c r="G354" i="82"/>
  <c r="F355" i="82"/>
  <c r="G355" i="82"/>
  <c r="F356" i="82"/>
  <c r="G356" i="82"/>
  <c r="F357" i="82"/>
  <c r="G357" i="82"/>
  <c r="F358" i="82"/>
  <c r="G358" i="82"/>
  <c r="F359" i="82"/>
  <c r="G359" i="82"/>
  <c r="F360" i="82"/>
  <c r="G360" i="82"/>
  <c r="F361" i="82"/>
  <c r="G361" i="82"/>
  <c r="F362" i="82"/>
  <c r="G362" i="82"/>
  <c r="F363" i="82"/>
  <c r="G363" i="82"/>
  <c r="F364" i="82"/>
  <c r="G364" i="82"/>
  <c r="F365" i="82"/>
  <c r="G365" i="82"/>
  <c r="F366" i="82"/>
  <c r="G366" i="82"/>
  <c r="F367" i="82"/>
  <c r="G367" i="82"/>
  <c r="F368" i="82"/>
  <c r="G368" i="82"/>
  <c r="F369" i="82"/>
  <c r="G369" i="82"/>
  <c r="F370" i="82"/>
  <c r="G370" i="82"/>
  <c r="F371" i="82"/>
  <c r="G371" i="82"/>
  <c r="F372" i="82"/>
  <c r="G372" i="82"/>
  <c r="F373" i="82"/>
  <c r="G373" i="82"/>
  <c r="F374" i="82"/>
  <c r="G374" i="82"/>
  <c r="F375" i="82"/>
  <c r="G375" i="82"/>
  <c r="F376" i="82"/>
  <c r="G376" i="82"/>
  <c r="F377" i="82"/>
  <c r="G377" i="82"/>
  <c r="F378" i="82"/>
  <c r="G378" i="82"/>
  <c r="F379" i="82"/>
  <c r="G379" i="82"/>
  <c r="F380" i="82"/>
  <c r="G380" i="82"/>
  <c r="F381" i="82"/>
  <c r="G381" i="82"/>
  <c r="F382" i="82"/>
  <c r="G382" i="82"/>
  <c r="F383" i="82"/>
  <c r="G383" i="82"/>
  <c r="F384" i="82"/>
  <c r="G384" i="82"/>
  <c r="F385" i="82"/>
  <c r="G385" i="82"/>
  <c r="F386" i="82"/>
  <c r="G386" i="82"/>
  <c r="F387" i="82"/>
  <c r="G387" i="82"/>
  <c r="F388" i="82"/>
  <c r="G388" i="82"/>
  <c r="F389" i="82"/>
  <c r="G389" i="82"/>
  <c r="F390" i="82"/>
  <c r="G390" i="82"/>
  <c r="F391" i="82"/>
  <c r="G391" i="82"/>
  <c r="F392" i="82"/>
  <c r="G392" i="82"/>
  <c r="F393" i="82"/>
  <c r="G393" i="82"/>
  <c r="F394" i="82"/>
  <c r="G394" i="82"/>
  <c r="F395" i="82"/>
  <c r="G395" i="82"/>
  <c r="F396" i="82"/>
  <c r="G396" i="82"/>
  <c r="F397" i="82"/>
  <c r="G397" i="82"/>
  <c r="F398" i="82"/>
  <c r="G398" i="82"/>
  <c r="F399" i="82"/>
  <c r="G399" i="82"/>
  <c r="F400" i="82"/>
  <c r="G400" i="82"/>
  <c r="G5" i="81"/>
  <c r="E107" i="76" s="1"/>
  <c r="A6" i="81"/>
  <c r="G7" i="81"/>
  <c r="H9" i="81"/>
  <c r="C12" i="81"/>
  <c r="H12" i="81" s="1"/>
  <c r="F12" i="81"/>
  <c r="C13" i="81"/>
  <c r="H13" i="81" s="1"/>
  <c r="F13" i="81"/>
  <c r="D2" i="80"/>
  <c r="H105" i="76" s="1"/>
  <c r="E2" i="80"/>
  <c r="I105" i="76" s="1"/>
  <c r="A3" i="80"/>
  <c r="F3" i="80"/>
  <c r="E105" i="76" s="1"/>
  <c r="A4" i="80"/>
  <c r="F5" i="80"/>
  <c r="A7" i="80"/>
  <c r="D7" i="80"/>
  <c r="E7" i="80"/>
  <c r="G7" i="80"/>
  <c r="B8" i="80"/>
  <c r="D8" i="80"/>
  <c r="E8" i="80"/>
  <c r="F8" i="80"/>
  <c r="F10" i="80"/>
  <c r="G10" i="80"/>
  <c r="F11" i="80"/>
  <c r="G11" i="80"/>
  <c r="F12" i="80"/>
  <c r="G12" i="80"/>
  <c r="F13" i="80"/>
  <c r="G13" i="80"/>
  <c r="F14" i="80"/>
  <c r="G14" i="80"/>
  <c r="F15" i="80"/>
  <c r="G15" i="80"/>
  <c r="F16" i="80"/>
  <c r="G16" i="80"/>
  <c r="F17" i="80"/>
  <c r="G17" i="80"/>
  <c r="F18" i="80"/>
  <c r="G18" i="80"/>
  <c r="F19" i="80"/>
  <c r="G19" i="80"/>
  <c r="F20" i="80"/>
  <c r="G20" i="80"/>
  <c r="F21" i="80"/>
  <c r="G21" i="80"/>
  <c r="F22" i="80"/>
  <c r="G22" i="80"/>
  <c r="F23" i="80"/>
  <c r="G23" i="80"/>
  <c r="F24" i="80"/>
  <c r="G24" i="80"/>
  <c r="F25" i="80"/>
  <c r="G25" i="80"/>
  <c r="F26" i="80"/>
  <c r="G26" i="80"/>
  <c r="F27" i="80"/>
  <c r="G27" i="80"/>
  <c r="F28" i="80"/>
  <c r="G28" i="80"/>
  <c r="F29" i="80"/>
  <c r="G29" i="80"/>
  <c r="F30" i="80"/>
  <c r="G30" i="80"/>
  <c r="F31" i="80"/>
  <c r="G31" i="80"/>
  <c r="F32" i="80"/>
  <c r="G32" i="80"/>
  <c r="F33" i="80"/>
  <c r="G33" i="80"/>
  <c r="F34" i="80"/>
  <c r="G34" i="80"/>
  <c r="F35" i="80"/>
  <c r="G35" i="80"/>
  <c r="F36" i="80"/>
  <c r="G36" i="80"/>
  <c r="F37" i="80"/>
  <c r="G37" i="80"/>
  <c r="F38" i="80"/>
  <c r="G38" i="80"/>
  <c r="F39" i="80"/>
  <c r="G39" i="80"/>
  <c r="F40" i="80"/>
  <c r="G40" i="80"/>
  <c r="F41" i="80"/>
  <c r="G41" i="80"/>
  <c r="F42" i="80"/>
  <c r="G42" i="80"/>
  <c r="F43" i="80"/>
  <c r="G43" i="80"/>
  <c r="F44" i="80"/>
  <c r="G44" i="80"/>
  <c r="F45" i="80"/>
  <c r="G45" i="80"/>
  <c r="F46" i="80"/>
  <c r="G46" i="80"/>
  <c r="F47" i="80"/>
  <c r="G47" i="80"/>
  <c r="F48" i="80"/>
  <c r="G48" i="80"/>
  <c r="F49" i="80"/>
  <c r="G49" i="80"/>
  <c r="F50" i="80"/>
  <c r="G50" i="80"/>
  <c r="F51" i="80"/>
  <c r="G51" i="80"/>
  <c r="F52" i="80"/>
  <c r="G52" i="80"/>
  <c r="F53" i="80"/>
  <c r="G53" i="80"/>
  <c r="F54" i="80"/>
  <c r="G54" i="80"/>
  <c r="F55" i="80"/>
  <c r="G55" i="80"/>
  <c r="F56" i="80"/>
  <c r="G56" i="80"/>
  <c r="F57" i="80"/>
  <c r="G57" i="80"/>
  <c r="F58" i="80"/>
  <c r="G58" i="80"/>
  <c r="F59" i="80"/>
  <c r="G59" i="80"/>
  <c r="F60" i="80"/>
  <c r="G60" i="80"/>
  <c r="F61" i="80"/>
  <c r="G61" i="80"/>
  <c r="F62" i="80"/>
  <c r="G62" i="80"/>
  <c r="F63" i="80"/>
  <c r="G63" i="80"/>
  <c r="F64" i="80"/>
  <c r="G64" i="80"/>
  <c r="F65" i="80"/>
  <c r="G65" i="80"/>
  <c r="F66" i="80"/>
  <c r="G66" i="80"/>
  <c r="F67" i="80"/>
  <c r="G67" i="80"/>
  <c r="F68" i="80"/>
  <c r="G68" i="80"/>
  <c r="F69" i="80"/>
  <c r="G69" i="80"/>
  <c r="F70" i="80"/>
  <c r="G70" i="80"/>
  <c r="F71" i="80"/>
  <c r="G71" i="80"/>
  <c r="F72" i="80"/>
  <c r="G72" i="80"/>
  <c r="F73" i="80"/>
  <c r="G73" i="80"/>
  <c r="F74" i="80"/>
  <c r="G74" i="80"/>
  <c r="F75" i="80"/>
  <c r="G75" i="80"/>
  <c r="F76" i="80"/>
  <c r="G76" i="80"/>
  <c r="F77" i="80"/>
  <c r="G77" i="80"/>
  <c r="F78" i="80"/>
  <c r="G78" i="80"/>
  <c r="F79" i="80"/>
  <c r="G79" i="80"/>
  <c r="F80" i="80"/>
  <c r="G80" i="80"/>
  <c r="F81" i="80"/>
  <c r="G81" i="80"/>
  <c r="F82" i="80"/>
  <c r="G82" i="80"/>
  <c r="F83" i="80"/>
  <c r="G83" i="80"/>
  <c r="F84" i="80"/>
  <c r="G84" i="80"/>
  <c r="F85" i="80"/>
  <c r="G85" i="80"/>
  <c r="F86" i="80"/>
  <c r="G86" i="80"/>
  <c r="F87" i="80"/>
  <c r="G87" i="80"/>
  <c r="F88" i="80"/>
  <c r="G88" i="80"/>
  <c r="F89" i="80"/>
  <c r="G89" i="80"/>
  <c r="F90" i="80"/>
  <c r="G90" i="80"/>
  <c r="F91" i="80"/>
  <c r="G91" i="80"/>
  <c r="F92" i="80"/>
  <c r="G92" i="80"/>
  <c r="F93" i="80"/>
  <c r="G93" i="80"/>
  <c r="F94" i="80"/>
  <c r="G94" i="80"/>
  <c r="F95" i="80"/>
  <c r="G95" i="80"/>
  <c r="F96" i="80"/>
  <c r="G96" i="80"/>
  <c r="F97" i="80"/>
  <c r="G97" i="80"/>
  <c r="F98" i="80"/>
  <c r="G98" i="80"/>
  <c r="F99" i="80"/>
  <c r="G99" i="80"/>
  <c r="F100" i="80"/>
  <c r="G100" i="80"/>
  <c r="F101" i="80"/>
  <c r="G101" i="80"/>
  <c r="F102" i="80"/>
  <c r="G102" i="80"/>
  <c r="F103" i="80"/>
  <c r="G103" i="80"/>
  <c r="F104" i="80"/>
  <c r="G104" i="80"/>
  <c r="F105" i="80"/>
  <c r="G105" i="80"/>
  <c r="F106" i="80"/>
  <c r="G106" i="80"/>
  <c r="F107" i="80"/>
  <c r="G107" i="80"/>
  <c r="F108" i="80"/>
  <c r="G108" i="80"/>
  <c r="F109" i="80"/>
  <c r="G109" i="80"/>
  <c r="F110" i="80"/>
  <c r="G110" i="80"/>
  <c r="F111" i="80"/>
  <c r="G111" i="80"/>
  <c r="F112" i="80"/>
  <c r="G112" i="80"/>
  <c r="F113" i="80"/>
  <c r="G113" i="80"/>
  <c r="F114" i="80"/>
  <c r="G114" i="80"/>
  <c r="F115" i="80"/>
  <c r="G115" i="80"/>
  <c r="F116" i="80"/>
  <c r="G116" i="80"/>
  <c r="F117" i="80"/>
  <c r="G117" i="80"/>
  <c r="F118" i="80"/>
  <c r="G118" i="80"/>
  <c r="F119" i="80"/>
  <c r="G119" i="80"/>
  <c r="F120" i="80"/>
  <c r="G120" i="80"/>
  <c r="F121" i="80"/>
  <c r="G121" i="80"/>
  <c r="F122" i="80"/>
  <c r="G122" i="80"/>
  <c r="F123" i="80"/>
  <c r="G123" i="80"/>
  <c r="F124" i="80"/>
  <c r="G124" i="80"/>
  <c r="F125" i="80"/>
  <c r="G125" i="80"/>
  <c r="F126" i="80"/>
  <c r="G126" i="80"/>
  <c r="F127" i="80"/>
  <c r="G127" i="80"/>
  <c r="F128" i="80"/>
  <c r="G128" i="80"/>
  <c r="F129" i="80"/>
  <c r="G129" i="80"/>
  <c r="F130" i="80"/>
  <c r="G130" i="80"/>
  <c r="F131" i="80"/>
  <c r="G131" i="80"/>
  <c r="F132" i="80"/>
  <c r="G132" i="80"/>
  <c r="F133" i="80"/>
  <c r="G133" i="80"/>
  <c r="F134" i="80"/>
  <c r="G134" i="80"/>
  <c r="F135" i="80"/>
  <c r="G135" i="80"/>
  <c r="F136" i="80"/>
  <c r="G136" i="80"/>
  <c r="F137" i="80"/>
  <c r="G137" i="80"/>
  <c r="F138" i="80"/>
  <c r="G138" i="80"/>
  <c r="F139" i="80"/>
  <c r="G139" i="80"/>
  <c r="F140" i="80"/>
  <c r="G140" i="80"/>
  <c r="F141" i="80"/>
  <c r="G141" i="80"/>
  <c r="F142" i="80"/>
  <c r="G142" i="80"/>
  <c r="F143" i="80"/>
  <c r="G143" i="80"/>
  <c r="F144" i="80"/>
  <c r="G144" i="80"/>
  <c r="F145" i="80"/>
  <c r="G145" i="80"/>
  <c r="F146" i="80"/>
  <c r="G146" i="80"/>
  <c r="F147" i="80"/>
  <c r="G147" i="80"/>
  <c r="F148" i="80"/>
  <c r="G148" i="80"/>
  <c r="F149" i="80"/>
  <c r="G149" i="80"/>
  <c r="F150" i="80"/>
  <c r="G150" i="80"/>
  <c r="F151" i="80"/>
  <c r="G151" i="80"/>
  <c r="F152" i="80"/>
  <c r="G152" i="80"/>
  <c r="F153" i="80"/>
  <c r="G153" i="80"/>
  <c r="F154" i="80"/>
  <c r="G154" i="80"/>
  <c r="F155" i="80"/>
  <c r="G155" i="80"/>
  <c r="F156" i="80"/>
  <c r="G156" i="80"/>
  <c r="F157" i="80"/>
  <c r="G157" i="80"/>
  <c r="F158" i="80"/>
  <c r="G158" i="80"/>
  <c r="F159" i="80"/>
  <c r="G159" i="80"/>
  <c r="F160" i="80"/>
  <c r="G160" i="80"/>
  <c r="F161" i="80"/>
  <c r="G161" i="80"/>
  <c r="F162" i="80"/>
  <c r="G162" i="80"/>
  <c r="F163" i="80"/>
  <c r="G163" i="80"/>
  <c r="F164" i="80"/>
  <c r="G164" i="80"/>
  <c r="F165" i="80"/>
  <c r="G165" i="80"/>
  <c r="F166" i="80"/>
  <c r="G166" i="80"/>
  <c r="F167" i="80"/>
  <c r="G167" i="80"/>
  <c r="F168" i="80"/>
  <c r="G168" i="80"/>
  <c r="F169" i="80"/>
  <c r="G169" i="80"/>
  <c r="F170" i="80"/>
  <c r="G170" i="80"/>
  <c r="F171" i="80"/>
  <c r="G171" i="80"/>
  <c r="F172" i="80"/>
  <c r="G172" i="80"/>
  <c r="F173" i="80"/>
  <c r="G173" i="80"/>
  <c r="F174" i="80"/>
  <c r="G174" i="80"/>
  <c r="F175" i="80"/>
  <c r="G175" i="80"/>
  <c r="F176" i="80"/>
  <c r="G176" i="80"/>
  <c r="F177" i="80"/>
  <c r="G177" i="80"/>
  <c r="F178" i="80"/>
  <c r="G178" i="80"/>
  <c r="F179" i="80"/>
  <c r="G179" i="80"/>
  <c r="F180" i="80"/>
  <c r="G180" i="80"/>
  <c r="F181" i="80"/>
  <c r="G181" i="80"/>
  <c r="F182" i="80"/>
  <c r="G182" i="80"/>
  <c r="F183" i="80"/>
  <c r="G183" i="80"/>
  <c r="F184" i="80"/>
  <c r="G184" i="80"/>
  <c r="F185" i="80"/>
  <c r="G185" i="80"/>
  <c r="F186" i="80"/>
  <c r="G186" i="80"/>
  <c r="F187" i="80"/>
  <c r="G187" i="80"/>
  <c r="F188" i="80"/>
  <c r="G188" i="80"/>
  <c r="F189" i="80"/>
  <c r="G189" i="80"/>
  <c r="F190" i="80"/>
  <c r="G190" i="80"/>
  <c r="F191" i="80"/>
  <c r="G191" i="80"/>
  <c r="F192" i="80"/>
  <c r="G192" i="80"/>
  <c r="F193" i="80"/>
  <c r="G193" i="80"/>
  <c r="F194" i="80"/>
  <c r="G194" i="80"/>
  <c r="F195" i="80"/>
  <c r="G195" i="80"/>
  <c r="F196" i="80"/>
  <c r="G196" i="80"/>
  <c r="F197" i="80"/>
  <c r="G197" i="80"/>
  <c r="F198" i="80"/>
  <c r="G198" i="80"/>
  <c r="F199" i="80"/>
  <c r="G199" i="80"/>
  <c r="F200" i="80"/>
  <c r="G200" i="80"/>
  <c r="F201" i="80"/>
  <c r="G201" i="80"/>
  <c r="F202" i="80"/>
  <c r="G202" i="80"/>
  <c r="F203" i="80"/>
  <c r="G203" i="80"/>
  <c r="F204" i="80"/>
  <c r="G204" i="80"/>
  <c r="F205" i="80"/>
  <c r="G205" i="80"/>
  <c r="F206" i="80"/>
  <c r="G206" i="80"/>
  <c r="F207" i="80"/>
  <c r="G207" i="80"/>
  <c r="F208" i="80"/>
  <c r="G208" i="80"/>
  <c r="F209" i="80"/>
  <c r="G209" i="80"/>
  <c r="F210" i="80"/>
  <c r="G210" i="80"/>
  <c r="F211" i="80"/>
  <c r="G211" i="80"/>
  <c r="F212" i="80"/>
  <c r="G212" i="80"/>
  <c r="F213" i="80"/>
  <c r="G213" i="80"/>
  <c r="F214" i="80"/>
  <c r="G214" i="80"/>
  <c r="F215" i="80"/>
  <c r="G215" i="80"/>
  <c r="F216" i="80"/>
  <c r="G216" i="80"/>
  <c r="F217" i="80"/>
  <c r="G217" i="80"/>
  <c r="F218" i="80"/>
  <c r="G218" i="80"/>
  <c r="F219" i="80"/>
  <c r="G219" i="80"/>
  <c r="F220" i="80"/>
  <c r="G220" i="80"/>
  <c r="F221" i="80"/>
  <c r="G221" i="80"/>
  <c r="F222" i="80"/>
  <c r="G222" i="80"/>
  <c r="F223" i="80"/>
  <c r="G223" i="80"/>
  <c r="F224" i="80"/>
  <c r="G224" i="80"/>
  <c r="F225" i="80"/>
  <c r="G225" i="80"/>
  <c r="F226" i="80"/>
  <c r="G226" i="80"/>
  <c r="F227" i="80"/>
  <c r="G227" i="80"/>
  <c r="F228" i="80"/>
  <c r="G228" i="80"/>
  <c r="F229" i="80"/>
  <c r="G229" i="80"/>
  <c r="F230" i="80"/>
  <c r="G230" i="80"/>
  <c r="F231" i="80"/>
  <c r="G231" i="80"/>
  <c r="F232" i="80"/>
  <c r="G232" i="80"/>
  <c r="F233" i="80"/>
  <c r="G233" i="80"/>
  <c r="F234" i="80"/>
  <c r="G234" i="80"/>
  <c r="F235" i="80"/>
  <c r="G235" i="80"/>
  <c r="F236" i="80"/>
  <c r="G236" i="80"/>
  <c r="F237" i="80"/>
  <c r="G237" i="80"/>
  <c r="F238" i="80"/>
  <c r="G238" i="80"/>
  <c r="F239" i="80"/>
  <c r="G239" i="80"/>
  <c r="F240" i="80"/>
  <c r="G240" i="80"/>
  <c r="F241" i="80"/>
  <c r="G241" i="80"/>
  <c r="F242" i="80"/>
  <c r="G242" i="80"/>
  <c r="F243" i="80"/>
  <c r="G243" i="80"/>
  <c r="F244" i="80"/>
  <c r="G244" i="80"/>
  <c r="F245" i="80"/>
  <c r="G245" i="80"/>
  <c r="F246" i="80"/>
  <c r="G246" i="80"/>
  <c r="F247" i="80"/>
  <c r="G247" i="80"/>
  <c r="F248" i="80"/>
  <c r="G248" i="80"/>
  <c r="F249" i="80"/>
  <c r="G249" i="80"/>
  <c r="F250" i="80"/>
  <c r="G250" i="80"/>
  <c r="F251" i="80"/>
  <c r="G251" i="80"/>
  <c r="F252" i="80"/>
  <c r="G252" i="80"/>
  <c r="F253" i="80"/>
  <c r="G253" i="80"/>
  <c r="F254" i="80"/>
  <c r="G254" i="80"/>
  <c r="F255" i="80"/>
  <c r="G255" i="80"/>
  <c r="F256" i="80"/>
  <c r="G256" i="80"/>
  <c r="F257" i="80"/>
  <c r="G257" i="80"/>
  <c r="F258" i="80"/>
  <c r="G258" i="80"/>
  <c r="F259" i="80"/>
  <c r="G259" i="80"/>
  <c r="F260" i="80"/>
  <c r="G260" i="80"/>
  <c r="F261" i="80"/>
  <c r="G261" i="80"/>
  <c r="F262" i="80"/>
  <c r="G262" i="80"/>
  <c r="F263" i="80"/>
  <c r="G263" i="80"/>
  <c r="F264" i="80"/>
  <c r="G264" i="80"/>
  <c r="F265" i="80"/>
  <c r="G265" i="80"/>
  <c r="F266" i="80"/>
  <c r="G266" i="80"/>
  <c r="F267" i="80"/>
  <c r="G267" i="80"/>
  <c r="F268" i="80"/>
  <c r="G268" i="80"/>
  <c r="F269" i="80"/>
  <c r="G269" i="80"/>
  <c r="F270" i="80"/>
  <c r="G270" i="80"/>
  <c r="F271" i="80"/>
  <c r="G271" i="80"/>
  <c r="F272" i="80"/>
  <c r="G272" i="80"/>
  <c r="F273" i="80"/>
  <c r="G273" i="80"/>
  <c r="F274" i="80"/>
  <c r="G274" i="80"/>
  <c r="F275" i="80"/>
  <c r="G275" i="80"/>
  <c r="F276" i="80"/>
  <c r="G276" i="80"/>
  <c r="F277" i="80"/>
  <c r="G277" i="80"/>
  <c r="F278" i="80"/>
  <c r="G278" i="80"/>
  <c r="F279" i="80"/>
  <c r="G279" i="80"/>
  <c r="F280" i="80"/>
  <c r="G280" i="80"/>
  <c r="F281" i="80"/>
  <c r="G281" i="80"/>
  <c r="F282" i="80"/>
  <c r="G282" i="80"/>
  <c r="F283" i="80"/>
  <c r="G283" i="80"/>
  <c r="F284" i="80"/>
  <c r="G284" i="80"/>
  <c r="F285" i="80"/>
  <c r="G285" i="80"/>
  <c r="F286" i="80"/>
  <c r="G286" i="80"/>
  <c r="F287" i="80"/>
  <c r="G287" i="80"/>
  <c r="F288" i="80"/>
  <c r="G288" i="80"/>
  <c r="F289" i="80"/>
  <c r="G289" i="80"/>
  <c r="F290" i="80"/>
  <c r="G290" i="80"/>
  <c r="F291" i="80"/>
  <c r="G291" i="80"/>
  <c r="F292" i="80"/>
  <c r="G292" i="80"/>
  <c r="F293" i="80"/>
  <c r="G293" i="80"/>
  <c r="F294" i="80"/>
  <c r="G294" i="80"/>
  <c r="F295" i="80"/>
  <c r="G295" i="80"/>
  <c r="F296" i="80"/>
  <c r="G296" i="80"/>
  <c r="F297" i="80"/>
  <c r="G297" i="80"/>
  <c r="F298" i="80"/>
  <c r="G298" i="80"/>
  <c r="F299" i="80"/>
  <c r="G299" i="80"/>
  <c r="F300" i="80"/>
  <c r="G300" i="80"/>
  <c r="F301" i="80"/>
  <c r="G301" i="80"/>
  <c r="F302" i="80"/>
  <c r="G302" i="80"/>
  <c r="F303" i="80"/>
  <c r="G303" i="80"/>
  <c r="F304" i="80"/>
  <c r="G304" i="80"/>
  <c r="F305" i="80"/>
  <c r="G305" i="80"/>
  <c r="F306" i="80"/>
  <c r="G306" i="80"/>
  <c r="F307" i="80"/>
  <c r="G307" i="80"/>
  <c r="F308" i="80"/>
  <c r="G308" i="80"/>
  <c r="F309" i="80"/>
  <c r="G309" i="80"/>
  <c r="F310" i="80"/>
  <c r="G310" i="80"/>
  <c r="F311" i="80"/>
  <c r="G311" i="80"/>
  <c r="F312" i="80"/>
  <c r="G312" i="80"/>
  <c r="F313" i="80"/>
  <c r="G313" i="80"/>
  <c r="F314" i="80"/>
  <c r="G314" i="80"/>
  <c r="F315" i="80"/>
  <c r="G315" i="80"/>
  <c r="F316" i="80"/>
  <c r="G316" i="80"/>
  <c r="F317" i="80"/>
  <c r="G317" i="80"/>
  <c r="F318" i="80"/>
  <c r="G318" i="80"/>
  <c r="F319" i="80"/>
  <c r="G319" i="80"/>
  <c r="F320" i="80"/>
  <c r="G320" i="80"/>
  <c r="F321" i="80"/>
  <c r="G321" i="80"/>
  <c r="F322" i="80"/>
  <c r="G322" i="80"/>
  <c r="F323" i="80"/>
  <c r="G323" i="80"/>
  <c r="F324" i="80"/>
  <c r="G324" i="80"/>
  <c r="F325" i="80"/>
  <c r="G325" i="80"/>
  <c r="F326" i="80"/>
  <c r="G326" i="80"/>
  <c r="F327" i="80"/>
  <c r="G327" i="80"/>
  <c r="F328" i="80"/>
  <c r="G328" i="80"/>
  <c r="F329" i="80"/>
  <c r="G329" i="80"/>
  <c r="F330" i="80"/>
  <c r="G330" i="80"/>
  <c r="F331" i="80"/>
  <c r="G331" i="80"/>
  <c r="F332" i="80"/>
  <c r="G332" i="80"/>
  <c r="F333" i="80"/>
  <c r="G333" i="80"/>
  <c r="F334" i="80"/>
  <c r="G334" i="80"/>
  <c r="F335" i="80"/>
  <c r="G335" i="80"/>
  <c r="F336" i="80"/>
  <c r="G336" i="80"/>
  <c r="F337" i="80"/>
  <c r="G337" i="80"/>
  <c r="F338" i="80"/>
  <c r="G338" i="80"/>
  <c r="F339" i="80"/>
  <c r="G339" i="80"/>
  <c r="F340" i="80"/>
  <c r="G340" i="80"/>
  <c r="F341" i="80"/>
  <c r="G341" i="80"/>
  <c r="F342" i="80"/>
  <c r="G342" i="80"/>
  <c r="F343" i="80"/>
  <c r="G343" i="80"/>
  <c r="F344" i="80"/>
  <c r="G344" i="80"/>
  <c r="F345" i="80"/>
  <c r="G345" i="80"/>
  <c r="F346" i="80"/>
  <c r="G346" i="80"/>
  <c r="F347" i="80"/>
  <c r="G347" i="80"/>
  <c r="F348" i="80"/>
  <c r="G348" i="80"/>
  <c r="F349" i="80"/>
  <c r="G349" i="80"/>
  <c r="F350" i="80"/>
  <c r="G350" i="80"/>
  <c r="F351" i="80"/>
  <c r="G351" i="80"/>
  <c r="F352" i="80"/>
  <c r="G352" i="80"/>
  <c r="F353" i="80"/>
  <c r="G353" i="80"/>
  <c r="F354" i="80"/>
  <c r="G354" i="80"/>
  <c r="F355" i="80"/>
  <c r="G355" i="80"/>
  <c r="F356" i="80"/>
  <c r="G356" i="80"/>
  <c r="F357" i="80"/>
  <c r="G357" i="80"/>
  <c r="F358" i="80"/>
  <c r="G358" i="80"/>
  <c r="F359" i="80"/>
  <c r="G359" i="80"/>
  <c r="F360" i="80"/>
  <c r="G360" i="80"/>
  <c r="F361" i="80"/>
  <c r="G361" i="80"/>
  <c r="F362" i="80"/>
  <c r="G362" i="80"/>
  <c r="F363" i="80"/>
  <c r="G363" i="80"/>
  <c r="F364" i="80"/>
  <c r="G364" i="80"/>
  <c r="F365" i="80"/>
  <c r="G365" i="80"/>
  <c r="F366" i="80"/>
  <c r="G366" i="80"/>
  <c r="F367" i="80"/>
  <c r="G367" i="80"/>
  <c r="F368" i="80"/>
  <c r="G368" i="80"/>
  <c r="F369" i="80"/>
  <c r="G369" i="80"/>
  <c r="F370" i="80"/>
  <c r="G370" i="80"/>
  <c r="F371" i="80"/>
  <c r="G371" i="80"/>
  <c r="F372" i="80"/>
  <c r="G372" i="80"/>
  <c r="F373" i="80"/>
  <c r="G373" i="80"/>
  <c r="F374" i="80"/>
  <c r="G374" i="80"/>
  <c r="F375" i="80"/>
  <c r="G375" i="80"/>
  <c r="F376" i="80"/>
  <c r="G376" i="80"/>
  <c r="F377" i="80"/>
  <c r="G377" i="80"/>
  <c r="F378" i="80"/>
  <c r="G378" i="80"/>
  <c r="F379" i="80"/>
  <c r="G379" i="80"/>
  <c r="F380" i="80"/>
  <c r="G380" i="80"/>
  <c r="F381" i="80"/>
  <c r="G381" i="80"/>
  <c r="F382" i="80"/>
  <c r="G382" i="80"/>
  <c r="F383" i="80"/>
  <c r="G383" i="80"/>
  <c r="F384" i="80"/>
  <c r="G384" i="80"/>
  <c r="F385" i="80"/>
  <c r="G385" i="80"/>
  <c r="F386" i="80"/>
  <c r="G386" i="80"/>
  <c r="F387" i="80"/>
  <c r="G387" i="80"/>
  <c r="F388" i="80"/>
  <c r="G388" i="80"/>
  <c r="F389" i="80"/>
  <c r="G389" i="80"/>
  <c r="F390" i="80"/>
  <c r="G390" i="80"/>
  <c r="F391" i="80"/>
  <c r="G391" i="80"/>
  <c r="F392" i="80"/>
  <c r="G392" i="80"/>
  <c r="F393" i="80"/>
  <c r="G393" i="80"/>
  <c r="F394" i="80"/>
  <c r="G394" i="80"/>
  <c r="F395" i="80"/>
  <c r="G395" i="80"/>
  <c r="F396" i="80"/>
  <c r="G396" i="80"/>
  <c r="F397" i="80"/>
  <c r="G397" i="80"/>
  <c r="F398" i="80"/>
  <c r="G398" i="80"/>
  <c r="F399" i="80"/>
  <c r="G399" i="80"/>
  <c r="F400" i="80"/>
  <c r="G400" i="80"/>
  <c r="A5" i="79"/>
  <c r="G5" i="79"/>
  <c r="E104" i="76" s="1"/>
  <c r="A6" i="79"/>
  <c r="G7" i="79"/>
  <c r="H9" i="79"/>
  <c r="C12" i="79"/>
  <c r="F12" i="79"/>
  <c r="C13" i="79"/>
  <c r="F13" i="79"/>
  <c r="C14" i="79"/>
  <c r="F14" i="79"/>
  <c r="C15" i="79"/>
  <c r="F15" i="79"/>
  <c r="C16" i="79"/>
  <c r="F16" i="79"/>
  <c r="C17" i="79"/>
  <c r="F17" i="79"/>
  <c r="C18" i="79"/>
  <c r="F18" i="79"/>
  <c r="C19" i="79"/>
  <c r="F19" i="79"/>
  <c r="C20" i="79"/>
  <c r="F20" i="79"/>
  <c r="C21" i="79"/>
  <c r="F21" i="79"/>
  <c r="C22" i="79"/>
  <c r="F22" i="79"/>
  <c r="C23" i="79"/>
  <c r="F23" i="79"/>
  <c r="C24" i="79"/>
  <c r="F24" i="79"/>
  <c r="C25" i="79"/>
  <c r="F25" i="79"/>
  <c r="C26" i="79"/>
  <c r="F26" i="79"/>
  <c r="C27" i="79"/>
  <c r="F27" i="79"/>
  <c r="C28" i="79"/>
  <c r="F28" i="79"/>
  <c r="C29" i="79"/>
  <c r="F29" i="79"/>
  <c r="C30" i="79"/>
  <c r="F30" i="79"/>
  <c r="C31" i="79"/>
  <c r="F31" i="79"/>
  <c r="C32" i="79"/>
  <c r="F32" i="79"/>
  <c r="C33" i="79"/>
  <c r="F33" i="79"/>
  <c r="D2" i="78"/>
  <c r="H102" i="76" s="1"/>
  <c r="E2" i="78"/>
  <c r="I102" i="76" s="1"/>
  <c r="A3" i="78"/>
  <c r="F3" i="78"/>
  <c r="E102" i="76" s="1"/>
  <c r="A4" i="78"/>
  <c r="F5" i="78"/>
  <c r="A7" i="78"/>
  <c r="D7" i="78"/>
  <c r="E7" i="78"/>
  <c r="G7" i="78"/>
  <c r="B8" i="78"/>
  <c r="D8" i="78"/>
  <c r="E8" i="78"/>
  <c r="F8" i="78"/>
  <c r="F10" i="78"/>
  <c r="G10" i="78"/>
  <c r="F11" i="78"/>
  <c r="G11" i="78"/>
  <c r="F12" i="78"/>
  <c r="G12" i="78"/>
  <c r="F13" i="78"/>
  <c r="G13" i="78"/>
  <c r="F14" i="78"/>
  <c r="G14" i="78"/>
  <c r="F15" i="78"/>
  <c r="G15" i="78"/>
  <c r="F16" i="78"/>
  <c r="G16" i="78"/>
  <c r="F17" i="78"/>
  <c r="G17" i="78"/>
  <c r="F18" i="78"/>
  <c r="G18" i="78"/>
  <c r="F19" i="78"/>
  <c r="G19" i="78"/>
  <c r="F20" i="78"/>
  <c r="G20" i="78"/>
  <c r="F21" i="78"/>
  <c r="G21" i="78"/>
  <c r="F22" i="78"/>
  <c r="G22" i="78"/>
  <c r="F23" i="78"/>
  <c r="G23" i="78"/>
  <c r="F24" i="78"/>
  <c r="G24" i="78"/>
  <c r="F25" i="78"/>
  <c r="G25" i="78"/>
  <c r="F26" i="78"/>
  <c r="G26" i="78"/>
  <c r="F27" i="78"/>
  <c r="G27" i="78"/>
  <c r="F28" i="78"/>
  <c r="G28" i="78"/>
  <c r="F29" i="78"/>
  <c r="G29" i="78"/>
  <c r="F30" i="78"/>
  <c r="G30" i="78"/>
  <c r="F31" i="78"/>
  <c r="G31" i="78"/>
  <c r="F32" i="78"/>
  <c r="G32" i="78"/>
  <c r="F33" i="78"/>
  <c r="G33" i="78"/>
  <c r="F34" i="78"/>
  <c r="G34" i="78"/>
  <c r="F35" i="78"/>
  <c r="G35" i="78"/>
  <c r="F36" i="78"/>
  <c r="G36" i="78"/>
  <c r="F37" i="78"/>
  <c r="G37" i="78"/>
  <c r="F38" i="78"/>
  <c r="G38" i="78"/>
  <c r="F39" i="78"/>
  <c r="G39" i="78"/>
  <c r="F40" i="78"/>
  <c r="G40" i="78"/>
  <c r="F41" i="78"/>
  <c r="G41" i="78"/>
  <c r="F42" i="78"/>
  <c r="G42" i="78"/>
  <c r="F43" i="78"/>
  <c r="G43" i="78"/>
  <c r="F44" i="78"/>
  <c r="G44" i="78"/>
  <c r="F45" i="78"/>
  <c r="G45" i="78"/>
  <c r="F46" i="78"/>
  <c r="G46" i="78"/>
  <c r="F47" i="78"/>
  <c r="G47" i="78"/>
  <c r="F48" i="78"/>
  <c r="G48" i="78"/>
  <c r="F49" i="78"/>
  <c r="G49" i="78"/>
  <c r="F50" i="78"/>
  <c r="G50" i="78"/>
  <c r="F51" i="78"/>
  <c r="G51" i="78"/>
  <c r="F52" i="78"/>
  <c r="G52" i="78"/>
  <c r="F53" i="78"/>
  <c r="G53" i="78"/>
  <c r="F54" i="78"/>
  <c r="G54" i="78"/>
  <c r="F55" i="78"/>
  <c r="G55" i="78"/>
  <c r="F56" i="78"/>
  <c r="G56" i="78"/>
  <c r="F57" i="78"/>
  <c r="G57" i="78"/>
  <c r="F58" i="78"/>
  <c r="G58" i="78"/>
  <c r="F59" i="78"/>
  <c r="G59" i="78"/>
  <c r="F60" i="78"/>
  <c r="G60" i="78"/>
  <c r="F61" i="78"/>
  <c r="G61" i="78"/>
  <c r="F62" i="78"/>
  <c r="G62" i="78"/>
  <c r="F63" i="78"/>
  <c r="G63" i="78"/>
  <c r="F64" i="78"/>
  <c r="G64" i="78"/>
  <c r="F65" i="78"/>
  <c r="G65" i="78"/>
  <c r="F66" i="78"/>
  <c r="G66" i="78"/>
  <c r="F67" i="78"/>
  <c r="G67" i="78"/>
  <c r="F68" i="78"/>
  <c r="G68" i="78"/>
  <c r="F69" i="78"/>
  <c r="G69" i="78"/>
  <c r="F70" i="78"/>
  <c r="G70" i="78"/>
  <c r="F71" i="78"/>
  <c r="G71" i="78"/>
  <c r="F72" i="78"/>
  <c r="G72" i="78"/>
  <c r="F73" i="78"/>
  <c r="G73" i="78"/>
  <c r="F74" i="78"/>
  <c r="G74" i="78"/>
  <c r="F75" i="78"/>
  <c r="G75" i="78"/>
  <c r="F76" i="78"/>
  <c r="G76" i="78"/>
  <c r="F77" i="78"/>
  <c r="G77" i="78"/>
  <c r="F78" i="78"/>
  <c r="G78" i="78"/>
  <c r="F79" i="78"/>
  <c r="G79" i="78"/>
  <c r="F80" i="78"/>
  <c r="G80" i="78"/>
  <c r="F81" i="78"/>
  <c r="G81" i="78"/>
  <c r="F82" i="78"/>
  <c r="G82" i="78"/>
  <c r="F83" i="78"/>
  <c r="G83" i="78"/>
  <c r="F84" i="78"/>
  <c r="G84" i="78"/>
  <c r="F85" i="78"/>
  <c r="G85" i="78"/>
  <c r="F86" i="78"/>
  <c r="G86" i="78"/>
  <c r="F87" i="78"/>
  <c r="G87" i="78"/>
  <c r="F88" i="78"/>
  <c r="G88" i="78"/>
  <c r="F89" i="78"/>
  <c r="G89" i="78"/>
  <c r="F90" i="78"/>
  <c r="G90" i="78"/>
  <c r="F91" i="78"/>
  <c r="G91" i="78"/>
  <c r="F92" i="78"/>
  <c r="G92" i="78"/>
  <c r="F93" i="78"/>
  <c r="G93" i="78"/>
  <c r="F94" i="78"/>
  <c r="G94" i="78"/>
  <c r="F95" i="78"/>
  <c r="G95" i="78"/>
  <c r="F96" i="78"/>
  <c r="G96" i="78"/>
  <c r="F97" i="78"/>
  <c r="G97" i="78"/>
  <c r="F98" i="78"/>
  <c r="G98" i="78"/>
  <c r="F99" i="78"/>
  <c r="G99" i="78"/>
  <c r="F100" i="78"/>
  <c r="G100" i="78"/>
  <c r="F101" i="78"/>
  <c r="G101" i="78"/>
  <c r="F102" i="78"/>
  <c r="G102" i="78"/>
  <c r="F103" i="78"/>
  <c r="G103" i="78"/>
  <c r="F104" i="78"/>
  <c r="G104" i="78"/>
  <c r="F105" i="78"/>
  <c r="G105" i="78"/>
  <c r="F106" i="78"/>
  <c r="G106" i="78"/>
  <c r="F107" i="78"/>
  <c r="G107" i="78"/>
  <c r="F108" i="78"/>
  <c r="G108" i="78"/>
  <c r="F109" i="78"/>
  <c r="G109" i="78"/>
  <c r="F110" i="78"/>
  <c r="G110" i="78"/>
  <c r="F111" i="78"/>
  <c r="G111" i="78"/>
  <c r="F112" i="78"/>
  <c r="G112" i="78"/>
  <c r="F113" i="78"/>
  <c r="G113" i="78"/>
  <c r="F114" i="78"/>
  <c r="G114" i="78"/>
  <c r="F115" i="78"/>
  <c r="G115" i="78"/>
  <c r="F116" i="78"/>
  <c r="G116" i="78"/>
  <c r="F117" i="78"/>
  <c r="G117" i="78"/>
  <c r="F118" i="78"/>
  <c r="G118" i="78"/>
  <c r="F119" i="78"/>
  <c r="G119" i="78"/>
  <c r="F120" i="78"/>
  <c r="G120" i="78"/>
  <c r="F121" i="78"/>
  <c r="G121" i="78"/>
  <c r="F122" i="78"/>
  <c r="G122" i="78"/>
  <c r="F123" i="78"/>
  <c r="G123" i="78"/>
  <c r="F124" i="78"/>
  <c r="G124" i="78"/>
  <c r="F125" i="78"/>
  <c r="G125" i="78"/>
  <c r="F126" i="78"/>
  <c r="G126" i="78"/>
  <c r="F127" i="78"/>
  <c r="G127" i="78"/>
  <c r="F128" i="78"/>
  <c r="G128" i="78"/>
  <c r="F129" i="78"/>
  <c r="G129" i="78"/>
  <c r="F130" i="78"/>
  <c r="G130" i="78"/>
  <c r="F131" i="78"/>
  <c r="G131" i="78"/>
  <c r="F132" i="78"/>
  <c r="G132" i="78"/>
  <c r="F133" i="78"/>
  <c r="G133" i="78"/>
  <c r="F134" i="78"/>
  <c r="G134" i="78"/>
  <c r="F135" i="78"/>
  <c r="G135" i="78"/>
  <c r="F136" i="78"/>
  <c r="G136" i="78"/>
  <c r="F137" i="78"/>
  <c r="G137" i="78"/>
  <c r="F138" i="78"/>
  <c r="G138" i="78"/>
  <c r="F139" i="78"/>
  <c r="G139" i="78"/>
  <c r="F140" i="78"/>
  <c r="G140" i="78"/>
  <c r="F141" i="78"/>
  <c r="G141" i="78"/>
  <c r="F142" i="78"/>
  <c r="G142" i="78"/>
  <c r="F143" i="78"/>
  <c r="G143" i="78"/>
  <c r="F144" i="78"/>
  <c r="G144" i="78"/>
  <c r="F145" i="78"/>
  <c r="G145" i="78"/>
  <c r="F146" i="78"/>
  <c r="G146" i="78"/>
  <c r="F147" i="78"/>
  <c r="G147" i="78"/>
  <c r="F148" i="78"/>
  <c r="G148" i="78"/>
  <c r="F149" i="78"/>
  <c r="G149" i="78"/>
  <c r="F150" i="78"/>
  <c r="G150" i="78"/>
  <c r="F151" i="78"/>
  <c r="G151" i="78"/>
  <c r="F152" i="78"/>
  <c r="G152" i="78"/>
  <c r="F153" i="78"/>
  <c r="G153" i="78"/>
  <c r="F154" i="78"/>
  <c r="G154" i="78"/>
  <c r="F155" i="78"/>
  <c r="G155" i="78"/>
  <c r="F156" i="78"/>
  <c r="G156" i="78"/>
  <c r="F157" i="78"/>
  <c r="G157" i="78"/>
  <c r="F158" i="78"/>
  <c r="G158" i="78"/>
  <c r="F159" i="78"/>
  <c r="G159" i="78"/>
  <c r="F160" i="78"/>
  <c r="G160" i="78"/>
  <c r="F161" i="78"/>
  <c r="G161" i="78"/>
  <c r="F162" i="78"/>
  <c r="G162" i="78"/>
  <c r="F163" i="78"/>
  <c r="G163" i="78"/>
  <c r="F164" i="78"/>
  <c r="G164" i="78"/>
  <c r="F165" i="78"/>
  <c r="G165" i="78"/>
  <c r="F166" i="78"/>
  <c r="G166" i="78"/>
  <c r="F167" i="78"/>
  <c r="G167" i="78"/>
  <c r="F168" i="78"/>
  <c r="G168" i="78"/>
  <c r="F169" i="78"/>
  <c r="G169" i="78"/>
  <c r="F170" i="78"/>
  <c r="G170" i="78"/>
  <c r="F171" i="78"/>
  <c r="G171" i="78"/>
  <c r="F172" i="78"/>
  <c r="G172" i="78"/>
  <c r="F173" i="78"/>
  <c r="G173" i="78"/>
  <c r="F174" i="78"/>
  <c r="G174" i="78"/>
  <c r="F175" i="78"/>
  <c r="G175" i="78"/>
  <c r="F176" i="78"/>
  <c r="G176" i="78"/>
  <c r="F177" i="78"/>
  <c r="G177" i="78"/>
  <c r="F178" i="78"/>
  <c r="G178" i="78"/>
  <c r="F179" i="78"/>
  <c r="G179" i="78"/>
  <c r="F180" i="78"/>
  <c r="G180" i="78"/>
  <c r="F181" i="78"/>
  <c r="G181" i="78"/>
  <c r="F182" i="78"/>
  <c r="G182" i="78"/>
  <c r="F183" i="78"/>
  <c r="G183" i="78"/>
  <c r="F184" i="78"/>
  <c r="G184" i="78"/>
  <c r="F185" i="78"/>
  <c r="G185" i="78"/>
  <c r="F186" i="78"/>
  <c r="G186" i="78"/>
  <c r="F187" i="78"/>
  <c r="G187" i="78"/>
  <c r="F188" i="78"/>
  <c r="G188" i="78"/>
  <c r="F189" i="78"/>
  <c r="G189" i="78"/>
  <c r="F190" i="78"/>
  <c r="G190" i="78"/>
  <c r="F191" i="78"/>
  <c r="G191" i="78"/>
  <c r="F192" i="78"/>
  <c r="G192" i="78"/>
  <c r="F193" i="78"/>
  <c r="G193" i="78"/>
  <c r="F194" i="78"/>
  <c r="G194" i="78"/>
  <c r="F195" i="78"/>
  <c r="G195" i="78"/>
  <c r="F196" i="78"/>
  <c r="G196" i="78"/>
  <c r="F197" i="78"/>
  <c r="G197" i="78"/>
  <c r="F198" i="78"/>
  <c r="G198" i="78"/>
  <c r="F199" i="78"/>
  <c r="G199" i="78"/>
  <c r="F200" i="78"/>
  <c r="G200" i="78"/>
  <c r="F201" i="78"/>
  <c r="G201" i="78"/>
  <c r="F202" i="78"/>
  <c r="G202" i="78"/>
  <c r="F203" i="78"/>
  <c r="G203" i="78"/>
  <c r="F204" i="78"/>
  <c r="G204" i="78"/>
  <c r="F205" i="78"/>
  <c r="G205" i="78"/>
  <c r="F206" i="78"/>
  <c r="G206" i="78"/>
  <c r="F207" i="78"/>
  <c r="G207" i="78"/>
  <c r="F208" i="78"/>
  <c r="G208" i="78"/>
  <c r="F209" i="78"/>
  <c r="G209" i="78"/>
  <c r="F210" i="78"/>
  <c r="G210" i="78"/>
  <c r="F211" i="78"/>
  <c r="G211" i="78"/>
  <c r="F212" i="78"/>
  <c r="G212" i="78"/>
  <c r="F213" i="78"/>
  <c r="G213" i="78"/>
  <c r="F214" i="78"/>
  <c r="G214" i="78"/>
  <c r="F215" i="78"/>
  <c r="G215" i="78"/>
  <c r="F216" i="78"/>
  <c r="G216" i="78"/>
  <c r="F217" i="78"/>
  <c r="G217" i="78"/>
  <c r="F218" i="78"/>
  <c r="G218" i="78"/>
  <c r="F219" i="78"/>
  <c r="G219" i="78"/>
  <c r="F220" i="78"/>
  <c r="G220" i="78"/>
  <c r="F221" i="78"/>
  <c r="G221" i="78"/>
  <c r="F222" i="78"/>
  <c r="G222" i="78"/>
  <c r="F223" i="78"/>
  <c r="G223" i="78"/>
  <c r="F224" i="78"/>
  <c r="G224" i="78"/>
  <c r="F225" i="78"/>
  <c r="G225" i="78"/>
  <c r="F226" i="78"/>
  <c r="G226" i="78"/>
  <c r="F227" i="78"/>
  <c r="G227" i="78"/>
  <c r="F228" i="78"/>
  <c r="G228" i="78"/>
  <c r="F229" i="78"/>
  <c r="G229" i="78"/>
  <c r="F230" i="78"/>
  <c r="G230" i="78"/>
  <c r="F231" i="78"/>
  <c r="G231" i="78"/>
  <c r="F232" i="78"/>
  <c r="G232" i="78"/>
  <c r="F233" i="78"/>
  <c r="G233" i="78"/>
  <c r="F234" i="78"/>
  <c r="G234" i="78"/>
  <c r="F235" i="78"/>
  <c r="G235" i="78"/>
  <c r="F236" i="78"/>
  <c r="G236" i="78"/>
  <c r="F237" i="78"/>
  <c r="G237" i="78"/>
  <c r="F238" i="78"/>
  <c r="G238" i="78"/>
  <c r="F239" i="78"/>
  <c r="G239" i="78"/>
  <c r="F240" i="78"/>
  <c r="G240" i="78"/>
  <c r="F241" i="78"/>
  <c r="G241" i="78"/>
  <c r="F242" i="78"/>
  <c r="G242" i="78"/>
  <c r="F243" i="78"/>
  <c r="G243" i="78"/>
  <c r="F244" i="78"/>
  <c r="G244" i="78"/>
  <c r="F245" i="78"/>
  <c r="G245" i="78"/>
  <c r="F246" i="78"/>
  <c r="G246" i="78"/>
  <c r="F247" i="78"/>
  <c r="G247" i="78"/>
  <c r="F248" i="78"/>
  <c r="G248" i="78"/>
  <c r="F249" i="78"/>
  <c r="G249" i="78"/>
  <c r="F250" i="78"/>
  <c r="G250" i="78"/>
  <c r="F251" i="78"/>
  <c r="G251" i="78"/>
  <c r="F252" i="78"/>
  <c r="G252" i="78"/>
  <c r="F253" i="78"/>
  <c r="G253" i="78"/>
  <c r="F254" i="78"/>
  <c r="G254" i="78"/>
  <c r="F255" i="78"/>
  <c r="G255" i="78"/>
  <c r="F256" i="78"/>
  <c r="G256" i="78"/>
  <c r="F257" i="78"/>
  <c r="G257" i="78"/>
  <c r="F258" i="78"/>
  <c r="G258" i="78"/>
  <c r="F259" i="78"/>
  <c r="G259" i="78"/>
  <c r="F260" i="78"/>
  <c r="G260" i="78"/>
  <c r="F261" i="78"/>
  <c r="G261" i="78"/>
  <c r="F262" i="78"/>
  <c r="G262" i="78"/>
  <c r="F263" i="78"/>
  <c r="G263" i="78"/>
  <c r="F264" i="78"/>
  <c r="G264" i="78"/>
  <c r="F265" i="78"/>
  <c r="G265" i="78"/>
  <c r="F266" i="78"/>
  <c r="G266" i="78"/>
  <c r="F267" i="78"/>
  <c r="G267" i="78"/>
  <c r="F268" i="78"/>
  <c r="G268" i="78"/>
  <c r="F269" i="78"/>
  <c r="G269" i="78"/>
  <c r="F270" i="78"/>
  <c r="G270" i="78"/>
  <c r="F271" i="78"/>
  <c r="G271" i="78"/>
  <c r="F272" i="78"/>
  <c r="G272" i="78"/>
  <c r="F273" i="78"/>
  <c r="G273" i="78"/>
  <c r="F274" i="78"/>
  <c r="G274" i="78"/>
  <c r="F275" i="78"/>
  <c r="G275" i="78"/>
  <c r="F276" i="78"/>
  <c r="G276" i="78"/>
  <c r="F277" i="78"/>
  <c r="G277" i="78"/>
  <c r="F278" i="78"/>
  <c r="G278" i="78"/>
  <c r="F279" i="78"/>
  <c r="G279" i="78"/>
  <c r="F280" i="78"/>
  <c r="G280" i="78"/>
  <c r="F281" i="78"/>
  <c r="G281" i="78"/>
  <c r="F282" i="78"/>
  <c r="G282" i="78"/>
  <c r="F283" i="78"/>
  <c r="G283" i="78"/>
  <c r="F284" i="78"/>
  <c r="G284" i="78"/>
  <c r="F285" i="78"/>
  <c r="G285" i="78"/>
  <c r="F286" i="78"/>
  <c r="G286" i="78"/>
  <c r="F287" i="78"/>
  <c r="G287" i="78"/>
  <c r="F288" i="78"/>
  <c r="G288" i="78"/>
  <c r="F289" i="78"/>
  <c r="G289" i="78"/>
  <c r="F290" i="78"/>
  <c r="G290" i="78"/>
  <c r="F291" i="78"/>
  <c r="G291" i="78"/>
  <c r="F292" i="78"/>
  <c r="G292" i="78"/>
  <c r="F293" i="78"/>
  <c r="G293" i="78"/>
  <c r="F294" i="78"/>
  <c r="G294" i="78"/>
  <c r="F295" i="78"/>
  <c r="G295" i="78"/>
  <c r="F296" i="78"/>
  <c r="G296" i="78"/>
  <c r="F297" i="78"/>
  <c r="G297" i="78"/>
  <c r="F298" i="78"/>
  <c r="G298" i="78"/>
  <c r="F299" i="78"/>
  <c r="G299" i="78"/>
  <c r="F300" i="78"/>
  <c r="G300" i="78"/>
  <c r="F301" i="78"/>
  <c r="G301" i="78"/>
  <c r="F302" i="78"/>
  <c r="G302" i="78"/>
  <c r="F303" i="78"/>
  <c r="G303" i="78"/>
  <c r="F304" i="78"/>
  <c r="G304" i="78"/>
  <c r="F305" i="78"/>
  <c r="G305" i="78"/>
  <c r="F306" i="78"/>
  <c r="G306" i="78"/>
  <c r="F307" i="78"/>
  <c r="G307" i="78"/>
  <c r="F308" i="78"/>
  <c r="G308" i="78"/>
  <c r="F309" i="78"/>
  <c r="G309" i="78"/>
  <c r="F310" i="78"/>
  <c r="G310" i="78"/>
  <c r="F311" i="78"/>
  <c r="G311" i="78"/>
  <c r="F312" i="78"/>
  <c r="G312" i="78"/>
  <c r="F313" i="78"/>
  <c r="G313" i="78"/>
  <c r="F314" i="78"/>
  <c r="G314" i="78"/>
  <c r="F315" i="78"/>
  <c r="G315" i="78"/>
  <c r="F316" i="78"/>
  <c r="G316" i="78"/>
  <c r="F317" i="78"/>
  <c r="G317" i="78"/>
  <c r="F318" i="78"/>
  <c r="G318" i="78"/>
  <c r="F319" i="78"/>
  <c r="G319" i="78"/>
  <c r="F320" i="78"/>
  <c r="G320" i="78"/>
  <c r="F321" i="78"/>
  <c r="G321" i="78"/>
  <c r="F322" i="78"/>
  <c r="G322" i="78"/>
  <c r="F323" i="78"/>
  <c r="G323" i="78"/>
  <c r="F324" i="78"/>
  <c r="G324" i="78"/>
  <c r="F325" i="78"/>
  <c r="G325" i="78"/>
  <c r="F326" i="78"/>
  <c r="G326" i="78"/>
  <c r="F327" i="78"/>
  <c r="G327" i="78"/>
  <c r="F328" i="78"/>
  <c r="G328" i="78"/>
  <c r="F329" i="78"/>
  <c r="G329" i="78"/>
  <c r="F330" i="78"/>
  <c r="G330" i="78"/>
  <c r="F331" i="78"/>
  <c r="G331" i="78"/>
  <c r="F332" i="78"/>
  <c r="G332" i="78"/>
  <c r="F333" i="78"/>
  <c r="G333" i="78"/>
  <c r="F334" i="78"/>
  <c r="G334" i="78"/>
  <c r="F335" i="78"/>
  <c r="G335" i="78"/>
  <c r="F336" i="78"/>
  <c r="G336" i="78"/>
  <c r="F337" i="78"/>
  <c r="G337" i="78"/>
  <c r="F338" i="78"/>
  <c r="G338" i="78"/>
  <c r="F339" i="78"/>
  <c r="G339" i="78"/>
  <c r="F340" i="78"/>
  <c r="G340" i="78"/>
  <c r="F341" i="78"/>
  <c r="G341" i="78"/>
  <c r="F342" i="78"/>
  <c r="G342" i="78"/>
  <c r="F343" i="78"/>
  <c r="G343" i="78"/>
  <c r="F344" i="78"/>
  <c r="G344" i="78"/>
  <c r="F345" i="78"/>
  <c r="G345" i="78"/>
  <c r="F346" i="78"/>
  <c r="G346" i="78"/>
  <c r="F347" i="78"/>
  <c r="G347" i="78"/>
  <c r="F348" i="78"/>
  <c r="G348" i="78"/>
  <c r="F349" i="78"/>
  <c r="G349" i="78"/>
  <c r="F350" i="78"/>
  <c r="G350" i="78"/>
  <c r="F351" i="78"/>
  <c r="G351" i="78"/>
  <c r="F352" i="78"/>
  <c r="G352" i="78"/>
  <c r="F353" i="78"/>
  <c r="G353" i="78"/>
  <c r="F354" i="78"/>
  <c r="G354" i="78"/>
  <c r="F355" i="78"/>
  <c r="G355" i="78"/>
  <c r="F356" i="78"/>
  <c r="G356" i="78"/>
  <c r="F357" i="78"/>
  <c r="G357" i="78"/>
  <c r="F358" i="78"/>
  <c r="G358" i="78"/>
  <c r="F359" i="78"/>
  <c r="G359" i="78"/>
  <c r="F360" i="78"/>
  <c r="G360" i="78"/>
  <c r="F361" i="78"/>
  <c r="G361" i="78"/>
  <c r="F362" i="78"/>
  <c r="G362" i="78"/>
  <c r="F363" i="78"/>
  <c r="G363" i="78"/>
  <c r="F364" i="78"/>
  <c r="G364" i="78"/>
  <c r="F365" i="78"/>
  <c r="G365" i="78"/>
  <c r="F366" i="78"/>
  <c r="G366" i="78"/>
  <c r="F367" i="78"/>
  <c r="G367" i="78"/>
  <c r="F368" i="78"/>
  <c r="G368" i="78"/>
  <c r="F369" i="78"/>
  <c r="G369" i="78"/>
  <c r="F370" i="78"/>
  <c r="G370" i="78"/>
  <c r="F371" i="78"/>
  <c r="G371" i="78"/>
  <c r="F372" i="78"/>
  <c r="G372" i="78"/>
  <c r="F373" i="78"/>
  <c r="G373" i="78"/>
  <c r="F374" i="78"/>
  <c r="G374" i="78"/>
  <c r="F375" i="78"/>
  <c r="G375" i="78"/>
  <c r="F376" i="78"/>
  <c r="G376" i="78"/>
  <c r="F377" i="78"/>
  <c r="G377" i="78"/>
  <c r="F378" i="78"/>
  <c r="G378" i="78"/>
  <c r="F379" i="78"/>
  <c r="G379" i="78"/>
  <c r="F380" i="78"/>
  <c r="G380" i="78"/>
  <c r="F381" i="78"/>
  <c r="G381" i="78"/>
  <c r="F382" i="78"/>
  <c r="G382" i="78"/>
  <c r="F383" i="78"/>
  <c r="G383" i="78"/>
  <c r="F384" i="78"/>
  <c r="G384" i="78"/>
  <c r="F385" i="78"/>
  <c r="G385" i="78"/>
  <c r="F386" i="78"/>
  <c r="G386" i="78"/>
  <c r="F387" i="78"/>
  <c r="G387" i="78"/>
  <c r="F388" i="78"/>
  <c r="G388" i="78"/>
  <c r="F389" i="78"/>
  <c r="G389" i="78"/>
  <c r="F390" i="78"/>
  <c r="G390" i="78"/>
  <c r="F391" i="78"/>
  <c r="G391" i="78"/>
  <c r="F392" i="78"/>
  <c r="G392" i="78"/>
  <c r="F393" i="78"/>
  <c r="G393" i="78"/>
  <c r="F394" i="78"/>
  <c r="G394" i="78"/>
  <c r="F395" i="78"/>
  <c r="G395" i="78"/>
  <c r="F396" i="78"/>
  <c r="G396" i="78"/>
  <c r="F397" i="78"/>
  <c r="G397" i="78"/>
  <c r="F398" i="78"/>
  <c r="G398" i="78"/>
  <c r="F399" i="78"/>
  <c r="G399" i="78"/>
  <c r="F400" i="78"/>
  <c r="G400" i="78"/>
  <c r="H2" i="77"/>
  <c r="A5" i="77"/>
  <c r="G5" i="77"/>
  <c r="E101" i="76" s="1"/>
  <c r="A6" i="77"/>
  <c r="G7" i="77"/>
  <c r="H9" i="77"/>
  <c r="C12" i="77"/>
  <c r="H12" i="77" s="1"/>
  <c r="F12" i="77"/>
  <c r="C13" i="77"/>
  <c r="H13" i="77" s="1"/>
  <c r="F13" i="77"/>
  <c r="C14" i="77"/>
  <c r="F14" i="77"/>
  <c r="C15" i="77"/>
  <c r="F15" i="77"/>
  <c r="C16" i="77"/>
  <c r="H16" i="77" s="1"/>
  <c r="F16" i="77"/>
  <c r="C17" i="77"/>
  <c r="F17" i="77"/>
  <c r="C18" i="77"/>
  <c r="F18" i="77"/>
  <c r="C19" i="77"/>
  <c r="F19" i="77"/>
  <c r="C20" i="77"/>
  <c r="H20" i="77" s="1"/>
  <c r="F20" i="77"/>
  <c r="C21" i="77"/>
  <c r="F21" i="77"/>
  <c r="C22" i="77"/>
  <c r="F22" i="77"/>
  <c r="C23" i="77"/>
  <c r="F23" i="77"/>
  <c r="C24" i="77"/>
  <c r="H24" i="77" s="1"/>
  <c r="F24" i="77"/>
  <c r="C25" i="77"/>
  <c r="F25" i="77"/>
  <c r="C26" i="77"/>
  <c r="F26" i="77"/>
  <c r="C27" i="77"/>
  <c r="H27" i="77" s="1"/>
  <c r="F27" i="77"/>
  <c r="C28" i="77"/>
  <c r="F28" i="77"/>
  <c r="E2" i="46"/>
  <c r="I100" i="76" s="1"/>
  <c r="A3" i="46"/>
  <c r="F3" i="46"/>
  <c r="E100" i="76" s="1"/>
  <c r="A4" i="46"/>
  <c r="F5" i="46"/>
  <c r="A7" i="46"/>
  <c r="D7" i="46"/>
  <c r="E7" i="46"/>
  <c r="G7" i="46"/>
  <c r="B8" i="46"/>
  <c r="D8" i="46"/>
  <c r="E8" i="46"/>
  <c r="F8" i="46"/>
  <c r="F10" i="46"/>
  <c r="G10" i="46"/>
  <c r="F11" i="46"/>
  <c r="G11" i="46"/>
  <c r="F12" i="46"/>
  <c r="G12" i="46"/>
  <c r="F13" i="46"/>
  <c r="G13" i="46"/>
  <c r="F14" i="46"/>
  <c r="G14" i="46"/>
  <c r="F15" i="46"/>
  <c r="G15" i="46"/>
  <c r="F16" i="46"/>
  <c r="G16" i="46"/>
  <c r="F17" i="46"/>
  <c r="G17" i="46"/>
  <c r="F18" i="46"/>
  <c r="G18" i="46"/>
  <c r="F19" i="46"/>
  <c r="G19" i="46"/>
  <c r="F20" i="46"/>
  <c r="G20" i="46"/>
  <c r="F21" i="46"/>
  <c r="G21" i="46"/>
  <c r="F22" i="46"/>
  <c r="G22" i="46"/>
  <c r="F23" i="46"/>
  <c r="G23" i="46"/>
  <c r="F24" i="46"/>
  <c r="G24" i="46"/>
  <c r="F25" i="46"/>
  <c r="G25" i="46"/>
  <c r="F26" i="46"/>
  <c r="G26" i="46"/>
  <c r="F27" i="46"/>
  <c r="G27" i="46"/>
  <c r="F28" i="46"/>
  <c r="G28" i="46"/>
  <c r="F29" i="46"/>
  <c r="G29" i="46"/>
  <c r="F30" i="46"/>
  <c r="G30" i="46"/>
  <c r="F31" i="46"/>
  <c r="G31" i="46"/>
  <c r="F32" i="46"/>
  <c r="G32" i="46"/>
  <c r="F33" i="46"/>
  <c r="G33" i="46"/>
  <c r="F34" i="46"/>
  <c r="G34" i="46"/>
  <c r="F35" i="46"/>
  <c r="G35" i="46"/>
  <c r="F36" i="46"/>
  <c r="G36" i="46"/>
  <c r="F37" i="46"/>
  <c r="G37" i="46"/>
  <c r="F38" i="46"/>
  <c r="G38" i="46"/>
  <c r="F39" i="46"/>
  <c r="G39" i="46"/>
  <c r="F40" i="46"/>
  <c r="G40" i="46"/>
  <c r="F41" i="46"/>
  <c r="G41" i="46"/>
  <c r="F42" i="46"/>
  <c r="G42" i="46"/>
  <c r="F43" i="46"/>
  <c r="G43" i="46"/>
  <c r="F44" i="46"/>
  <c r="G44" i="46"/>
  <c r="F45" i="46"/>
  <c r="G45" i="46"/>
  <c r="F46" i="46"/>
  <c r="G46" i="46"/>
  <c r="F47" i="46"/>
  <c r="G47" i="46"/>
  <c r="F48" i="46"/>
  <c r="G48" i="46"/>
  <c r="F49" i="46"/>
  <c r="G49" i="46"/>
  <c r="F50" i="46"/>
  <c r="G50" i="46"/>
  <c r="F51" i="46"/>
  <c r="G51" i="46"/>
  <c r="F52" i="46"/>
  <c r="G52" i="46"/>
  <c r="F53" i="46"/>
  <c r="G53" i="46"/>
  <c r="F54" i="46"/>
  <c r="G54" i="46"/>
  <c r="F55" i="46"/>
  <c r="G55" i="46"/>
  <c r="F56" i="46"/>
  <c r="G56" i="46"/>
  <c r="F57" i="46"/>
  <c r="G57" i="46"/>
  <c r="F58" i="46"/>
  <c r="G58" i="46"/>
  <c r="F59" i="46"/>
  <c r="G59" i="46"/>
  <c r="F60" i="46"/>
  <c r="G60" i="46"/>
  <c r="F61" i="46"/>
  <c r="G61" i="46"/>
  <c r="F62" i="46"/>
  <c r="G62" i="46"/>
  <c r="F63" i="46"/>
  <c r="G63" i="46"/>
  <c r="F64" i="46"/>
  <c r="G64" i="46"/>
  <c r="F65" i="46"/>
  <c r="G65" i="46"/>
  <c r="F66" i="46"/>
  <c r="G66" i="46"/>
  <c r="F67" i="46"/>
  <c r="G67" i="46"/>
  <c r="F68" i="46"/>
  <c r="G68" i="46"/>
  <c r="F69" i="46"/>
  <c r="G69" i="46"/>
  <c r="F70" i="46"/>
  <c r="G70" i="46"/>
  <c r="F71" i="46"/>
  <c r="G71" i="46"/>
  <c r="F72" i="46"/>
  <c r="G72" i="46"/>
  <c r="F73" i="46"/>
  <c r="G73" i="46"/>
  <c r="F74" i="46"/>
  <c r="G74" i="46"/>
  <c r="F75" i="46"/>
  <c r="G75" i="46"/>
  <c r="F76" i="46"/>
  <c r="G76" i="46"/>
  <c r="F77" i="46"/>
  <c r="G77" i="46"/>
  <c r="F78" i="46"/>
  <c r="G78" i="46"/>
  <c r="F79" i="46"/>
  <c r="G79" i="46"/>
  <c r="F80" i="46"/>
  <c r="G80" i="46"/>
  <c r="F81" i="46"/>
  <c r="G81" i="46"/>
  <c r="F82" i="46"/>
  <c r="G82" i="46"/>
  <c r="F83" i="46"/>
  <c r="G83" i="46"/>
  <c r="F84" i="46"/>
  <c r="G84" i="46"/>
  <c r="F85" i="46"/>
  <c r="G85" i="46"/>
  <c r="F86" i="46"/>
  <c r="G86" i="46"/>
  <c r="F87" i="46"/>
  <c r="G87" i="46"/>
  <c r="F88" i="46"/>
  <c r="G88" i="46"/>
  <c r="F89" i="46"/>
  <c r="G89" i="46"/>
  <c r="F90" i="46"/>
  <c r="G90" i="46"/>
  <c r="F91" i="46"/>
  <c r="G91" i="46"/>
  <c r="F92" i="46"/>
  <c r="G92" i="46"/>
  <c r="F93" i="46"/>
  <c r="G93" i="46"/>
  <c r="F94" i="46"/>
  <c r="G94" i="46"/>
  <c r="F95" i="46"/>
  <c r="G95" i="46"/>
  <c r="F96" i="46"/>
  <c r="G96" i="46"/>
  <c r="F97" i="46"/>
  <c r="G97" i="46"/>
  <c r="F98" i="46"/>
  <c r="G98" i="46"/>
  <c r="F99" i="46"/>
  <c r="G99" i="46"/>
  <c r="F100" i="46"/>
  <c r="G100" i="46"/>
  <c r="F101" i="46"/>
  <c r="G101" i="46"/>
  <c r="F102" i="46"/>
  <c r="G102" i="46"/>
  <c r="F103" i="46"/>
  <c r="G103" i="46"/>
  <c r="F104" i="46"/>
  <c r="G104" i="46"/>
  <c r="F105" i="46"/>
  <c r="G105" i="46"/>
  <c r="F106" i="46"/>
  <c r="G106" i="46"/>
  <c r="F107" i="46"/>
  <c r="G107" i="46"/>
  <c r="F108" i="46"/>
  <c r="G108" i="46"/>
  <c r="F109" i="46"/>
  <c r="G109" i="46"/>
  <c r="F110" i="46"/>
  <c r="G110" i="46"/>
  <c r="F111" i="46"/>
  <c r="G111" i="46"/>
  <c r="F112" i="46"/>
  <c r="G112" i="46"/>
  <c r="F113" i="46"/>
  <c r="G113" i="46"/>
  <c r="F114" i="46"/>
  <c r="G114" i="46"/>
  <c r="F115" i="46"/>
  <c r="G115" i="46"/>
  <c r="F116" i="46"/>
  <c r="G116" i="46"/>
  <c r="F117" i="46"/>
  <c r="G117" i="46"/>
  <c r="F118" i="46"/>
  <c r="G118" i="46"/>
  <c r="F119" i="46"/>
  <c r="G119" i="46"/>
  <c r="F120" i="46"/>
  <c r="G120" i="46"/>
  <c r="F121" i="46"/>
  <c r="G121" i="46"/>
  <c r="F122" i="46"/>
  <c r="G122" i="46"/>
  <c r="F123" i="46"/>
  <c r="G123" i="46"/>
  <c r="F124" i="46"/>
  <c r="G124" i="46"/>
  <c r="F125" i="46"/>
  <c r="G125" i="46"/>
  <c r="F126" i="46"/>
  <c r="G126" i="46"/>
  <c r="F127" i="46"/>
  <c r="G127" i="46"/>
  <c r="F128" i="46"/>
  <c r="G128" i="46"/>
  <c r="F129" i="46"/>
  <c r="G129" i="46"/>
  <c r="F130" i="46"/>
  <c r="G130" i="46"/>
  <c r="F131" i="46"/>
  <c r="G131" i="46"/>
  <c r="F132" i="46"/>
  <c r="G132" i="46"/>
  <c r="F133" i="46"/>
  <c r="G133" i="46"/>
  <c r="F134" i="46"/>
  <c r="G134" i="46"/>
  <c r="F135" i="46"/>
  <c r="G135" i="46"/>
  <c r="F136" i="46"/>
  <c r="G136" i="46"/>
  <c r="F137" i="46"/>
  <c r="G137" i="46"/>
  <c r="F138" i="46"/>
  <c r="G138" i="46"/>
  <c r="F139" i="46"/>
  <c r="G139" i="46"/>
  <c r="F140" i="46"/>
  <c r="G140" i="46"/>
  <c r="F141" i="46"/>
  <c r="G141" i="46"/>
  <c r="F142" i="46"/>
  <c r="G142" i="46"/>
  <c r="F143" i="46"/>
  <c r="G143" i="46"/>
  <c r="F144" i="46"/>
  <c r="G144" i="46"/>
  <c r="F145" i="46"/>
  <c r="G145" i="46"/>
  <c r="F146" i="46"/>
  <c r="G146" i="46"/>
  <c r="F147" i="46"/>
  <c r="G147" i="46"/>
  <c r="F148" i="46"/>
  <c r="G148" i="46"/>
  <c r="F149" i="46"/>
  <c r="G149" i="46"/>
  <c r="F150" i="46"/>
  <c r="G150" i="46"/>
  <c r="F151" i="46"/>
  <c r="G151" i="46"/>
  <c r="F152" i="46"/>
  <c r="G152" i="46"/>
  <c r="F153" i="46"/>
  <c r="G153" i="46"/>
  <c r="F154" i="46"/>
  <c r="G154" i="46"/>
  <c r="F155" i="46"/>
  <c r="G155" i="46"/>
  <c r="F156" i="46"/>
  <c r="G156" i="46"/>
  <c r="F157" i="46"/>
  <c r="G157" i="46"/>
  <c r="F158" i="46"/>
  <c r="G158" i="46"/>
  <c r="F159" i="46"/>
  <c r="G159" i="46"/>
  <c r="F160" i="46"/>
  <c r="G160" i="46"/>
  <c r="F161" i="46"/>
  <c r="G161" i="46"/>
  <c r="F162" i="46"/>
  <c r="G162" i="46"/>
  <c r="F163" i="46"/>
  <c r="G163" i="46"/>
  <c r="F164" i="46"/>
  <c r="G164" i="46"/>
  <c r="F165" i="46"/>
  <c r="G165" i="46"/>
  <c r="F166" i="46"/>
  <c r="G166" i="46"/>
  <c r="F167" i="46"/>
  <c r="G167" i="46"/>
  <c r="F168" i="46"/>
  <c r="G168" i="46"/>
  <c r="F169" i="46"/>
  <c r="G169" i="46"/>
  <c r="F170" i="46"/>
  <c r="G170" i="46"/>
  <c r="F171" i="46"/>
  <c r="G171" i="46"/>
  <c r="F172" i="46"/>
  <c r="G172" i="46"/>
  <c r="F173" i="46"/>
  <c r="G173" i="46"/>
  <c r="F174" i="46"/>
  <c r="G174" i="46"/>
  <c r="F175" i="46"/>
  <c r="G175" i="46"/>
  <c r="F176" i="46"/>
  <c r="G176" i="46"/>
  <c r="F177" i="46"/>
  <c r="G177" i="46"/>
  <c r="F178" i="46"/>
  <c r="G178" i="46"/>
  <c r="F179" i="46"/>
  <c r="G179" i="46"/>
  <c r="F180" i="46"/>
  <c r="G180" i="46"/>
  <c r="F181" i="46"/>
  <c r="G181" i="46"/>
  <c r="F182" i="46"/>
  <c r="G182" i="46"/>
  <c r="F183" i="46"/>
  <c r="G183" i="46"/>
  <c r="F184" i="46"/>
  <c r="G184" i="46"/>
  <c r="F185" i="46"/>
  <c r="G185" i="46"/>
  <c r="F186" i="46"/>
  <c r="G186" i="46"/>
  <c r="F187" i="46"/>
  <c r="G187" i="46"/>
  <c r="F188" i="46"/>
  <c r="G188" i="46"/>
  <c r="F189" i="46"/>
  <c r="G189" i="46"/>
  <c r="F190" i="46"/>
  <c r="G190" i="46"/>
  <c r="F191" i="46"/>
  <c r="G191" i="46"/>
  <c r="F192" i="46"/>
  <c r="G192" i="46"/>
  <c r="F193" i="46"/>
  <c r="G193" i="46"/>
  <c r="F194" i="46"/>
  <c r="G194" i="46"/>
  <c r="F195" i="46"/>
  <c r="G195" i="46"/>
  <c r="F196" i="46"/>
  <c r="G196" i="46"/>
  <c r="F197" i="46"/>
  <c r="G197" i="46"/>
  <c r="F198" i="46"/>
  <c r="G198" i="46"/>
  <c r="F199" i="46"/>
  <c r="G199" i="46"/>
  <c r="F200" i="46"/>
  <c r="G200" i="46"/>
  <c r="F201" i="46"/>
  <c r="G201" i="46"/>
  <c r="F202" i="46"/>
  <c r="G202" i="46"/>
  <c r="F203" i="46"/>
  <c r="G203" i="46"/>
  <c r="F204" i="46"/>
  <c r="G204" i="46"/>
  <c r="F205" i="46"/>
  <c r="G205" i="46"/>
  <c r="F206" i="46"/>
  <c r="G206" i="46"/>
  <c r="F207" i="46"/>
  <c r="G207" i="46"/>
  <c r="F208" i="46"/>
  <c r="G208" i="46"/>
  <c r="F209" i="46"/>
  <c r="G209" i="46"/>
  <c r="F210" i="46"/>
  <c r="G210" i="46"/>
  <c r="F211" i="46"/>
  <c r="G211" i="46"/>
  <c r="F212" i="46"/>
  <c r="G212" i="46"/>
  <c r="F213" i="46"/>
  <c r="G213" i="46"/>
  <c r="F214" i="46"/>
  <c r="G214" i="46"/>
  <c r="F215" i="46"/>
  <c r="G215" i="46"/>
  <c r="F216" i="46"/>
  <c r="G216" i="46"/>
  <c r="F217" i="46"/>
  <c r="G217" i="46"/>
  <c r="F218" i="46"/>
  <c r="G218" i="46"/>
  <c r="F219" i="46"/>
  <c r="G219" i="46"/>
  <c r="F220" i="46"/>
  <c r="G220" i="46"/>
  <c r="F221" i="46"/>
  <c r="G221" i="46"/>
  <c r="F222" i="46"/>
  <c r="G222" i="46"/>
  <c r="F223" i="46"/>
  <c r="G223" i="46"/>
  <c r="F224" i="46"/>
  <c r="G224" i="46"/>
  <c r="F225" i="46"/>
  <c r="G225" i="46"/>
  <c r="F226" i="46"/>
  <c r="G226" i="46"/>
  <c r="F227" i="46"/>
  <c r="G227" i="46"/>
  <c r="F228" i="46"/>
  <c r="G228" i="46"/>
  <c r="F229" i="46"/>
  <c r="G229" i="46"/>
  <c r="F230" i="46"/>
  <c r="G230" i="46"/>
  <c r="F231" i="46"/>
  <c r="G231" i="46"/>
  <c r="F232" i="46"/>
  <c r="G232" i="46"/>
  <c r="F233" i="46"/>
  <c r="G233" i="46"/>
  <c r="F234" i="46"/>
  <c r="G234" i="46"/>
  <c r="F235" i="46"/>
  <c r="G235" i="46"/>
  <c r="F236" i="46"/>
  <c r="G236" i="46"/>
  <c r="F237" i="46"/>
  <c r="G237" i="46"/>
  <c r="F238" i="46"/>
  <c r="G238" i="46"/>
  <c r="F239" i="46"/>
  <c r="G239" i="46"/>
  <c r="F240" i="46"/>
  <c r="G240" i="46"/>
  <c r="F241" i="46"/>
  <c r="G241" i="46"/>
  <c r="F242" i="46"/>
  <c r="G242" i="46"/>
  <c r="F243" i="46"/>
  <c r="G243" i="46"/>
  <c r="F244" i="46"/>
  <c r="G244" i="46"/>
  <c r="F245" i="46"/>
  <c r="G245" i="46"/>
  <c r="F246" i="46"/>
  <c r="G246" i="46"/>
  <c r="F247" i="46"/>
  <c r="G247" i="46"/>
  <c r="F248" i="46"/>
  <c r="G248" i="46"/>
  <c r="F249" i="46"/>
  <c r="G249" i="46"/>
  <c r="F250" i="46"/>
  <c r="G250" i="46"/>
  <c r="F251" i="46"/>
  <c r="G251" i="46"/>
  <c r="F252" i="46"/>
  <c r="G252" i="46"/>
  <c r="F253" i="46"/>
  <c r="G253" i="46"/>
  <c r="F254" i="46"/>
  <c r="G254" i="46"/>
  <c r="F255" i="46"/>
  <c r="G255" i="46"/>
  <c r="F256" i="46"/>
  <c r="G256" i="46"/>
  <c r="F257" i="46"/>
  <c r="G257" i="46"/>
  <c r="F258" i="46"/>
  <c r="G258" i="46"/>
  <c r="F259" i="46"/>
  <c r="G259" i="46"/>
  <c r="F260" i="46"/>
  <c r="G260" i="46"/>
  <c r="F261" i="46"/>
  <c r="G261" i="46"/>
  <c r="F262" i="46"/>
  <c r="G262" i="46"/>
  <c r="F263" i="46"/>
  <c r="G263" i="46"/>
  <c r="F264" i="46"/>
  <c r="G264" i="46"/>
  <c r="F265" i="46"/>
  <c r="G265" i="46"/>
  <c r="F266" i="46"/>
  <c r="G266" i="46"/>
  <c r="F267" i="46"/>
  <c r="G267" i="46"/>
  <c r="F268" i="46"/>
  <c r="G268" i="46"/>
  <c r="F269" i="46"/>
  <c r="G269" i="46"/>
  <c r="F270" i="46"/>
  <c r="G270" i="46"/>
  <c r="F271" i="46"/>
  <c r="G271" i="46"/>
  <c r="F272" i="46"/>
  <c r="G272" i="46"/>
  <c r="F273" i="46"/>
  <c r="G273" i="46"/>
  <c r="F274" i="46"/>
  <c r="G274" i="46"/>
  <c r="F275" i="46"/>
  <c r="G275" i="46"/>
  <c r="F276" i="46"/>
  <c r="G276" i="46"/>
  <c r="F277" i="46"/>
  <c r="G277" i="46"/>
  <c r="F278" i="46"/>
  <c r="G278" i="46"/>
  <c r="F279" i="46"/>
  <c r="G279" i="46"/>
  <c r="F280" i="46"/>
  <c r="G280" i="46"/>
  <c r="F281" i="46"/>
  <c r="G281" i="46"/>
  <c r="F282" i="46"/>
  <c r="G282" i="46"/>
  <c r="F283" i="46"/>
  <c r="G283" i="46"/>
  <c r="F284" i="46"/>
  <c r="G284" i="46"/>
  <c r="F285" i="46"/>
  <c r="G285" i="46"/>
  <c r="F286" i="46"/>
  <c r="G286" i="46"/>
  <c r="F287" i="46"/>
  <c r="G287" i="46"/>
  <c r="F288" i="46"/>
  <c r="G288" i="46"/>
  <c r="F289" i="46"/>
  <c r="G289" i="46"/>
  <c r="F290" i="46"/>
  <c r="G290" i="46"/>
  <c r="F291" i="46"/>
  <c r="G291" i="46"/>
  <c r="F292" i="46"/>
  <c r="G292" i="46"/>
  <c r="F293" i="46"/>
  <c r="G293" i="46"/>
  <c r="F294" i="46"/>
  <c r="G294" i="46"/>
  <c r="F295" i="46"/>
  <c r="G295" i="46"/>
  <c r="F296" i="46"/>
  <c r="G296" i="46"/>
  <c r="F297" i="46"/>
  <c r="G297" i="46"/>
  <c r="F298" i="46"/>
  <c r="G298" i="46"/>
  <c r="F299" i="46"/>
  <c r="G299" i="46"/>
  <c r="F300" i="46"/>
  <c r="G300" i="46"/>
  <c r="F301" i="46"/>
  <c r="G301" i="46"/>
  <c r="F302" i="46"/>
  <c r="G302" i="46"/>
  <c r="F303" i="46"/>
  <c r="G303" i="46"/>
  <c r="F304" i="46"/>
  <c r="G304" i="46"/>
  <c r="F305" i="46"/>
  <c r="G305" i="46"/>
  <c r="F306" i="46"/>
  <c r="G306" i="46"/>
  <c r="F307" i="46"/>
  <c r="G307" i="46"/>
  <c r="F308" i="46"/>
  <c r="G308" i="46"/>
  <c r="F309" i="46"/>
  <c r="G309" i="46"/>
  <c r="F310" i="46"/>
  <c r="G310" i="46"/>
  <c r="F311" i="46"/>
  <c r="G311" i="46"/>
  <c r="F312" i="46"/>
  <c r="G312" i="46"/>
  <c r="F313" i="46"/>
  <c r="G313" i="46"/>
  <c r="F314" i="46"/>
  <c r="G314" i="46"/>
  <c r="F315" i="46"/>
  <c r="G315" i="46"/>
  <c r="F316" i="46"/>
  <c r="G316" i="46"/>
  <c r="F317" i="46"/>
  <c r="G317" i="46"/>
  <c r="F318" i="46"/>
  <c r="G318" i="46"/>
  <c r="F319" i="46"/>
  <c r="G319" i="46"/>
  <c r="F320" i="46"/>
  <c r="G320" i="46"/>
  <c r="F321" i="46"/>
  <c r="G321" i="46"/>
  <c r="F322" i="46"/>
  <c r="G322" i="46"/>
  <c r="F323" i="46"/>
  <c r="G323" i="46"/>
  <c r="F324" i="46"/>
  <c r="G324" i="46"/>
  <c r="F325" i="46"/>
  <c r="G325" i="46"/>
  <c r="F326" i="46"/>
  <c r="G326" i="46"/>
  <c r="F327" i="46"/>
  <c r="G327" i="46"/>
  <c r="F328" i="46"/>
  <c r="G328" i="46"/>
  <c r="F329" i="46"/>
  <c r="G329" i="46"/>
  <c r="F330" i="46"/>
  <c r="G330" i="46"/>
  <c r="F331" i="46"/>
  <c r="G331" i="46"/>
  <c r="F332" i="46"/>
  <c r="G332" i="46"/>
  <c r="F333" i="46"/>
  <c r="G333" i="46"/>
  <c r="F334" i="46"/>
  <c r="G334" i="46"/>
  <c r="F335" i="46"/>
  <c r="G335" i="46"/>
  <c r="F336" i="46"/>
  <c r="G336" i="46"/>
  <c r="F337" i="46"/>
  <c r="G337" i="46"/>
  <c r="F338" i="46"/>
  <c r="G338" i="46"/>
  <c r="F339" i="46"/>
  <c r="G339" i="46"/>
  <c r="F340" i="46"/>
  <c r="G340" i="46"/>
  <c r="F341" i="46"/>
  <c r="G341" i="46"/>
  <c r="F342" i="46"/>
  <c r="G342" i="46"/>
  <c r="F343" i="46"/>
  <c r="G343" i="46"/>
  <c r="F344" i="46"/>
  <c r="G344" i="46"/>
  <c r="F345" i="46"/>
  <c r="G345" i="46"/>
  <c r="F346" i="46"/>
  <c r="G346" i="46"/>
  <c r="F347" i="46"/>
  <c r="G347" i="46"/>
  <c r="F348" i="46"/>
  <c r="G348" i="46"/>
  <c r="F349" i="46"/>
  <c r="G349" i="46"/>
  <c r="F350" i="46"/>
  <c r="G350" i="46"/>
  <c r="F351" i="46"/>
  <c r="G351" i="46"/>
  <c r="F352" i="46"/>
  <c r="G352" i="46"/>
  <c r="F353" i="46"/>
  <c r="G353" i="46"/>
  <c r="F354" i="46"/>
  <c r="G354" i="46"/>
  <c r="F355" i="46"/>
  <c r="G355" i="46"/>
  <c r="F356" i="46"/>
  <c r="G356" i="46"/>
  <c r="F357" i="46"/>
  <c r="G357" i="46"/>
  <c r="F358" i="46"/>
  <c r="G358" i="46"/>
  <c r="F359" i="46"/>
  <c r="G359" i="46"/>
  <c r="F360" i="46"/>
  <c r="G360" i="46"/>
  <c r="F361" i="46"/>
  <c r="G361" i="46"/>
  <c r="F362" i="46"/>
  <c r="G362" i="46"/>
  <c r="F363" i="46"/>
  <c r="G363" i="46"/>
  <c r="F364" i="46"/>
  <c r="G364" i="46"/>
  <c r="F365" i="46"/>
  <c r="G365" i="46"/>
  <c r="F366" i="46"/>
  <c r="G366" i="46"/>
  <c r="F367" i="46"/>
  <c r="G367" i="46"/>
  <c r="F368" i="46"/>
  <c r="G368" i="46"/>
  <c r="F369" i="46"/>
  <c r="G369" i="46"/>
  <c r="F370" i="46"/>
  <c r="G370" i="46"/>
  <c r="F371" i="46"/>
  <c r="G371" i="46"/>
  <c r="F372" i="46"/>
  <c r="G372" i="46"/>
  <c r="F373" i="46"/>
  <c r="G373" i="46"/>
  <c r="F374" i="46"/>
  <c r="G374" i="46"/>
  <c r="F375" i="46"/>
  <c r="G375" i="46"/>
  <c r="F376" i="46"/>
  <c r="G376" i="46"/>
  <c r="F377" i="46"/>
  <c r="G377" i="46"/>
  <c r="F378" i="46"/>
  <c r="G378" i="46"/>
  <c r="F379" i="46"/>
  <c r="G379" i="46"/>
  <c r="F380" i="46"/>
  <c r="G380" i="46"/>
  <c r="F381" i="46"/>
  <c r="G381" i="46"/>
  <c r="F382" i="46"/>
  <c r="G382" i="46"/>
  <c r="F383" i="46"/>
  <c r="G383" i="46"/>
  <c r="F384" i="46"/>
  <c r="G384" i="46"/>
  <c r="F385" i="46"/>
  <c r="G385" i="46"/>
  <c r="F386" i="46"/>
  <c r="G386" i="46"/>
  <c r="F387" i="46"/>
  <c r="G387" i="46"/>
  <c r="F388" i="46"/>
  <c r="G388" i="46"/>
  <c r="F389" i="46"/>
  <c r="G389" i="46"/>
  <c r="F390" i="46"/>
  <c r="G390" i="46"/>
  <c r="F391" i="46"/>
  <c r="G391" i="46"/>
  <c r="F392" i="46"/>
  <c r="G392" i="46"/>
  <c r="F393" i="46"/>
  <c r="G393" i="46"/>
  <c r="F394" i="46"/>
  <c r="G394" i="46"/>
  <c r="F395" i="46"/>
  <c r="G395" i="46"/>
  <c r="F396" i="46"/>
  <c r="G396" i="46"/>
  <c r="F397" i="46"/>
  <c r="G397" i="46"/>
  <c r="F398" i="46"/>
  <c r="G398" i="46"/>
  <c r="F399" i="46"/>
  <c r="G399" i="46"/>
  <c r="F400" i="46"/>
  <c r="G400" i="46"/>
  <c r="H2" i="44"/>
  <c r="A5" i="44"/>
  <c r="G5" i="44"/>
  <c r="E99" i="76" s="1"/>
  <c r="A6" i="44"/>
  <c r="G7" i="44"/>
  <c r="H10" i="44"/>
  <c r="C12" i="44"/>
  <c r="F12" i="44"/>
  <c r="G12" i="44" s="1"/>
  <c r="C13" i="44"/>
  <c r="F13" i="44"/>
  <c r="C14" i="44"/>
  <c r="F14" i="44"/>
  <c r="C15" i="44"/>
  <c r="F15" i="44"/>
  <c r="C16" i="44"/>
  <c r="F16" i="44"/>
  <c r="C17" i="44"/>
  <c r="F17" i="44"/>
  <c r="C18" i="44"/>
  <c r="F18" i="44"/>
  <c r="C19" i="44"/>
  <c r="F19" i="44"/>
  <c r="C20" i="44"/>
  <c r="F20" i="44"/>
  <c r="C21" i="44"/>
  <c r="F21" i="44"/>
  <c r="C22" i="44"/>
  <c r="F22" i="44"/>
  <c r="C23" i="44"/>
  <c r="F23" i="44"/>
  <c r="C24" i="44"/>
  <c r="F24" i="44"/>
  <c r="C25" i="44"/>
  <c r="F25" i="44"/>
  <c r="C26" i="44"/>
  <c r="F26" i="44"/>
  <c r="C27" i="44"/>
  <c r="F27" i="44"/>
  <c r="C28" i="44"/>
  <c r="F28" i="44"/>
  <c r="C29" i="44"/>
  <c r="F29" i="44"/>
  <c r="C30" i="44"/>
  <c r="F30" i="44"/>
  <c r="C31" i="44"/>
  <c r="F31" i="44"/>
  <c r="C32" i="44"/>
  <c r="F32" i="44"/>
  <c r="C33" i="44"/>
  <c r="F33" i="44"/>
  <c r="D2" i="89"/>
  <c r="H96" i="76" s="1"/>
  <c r="E2" i="89"/>
  <c r="I96" i="76" s="1"/>
  <c r="A5" i="89"/>
  <c r="G5" i="89"/>
  <c r="E96" i="76" s="1"/>
  <c r="A6" i="89"/>
  <c r="J6" i="89"/>
  <c r="F11" i="89"/>
  <c r="F12" i="89"/>
  <c r="F13" i="89"/>
  <c r="D14" i="89"/>
  <c r="F16" i="89"/>
  <c r="F17" i="89"/>
  <c r="F18" i="89"/>
  <c r="F19" i="89" s="1"/>
  <c r="D19" i="89"/>
  <c r="E19" i="89"/>
  <c r="F21" i="89"/>
  <c r="F22" i="89"/>
  <c r="F23" i="89"/>
  <c r="D24" i="89"/>
  <c r="F28" i="89"/>
  <c r="K28" i="89" s="1"/>
  <c r="J28" i="89"/>
  <c r="F29" i="89"/>
  <c r="K29" i="89" s="1"/>
  <c r="J29" i="89"/>
  <c r="F30" i="89"/>
  <c r="K30" i="89" s="1"/>
  <c r="J30" i="89"/>
  <c r="F31" i="89"/>
  <c r="K31" i="89" s="1"/>
  <c r="J31" i="89"/>
  <c r="F32" i="89"/>
  <c r="K32" i="89" s="1"/>
  <c r="J32" i="89"/>
  <c r="C33" i="89"/>
  <c r="D33" i="89"/>
  <c r="E33" i="89"/>
  <c r="G33" i="89"/>
  <c r="H33" i="89"/>
  <c r="I33" i="89"/>
  <c r="D2" i="88"/>
  <c r="H95" i="76" s="1"/>
  <c r="E2" i="88"/>
  <c r="I95" i="76" s="1"/>
  <c r="A3" i="88"/>
  <c r="F3" i="88"/>
  <c r="A4" i="88"/>
  <c r="F5" i="88"/>
  <c r="D7" i="88"/>
  <c r="E7" i="88"/>
  <c r="G7" i="88"/>
  <c r="F9" i="88"/>
  <c r="G9" i="88"/>
  <c r="F10" i="88"/>
  <c r="G10" i="88"/>
  <c r="F11" i="88"/>
  <c r="G11" i="88"/>
  <c r="F12" i="88"/>
  <c r="G12" i="88"/>
  <c r="F13" i="88"/>
  <c r="G13" i="88"/>
  <c r="F14" i="88"/>
  <c r="G14" i="88"/>
  <c r="F15" i="88"/>
  <c r="G15" i="88"/>
  <c r="F16" i="88"/>
  <c r="G16" i="88"/>
  <c r="F17" i="88"/>
  <c r="G17" i="88"/>
  <c r="F18" i="88"/>
  <c r="G18" i="88"/>
  <c r="F19" i="88"/>
  <c r="G19" i="88"/>
  <c r="F20" i="88"/>
  <c r="G20" i="88"/>
  <c r="F21" i="88"/>
  <c r="G21" i="88"/>
  <c r="F22" i="88"/>
  <c r="G22" i="88"/>
  <c r="F23" i="88"/>
  <c r="G23" i="88"/>
  <c r="F24" i="88"/>
  <c r="G24" i="88"/>
  <c r="F25" i="88"/>
  <c r="G25" i="88"/>
  <c r="F26" i="88"/>
  <c r="G26" i="88"/>
  <c r="F27" i="88"/>
  <c r="G27" i="88"/>
  <c r="F28" i="88"/>
  <c r="G28" i="88"/>
  <c r="F29" i="88"/>
  <c r="G29" i="88"/>
  <c r="F30" i="88"/>
  <c r="G30" i="88"/>
  <c r="F31" i="88"/>
  <c r="G31" i="88"/>
  <c r="F32" i="88"/>
  <c r="G32" i="88"/>
  <c r="F33" i="88"/>
  <c r="G33" i="88"/>
  <c r="F34" i="88"/>
  <c r="G34" i="88"/>
  <c r="F35" i="88"/>
  <c r="G35" i="88"/>
  <c r="F36" i="88"/>
  <c r="G36" i="88"/>
  <c r="F37" i="88"/>
  <c r="G37" i="88"/>
  <c r="F38" i="88"/>
  <c r="G38" i="88"/>
  <c r="F39" i="88"/>
  <c r="G39" i="88"/>
  <c r="F40" i="88"/>
  <c r="G40" i="88"/>
  <c r="F41" i="88"/>
  <c r="G41" i="88"/>
  <c r="F42" i="88"/>
  <c r="G42" i="88"/>
  <c r="F43" i="88"/>
  <c r="G43" i="88"/>
  <c r="F44" i="88"/>
  <c r="G44" i="88"/>
  <c r="F45" i="88"/>
  <c r="G45" i="88"/>
  <c r="F46" i="88"/>
  <c r="G46" i="88"/>
  <c r="F47" i="88"/>
  <c r="G47" i="88"/>
  <c r="F48" i="88"/>
  <c r="G48" i="88"/>
  <c r="F49" i="88"/>
  <c r="G49" i="88"/>
  <c r="F50" i="88"/>
  <c r="G50" i="88"/>
  <c r="F51" i="88"/>
  <c r="G51" i="88"/>
  <c r="F52" i="88"/>
  <c r="G52" i="88"/>
  <c r="F53" i="88"/>
  <c r="G53" i="88"/>
  <c r="F54" i="88"/>
  <c r="G54" i="88"/>
  <c r="F55" i="88"/>
  <c r="G55" i="88"/>
  <c r="F56" i="88"/>
  <c r="G56" i="88"/>
  <c r="F57" i="88"/>
  <c r="G57" i="88"/>
  <c r="F58" i="88"/>
  <c r="G58" i="88"/>
  <c r="F59" i="88"/>
  <c r="G59" i="88"/>
  <c r="F60" i="88"/>
  <c r="G60" i="88"/>
  <c r="F61" i="88"/>
  <c r="G61" i="88"/>
  <c r="F62" i="88"/>
  <c r="G62" i="88"/>
  <c r="F63" i="88"/>
  <c r="G63" i="88"/>
  <c r="F64" i="88"/>
  <c r="G64" i="88"/>
  <c r="F65" i="88"/>
  <c r="G65" i="88"/>
  <c r="F66" i="88"/>
  <c r="G66" i="88"/>
  <c r="F67" i="88"/>
  <c r="G67" i="88"/>
  <c r="F68" i="88"/>
  <c r="G68" i="88"/>
  <c r="F69" i="88"/>
  <c r="G69" i="88"/>
  <c r="F70" i="88"/>
  <c r="G70" i="88"/>
  <c r="F71" i="88"/>
  <c r="G71" i="88"/>
  <c r="F72" i="88"/>
  <c r="G72" i="88"/>
  <c r="F73" i="88"/>
  <c r="G73" i="88"/>
  <c r="F74" i="88"/>
  <c r="G74" i="88"/>
  <c r="F75" i="88"/>
  <c r="G75" i="88"/>
  <c r="F76" i="88"/>
  <c r="G76" i="88"/>
  <c r="F77" i="88"/>
  <c r="G77" i="88"/>
  <c r="F78" i="88"/>
  <c r="G78" i="88"/>
  <c r="F79" i="88"/>
  <c r="G79" i="88"/>
  <c r="F80" i="88"/>
  <c r="G80" i="88"/>
  <c r="F81" i="88"/>
  <c r="G81" i="88"/>
  <c r="F82" i="88"/>
  <c r="G82" i="88"/>
  <c r="F83" i="88"/>
  <c r="G83" i="88"/>
  <c r="F84" i="88"/>
  <c r="G84" i="88"/>
  <c r="F85" i="88"/>
  <c r="G85" i="88"/>
  <c r="F86" i="88"/>
  <c r="G86" i="88"/>
  <c r="F87" i="88"/>
  <c r="G87" i="88"/>
  <c r="F88" i="88"/>
  <c r="G88" i="88"/>
  <c r="F89" i="88"/>
  <c r="G89" i="88"/>
  <c r="F90" i="88"/>
  <c r="G90" i="88"/>
  <c r="F91" i="88"/>
  <c r="G91" i="88"/>
  <c r="F92" i="88"/>
  <c r="G92" i="88"/>
  <c r="F93" i="88"/>
  <c r="G93" i="88"/>
  <c r="F94" i="88"/>
  <c r="G94" i="88"/>
  <c r="F95" i="88"/>
  <c r="G95" i="88"/>
  <c r="F96" i="88"/>
  <c r="G96" i="88"/>
  <c r="F97" i="88"/>
  <c r="G97" i="88"/>
  <c r="F98" i="88"/>
  <c r="G98" i="88"/>
  <c r="F99" i="88"/>
  <c r="G99" i="88"/>
  <c r="F100" i="88"/>
  <c r="G100" i="88"/>
  <c r="F101" i="88"/>
  <c r="G101" i="88"/>
  <c r="F102" i="88"/>
  <c r="G102" i="88"/>
  <c r="F103" i="88"/>
  <c r="G103" i="88"/>
  <c r="F104" i="88"/>
  <c r="G104" i="88"/>
  <c r="F105" i="88"/>
  <c r="G105" i="88"/>
  <c r="F106" i="88"/>
  <c r="G106" i="88"/>
  <c r="F107" i="88"/>
  <c r="G107" i="88"/>
  <c r="F108" i="88"/>
  <c r="G108" i="88"/>
  <c r="F109" i="88"/>
  <c r="G109" i="88"/>
  <c r="F110" i="88"/>
  <c r="G110" i="88"/>
  <c r="F111" i="88"/>
  <c r="G111" i="88"/>
  <c r="F112" i="88"/>
  <c r="G112" i="88"/>
  <c r="F113" i="88"/>
  <c r="G113" i="88"/>
  <c r="F114" i="88"/>
  <c r="G114" i="88"/>
  <c r="F115" i="88"/>
  <c r="G115" i="88"/>
  <c r="F116" i="88"/>
  <c r="G116" i="88"/>
  <c r="F117" i="88"/>
  <c r="G117" i="88"/>
  <c r="F118" i="88"/>
  <c r="G118" i="88"/>
  <c r="F119" i="88"/>
  <c r="G119" i="88"/>
  <c r="F120" i="88"/>
  <c r="G120" i="88"/>
  <c r="F121" i="88"/>
  <c r="G121" i="88"/>
  <c r="F122" i="88"/>
  <c r="G122" i="88"/>
  <c r="F123" i="88"/>
  <c r="G123" i="88"/>
  <c r="F124" i="88"/>
  <c r="G124" i="88"/>
  <c r="F125" i="88"/>
  <c r="G125" i="88"/>
  <c r="F126" i="88"/>
  <c r="G126" i="88"/>
  <c r="F127" i="88"/>
  <c r="G127" i="88"/>
  <c r="F128" i="88"/>
  <c r="G128" i="88"/>
  <c r="F129" i="88"/>
  <c r="G129" i="88"/>
  <c r="F130" i="88"/>
  <c r="G130" i="88"/>
  <c r="F131" i="88"/>
  <c r="G131" i="88"/>
  <c r="F132" i="88"/>
  <c r="G132" i="88"/>
  <c r="F133" i="88"/>
  <c r="G133" i="88"/>
  <c r="F134" i="88"/>
  <c r="G134" i="88"/>
  <c r="F135" i="88"/>
  <c r="G135" i="88"/>
  <c r="F136" i="88"/>
  <c r="G136" i="88"/>
  <c r="F137" i="88"/>
  <c r="G137" i="88"/>
  <c r="F138" i="88"/>
  <c r="G138" i="88"/>
  <c r="F139" i="88"/>
  <c r="G139" i="88"/>
  <c r="F140" i="88"/>
  <c r="G140" i="88"/>
  <c r="F141" i="88"/>
  <c r="G141" i="88"/>
  <c r="F142" i="88"/>
  <c r="G142" i="88"/>
  <c r="F143" i="88"/>
  <c r="G143" i="88"/>
  <c r="F144" i="88"/>
  <c r="G144" i="88"/>
  <c r="F145" i="88"/>
  <c r="G145" i="88"/>
  <c r="F146" i="88"/>
  <c r="G146" i="88"/>
  <c r="F147" i="88"/>
  <c r="G147" i="88"/>
  <c r="F148" i="88"/>
  <c r="G148" i="88"/>
  <c r="F149" i="88"/>
  <c r="G149" i="88"/>
  <c r="F150" i="88"/>
  <c r="G150" i="88"/>
  <c r="F151" i="88"/>
  <c r="G151" i="88"/>
  <c r="F152" i="88"/>
  <c r="G152" i="88"/>
  <c r="F153" i="88"/>
  <c r="G153" i="88"/>
  <c r="F154" i="88"/>
  <c r="G154" i="88"/>
  <c r="F155" i="88"/>
  <c r="G155" i="88"/>
  <c r="F156" i="88"/>
  <c r="G156" i="88"/>
  <c r="F157" i="88"/>
  <c r="G157" i="88"/>
  <c r="F158" i="88"/>
  <c r="G158" i="88"/>
  <c r="F159" i="88"/>
  <c r="G159" i="88"/>
  <c r="F160" i="88"/>
  <c r="G160" i="88"/>
  <c r="F161" i="88"/>
  <c r="G161" i="88"/>
  <c r="F162" i="88"/>
  <c r="G162" i="88"/>
  <c r="F163" i="88"/>
  <c r="G163" i="88"/>
  <c r="F164" i="88"/>
  <c r="G164" i="88"/>
  <c r="F165" i="88"/>
  <c r="G165" i="88"/>
  <c r="F166" i="88"/>
  <c r="G166" i="88"/>
  <c r="F167" i="88"/>
  <c r="G167" i="88"/>
  <c r="F168" i="88"/>
  <c r="G168" i="88"/>
  <c r="F169" i="88"/>
  <c r="G169" i="88"/>
  <c r="F170" i="88"/>
  <c r="G170" i="88"/>
  <c r="F171" i="88"/>
  <c r="G171" i="88"/>
  <c r="F172" i="88"/>
  <c r="G172" i="88"/>
  <c r="F173" i="88"/>
  <c r="G173" i="88"/>
  <c r="F174" i="88"/>
  <c r="G174" i="88"/>
  <c r="F175" i="88"/>
  <c r="G175" i="88"/>
  <c r="F176" i="88"/>
  <c r="G176" i="88"/>
  <c r="F177" i="88"/>
  <c r="G177" i="88"/>
  <c r="F178" i="88"/>
  <c r="G178" i="88"/>
  <c r="F179" i="88"/>
  <c r="G179" i="88"/>
  <c r="F180" i="88"/>
  <c r="G180" i="88"/>
  <c r="F181" i="88"/>
  <c r="G181" i="88"/>
  <c r="F182" i="88"/>
  <c r="G182" i="88"/>
  <c r="F183" i="88"/>
  <c r="G183" i="88"/>
  <c r="F184" i="88"/>
  <c r="G184" i="88"/>
  <c r="F185" i="88"/>
  <c r="G185" i="88"/>
  <c r="F186" i="88"/>
  <c r="G186" i="88"/>
  <c r="F187" i="88"/>
  <c r="G187" i="88"/>
  <c r="F188" i="88"/>
  <c r="G188" i="88"/>
  <c r="F189" i="88"/>
  <c r="G189" i="88"/>
  <c r="F190" i="88"/>
  <c r="G190" i="88"/>
  <c r="F191" i="88"/>
  <c r="G191" i="88"/>
  <c r="F192" i="88"/>
  <c r="G192" i="88"/>
  <c r="F193" i="88"/>
  <c r="G193" i="88"/>
  <c r="F194" i="88"/>
  <c r="G194" i="88"/>
  <c r="F195" i="88"/>
  <c r="G195" i="88"/>
  <c r="F196" i="88"/>
  <c r="G196" i="88"/>
  <c r="F197" i="88"/>
  <c r="G197" i="88"/>
  <c r="F198" i="88"/>
  <c r="G198" i="88"/>
  <c r="F199" i="88"/>
  <c r="G199" i="88"/>
  <c r="F200" i="88"/>
  <c r="G200" i="88"/>
  <c r="F201" i="88"/>
  <c r="G201" i="88"/>
  <c r="F202" i="88"/>
  <c r="G202" i="88"/>
  <c r="F203" i="88"/>
  <c r="G203" i="88"/>
  <c r="F204" i="88"/>
  <c r="G204" i="88"/>
  <c r="F205" i="88"/>
  <c r="G205" i="88"/>
  <c r="F206" i="88"/>
  <c r="G206" i="88"/>
  <c r="F207" i="88"/>
  <c r="G207" i="88"/>
  <c r="F208" i="88"/>
  <c r="G208" i="88"/>
  <c r="F209" i="88"/>
  <c r="G209" i="88"/>
  <c r="F210" i="88"/>
  <c r="G210" i="88"/>
  <c r="F211" i="88"/>
  <c r="G211" i="88"/>
  <c r="F212" i="88"/>
  <c r="G212" i="88"/>
  <c r="F213" i="88"/>
  <c r="G213" i="88"/>
  <c r="F214" i="88"/>
  <c r="G214" i="88"/>
  <c r="F215" i="88"/>
  <c r="G215" i="88"/>
  <c r="F216" i="88"/>
  <c r="G216" i="88"/>
  <c r="F217" i="88"/>
  <c r="G217" i="88"/>
  <c r="F218" i="88"/>
  <c r="G218" i="88"/>
  <c r="F219" i="88"/>
  <c r="G219" i="88"/>
  <c r="F220" i="88"/>
  <c r="G220" i="88"/>
  <c r="F221" i="88"/>
  <c r="G221" i="88"/>
  <c r="F222" i="88"/>
  <c r="G222" i="88"/>
  <c r="F223" i="88"/>
  <c r="G223" i="88"/>
  <c r="F224" i="88"/>
  <c r="G224" i="88"/>
  <c r="F225" i="88"/>
  <c r="G225" i="88"/>
  <c r="F226" i="88"/>
  <c r="G226" i="88"/>
  <c r="F227" i="88"/>
  <c r="G227" i="88"/>
  <c r="F228" i="88"/>
  <c r="G228" i="88"/>
  <c r="F229" i="88"/>
  <c r="G229" i="88"/>
  <c r="F230" i="88"/>
  <c r="G230" i="88"/>
  <c r="F231" i="88"/>
  <c r="G231" i="88"/>
  <c r="F232" i="88"/>
  <c r="G232" i="88"/>
  <c r="F233" i="88"/>
  <c r="G233" i="88"/>
  <c r="F234" i="88"/>
  <c r="G234" i="88"/>
  <c r="F235" i="88"/>
  <c r="G235" i="88"/>
  <c r="F236" i="88"/>
  <c r="G236" i="88"/>
  <c r="F237" i="88"/>
  <c r="G237" i="88"/>
  <c r="F238" i="88"/>
  <c r="G238" i="88"/>
  <c r="F239" i="88"/>
  <c r="G239" i="88"/>
  <c r="F240" i="88"/>
  <c r="G240" i="88"/>
  <c r="F241" i="88"/>
  <c r="G241" i="88"/>
  <c r="F242" i="88"/>
  <c r="G242" i="88"/>
  <c r="F243" i="88"/>
  <c r="G243" i="88"/>
  <c r="F244" i="88"/>
  <c r="G244" i="88"/>
  <c r="F245" i="88"/>
  <c r="G245" i="88"/>
  <c r="F246" i="88"/>
  <c r="G246" i="88"/>
  <c r="F247" i="88"/>
  <c r="G247" i="88"/>
  <c r="F248" i="88"/>
  <c r="G248" i="88"/>
  <c r="F249" i="88"/>
  <c r="G249" i="88"/>
  <c r="F250" i="88"/>
  <c r="G250" i="88"/>
  <c r="F251" i="88"/>
  <c r="G251" i="88"/>
  <c r="F252" i="88"/>
  <c r="G252" i="88"/>
  <c r="F253" i="88"/>
  <c r="G253" i="88"/>
  <c r="F254" i="88"/>
  <c r="G254" i="88"/>
  <c r="F255" i="88"/>
  <c r="G255" i="88"/>
  <c r="F256" i="88"/>
  <c r="G256" i="88"/>
  <c r="F257" i="88"/>
  <c r="G257" i="88"/>
  <c r="F258" i="88"/>
  <c r="G258" i="88"/>
  <c r="F259" i="88"/>
  <c r="G259" i="88"/>
  <c r="F260" i="88"/>
  <c r="G260" i="88"/>
  <c r="F261" i="88"/>
  <c r="G261" i="88"/>
  <c r="F262" i="88"/>
  <c r="G262" i="88"/>
  <c r="F263" i="88"/>
  <c r="G263" i="88"/>
  <c r="F264" i="88"/>
  <c r="G264" i="88"/>
  <c r="F265" i="88"/>
  <c r="G265" i="88"/>
  <c r="F266" i="88"/>
  <c r="G266" i="88"/>
  <c r="F267" i="88"/>
  <c r="G267" i="88"/>
  <c r="F268" i="88"/>
  <c r="G268" i="88"/>
  <c r="F269" i="88"/>
  <c r="G269" i="88"/>
  <c r="F270" i="88"/>
  <c r="G270" i="88"/>
  <c r="F271" i="88"/>
  <c r="G271" i="88"/>
  <c r="F272" i="88"/>
  <c r="G272" i="88"/>
  <c r="F273" i="88"/>
  <c r="G273" i="88"/>
  <c r="F274" i="88"/>
  <c r="G274" i="88"/>
  <c r="F275" i="88"/>
  <c r="G275" i="88"/>
  <c r="F276" i="88"/>
  <c r="G276" i="88"/>
  <c r="F277" i="88"/>
  <c r="G277" i="88"/>
  <c r="F278" i="88"/>
  <c r="G278" i="88"/>
  <c r="F279" i="88"/>
  <c r="G279" i="88"/>
  <c r="F280" i="88"/>
  <c r="G280" i="88"/>
  <c r="F281" i="88"/>
  <c r="G281" i="88"/>
  <c r="F282" i="88"/>
  <c r="G282" i="88"/>
  <c r="F283" i="88"/>
  <c r="G283" i="88"/>
  <c r="F284" i="88"/>
  <c r="G284" i="88"/>
  <c r="F285" i="88"/>
  <c r="G285" i="88"/>
  <c r="F286" i="88"/>
  <c r="G286" i="88"/>
  <c r="F287" i="88"/>
  <c r="G287" i="88"/>
  <c r="F288" i="88"/>
  <c r="G288" i="88"/>
  <c r="F289" i="88"/>
  <c r="G289" i="88"/>
  <c r="F290" i="88"/>
  <c r="G290" i="88"/>
  <c r="F291" i="88"/>
  <c r="G291" i="88"/>
  <c r="F292" i="88"/>
  <c r="G292" i="88"/>
  <c r="F293" i="88"/>
  <c r="G293" i="88"/>
  <c r="F294" i="88"/>
  <c r="G294" i="88"/>
  <c r="F295" i="88"/>
  <c r="G295" i="88"/>
  <c r="F296" i="88"/>
  <c r="G296" i="88"/>
  <c r="F297" i="88"/>
  <c r="G297" i="88"/>
  <c r="F298" i="88"/>
  <c r="G298" i="88"/>
  <c r="F299" i="88"/>
  <c r="G299" i="88"/>
  <c r="F300" i="88"/>
  <c r="G300" i="88"/>
  <c r="F301" i="88"/>
  <c r="G301" i="88"/>
  <c r="F302" i="88"/>
  <c r="G302" i="88"/>
  <c r="F303" i="88"/>
  <c r="G303" i="88"/>
  <c r="F304" i="88"/>
  <c r="G304" i="88"/>
  <c r="F305" i="88"/>
  <c r="G305" i="88"/>
  <c r="F306" i="88"/>
  <c r="G306" i="88"/>
  <c r="F307" i="88"/>
  <c r="G307" i="88"/>
  <c r="F308" i="88"/>
  <c r="G308" i="88"/>
  <c r="F309" i="88"/>
  <c r="G309" i="88"/>
  <c r="F310" i="88"/>
  <c r="G310" i="88"/>
  <c r="F311" i="88"/>
  <c r="G311" i="88"/>
  <c r="F312" i="88"/>
  <c r="G312" i="88"/>
  <c r="F313" i="88"/>
  <c r="G313" i="88"/>
  <c r="F314" i="88"/>
  <c r="G314" i="88"/>
  <c r="F315" i="88"/>
  <c r="G315" i="88"/>
  <c r="F316" i="88"/>
  <c r="G316" i="88"/>
  <c r="F317" i="88"/>
  <c r="G317" i="88"/>
  <c r="F318" i="88"/>
  <c r="G318" i="88"/>
  <c r="F319" i="88"/>
  <c r="G319" i="88"/>
  <c r="F320" i="88"/>
  <c r="G320" i="88"/>
  <c r="F321" i="88"/>
  <c r="G321" i="88"/>
  <c r="F322" i="88"/>
  <c r="G322" i="88"/>
  <c r="F323" i="88"/>
  <c r="G323" i="88"/>
  <c r="F324" i="88"/>
  <c r="G324" i="88"/>
  <c r="F325" i="88"/>
  <c r="G325" i="88"/>
  <c r="F326" i="88"/>
  <c r="G326" i="88"/>
  <c r="F327" i="88"/>
  <c r="G327" i="88"/>
  <c r="F328" i="88"/>
  <c r="G328" i="88"/>
  <c r="F329" i="88"/>
  <c r="G329" i="88"/>
  <c r="F330" i="88"/>
  <c r="G330" i="88"/>
  <c r="F331" i="88"/>
  <c r="G331" i="88"/>
  <c r="F332" i="88"/>
  <c r="G332" i="88"/>
  <c r="F333" i="88"/>
  <c r="G333" i="88"/>
  <c r="F334" i="88"/>
  <c r="G334" i="88"/>
  <c r="F335" i="88"/>
  <c r="G335" i="88"/>
  <c r="F336" i="88"/>
  <c r="G336" i="88"/>
  <c r="F337" i="88"/>
  <c r="G337" i="88"/>
  <c r="F338" i="88"/>
  <c r="G338" i="88"/>
  <c r="F339" i="88"/>
  <c r="G339" i="88"/>
  <c r="F340" i="88"/>
  <c r="G340" i="88"/>
  <c r="F341" i="88"/>
  <c r="G341" i="88"/>
  <c r="F342" i="88"/>
  <c r="G342" i="88"/>
  <c r="F343" i="88"/>
  <c r="G343" i="88"/>
  <c r="F344" i="88"/>
  <c r="G344" i="88"/>
  <c r="F345" i="88"/>
  <c r="G345" i="88"/>
  <c r="F346" i="88"/>
  <c r="G346" i="88"/>
  <c r="F347" i="88"/>
  <c r="G347" i="88"/>
  <c r="F348" i="88"/>
  <c r="G348" i="88"/>
  <c r="F349" i="88"/>
  <c r="G349" i="88"/>
  <c r="F350" i="88"/>
  <c r="G350" i="88"/>
  <c r="F351" i="88"/>
  <c r="G351" i="88"/>
  <c r="F352" i="88"/>
  <c r="G352" i="88"/>
  <c r="F353" i="88"/>
  <c r="G353" i="88"/>
  <c r="F354" i="88"/>
  <c r="G354" i="88"/>
  <c r="F355" i="88"/>
  <c r="G355" i="88"/>
  <c r="F356" i="88"/>
  <c r="G356" i="88"/>
  <c r="F357" i="88"/>
  <c r="G357" i="88"/>
  <c r="F358" i="88"/>
  <c r="G358" i="88"/>
  <c r="F359" i="88"/>
  <c r="G359" i="88"/>
  <c r="F360" i="88"/>
  <c r="G360" i="88"/>
  <c r="F361" i="88"/>
  <c r="G361" i="88"/>
  <c r="F362" i="88"/>
  <c r="G362" i="88"/>
  <c r="F363" i="88"/>
  <c r="G363" i="88"/>
  <c r="F364" i="88"/>
  <c r="G364" i="88"/>
  <c r="F365" i="88"/>
  <c r="G365" i="88"/>
  <c r="F366" i="88"/>
  <c r="G366" i="88"/>
  <c r="F367" i="88"/>
  <c r="G367" i="88"/>
  <c r="F368" i="88"/>
  <c r="G368" i="88"/>
  <c r="F369" i="88"/>
  <c r="G369" i="88"/>
  <c r="F370" i="88"/>
  <c r="G370" i="88"/>
  <c r="F371" i="88"/>
  <c r="G371" i="88"/>
  <c r="F372" i="88"/>
  <c r="G372" i="88"/>
  <c r="F373" i="88"/>
  <c r="G373" i="88"/>
  <c r="F374" i="88"/>
  <c r="G374" i="88"/>
  <c r="F375" i="88"/>
  <c r="G375" i="88"/>
  <c r="F376" i="88"/>
  <c r="G376" i="88"/>
  <c r="F377" i="88"/>
  <c r="G377" i="88"/>
  <c r="F378" i="88"/>
  <c r="G378" i="88"/>
  <c r="F379" i="88"/>
  <c r="G379" i="88"/>
  <c r="F380" i="88"/>
  <c r="G380" i="88"/>
  <c r="F381" i="88"/>
  <c r="G381" i="88"/>
  <c r="F382" i="88"/>
  <c r="G382" i="88"/>
  <c r="F383" i="88"/>
  <c r="G383" i="88"/>
  <c r="F384" i="88"/>
  <c r="G384" i="88"/>
  <c r="F385" i="88"/>
  <c r="G385" i="88"/>
  <c r="F386" i="88"/>
  <c r="G386" i="88"/>
  <c r="F387" i="88"/>
  <c r="G387" i="88"/>
  <c r="F388" i="88"/>
  <c r="G388" i="88"/>
  <c r="F389" i="88"/>
  <c r="G389" i="88"/>
  <c r="F390" i="88"/>
  <c r="G390" i="88"/>
  <c r="F391" i="88"/>
  <c r="G391" i="88"/>
  <c r="F392" i="88"/>
  <c r="G392" i="88"/>
  <c r="F393" i="88"/>
  <c r="G393" i="88"/>
  <c r="F394" i="88"/>
  <c r="G394" i="88"/>
  <c r="F395" i="88"/>
  <c r="G395" i="88"/>
  <c r="F396" i="88"/>
  <c r="G396" i="88"/>
  <c r="F397" i="88"/>
  <c r="G397" i="88"/>
  <c r="F398" i="88"/>
  <c r="G398" i="88"/>
  <c r="F399" i="88"/>
  <c r="G399" i="88"/>
  <c r="F400" i="88"/>
  <c r="G400" i="88"/>
  <c r="I94" i="76"/>
  <c r="A5" i="87"/>
  <c r="D5" i="87"/>
  <c r="A6" i="87"/>
  <c r="D7" i="87"/>
  <c r="D2" i="98"/>
  <c r="H92" i="76" s="1"/>
  <c r="E2" i="98"/>
  <c r="I92" i="76" s="1"/>
  <c r="B4" i="98"/>
  <c r="F4" i="98"/>
  <c r="E92" i="76" s="1"/>
  <c r="B5" i="98"/>
  <c r="I5" i="98"/>
  <c r="H26" i="98"/>
  <c r="I26" i="98"/>
  <c r="H27" i="98"/>
  <c r="I27" i="98"/>
  <c r="H28" i="98"/>
  <c r="I28" i="98"/>
  <c r="H29" i="98"/>
  <c r="I29" i="98"/>
  <c r="H30" i="98"/>
  <c r="I30" i="98"/>
  <c r="H31" i="98"/>
  <c r="I31" i="98"/>
  <c r="H32" i="98"/>
  <c r="I32" i="98"/>
  <c r="H33" i="98"/>
  <c r="I33" i="98"/>
  <c r="H34" i="98"/>
  <c r="I34" i="98"/>
  <c r="F35" i="98"/>
  <c r="G35" i="98"/>
  <c r="H41" i="98"/>
  <c r="I41" i="98"/>
  <c r="H42" i="98"/>
  <c r="I42" i="98"/>
  <c r="H43" i="98"/>
  <c r="I43" i="98"/>
  <c r="H44" i="98"/>
  <c r="I44" i="98"/>
  <c r="H45" i="98"/>
  <c r="I45" i="98"/>
  <c r="H46" i="98"/>
  <c r="I46" i="98"/>
  <c r="H47" i="98"/>
  <c r="I47" i="98"/>
  <c r="H48" i="98"/>
  <c r="I48" i="98"/>
  <c r="H49" i="98"/>
  <c r="I49" i="98"/>
  <c r="H50" i="98"/>
  <c r="I50" i="98"/>
  <c r="F51" i="98"/>
  <c r="G51" i="98"/>
  <c r="D2" i="97"/>
  <c r="H91" i="76" s="1"/>
  <c r="E2" i="97"/>
  <c r="I91" i="76" s="1"/>
  <c r="B4" i="97"/>
  <c r="F4" i="97"/>
  <c r="B5" i="97"/>
  <c r="J5" i="97"/>
  <c r="K5" i="97"/>
  <c r="D13" i="97"/>
  <c r="D14" i="97" s="1"/>
  <c r="E13" i="97"/>
  <c r="E15" i="97" s="1"/>
  <c r="F13" i="97"/>
  <c r="G13" i="97"/>
  <c r="G21" i="97" s="1"/>
  <c r="H13" i="97"/>
  <c r="H21" i="97" s="1"/>
  <c r="I13" i="97"/>
  <c r="I15" i="97" s="1"/>
  <c r="J13" i="97"/>
  <c r="K13" i="97"/>
  <c r="K21" i="97" s="1"/>
  <c r="L13" i="97"/>
  <c r="L14" i="97" s="1"/>
  <c r="N13" i="97"/>
  <c r="N15" i="97" s="1"/>
  <c r="O13" i="97"/>
  <c r="G14" i="97"/>
  <c r="H14" i="97"/>
  <c r="D15" i="97"/>
  <c r="G15" i="97"/>
  <c r="H15" i="97"/>
  <c r="L15" i="97"/>
  <c r="D21" i="97"/>
  <c r="L21" i="97"/>
  <c r="D25" i="97"/>
  <c r="E25" i="97"/>
  <c r="F25" i="97"/>
  <c r="G25" i="97"/>
  <c r="H25" i="97"/>
  <c r="I25" i="97"/>
  <c r="J25" i="97"/>
  <c r="K25" i="97"/>
  <c r="L25" i="97"/>
  <c r="N25" i="97"/>
  <c r="O25" i="97"/>
  <c r="D37" i="97"/>
  <c r="D45" i="97" s="1"/>
  <c r="E37" i="97"/>
  <c r="E39" i="97" s="1"/>
  <c r="F37" i="97"/>
  <c r="F45" i="97" s="1"/>
  <c r="G37" i="97"/>
  <c r="G38" i="97" s="1"/>
  <c r="H37" i="97"/>
  <c r="H45" i="97" s="1"/>
  <c r="I37" i="97"/>
  <c r="I39" i="97" s="1"/>
  <c r="J37" i="97"/>
  <c r="J38" i="97" s="1"/>
  <c r="K37" i="97"/>
  <c r="K38" i="97" s="1"/>
  <c r="L37" i="97"/>
  <c r="L45" i="97" s="1"/>
  <c r="N37" i="97"/>
  <c r="N39" i="97" s="1"/>
  <c r="F38" i="97"/>
  <c r="N38" i="97"/>
  <c r="G39" i="97"/>
  <c r="E45" i="97"/>
  <c r="D49" i="97"/>
  <c r="E49" i="97"/>
  <c r="F49" i="97"/>
  <c r="G49" i="97"/>
  <c r="H49" i="97"/>
  <c r="I49" i="97"/>
  <c r="J49" i="97"/>
  <c r="K49" i="97"/>
  <c r="L49" i="97"/>
  <c r="D2" i="96"/>
  <c r="H90" i="76" s="1"/>
  <c r="E2" i="96"/>
  <c r="I90" i="76" s="1"/>
  <c r="A4" i="96"/>
  <c r="E4" i="96"/>
  <c r="E90" i="76" s="1"/>
  <c r="A5" i="96"/>
  <c r="E6" i="96"/>
  <c r="F12" i="96"/>
  <c r="F13" i="96"/>
  <c r="F14" i="96"/>
  <c r="F15" i="96"/>
  <c r="F16" i="96"/>
  <c r="F17" i="96"/>
  <c r="F18" i="96"/>
  <c r="F19" i="96"/>
  <c r="C20" i="96"/>
  <c r="D20" i="96"/>
  <c r="E20" i="96"/>
  <c r="F22" i="96"/>
  <c r="F23" i="96"/>
  <c r="F24" i="96"/>
  <c r="C25" i="96"/>
  <c r="D25" i="96"/>
  <c r="E25" i="96"/>
  <c r="F27" i="96"/>
  <c r="F28" i="96"/>
  <c r="C29" i="96"/>
  <c r="D29" i="96"/>
  <c r="E29" i="96"/>
  <c r="F31" i="96"/>
  <c r="F32" i="96"/>
  <c r="C33" i="96"/>
  <c r="D33" i="96"/>
  <c r="E33" i="96"/>
  <c r="F35" i="96"/>
  <c r="F36" i="96"/>
  <c r="F37" i="96"/>
  <c r="F38" i="96"/>
  <c r="F39" i="96"/>
  <c r="C40" i="96"/>
  <c r="D40" i="96"/>
  <c r="E40" i="96"/>
  <c r="D2" i="95"/>
  <c r="H89" i="76" s="1"/>
  <c r="E2" i="95"/>
  <c r="I89" i="76" s="1"/>
  <c r="A4" i="95"/>
  <c r="D4" i="95"/>
  <c r="E89" i="76" s="1"/>
  <c r="A5" i="95"/>
  <c r="D6" i="95"/>
  <c r="F13" i="95"/>
  <c r="F14" i="95"/>
  <c r="F15" i="95"/>
  <c r="F16" i="95"/>
  <c r="F17" i="95"/>
  <c r="F18" i="95"/>
  <c r="F19" i="95"/>
  <c r="F20" i="95"/>
  <c r="F21" i="95"/>
  <c r="F22" i="95"/>
  <c r="F23" i="95"/>
  <c r="F24" i="95"/>
  <c r="F25" i="95"/>
  <c r="F26" i="95"/>
  <c r="F27" i="95"/>
  <c r="F28" i="95"/>
  <c r="F29" i="95"/>
  <c r="F30" i="95"/>
  <c r="F31" i="95"/>
  <c r="F32" i="95"/>
  <c r="F33" i="95"/>
  <c r="F34" i="95"/>
  <c r="C35" i="95"/>
  <c r="D35" i="95"/>
  <c r="E35" i="95"/>
  <c r="F37" i="95"/>
  <c r="F38" i="95"/>
  <c r="F39" i="95"/>
  <c r="F40" i="95"/>
  <c r="C41" i="95"/>
  <c r="D41" i="95"/>
  <c r="E41" i="95"/>
  <c r="F43" i="95"/>
  <c r="F44" i="95"/>
  <c r="F45" i="95"/>
  <c r="F46" i="95"/>
  <c r="C47" i="95"/>
  <c r="D47" i="95"/>
  <c r="E47" i="95"/>
  <c r="F49" i="95"/>
  <c r="F50" i="95"/>
  <c r="F51" i="95"/>
  <c r="F52" i="95"/>
  <c r="C53" i="95"/>
  <c r="D53" i="95"/>
  <c r="E53" i="95"/>
  <c r="E54" i="95" s="1"/>
  <c r="D2" i="94"/>
  <c r="H88" i="76" s="1"/>
  <c r="E2" i="94"/>
  <c r="I88" i="76" s="1"/>
  <c r="A4" i="94"/>
  <c r="E4" i="94"/>
  <c r="A5" i="94"/>
  <c r="H5" i="94"/>
  <c r="H11" i="94"/>
  <c r="H12" i="94"/>
  <c r="H13" i="94"/>
  <c r="H14" i="94"/>
  <c r="H15" i="94"/>
  <c r="H16" i="94"/>
  <c r="H17" i="94"/>
  <c r="H18" i="94"/>
  <c r="H19" i="94"/>
  <c r="H20" i="94"/>
  <c r="H21" i="94"/>
  <c r="E22" i="94"/>
  <c r="F22" i="94"/>
  <c r="G22" i="94"/>
  <c r="I28" i="94"/>
  <c r="I29" i="94"/>
  <c r="I30" i="94"/>
  <c r="I31" i="94"/>
  <c r="I32" i="94"/>
  <c r="G33" i="94"/>
  <c r="H33" i="94"/>
  <c r="D2" i="93"/>
  <c r="H87" i="76" s="1"/>
  <c r="E2" i="93"/>
  <c r="I87" i="76" s="1"/>
  <c r="A4" i="93"/>
  <c r="E4" i="93"/>
  <c r="E87" i="76" s="1"/>
  <c r="A5" i="93"/>
  <c r="H5" i="93"/>
  <c r="G12" i="93"/>
  <c r="G13" i="93"/>
  <c r="G14" i="93"/>
  <c r="E15" i="93"/>
  <c r="F15" i="93"/>
  <c r="G16" i="93"/>
  <c r="G18" i="93"/>
  <c r="G19" i="93"/>
  <c r="G20" i="93"/>
  <c r="E21" i="93"/>
  <c r="F21" i="93"/>
  <c r="G23" i="93"/>
  <c r="G24" i="93"/>
  <c r="G25" i="93"/>
  <c r="E26" i="93"/>
  <c r="F26" i="93"/>
  <c r="G28" i="93"/>
  <c r="G29" i="93"/>
  <c r="G30" i="93"/>
  <c r="E31" i="93"/>
  <c r="F31" i="93"/>
  <c r="D2" i="92"/>
  <c r="H86" i="76" s="1"/>
  <c r="E2" i="92"/>
  <c r="I86" i="76" s="1"/>
  <c r="A4" i="92"/>
  <c r="E4" i="92"/>
  <c r="E86" i="76" s="1"/>
  <c r="A5" i="92"/>
  <c r="E6" i="92"/>
  <c r="F11" i="92"/>
  <c r="F12" i="92"/>
  <c r="F15" i="92"/>
  <c r="F16" i="92"/>
  <c r="F19" i="92"/>
  <c r="F20" i="92"/>
  <c r="F23" i="92"/>
  <c r="F24" i="92"/>
  <c r="F27" i="92"/>
  <c r="F28" i="92"/>
  <c r="F31" i="92"/>
  <c r="F32" i="92"/>
  <c r="F35" i="92"/>
  <c r="F36" i="92"/>
  <c r="F39" i="92"/>
  <c r="F40" i="92"/>
  <c r="F41" i="92"/>
  <c r="F43" i="92"/>
  <c r="F44" i="92"/>
  <c r="F45" i="92"/>
  <c r="F46" i="92"/>
  <c r="F47" i="92"/>
  <c r="F48" i="92"/>
  <c r="F49" i="92"/>
  <c r="F50" i="92"/>
  <c r="F53" i="92"/>
  <c r="F54" i="92"/>
  <c r="F57" i="92"/>
  <c r="F58" i="92"/>
  <c r="D2" i="91"/>
  <c r="H85" i="76" s="1"/>
  <c r="E2" i="91"/>
  <c r="I85" i="76" s="1"/>
  <c r="A3" i="91"/>
  <c r="F3" i="91"/>
  <c r="E85" i="76" s="1"/>
  <c r="A4" i="91"/>
  <c r="D7" i="91"/>
  <c r="E7" i="91"/>
  <c r="G7" i="91"/>
  <c r="F9" i="91"/>
  <c r="G9" i="91"/>
  <c r="F10" i="91"/>
  <c r="G10" i="91"/>
  <c r="F11" i="91"/>
  <c r="G11" i="91"/>
  <c r="F12" i="91"/>
  <c r="G12" i="91"/>
  <c r="F13" i="91"/>
  <c r="G13" i="91"/>
  <c r="F14" i="91"/>
  <c r="G14" i="91"/>
  <c r="F15" i="91"/>
  <c r="G15" i="91"/>
  <c r="F16" i="91"/>
  <c r="G16" i="91"/>
  <c r="F17" i="91"/>
  <c r="G17" i="91"/>
  <c r="F18" i="91"/>
  <c r="G18" i="91"/>
  <c r="F19" i="91"/>
  <c r="G19" i="91"/>
  <c r="F20" i="91"/>
  <c r="G20" i="91"/>
  <c r="F21" i="91"/>
  <c r="G21" i="91"/>
  <c r="F22" i="91"/>
  <c r="G22" i="91"/>
  <c r="F23" i="91"/>
  <c r="G23" i="91"/>
  <c r="F24" i="91"/>
  <c r="G24" i="91"/>
  <c r="F25" i="91"/>
  <c r="G25" i="91"/>
  <c r="F26" i="91"/>
  <c r="G26" i="91"/>
  <c r="F27" i="91"/>
  <c r="G27" i="91"/>
  <c r="F28" i="91"/>
  <c r="G28" i="91"/>
  <c r="F29" i="91"/>
  <c r="G29" i="91"/>
  <c r="F30" i="91"/>
  <c r="G30" i="91"/>
  <c r="F31" i="91"/>
  <c r="G31" i="91"/>
  <c r="F32" i="91"/>
  <c r="G32" i="91"/>
  <c r="F33" i="91"/>
  <c r="G33" i="91"/>
  <c r="F34" i="91"/>
  <c r="G34" i="91"/>
  <c r="F35" i="91"/>
  <c r="G35" i="91"/>
  <c r="F36" i="91"/>
  <c r="G36" i="91"/>
  <c r="F37" i="91"/>
  <c r="G37" i="91"/>
  <c r="F38" i="91"/>
  <c r="G38" i="91"/>
  <c r="F39" i="91"/>
  <c r="G39" i="91"/>
  <c r="F40" i="91"/>
  <c r="G40" i="91"/>
  <c r="F41" i="91"/>
  <c r="G41" i="91"/>
  <c r="F42" i="91"/>
  <c r="G42" i="91"/>
  <c r="F43" i="91"/>
  <c r="G43" i="91"/>
  <c r="F44" i="91"/>
  <c r="G44" i="91"/>
  <c r="F45" i="91"/>
  <c r="G45" i="91"/>
  <c r="F46" i="91"/>
  <c r="G46" i="91"/>
  <c r="F47" i="91"/>
  <c r="G47" i="91"/>
  <c r="F48" i="91"/>
  <c r="G48" i="91"/>
  <c r="F49" i="91"/>
  <c r="G49" i="91"/>
  <c r="F50" i="91"/>
  <c r="G50" i="91"/>
  <c r="F51" i="91"/>
  <c r="G51" i="91"/>
  <c r="F52" i="91"/>
  <c r="G52" i="91"/>
  <c r="F53" i="91"/>
  <c r="G53" i="91"/>
  <c r="F54" i="91"/>
  <c r="G54" i="91"/>
  <c r="F55" i="91"/>
  <c r="G55" i="91"/>
  <c r="F56" i="91"/>
  <c r="G56" i="91"/>
  <c r="F57" i="91"/>
  <c r="G57" i="91"/>
  <c r="F58" i="91"/>
  <c r="G58" i="91"/>
  <c r="F59" i="91"/>
  <c r="G59" i="91"/>
  <c r="F60" i="91"/>
  <c r="G60" i="91"/>
  <c r="F61" i="91"/>
  <c r="G61" i="91"/>
  <c r="F62" i="91"/>
  <c r="G62" i="91"/>
  <c r="F63" i="91"/>
  <c r="G63" i="91"/>
  <c r="F64" i="91"/>
  <c r="G64" i="91"/>
  <c r="F65" i="91"/>
  <c r="G65" i="91"/>
  <c r="F66" i="91"/>
  <c r="G66" i="91"/>
  <c r="F67" i="91"/>
  <c r="G67" i="91"/>
  <c r="F68" i="91"/>
  <c r="G68" i="91"/>
  <c r="F69" i="91"/>
  <c r="G69" i="91"/>
  <c r="F70" i="91"/>
  <c r="G70" i="91"/>
  <c r="F71" i="91"/>
  <c r="G71" i="91"/>
  <c r="F72" i="91"/>
  <c r="G72" i="91"/>
  <c r="F73" i="91"/>
  <c r="G73" i="91"/>
  <c r="F74" i="91"/>
  <c r="G74" i="91"/>
  <c r="F75" i="91"/>
  <c r="G75" i="91"/>
  <c r="F76" i="91"/>
  <c r="G76" i="91"/>
  <c r="F77" i="91"/>
  <c r="G77" i="91"/>
  <c r="F78" i="91"/>
  <c r="G78" i="91"/>
  <c r="F79" i="91"/>
  <c r="G79" i="91"/>
  <c r="F80" i="91"/>
  <c r="G80" i="91"/>
  <c r="F81" i="91"/>
  <c r="G81" i="91"/>
  <c r="F82" i="91"/>
  <c r="G82" i="91"/>
  <c r="F83" i="91"/>
  <c r="G83" i="91"/>
  <c r="F84" i="91"/>
  <c r="G84" i="91"/>
  <c r="F85" i="91"/>
  <c r="G85" i="91"/>
  <c r="F86" i="91"/>
  <c r="G86" i="91"/>
  <c r="F87" i="91"/>
  <c r="G87" i="91"/>
  <c r="F88" i="91"/>
  <c r="G88" i="91"/>
  <c r="F89" i="91"/>
  <c r="G89" i="91"/>
  <c r="F90" i="91"/>
  <c r="G90" i="91"/>
  <c r="F91" i="91"/>
  <c r="G91" i="91"/>
  <c r="F92" i="91"/>
  <c r="G92" i="91"/>
  <c r="F93" i="91"/>
  <c r="G93" i="91"/>
  <c r="F94" i="91"/>
  <c r="G94" i="91"/>
  <c r="F95" i="91"/>
  <c r="G95" i="91"/>
  <c r="F96" i="91"/>
  <c r="G96" i="91"/>
  <c r="F97" i="91"/>
  <c r="G97" i="91"/>
  <c r="F98" i="91"/>
  <c r="G98" i="91"/>
  <c r="F99" i="91"/>
  <c r="G99" i="91"/>
  <c r="F100" i="91"/>
  <c r="G100" i="91"/>
  <c r="F101" i="91"/>
  <c r="G101" i="91"/>
  <c r="F102" i="91"/>
  <c r="G102" i="91"/>
  <c r="F103" i="91"/>
  <c r="G103" i="91"/>
  <c r="F104" i="91"/>
  <c r="G104" i="91"/>
  <c r="F105" i="91"/>
  <c r="G105" i="91"/>
  <c r="F106" i="91"/>
  <c r="G106" i="91"/>
  <c r="F107" i="91"/>
  <c r="G107" i="91"/>
  <c r="F108" i="91"/>
  <c r="G108" i="91"/>
  <c r="F109" i="91"/>
  <c r="G109" i="91"/>
  <c r="F110" i="91"/>
  <c r="G110" i="91"/>
  <c r="F111" i="91"/>
  <c r="G111" i="91"/>
  <c r="F112" i="91"/>
  <c r="G112" i="91"/>
  <c r="F113" i="91"/>
  <c r="G113" i="91"/>
  <c r="F114" i="91"/>
  <c r="G114" i="91"/>
  <c r="F115" i="91"/>
  <c r="G115" i="91"/>
  <c r="F116" i="91"/>
  <c r="G116" i="91"/>
  <c r="F117" i="91"/>
  <c r="G117" i="91"/>
  <c r="F118" i="91"/>
  <c r="G118" i="91"/>
  <c r="F119" i="91"/>
  <c r="G119" i="91"/>
  <c r="F120" i="91"/>
  <c r="G120" i="91"/>
  <c r="F121" i="91"/>
  <c r="G121" i="91"/>
  <c r="F122" i="91"/>
  <c r="G122" i="91"/>
  <c r="F123" i="91"/>
  <c r="G123" i="91"/>
  <c r="F124" i="91"/>
  <c r="G124" i="91"/>
  <c r="F125" i="91"/>
  <c r="G125" i="91"/>
  <c r="F126" i="91"/>
  <c r="G126" i="91"/>
  <c r="F127" i="91"/>
  <c r="G127" i="91"/>
  <c r="F128" i="91"/>
  <c r="G128" i="91"/>
  <c r="F129" i="91"/>
  <c r="G129" i="91"/>
  <c r="F130" i="91"/>
  <c r="G130" i="91"/>
  <c r="F131" i="91"/>
  <c r="G131" i="91"/>
  <c r="F132" i="91"/>
  <c r="G132" i="91"/>
  <c r="F133" i="91"/>
  <c r="G133" i="91"/>
  <c r="F134" i="91"/>
  <c r="G134" i="91"/>
  <c r="F135" i="91"/>
  <c r="G135" i="91"/>
  <c r="F136" i="91"/>
  <c r="G136" i="91"/>
  <c r="F137" i="91"/>
  <c r="G137" i="91"/>
  <c r="F138" i="91"/>
  <c r="G138" i="91"/>
  <c r="F139" i="91"/>
  <c r="G139" i="91"/>
  <c r="F140" i="91"/>
  <c r="G140" i="91"/>
  <c r="F141" i="91"/>
  <c r="G141" i="91"/>
  <c r="F142" i="91"/>
  <c r="G142" i="91"/>
  <c r="F143" i="91"/>
  <c r="G143" i="91"/>
  <c r="F144" i="91"/>
  <c r="G144" i="91"/>
  <c r="F145" i="91"/>
  <c r="G145" i="91"/>
  <c r="F146" i="91"/>
  <c r="G146" i="91"/>
  <c r="F147" i="91"/>
  <c r="G147" i="91"/>
  <c r="F148" i="91"/>
  <c r="G148" i="91"/>
  <c r="F149" i="91"/>
  <c r="G149" i="91"/>
  <c r="F150" i="91"/>
  <c r="G150" i="91"/>
  <c r="F151" i="91"/>
  <c r="G151" i="91"/>
  <c r="F152" i="91"/>
  <c r="G152" i="91"/>
  <c r="F153" i="91"/>
  <c r="G153" i="91"/>
  <c r="F154" i="91"/>
  <c r="G154" i="91"/>
  <c r="F155" i="91"/>
  <c r="G155" i="91"/>
  <c r="F156" i="91"/>
  <c r="G156" i="91"/>
  <c r="F157" i="91"/>
  <c r="G157" i="91"/>
  <c r="F158" i="91"/>
  <c r="G158" i="91"/>
  <c r="F159" i="91"/>
  <c r="G159" i="91"/>
  <c r="F160" i="91"/>
  <c r="G160" i="91"/>
  <c r="F161" i="91"/>
  <c r="G161" i="91"/>
  <c r="F162" i="91"/>
  <c r="G162" i="91"/>
  <c r="F163" i="91"/>
  <c r="G163" i="91"/>
  <c r="F164" i="91"/>
  <c r="G164" i="91"/>
  <c r="F165" i="91"/>
  <c r="G165" i="91"/>
  <c r="F166" i="91"/>
  <c r="G166" i="91"/>
  <c r="F167" i="91"/>
  <c r="G167" i="91"/>
  <c r="F168" i="91"/>
  <c r="G168" i="91"/>
  <c r="F169" i="91"/>
  <c r="G169" i="91"/>
  <c r="F170" i="91"/>
  <c r="G170" i="91"/>
  <c r="F171" i="91"/>
  <c r="G171" i="91"/>
  <c r="F172" i="91"/>
  <c r="G172" i="91"/>
  <c r="F173" i="91"/>
  <c r="G173" i="91"/>
  <c r="F174" i="91"/>
  <c r="G174" i="91"/>
  <c r="F175" i="91"/>
  <c r="G175" i="91"/>
  <c r="F176" i="91"/>
  <c r="G176" i="91"/>
  <c r="F177" i="91"/>
  <c r="G177" i="91"/>
  <c r="F178" i="91"/>
  <c r="G178" i="91"/>
  <c r="F179" i="91"/>
  <c r="G179" i="91"/>
  <c r="F180" i="91"/>
  <c r="G180" i="91"/>
  <c r="F181" i="91"/>
  <c r="G181" i="91"/>
  <c r="F182" i="91"/>
  <c r="G182" i="91"/>
  <c r="F183" i="91"/>
  <c r="G183" i="91"/>
  <c r="F184" i="91"/>
  <c r="G184" i="91"/>
  <c r="F185" i="91"/>
  <c r="G185" i="91"/>
  <c r="F186" i="91"/>
  <c r="G186" i="91"/>
  <c r="F187" i="91"/>
  <c r="G187" i="91"/>
  <c r="F188" i="91"/>
  <c r="G188" i="91"/>
  <c r="F189" i="91"/>
  <c r="G189" i="91"/>
  <c r="F190" i="91"/>
  <c r="G190" i="91"/>
  <c r="F191" i="91"/>
  <c r="G191" i="91"/>
  <c r="F192" i="91"/>
  <c r="G192" i="91"/>
  <c r="F193" i="91"/>
  <c r="G193" i="91"/>
  <c r="F194" i="91"/>
  <c r="G194" i="91"/>
  <c r="F195" i="91"/>
  <c r="G195" i="91"/>
  <c r="F196" i="91"/>
  <c r="G196" i="91"/>
  <c r="F197" i="91"/>
  <c r="G197" i="91"/>
  <c r="F198" i="91"/>
  <c r="G198" i="91"/>
  <c r="F199" i="91"/>
  <c r="G199" i="91"/>
  <c r="F200" i="91"/>
  <c r="G200" i="91"/>
  <c r="F201" i="91"/>
  <c r="G201" i="91"/>
  <c r="F202" i="91"/>
  <c r="G202" i="91"/>
  <c r="F203" i="91"/>
  <c r="G203" i="91"/>
  <c r="F204" i="91"/>
  <c r="G204" i="91"/>
  <c r="F205" i="91"/>
  <c r="G205" i="91"/>
  <c r="F206" i="91"/>
  <c r="G206" i="91"/>
  <c r="F207" i="91"/>
  <c r="G207" i="91"/>
  <c r="F208" i="91"/>
  <c r="G208" i="91"/>
  <c r="F209" i="91"/>
  <c r="G209" i="91"/>
  <c r="F210" i="91"/>
  <c r="G210" i="91"/>
  <c r="F211" i="91"/>
  <c r="G211" i="91"/>
  <c r="F212" i="91"/>
  <c r="G212" i="91"/>
  <c r="F213" i="91"/>
  <c r="G213" i="91"/>
  <c r="F214" i="91"/>
  <c r="G214" i="91"/>
  <c r="F215" i="91"/>
  <c r="G215" i="91"/>
  <c r="F216" i="91"/>
  <c r="G216" i="91"/>
  <c r="F217" i="91"/>
  <c r="G217" i="91"/>
  <c r="F218" i="91"/>
  <c r="G218" i="91"/>
  <c r="F219" i="91"/>
  <c r="G219" i="91"/>
  <c r="F220" i="91"/>
  <c r="G220" i="91"/>
  <c r="F221" i="91"/>
  <c r="G221" i="91"/>
  <c r="F222" i="91"/>
  <c r="G222" i="91"/>
  <c r="F223" i="91"/>
  <c r="G223" i="91"/>
  <c r="F224" i="91"/>
  <c r="G224" i="91"/>
  <c r="F225" i="91"/>
  <c r="G225" i="91"/>
  <c r="F226" i="91"/>
  <c r="G226" i="91"/>
  <c r="F227" i="91"/>
  <c r="G227" i="91"/>
  <c r="F228" i="91"/>
  <c r="G228" i="91"/>
  <c r="F229" i="91"/>
  <c r="G229" i="91"/>
  <c r="F230" i="91"/>
  <c r="G230" i="91"/>
  <c r="F231" i="91"/>
  <c r="G231" i="91"/>
  <c r="F232" i="91"/>
  <c r="G232" i="91"/>
  <c r="F233" i="91"/>
  <c r="G233" i="91"/>
  <c r="F234" i="91"/>
  <c r="G234" i="91"/>
  <c r="F235" i="91"/>
  <c r="G235" i="91"/>
  <c r="F236" i="91"/>
  <c r="G236" i="91"/>
  <c r="F237" i="91"/>
  <c r="G237" i="91"/>
  <c r="F238" i="91"/>
  <c r="G238" i="91"/>
  <c r="F239" i="91"/>
  <c r="G239" i="91"/>
  <c r="F240" i="91"/>
  <c r="G240" i="91"/>
  <c r="F241" i="91"/>
  <c r="G241" i="91"/>
  <c r="F242" i="91"/>
  <c r="G242" i="91"/>
  <c r="F243" i="91"/>
  <c r="G243" i="91"/>
  <c r="F244" i="91"/>
  <c r="G244" i="91"/>
  <c r="F245" i="91"/>
  <c r="G245" i="91"/>
  <c r="F246" i="91"/>
  <c r="G246" i="91"/>
  <c r="F247" i="91"/>
  <c r="G247" i="91"/>
  <c r="F248" i="91"/>
  <c r="G248" i="91"/>
  <c r="F249" i="91"/>
  <c r="G249" i="91"/>
  <c r="F250" i="91"/>
  <c r="G250" i="91"/>
  <c r="F251" i="91"/>
  <c r="G251" i="91"/>
  <c r="F252" i="91"/>
  <c r="G252" i="91"/>
  <c r="F253" i="91"/>
  <c r="G253" i="91"/>
  <c r="F254" i="91"/>
  <c r="G254" i="91"/>
  <c r="F255" i="91"/>
  <c r="G255" i="91"/>
  <c r="F256" i="91"/>
  <c r="G256" i="91"/>
  <c r="F257" i="91"/>
  <c r="G257" i="91"/>
  <c r="F258" i="91"/>
  <c r="G258" i="91"/>
  <c r="F259" i="91"/>
  <c r="G259" i="91"/>
  <c r="F260" i="91"/>
  <c r="G260" i="91"/>
  <c r="F261" i="91"/>
  <c r="G261" i="91"/>
  <c r="F262" i="91"/>
  <c r="G262" i="91"/>
  <c r="F263" i="91"/>
  <c r="G263" i="91"/>
  <c r="F264" i="91"/>
  <c r="G264" i="91"/>
  <c r="F265" i="91"/>
  <c r="G265" i="91"/>
  <c r="F266" i="91"/>
  <c r="G266" i="91"/>
  <c r="F267" i="91"/>
  <c r="G267" i="91"/>
  <c r="F268" i="91"/>
  <c r="G268" i="91"/>
  <c r="F269" i="91"/>
  <c r="G269" i="91"/>
  <c r="F270" i="91"/>
  <c r="G270" i="91"/>
  <c r="F271" i="91"/>
  <c r="G271" i="91"/>
  <c r="F272" i="91"/>
  <c r="G272" i="91"/>
  <c r="F273" i="91"/>
  <c r="G273" i="91"/>
  <c r="F274" i="91"/>
  <c r="G274" i="91"/>
  <c r="F275" i="91"/>
  <c r="G275" i="91"/>
  <c r="F276" i="91"/>
  <c r="G276" i="91"/>
  <c r="F277" i="91"/>
  <c r="G277" i="91"/>
  <c r="F278" i="91"/>
  <c r="G278" i="91"/>
  <c r="F279" i="91"/>
  <c r="G279" i="91"/>
  <c r="F280" i="91"/>
  <c r="G280" i="91"/>
  <c r="F281" i="91"/>
  <c r="G281" i="91"/>
  <c r="F282" i="91"/>
  <c r="G282" i="91"/>
  <c r="F283" i="91"/>
  <c r="G283" i="91"/>
  <c r="F284" i="91"/>
  <c r="G284" i="91"/>
  <c r="F285" i="91"/>
  <c r="G285" i="91"/>
  <c r="F286" i="91"/>
  <c r="G286" i="91"/>
  <c r="F287" i="91"/>
  <c r="G287" i="91"/>
  <c r="F288" i="91"/>
  <c r="G288" i="91"/>
  <c r="F289" i="91"/>
  <c r="G289" i="91"/>
  <c r="F290" i="91"/>
  <c r="G290" i="91"/>
  <c r="F291" i="91"/>
  <c r="G291" i="91"/>
  <c r="F292" i="91"/>
  <c r="G292" i="91"/>
  <c r="F293" i="91"/>
  <c r="G293" i="91"/>
  <c r="F294" i="91"/>
  <c r="G294" i="91"/>
  <c r="F295" i="91"/>
  <c r="G295" i="91"/>
  <c r="F296" i="91"/>
  <c r="G296" i="91"/>
  <c r="F297" i="91"/>
  <c r="G297" i="91"/>
  <c r="F298" i="91"/>
  <c r="G298" i="91"/>
  <c r="F299" i="91"/>
  <c r="G299" i="91"/>
  <c r="F300" i="91"/>
  <c r="G300" i="91"/>
  <c r="F301" i="91"/>
  <c r="G301" i="91"/>
  <c r="F302" i="91"/>
  <c r="G302" i="91"/>
  <c r="F303" i="91"/>
  <c r="G303" i="91"/>
  <c r="F304" i="91"/>
  <c r="G304" i="91"/>
  <c r="F305" i="91"/>
  <c r="G305" i="91"/>
  <c r="F306" i="91"/>
  <c r="G306" i="91"/>
  <c r="F307" i="91"/>
  <c r="G307" i="91"/>
  <c r="F308" i="91"/>
  <c r="G308" i="91"/>
  <c r="F309" i="91"/>
  <c r="G309" i="91"/>
  <c r="F310" i="91"/>
  <c r="G310" i="91"/>
  <c r="F311" i="91"/>
  <c r="G311" i="91"/>
  <c r="F312" i="91"/>
  <c r="G312" i="91"/>
  <c r="F313" i="91"/>
  <c r="G313" i="91"/>
  <c r="F314" i="91"/>
  <c r="G314" i="91"/>
  <c r="F315" i="91"/>
  <c r="G315" i="91"/>
  <c r="F316" i="91"/>
  <c r="G316" i="91"/>
  <c r="F317" i="91"/>
  <c r="G317" i="91"/>
  <c r="F318" i="91"/>
  <c r="G318" i="91"/>
  <c r="F319" i="91"/>
  <c r="G319" i="91"/>
  <c r="F320" i="91"/>
  <c r="G320" i="91"/>
  <c r="F321" i="91"/>
  <c r="G321" i="91"/>
  <c r="F322" i="91"/>
  <c r="G322" i="91"/>
  <c r="F323" i="91"/>
  <c r="G323" i="91"/>
  <c r="F324" i="91"/>
  <c r="G324" i="91"/>
  <c r="F325" i="91"/>
  <c r="G325" i="91"/>
  <c r="F326" i="91"/>
  <c r="G326" i="91"/>
  <c r="F327" i="91"/>
  <c r="G327" i="91"/>
  <c r="F328" i="91"/>
  <c r="G328" i="91"/>
  <c r="F329" i="91"/>
  <c r="G329" i="91"/>
  <c r="F330" i="91"/>
  <c r="G330" i="91"/>
  <c r="F331" i="91"/>
  <c r="G331" i="91"/>
  <c r="F332" i="91"/>
  <c r="G332" i="91"/>
  <c r="F333" i="91"/>
  <c r="G333" i="91"/>
  <c r="F334" i="91"/>
  <c r="G334" i="91"/>
  <c r="F335" i="91"/>
  <c r="G335" i="91"/>
  <c r="F336" i="91"/>
  <c r="G336" i="91"/>
  <c r="F337" i="91"/>
  <c r="G337" i="91"/>
  <c r="F338" i="91"/>
  <c r="G338" i="91"/>
  <c r="F339" i="91"/>
  <c r="G339" i="91"/>
  <c r="F340" i="91"/>
  <c r="G340" i="91"/>
  <c r="F341" i="91"/>
  <c r="G341" i="91"/>
  <c r="F342" i="91"/>
  <c r="G342" i="91"/>
  <c r="F343" i="91"/>
  <c r="G343" i="91"/>
  <c r="F344" i="91"/>
  <c r="G344" i="91"/>
  <c r="F345" i="91"/>
  <c r="G345" i="91"/>
  <c r="F346" i="91"/>
  <c r="G346" i="91"/>
  <c r="F347" i="91"/>
  <c r="G347" i="91"/>
  <c r="F348" i="91"/>
  <c r="G348" i="91"/>
  <c r="F349" i="91"/>
  <c r="G349" i="91"/>
  <c r="F350" i="91"/>
  <c r="G350" i="91"/>
  <c r="F351" i="91"/>
  <c r="G351" i="91"/>
  <c r="F352" i="91"/>
  <c r="G352" i="91"/>
  <c r="F353" i="91"/>
  <c r="G353" i="91"/>
  <c r="F354" i="91"/>
  <c r="G354" i="91"/>
  <c r="F355" i="91"/>
  <c r="G355" i="91"/>
  <c r="F356" i="91"/>
  <c r="G356" i="91"/>
  <c r="F357" i="91"/>
  <c r="G357" i="91"/>
  <c r="F358" i="91"/>
  <c r="G358" i="91"/>
  <c r="F359" i="91"/>
  <c r="G359" i="91"/>
  <c r="F360" i="91"/>
  <c r="G360" i="91"/>
  <c r="F361" i="91"/>
  <c r="G361" i="91"/>
  <c r="F362" i="91"/>
  <c r="G362" i="91"/>
  <c r="F363" i="91"/>
  <c r="G363" i="91"/>
  <c r="F364" i="91"/>
  <c r="G364" i="91"/>
  <c r="F365" i="91"/>
  <c r="G365" i="91"/>
  <c r="F366" i="91"/>
  <c r="G366" i="91"/>
  <c r="F367" i="91"/>
  <c r="G367" i="91"/>
  <c r="F368" i="91"/>
  <c r="G368" i="91"/>
  <c r="F369" i="91"/>
  <c r="G369" i="91"/>
  <c r="F370" i="91"/>
  <c r="G370" i="91"/>
  <c r="F371" i="91"/>
  <c r="G371" i="91"/>
  <c r="F372" i="91"/>
  <c r="G372" i="91"/>
  <c r="F373" i="91"/>
  <c r="G373" i="91"/>
  <c r="F374" i="91"/>
  <c r="G374" i="91"/>
  <c r="F375" i="91"/>
  <c r="G375" i="91"/>
  <c r="F376" i="91"/>
  <c r="G376" i="91"/>
  <c r="F377" i="91"/>
  <c r="G377" i="91"/>
  <c r="F378" i="91"/>
  <c r="G378" i="91"/>
  <c r="F379" i="91"/>
  <c r="G379" i="91"/>
  <c r="F380" i="91"/>
  <c r="G380" i="91"/>
  <c r="F381" i="91"/>
  <c r="G381" i="91"/>
  <c r="F382" i="91"/>
  <c r="G382" i="91"/>
  <c r="F383" i="91"/>
  <c r="G383" i="91"/>
  <c r="F384" i="91"/>
  <c r="G384" i="91"/>
  <c r="F385" i="91"/>
  <c r="G385" i="91"/>
  <c r="F386" i="91"/>
  <c r="G386" i="91"/>
  <c r="F387" i="91"/>
  <c r="G387" i="91"/>
  <c r="F388" i="91"/>
  <c r="G388" i="91"/>
  <c r="F389" i="91"/>
  <c r="G389" i="91"/>
  <c r="F390" i="91"/>
  <c r="G390" i="91"/>
  <c r="F391" i="91"/>
  <c r="G391" i="91"/>
  <c r="F392" i="91"/>
  <c r="G392" i="91"/>
  <c r="F393" i="91"/>
  <c r="G393" i="91"/>
  <c r="F394" i="91"/>
  <c r="G394" i="91"/>
  <c r="F395" i="91"/>
  <c r="G395" i="91"/>
  <c r="F396" i="91"/>
  <c r="G396" i="91"/>
  <c r="F397" i="91"/>
  <c r="G397" i="91"/>
  <c r="F398" i="91"/>
  <c r="G398" i="91"/>
  <c r="F399" i="91"/>
  <c r="G399" i="91"/>
  <c r="F400" i="91"/>
  <c r="G400" i="91"/>
  <c r="E2" i="90"/>
  <c r="I84" i="76" s="1"/>
  <c r="A5" i="90"/>
  <c r="D5" i="90"/>
  <c r="E84" i="76" s="1"/>
  <c r="A6" i="90"/>
  <c r="D7" i="90"/>
  <c r="D2" i="103"/>
  <c r="H82" i="76" s="1"/>
  <c r="E2" i="103"/>
  <c r="I82" i="76" s="1"/>
  <c r="A4" i="103"/>
  <c r="F4" i="103"/>
  <c r="E82" i="76" s="1"/>
  <c r="A5" i="103"/>
  <c r="I5" i="103"/>
  <c r="F11" i="103"/>
  <c r="F12" i="103"/>
  <c r="F13" i="103"/>
  <c r="D14" i="103"/>
  <c r="E14" i="103"/>
  <c r="G14" i="103"/>
  <c r="H14" i="103"/>
  <c r="I14" i="103"/>
  <c r="K14" i="103"/>
  <c r="F16" i="103"/>
  <c r="F17" i="103"/>
  <c r="F18" i="103"/>
  <c r="D19" i="103"/>
  <c r="E19" i="103"/>
  <c r="G19" i="103"/>
  <c r="G20" i="103" s="1"/>
  <c r="H19" i="103"/>
  <c r="I19" i="103"/>
  <c r="I20" i="103" s="1"/>
  <c r="K19" i="103"/>
  <c r="E20" i="103"/>
  <c r="D2" i="101"/>
  <c r="H81" i="76" s="1"/>
  <c r="E2" i="101"/>
  <c r="I81" i="76" s="1"/>
  <c r="A4" i="101"/>
  <c r="F4" i="101"/>
  <c r="A5" i="101"/>
  <c r="I5" i="101"/>
  <c r="G11" i="101"/>
  <c r="I11" i="101" s="1"/>
  <c r="G12" i="101"/>
  <c r="I12" i="101"/>
  <c r="E13" i="101"/>
  <c r="F13" i="101"/>
  <c r="H13" i="101"/>
  <c r="J13" i="101"/>
  <c r="G15" i="101"/>
  <c r="I15" i="101" s="1"/>
  <c r="G16" i="101"/>
  <c r="I16" i="101" s="1"/>
  <c r="E17" i="101"/>
  <c r="F17" i="101"/>
  <c r="H17" i="101"/>
  <c r="J17" i="101"/>
  <c r="G19" i="101"/>
  <c r="I19" i="101" s="1"/>
  <c r="G20" i="101"/>
  <c r="I20" i="101"/>
  <c r="E21" i="101"/>
  <c r="F21" i="101"/>
  <c r="H21" i="101"/>
  <c r="J21" i="101"/>
  <c r="G23" i="101"/>
  <c r="I23" i="101"/>
  <c r="G24" i="101"/>
  <c r="I24" i="101" s="1"/>
  <c r="E25" i="101"/>
  <c r="F25" i="101"/>
  <c r="G25" i="101"/>
  <c r="H25" i="101"/>
  <c r="J25" i="101"/>
  <c r="G27" i="101"/>
  <c r="I27" i="101" s="1"/>
  <c r="G28" i="101"/>
  <c r="I28" i="101" s="1"/>
  <c r="E29" i="101"/>
  <c r="F29" i="101"/>
  <c r="H29" i="101"/>
  <c r="J29" i="101"/>
  <c r="G31" i="101"/>
  <c r="I31" i="101" s="1"/>
  <c r="G32" i="101"/>
  <c r="I32" i="101" s="1"/>
  <c r="E33" i="101"/>
  <c r="F33" i="101"/>
  <c r="H33" i="101"/>
  <c r="J33" i="101"/>
  <c r="D2" i="102"/>
  <c r="H80" i="76" s="1"/>
  <c r="E2" i="102"/>
  <c r="I80" i="76" s="1"/>
  <c r="A4" i="102"/>
  <c r="E4" i="102"/>
  <c r="E80" i="76" s="1"/>
  <c r="A5" i="102"/>
  <c r="E6" i="102"/>
  <c r="F11" i="102"/>
  <c r="F12" i="102"/>
  <c r="F15" i="102"/>
  <c r="F16" i="102"/>
  <c r="F19" i="102"/>
  <c r="F20" i="102"/>
  <c r="F23" i="102"/>
  <c r="F25" i="102"/>
  <c r="F26" i="102" s="1"/>
  <c r="F28" i="102"/>
  <c r="F30" i="102"/>
  <c r="F33" i="102"/>
  <c r="F34" i="102"/>
  <c r="F37" i="102"/>
  <c r="F38" i="102"/>
  <c r="F41" i="102"/>
  <c r="F42" i="102"/>
  <c r="F43" i="102" s="1"/>
  <c r="D2" i="100"/>
  <c r="H78" i="76" s="1"/>
  <c r="E2" i="100"/>
  <c r="I78" i="76" s="1"/>
  <c r="A3" i="100"/>
  <c r="F3" i="100"/>
  <c r="E78" i="76" s="1"/>
  <c r="A4" i="100"/>
  <c r="F5" i="100"/>
  <c r="D7" i="100"/>
  <c r="E7" i="100"/>
  <c r="G7" i="100"/>
  <c r="F9" i="100"/>
  <c r="G9" i="100"/>
  <c r="F10" i="100"/>
  <c r="G10" i="100"/>
  <c r="F11" i="100"/>
  <c r="G11" i="100"/>
  <c r="F12" i="100"/>
  <c r="G12" i="100"/>
  <c r="F13" i="100"/>
  <c r="G13" i="100"/>
  <c r="F14" i="100"/>
  <c r="G14" i="100"/>
  <c r="F15" i="100"/>
  <c r="G15" i="100"/>
  <c r="F16" i="100"/>
  <c r="G16" i="100"/>
  <c r="F17" i="100"/>
  <c r="G17" i="100"/>
  <c r="F18" i="100"/>
  <c r="G18" i="100"/>
  <c r="F19" i="100"/>
  <c r="G19" i="100"/>
  <c r="F20" i="100"/>
  <c r="G20" i="100"/>
  <c r="F21" i="100"/>
  <c r="G21" i="100"/>
  <c r="F22" i="100"/>
  <c r="G22" i="100"/>
  <c r="F23" i="100"/>
  <c r="G23" i="100"/>
  <c r="F24" i="100"/>
  <c r="G24" i="100"/>
  <c r="F25" i="100"/>
  <c r="G25" i="100"/>
  <c r="F26" i="100"/>
  <c r="G26" i="100"/>
  <c r="F27" i="100"/>
  <c r="G27" i="100"/>
  <c r="F28" i="100"/>
  <c r="G28" i="100"/>
  <c r="F29" i="100"/>
  <c r="G29" i="100"/>
  <c r="F30" i="100"/>
  <c r="G30" i="100"/>
  <c r="F31" i="100"/>
  <c r="G31" i="100"/>
  <c r="F32" i="100"/>
  <c r="G32" i="100"/>
  <c r="F33" i="100"/>
  <c r="G33" i="100"/>
  <c r="F34" i="100"/>
  <c r="G34" i="100"/>
  <c r="F35" i="100"/>
  <c r="G35" i="100"/>
  <c r="F36" i="100"/>
  <c r="G36" i="100"/>
  <c r="F37" i="100"/>
  <c r="G37" i="100"/>
  <c r="F38" i="100"/>
  <c r="G38" i="100"/>
  <c r="F39" i="100"/>
  <c r="G39" i="100"/>
  <c r="F40" i="100"/>
  <c r="G40" i="100"/>
  <c r="F41" i="100"/>
  <c r="G41" i="100"/>
  <c r="F42" i="100"/>
  <c r="G42" i="100"/>
  <c r="F43" i="100"/>
  <c r="G43" i="100"/>
  <c r="F44" i="100"/>
  <c r="G44" i="100"/>
  <c r="F45" i="100"/>
  <c r="G45" i="100"/>
  <c r="F46" i="100"/>
  <c r="G46" i="100"/>
  <c r="F47" i="100"/>
  <c r="G47" i="100"/>
  <c r="F48" i="100"/>
  <c r="G48" i="100"/>
  <c r="F49" i="100"/>
  <c r="G49" i="100"/>
  <c r="F50" i="100"/>
  <c r="G50" i="100"/>
  <c r="F51" i="100"/>
  <c r="G51" i="100"/>
  <c r="F52" i="100"/>
  <c r="G52" i="100"/>
  <c r="F53" i="100"/>
  <c r="G53" i="100"/>
  <c r="F54" i="100"/>
  <c r="G54" i="100"/>
  <c r="F55" i="100"/>
  <c r="G55" i="100"/>
  <c r="F56" i="100"/>
  <c r="G56" i="100"/>
  <c r="F57" i="100"/>
  <c r="G57" i="100"/>
  <c r="F58" i="100"/>
  <c r="G58" i="100"/>
  <c r="F59" i="100"/>
  <c r="G59" i="100"/>
  <c r="F60" i="100"/>
  <c r="G60" i="100"/>
  <c r="F61" i="100"/>
  <c r="G61" i="100"/>
  <c r="F62" i="100"/>
  <c r="G62" i="100"/>
  <c r="F63" i="100"/>
  <c r="G63" i="100"/>
  <c r="F64" i="100"/>
  <c r="G64" i="100"/>
  <c r="F65" i="100"/>
  <c r="G65" i="100"/>
  <c r="F66" i="100"/>
  <c r="G66" i="100"/>
  <c r="F67" i="100"/>
  <c r="G67" i="100"/>
  <c r="F68" i="100"/>
  <c r="G68" i="100"/>
  <c r="F69" i="100"/>
  <c r="G69" i="100"/>
  <c r="F70" i="100"/>
  <c r="G70" i="100"/>
  <c r="F71" i="100"/>
  <c r="G71" i="100"/>
  <c r="F72" i="100"/>
  <c r="G72" i="100"/>
  <c r="F73" i="100"/>
  <c r="G73" i="100"/>
  <c r="F74" i="100"/>
  <c r="G74" i="100"/>
  <c r="F75" i="100"/>
  <c r="G75" i="100"/>
  <c r="F76" i="100"/>
  <c r="G76" i="100"/>
  <c r="F77" i="100"/>
  <c r="G77" i="100"/>
  <c r="F78" i="100"/>
  <c r="G78" i="100"/>
  <c r="F79" i="100"/>
  <c r="G79" i="100"/>
  <c r="F80" i="100"/>
  <c r="G80" i="100"/>
  <c r="F81" i="100"/>
  <c r="G81" i="100"/>
  <c r="F82" i="100"/>
  <c r="G82" i="100"/>
  <c r="F83" i="100"/>
  <c r="G83" i="100"/>
  <c r="F84" i="100"/>
  <c r="G84" i="100"/>
  <c r="F85" i="100"/>
  <c r="G85" i="100"/>
  <c r="F86" i="100"/>
  <c r="G86" i="100"/>
  <c r="F87" i="100"/>
  <c r="G87" i="100"/>
  <c r="F88" i="100"/>
  <c r="G88" i="100"/>
  <c r="F89" i="100"/>
  <c r="G89" i="100"/>
  <c r="F90" i="100"/>
  <c r="G90" i="100"/>
  <c r="F91" i="100"/>
  <c r="G91" i="100"/>
  <c r="F92" i="100"/>
  <c r="G92" i="100"/>
  <c r="F93" i="100"/>
  <c r="G93" i="100"/>
  <c r="F94" i="100"/>
  <c r="G94" i="100"/>
  <c r="F95" i="100"/>
  <c r="G95" i="100"/>
  <c r="F96" i="100"/>
  <c r="G96" i="100"/>
  <c r="F97" i="100"/>
  <c r="G97" i="100"/>
  <c r="F98" i="100"/>
  <c r="G98" i="100"/>
  <c r="F99" i="100"/>
  <c r="G99" i="100"/>
  <c r="F100" i="100"/>
  <c r="G100" i="100"/>
  <c r="F101" i="100"/>
  <c r="G101" i="100"/>
  <c r="F102" i="100"/>
  <c r="G102" i="100"/>
  <c r="F103" i="100"/>
  <c r="G103" i="100"/>
  <c r="F104" i="100"/>
  <c r="G104" i="100"/>
  <c r="F105" i="100"/>
  <c r="G105" i="100"/>
  <c r="F106" i="100"/>
  <c r="G106" i="100"/>
  <c r="F107" i="100"/>
  <c r="G107" i="100"/>
  <c r="F108" i="100"/>
  <c r="G108" i="100"/>
  <c r="F109" i="100"/>
  <c r="G109" i="100"/>
  <c r="F110" i="100"/>
  <c r="G110" i="100"/>
  <c r="F111" i="100"/>
  <c r="G111" i="100"/>
  <c r="F112" i="100"/>
  <c r="G112" i="100"/>
  <c r="F113" i="100"/>
  <c r="G113" i="100"/>
  <c r="F114" i="100"/>
  <c r="G114" i="100"/>
  <c r="F115" i="100"/>
  <c r="G115" i="100"/>
  <c r="F116" i="100"/>
  <c r="G116" i="100"/>
  <c r="F117" i="100"/>
  <c r="G117" i="100"/>
  <c r="F118" i="100"/>
  <c r="G118" i="100"/>
  <c r="F119" i="100"/>
  <c r="G119" i="100"/>
  <c r="F120" i="100"/>
  <c r="G120" i="100"/>
  <c r="F121" i="100"/>
  <c r="G121" i="100"/>
  <c r="F122" i="100"/>
  <c r="G122" i="100"/>
  <c r="F123" i="100"/>
  <c r="G123" i="100"/>
  <c r="F124" i="100"/>
  <c r="G124" i="100"/>
  <c r="F125" i="100"/>
  <c r="G125" i="100"/>
  <c r="F126" i="100"/>
  <c r="G126" i="100"/>
  <c r="F127" i="100"/>
  <c r="G127" i="100"/>
  <c r="F128" i="100"/>
  <c r="G128" i="100"/>
  <c r="F129" i="100"/>
  <c r="G129" i="100"/>
  <c r="F130" i="100"/>
  <c r="G130" i="100"/>
  <c r="F131" i="100"/>
  <c r="G131" i="100"/>
  <c r="F132" i="100"/>
  <c r="G132" i="100"/>
  <c r="F133" i="100"/>
  <c r="G133" i="100"/>
  <c r="F134" i="100"/>
  <c r="G134" i="100"/>
  <c r="F135" i="100"/>
  <c r="G135" i="100"/>
  <c r="F136" i="100"/>
  <c r="G136" i="100"/>
  <c r="F137" i="100"/>
  <c r="G137" i="100"/>
  <c r="F138" i="100"/>
  <c r="G138" i="100"/>
  <c r="F139" i="100"/>
  <c r="G139" i="100"/>
  <c r="F140" i="100"/>
  <c r="G140" i="100"/>
  <c r="F141" i="100"/>
  <c r="G141" i="100"/>
  <c r="F142" i="100"/>
  <c r="G142" i="100"/>
  <c r="F143" i="100"/>
  <c r="G143" i="100"/>
  <c r="F144" i="100"/>
  <c r="G144" i="100"/>
  <c r="F145" i="100"/>
  <c r="G145" i="100"/>
  <c r="F146" i="100"/>
  <c r="G146" i="100"/>
  <c r="F147" i="100"/>
  <c r="G147" i="100"/>
  <c r="F148" i="100"/>
  <c r="G148" i="100"/>
  <c r="F149" i="100"/>
  <c r="G149" i="100"/>
  <c r="F150" i="100"/>
  <c r="G150" i="100"/>
  <c r="F151" i="100"/>
  <c r="G151" i="100"/>
  <c r="F152" i="100"/>
  <c r="G152" i="100"/>
  <c r="F153" i="100"/>
  <c r="G153" i="100"/>
  <c r="F154" i="100"/>
  <c r="G154" i="100"/>
  <c r="F155" i="100"/>
  <c r="G155" i="100"/>
  <c r="F156" i="100"/>
  <c r="G156" i="100"/>
  <c r="F157" i="100"/>
  <c r="G157" i="100"/>
  <c r="F158" i="100"/>
  <c r="G158" i="100"/>
  <c r="F159" i="100"/>
  <c r="G159" i="100"/>
  <c r="F160" i="100"/>
  <c r="G160" i="100"/>
  <c r="F161" i="100"/>
  <c r="G161" i="100"/>
  <c r="F162" i="100"/>
  <c r="G162" i="100"/>
  <c r="F163" i="100"/>
  <c r="G163" i="100"/>
  <c r="F164" i="100"/>
  <c r="G164" i="100"/>
  <c r="F165" i="100"/>
  <c r="G165" i="100"/>
  <c r="F166" i="100"/>
  <c r="G166" i="100"/>
  <c r="F167" i="100"/>
  <c r="G167" i="100"/>
  <c r="F168" i="100"/>
  <c r="G168" i="100"/>
  <c r="F169" i="100"/>
  <c r="G169" i="100"/>
  <c r="F170" i="100"/>
  <c r="G170" i="100"/>
  <c r="F171" i="100"/>
  <c r="G171" i="100"/>
  <c r="F172" i="100"/>
  <c r="G172" i="100"/>
  <c r="F173" i="100"/>
  <c r="G173" i="100"/>
  <c r="F174" i="100"/>
  <c r="G174" i="100"/>
  <c r="F175" i="100"/>
  <c r="G175" i="100"/>
  <c r="F176" i="100"/>
  <c r="G176" i="100"/>
  <c r="F177" i="100"/>
  <c r="G177" i="100"/>
  <c r="F178" i="100"/>
  <c r="G178" i="100"/>
  <c r="F179" i="100"/>
  <c r="G179" i="100"/>
  <c r="F180" i="100"/>
  <c r="G180" i="100"/>
  <c r="F181" i="100"/>
  <c r="G181" i="100"/>
  <c r="F182" i="100"/>
  <c r="G182" i="100"/>
  <c r="F183" i="100"/>
  <c r="G183" i="100"/>
  <c r="F184" i="100"/>
  <c r="G184" i="100"/>
  <c r="F185" i="100"/>
  <c r="G185" i="100"/>
  <c r="F186" i="100"/>
  <c r="G186" i="100"/>
  <c r="F187" i="100"/>
  <c r="G187" i="100"/>
  <c r="F188" i="100"/>
  <c r="G188" i="100"/>
  <c r="F189" i="100"/>
  <c r="G189" i="100"/>
  <c r="F190" i="100"/>
  <c r="G190" i="100"/>
  <c r="F191" i="100"/>
  <c r="G191" i="100"/>
  <c r="F192" i="100"/>
  <c r="G192" i="100"/>
  <c r="F193" i="100"/>
  <c r="G193" i="100"/>
  <c r="F194" i="100"/>
  <c r="G194" i="100"/>
  <c r="F195" i="100"/>
  <c r="G195" i="100"/>
  <c r="F196" i="100"/>
  <c r="G196" i="100"/>
  <c r="F197" i="100"/>
  <c r="G197" i="100"/>
  <c r="F198" i="100"/>
  <c r="G198" i="100"/>
  <c r="F199" i="100"/>
  <c r="G199" i="100"/>
  <c r="F200" i="100"/>
  <c r="G200" i="100"/>
  <c r="F201" i="100"/>
  <c r="G201" i="100"/>
  <c r="F202" i="100"/>
  <c r="G202" i="100"/>
  <c r="F203" i="100"/>
  <c r="G203" i="100"/>
  <c r="F204" i="100"/>
  <c r="G204" i="100"/>
  <c r="F205" i="100"/>
  <c r="G205" i="100"/>
  <c r="F206" i="100"/>
  <c r="G206" i="100"/>
  <c r="F207" i="100"/>
  <c r="G207" i="100"/>
  <c r="F208" i="100"/>
  <c r="G208" i="100"/>
  <c r="F209" i="100"/>
  <c r="G209" i="100"/>
  <c r="F210" i="100"/>
  <c r="G210" i="100"/>
  <c r="F211" i="100"/>
  <c r="G211" i="100"/>
  <c r="F212" i="100"/>
  <c r="G212" i="100"/>
  <c r="F213" i="100"/>
  <c r="G213" i="100"/>
  <c r="F214" i="100"/>
  <c r="G214" i="100"/>
  <c r="F215" i="100"/>
  <c r="G215" i="100"/>
  <c r="F216" i="100"/>
  <c r="G216" i="100"/>
  <c r="F217" i="100"/>
  <c r="G217" i="100"/>
  <c r="F218" i="100"/>
  <c r="G218" i="100"/>
  <c r="F219" i="100"/>
  <c r="G219" i="100"/>
  <c r="F220" i="100"/>
  <c r="G220" i="100"/>
  <c r="F221" i="100"/>
  <c r="G221" i="100"/>
  <c r="F222" i="100"/>
  <c r="G222" i="100"/>
  <c r="F223" i="100"/>
  <c r="G223" i="100"/>
  <c r="F224" i="100"/>
  <c r="G224" i="100"/>
  <c r="F225" i="100"/>
  <c r="G225" i="100"/>
  <c r="F226" i="100"/>
  <c r="G226" i="100"/>
  <c r="F227" i="100"/>
  <c r="G227" i="100"/>
  <c r="F228" i="100"/>
  <c r="G228" i="100"/>
  <c r="F229" i="100"/>
  <c r="G229" i="100"/>
  <c r="F230" i="100"/>
  <c r="G230" i="100"/>
  <c r="F231" i="100"/>
  <c r="G231" i="100"/>
  <c r="F232" i="100"/>
  <c r="G232" i="100"/>
  <c r="F233" i="100"/>
  <c r="G233" i="100"/>
  <c r="F234" i="100"/>
  <c r="G234" i="100"/>
  <c r="F235" i="100"/>
  <c r="G235" i="100"/>
  <c r="F236" i="100"/>
  <c r="G236" i="100"/>
  <c r="F237" i="100"/>
  <c r="G237" i="100"/>
  <c r="F238" i="100"/>
  <c r="G238" i="100"/>
  <c r="F239" i="100"/>
  <c r="G239" i="100"/>
  <c r="F240" i="100"/>
  <c r="G240" i="100"/>
  <c r="F241" i="100"/>
  <c r="G241" i="100"/>
  <c r="F242" i="100"/>
  <c r="G242" i="100"/>
  <c r="F243" i="100"/>
  <c r="G243" i="100"/>
  <c r="F244" i="100"/>
  <c r="G244" i="100"/>
  <c r="F245" i="100"/>
  <c r="G245" i="100"/>
  <c r="F246" i="100"/>
  <c r="G246" i="100"/>
  <c r="F247" i="100"/>
  <c r="G247" i="100"/>
  <c r="F248" i="100"/>
  <c r="G248" i="100"/>
  <c r="F249" i="100"/>
  <c r="G249" i="100"/>
  <c r="F250" i="100"/>
  <c r="G250" i="100"/>
  <c r="F251" i="100"/>
  <c r="G251" i="100"/>
  <c r="F252" i="100"/>
  <c r="G252" i="100"/>
  <c r="F253" i="100"/>
  <c r="G253" i="100"/>
  <c r="F254" i="100"/>
  <c r="G254" i="100"/>
  <c r="F255" i="100"/>
  <c r="G255" i="100"/>
  <c r="F256" i="100"/>
  <c r="G256" i="100"/>
  <c r="F257" i="100"/>
  <c r="G257" i="100"/>
  <c r="F258" i="100"/>
  <c r="G258" i="100"/>
  <c r="F259" i="100"/>
  <c r="G259" i="100"/>
  <c r="F260" i="100"/>
  <c r="G260" i="100"/>
  <c r="F261" i="100"/>
  <c r="G261" i="100"/>
  <c r="F262" i="100"/>
  <c r="G262" i="100"/>
  <c r="F263" i="100"/>
  <c r="G263" i="100"/>
  <c r="F264" i="100"/>
  <c r="G264" i="100"/>
  <c r="F265" i="100"/>
  <c r="G265" i="100"/>
  <c r="F266" i="100"/>
  <c r="G266" i="100"/>
  <c r="F267" i="100"/>
  <c r="G267" i="100"/>
  <c r="F268" i="100"/>
  <c r="G268" i="100"/>
  <c r="F269" i="100"/>
  <c r="G269" i="100"/>
  <c r="F270" i="100"/>
  <c r="G270" i="100"/>
  <c r="F271" i="100"/>
  <c r="G271" i="100"/>
  <c r="F272" i="100"/>
  <c r="G272" i="100"/>
  <c r="F273" i="100"/>
  <c r="G273" i="100"/>
  <c r="F274" i="100"/>
  <c r="G274" i="100"/>
  <c r="F275" i="100"/>
  <c r="G275" i="100"/>
  <c r="F276" i="100"/>
  <c r="G276" i="100"/>
  <c r="F277" i="100"/>
  <c r="G277" i="100"/>
  <c r="F278" i="100"/>
  <c r="G278" i="100"/>
  <c r="F279" i="100"/>
  <c r="G279" i="100"/>
  <c r="F280" i="100"/>
  <c r="G280" i="100"/>
  <c r="F281" i="100"/>
  <c r="G281" i="100"/>
  <c r="F282" i="100"/>
  <c r="G282" i="100"/>
  <c r="F283" i="100"/>
  <c r="G283" i="100"/>
  <c r="F284" i="100"/>
  <c r="G284" i="100"/>
  <c r="F285" i="100"/>
  <c r="G285" i="100"/>
  <c r="F286" i="100"/>
  <c r="G286" i="100"/>
  <c r="F287" i="100"/>
  <c r="G287" i="100"/>
  <c r="F288" i="100"/>
  <c r="G288" i="100"/>
  <c r="F289" i="100"/>
  <c r="G289" i="100"/>
  <c r="F290" i="100"/>
  <c r="G290" i="100"/>
  <c r="F291" i="100"/>
  <c r="G291" i="100"/>
  <c r="F292" i="100"/>
  <c r="G292" i="100"/>
  <c r="F293" i="100"/>
  <c r="G293" i="100"/>
  <c r="F294" i="100"/>
  <c r="G294" i="100"/>
  <c r="F295" i="100"/>
  <c r="G295" i="100"/>
  <c r="F296" i="100"/>
  <c r="G296" i="100"/>
  <c r="F297" i="100"/>
  <c r="G297" i="100"/>
  <c r="F298" i="100"/>
  <c r="G298" i="100"/>
  <c r="F299" i="100"/>
  <c r="G299" i="100"/>
  <c r="F300" i="100"/>
  <c r="G300" i="100"/>
  <c r="F301" i="100"/>
  <c r="G301" i="100"/>
  <c r="F302" i="100"/>
  <c r="G302" i="100"/>
  <c r="F303" i="100"/>
  <c r="G303" i="100"/>
  <c r="F304" i="100"/>
  <c r="G304" i="100"/>
  <c r="F305" i="100"/>
  <c r="G305" i="100"/>
  <c r="F306" i="100"/>
  <c r="G306" i="100"/>
  <c r="F307" i="100"/>
  <c r="G307" i="100"/>
  <c r="F308" i="100"/>
  <c r="G308" i="100"/>
  <c r="F309" i="100"/>
  <c r="G309" i="100"/>
  <c r="F310" i="100"/>
  <c r="G310" i="100"/>
  <c r="F311" i="100"/>
  <c r="G311" i="100"/>
  <c r="F312" i="100"/>
  <c r="G312" i="100"/>
  <c r="F313" i="100"/>
  <c r="G313" i="100"/>
  <c r="F314" i="100"/>
  <c r="G314" i="100"/>
  <c r="F315" i="100"/>
  <c r="G315" i="100"/>
  <c r="F316" i="100"/>
  <c r="G316" i="100"/>
  <c r="F317" i="100"/>
  <c r="G317" i="100"/>
  <c r="F318" i="100"/>
  <c r="G318" i="100"/>
  <c r="F319" i="100"/>
  <c r="G319" i="100"/>
  <c r="F320" i="100"/>
  <c r="G320" i="100"/>
  <c r="F321" i="100"/>
  <c r="G321" i="100"/>
  <c r="F322" i="100"/>
  <c r="G322" i="100"/>
  <c r="F323" i="100"/>
  <c r="G323" i="100"/>
  <c r="F324" i="100"/>
  <c r="G324" i="100"/>
  <c r="F325" i="100"/>
  <c r="G325" i="100"/>
  <c r="F326" i="100"/>
  <c r="G326" i="100"/>
  <c r="F327" i="100"/>
  <c r="G327" i="100"/>
  <c r="F328" i="100"/>
  <c r="G328" i="100"/>
  <c r="F329" i="100"/>
  <c r="G329" i="100"/>
  <c r="F330" i="100"/>
  <c r="G330" i="100"/>
  <c r="F331" i="100"/>
  <c r="G331" i="100"/>
  <c r="F332" i="100"/>
  <c r="G332" i="100"/>
  <c r="F333" i="100"/>
  <c r="G333" i="100"/>
  <c r="F334" i="100"/>
  <c r="G334" i="100"/>
  <c r="F335" i="100"/>
  <c r="G335" i="100"/>
  <c r="F336" i="100"/>
  <c r="G336" i="100"/>
  <c r="F337" i="100"/>
  <c r="G337" i="100"/>
  <c r="F338" i="100"/>
  <c r="G338" i="100"/>
  <c r="F339" i="100"/>
  <c r="G339" i="100"/>
  <c r="F340" i="100"/>
  <c r="G340" i="100"/>
  <c r="F341" i="100"/>
  <c r="G341" i="100"/>
  <c r="F342" i="100"/>
  <c r="G342" i="100"/>
  <c r="F343" i="100"/>
  <c r="G343" i="100"/>
  <c r="F344" i="100"/>
  <c r="G344" i="100"/>
  <c r="F345" i="100"/>
  <c r="G345" i="100"/>
  <c r="F346" i="100"/>
  <c r="G346" i="100"/>
  <c r="F347" i="100"/>
  <c r="G347" i="100"/>
  <c r="F348" i="100"/>
  <c r="G348" i="100"/>
  <c r="F349" i="100"/>
  <c r="G349" i="100"/>
  <c r="F350" i="100"/>
  <c r="G350" i="100"/>
  <c r="F351" i="100"/>
  <c r="G351" i="100"/>
  <c r="F352" i="100"/>
  <c r="G352" i="100"/>
  <c r="F353" i="100"/>
  <c r="G353" i="100"/>
  <c r="F354" i="100"/>
  <c r="G354" i="100"/>
  <c r="F355" i="100"/>
  <c r="G355" i="100"/>
  <c r="F356" i="100"/>
  <c r="G356" i="100"/>
  <c r="F357" i="100"/>
  <c r="G357" i="100"/>
  <c r="F358" i="100"/>
  <c r="G358" i="100"/>
  <c r="F359" i="100"/>
  <c r="G359" i="100"/>
  <c r="F360" i="100"/>
  <c r="G360" i="100"/>
  <c r="F361" i="100"/>
  <c r="G361" i="100"/>
  <c r="F362" i="100"/>
  <c r="G362" i="100"/>
  <c r="F363" i="100"/>
  <c r="G363" i="100"/>
  <c r="F364" i="100"/>
  <c r="G364" i="100"/>
  <c r="F365" i="100"/>
  <c r="G365" i="100"/>
  <c r="F366" i="100"/>
  <c r="G366" i="100"/>
  <c r="F367" i="100"/>
  <c r="G367" i="100"/>
  <c r="F368" i="100"/>
  <c r="G368" i="100"/>
  <c r="F369" i="100"/>
  <c r="G369" i="100"/>
  <c r="F370" i="100"/>
  <c r="G370" i="100"/>
  <c r="F371" i="100"/>
  <c r="G371" i="100"/>
  <c r="F372" i="100"/>
  <c r="G372" i="100"/>
  <c r="F373" i="100"/>
  <c r="G373" i="100"/>
  <c r="F374" i="100"/>
  <c r="G374" i="100"/>
  <c r="F375" i="100"/>
  <c r="G375" i="100"/>
  <c r="F376" i="100"/>
  <c r="G376" i="100"/>
  <c r="F377" i="100"/>
  <c r="G377" i="100"/>
  <c r="F378" i="100"/>
  <c r="G378" i="100"/>
  <c r="F379" i="100"/>
  <c r="G379" i="100"/>
  <c r="F380" i="100"/>
  <c r="G380" i="100"/>
  <c r="F381" i="100"/>
  <c r="G381" i="100"/>
  <c r="F382" i="100"/>
  <c r="G382" i="100"/>
  <c r="F383" i="100"/>
  <c r="G383" i="100"/>
  <c r="F384" i="100"/>
  <c r="G384" i="100"/>
  <c r="F385" i="100"/>
  <c r="G385" i="100"/>
  <c r="F386" i="100"/>
  <c r="G386" i="100"/>
  <c r="F387" i="100"/>
  <c r="G387" i="100"/>
  <c r="F388" i="100"/>
  <c r="G388" i="100"/>
  <c r="F389" i="100"/>
  <c r="G389" i="100"/>
  <c r="F390" i="100"/>
  <c r="G390" i="100"/>
  <c r="F391" i="100"/>
  <c r="G391" i="100"/>
  <c r="F392" i="100"/>
  <c r="G392" i="100"/>
  <c r="F393" i="100"/>
  <c r="G393" i="100"/>
  <c r="F394" i="100"/>
  <c r="G394" i="100"/>
  <c r="F395" i="100"/>
  <c r="G395" i="100"/>
  <c r="F396" i="100"/>
  <c r="G396" i="100"/>
  <c r="F397" i="100"/>
  <c r="G397" i="100"/>
  <c r="F398" i="100"/>
  <c r="G398" i="100"/>
  <c r="F399" i="100"/>
  <c r="G399" i="100"/>
  <c r="F400" i="100"/>
  <c r="G400" i="100"/>
  <c r="E2" i="99"/>
  <c r="I77" i="76" s="1"/>
  <c r="A5" i="99"/>
  <c r="D5" i="99"/>
  <c r="E77" i="76" s="1"/>
  <c r="A6" i="99"/>
  <c r="D7" i="99"/>
  <c r="C32" i="99"/>
  <c r="D32" i="99"/>
  <c r="D2" i="106"/>
  <c r="H75" i="76" s="1"/>
  <c r="E2" i="106"/>
  <c r="I75" i="76" s="1"/>
  <c r="A4" i="106"/>
  <c r="E4" i="106"/>
  <c r="E75" i="76" s="1"/>
  <c r="A5" i="106"/>
  <c r="E6" i="106"/>
  <c r="F11" i="106"/>
  <c r="F12" i="106"/>
  <c r="F13" i="106"/>
  <c r="F16" i="106"/>
  <c r="F17" i="106"/>
  <c r="F18" i="106"/>
  <c r="F21" i="106"/>
  <c r="F22" i="106"/>
  <c r="F23" i="106"/>
  <c r="D2" i="105"/>
  <c r="H74" i="76" s="1"/>
  <c r="E2" i="105"/>
  <c r="I74" i="76" s="1"/>
  <c r="A3" i="105"/>
  <c r="F3" i="105"/>
  <c r="E74" i="76" s="1"/>
  <c r="A4" i="105"/>
  <c r="F5" i="105"/>
  <c r="D7" i="105"/>
  <c r="E7" i="105"/>
  <c r="G7" i="105"/>
  <c r="F9" i="105"/>
  <c r="G9" i="105"/>
  <c r="F10" i="105"/>
  <c r="G10" i="105"/>
  <c r="F11" i="105"/>
  <c r="G11" i="105"/>
  <c r="F12" i="105"/>
  <c r="G12" i="105"/>
  <c r="F13" i="105"/>
  <c r="G13" i="105"/>
  <c r="F14" i="105"/>
  <c r="G14" i="105"/>
  <c r="F15" i="105"/>
  <c r="G15" i="105"/>
  <c r="F16" i="105"/>
  <c r="G16" i="105"/>
  <c r="F17" i="105"/>
  <c r="G17" i="105"/>
  <c r="F18" i="105"/>
  <c r="G18" i="105"/>
  <c r="F19" i="105"/>
  <c r="G19" i="105"/>
  <c r="F20" i="105"/>
  <c r="G20" i="105"/>
  <c r="F21" i="105"/>
  <c r="G21" i="105"/>
  <c r="F22" i="105"/>
  <c r="G22" i="105"/>
  <c r="F23" i="105"/>
  <c r="G23" i="105"/>
  <c r="F24" i="105"/>
  <c r="G24" i="105"/>
  <c r="F25" i="105"/>
  <c r="G25" i="105"/>
  <c r="F26" i="105"/>
  <c r="G26" i="105"/>
  <c r="F27" i="105"/>
  <c r="G27" i="105"/>
  <c r="F28" i="105"/>
  <c r="G28" i="105"/>
  <c r="F29" i="105"/>
  <c r="G29" i="105"/>
  <c r="F30" i="105"/>
  <c r="G30" i="105"/>
  <c r="F31" i="105"/>
  <c r="G31" i="105"/>
  <c r="F32" i="105"/>
  <c r="G32" i="105"/>
  <c r="F33" i="105"/>
  <c r="G33" i="105"/>
  <c r="F34" i="105"/>
  <c r="G34" i="105"/>
  <c r="F35" i="105"/>
  <c r="G35" i="105"/>
  <c r="F36" i="105"/>
  <c r="G36" i="105"/>
  <c r="F37" i="105"/>
  <c r="G37" i="105"/>
  <c r="F38" i="105"/>
  <c r="G38" i="105"/>
  <c r="F39" i="105"/>
  <c r="G39" i="105"/>
  <c r="F40" i="105"/>
  <c r="G40" i="105"/>
  <c r="F41" i="105"/>
  <c r="G41" i="105"/>
  <c r="F42" i="105"/>
  <c r="G42" i="105"/>
  <c r="F43" i="105"/>
  <c r="G43" i="105"/>
  <c r="F44" i="105"/>
  <c r="G44" i="105"/>
  <c r="F45" i="105"/>
  <c r="G45" i="105"/>
  <c r="F46" i="105"/>
  <c r="G46" i="105"/>
  <c r="F47" i="105"/>
  <c r="G47" i="105"/>
  <c r="F48" i="105"/>
  <c r="G48" i="105"/>
  <c r="F49" i="105"/>
  <c r="G49" i="105"/>
  <c r="F50" i="105"/>
  <c r="G50" i="105"/>
  <c r="F51" i="105"/>
  <c r="G51" i="105"/>
  <c r="F52" i="105"/>
  <c r="G52" i="105"/>
  <c r="F53" i="105"/>
  <c r="G53" i="105"/>
  <c r="F54" i="105"/>
  <c r="G54" i="105"/>
  <c r="F55" i="105"/>
  <c r="G55" i="105"/>
  <c r="F56" i="105"/>
  <c r="G56" i="105"/>
  <c r="F57" i="105"/>
  <c r="G57" i="105"/>
  <c r="F58" i="105"/>
  <c r="G58" i="105"/>
  <c r="F59" i="105"/>
  <c r="G59" i="105"/>
  <c r="F60" i="105"/>
  <c r="G60" i="105"/>
  <c r="F61" i="105"/>
  <c r="G61" i="105"/>
  <c r="F62" i="105"/>
  <c r="G62" i="105"/>
  <c r="F63" i="105"/>
  <c r="G63" i="105"/>
  <c r="F64" i="105"/>
  <c r="G64" i="105"/>
  <c r="F65" i="105"/>
  <c r="G65" i="105"/>
  <c r="F66" i="105"/>
  <c r="G66" i="105"/>
  <c r="F67" i="105"/>
  <c r="G67" i="105"/>
  <c r="F68" i="105"/>
  <c r="G68" i="105"/>
  <c r="F69" i="105"/>
  <c r="G69" i="105"/>
  <c r="F70" i="105"/>
  <c r="G70" i="105"/>
  <c r="F71" i="105"/>
  <c r="G71" i="105"/>
  <c r="F72" i="105"/>
  <c r="G72" i="105"/>
  <c r="F73" i="105"/>
  <c r="G73" i="105"/>
  <c r="F74" i="105"/>
  <c r="G74" i="105"/>
  <c r="F75" i="105"/>
  <c r="G75" i="105"/>
  <c r="F76" i="105"/>
  <c r="G76" i="105"/>
  <c r="F77" i="105"/>
  <c r="G77" i="105"/>
  <c r="F78" i="105"/>
  <c r="G78" i="105"/>
  <c r="F79" i="105"/>
  <c r="G79" i="105"/>
  <c r="F80" i="105"/>
  <c r="G80" i="105"/>
  <c r="F81" i="105"/>
  <c r="G81" i="105"/>
  <c r="F82" i="105"/>
  <c r="G82" i="105"/>
  <c r="F83" i="105"/>
  <c r="G83" i="105"/>
  <c r="F84" i="105"/>
  <c r="G84" i="105"/>
  <c r="F85" i="105"/>
  <c r="G85" i="105"/>
  <c r="F86" i="105"/>
  <c r="G86" i="105"/>
  <c r="F87" i="105"/>
  <c r="G87" i="105"/>
  <c r="F88" i="105"/>
  <c r="G88" i="105"/>
  <c r="F89" i="105"/>
  <c r="G89" i="105"/>
  <c r="F90" i="105"/>
  <c r="G90" i="105"/>
  <c r="F91" i="105"/>
  <c r="G91" i="105"/>
  <c r="F92" i="105"/>
  <c r="G92" i="105"/>
  <c r="F93" i="105"/>
  <c r="G93" i="105"/>
  <c r="F94" i="105"/>
  <c r="G94" i="105"/>
  <c r="F95" i="105"/>
  <c r="G95" i="105"/>
  <c r="F96" i="105"/>
  <c r="G96" i="105"/>
  <c r="F97" i="105"/>
  <c r="G97" i="105"/>
  <c r="F98" i="105"/>
  <c r="G98" i="105"/>
  <c r="F99" i="105"/>
  <c r="G99" i="105"/>
  <c r="F100" i="105"/>
  <c r="G100" i="105"/>
  <c r="F101" i="105"/>
  <c r="G101" i="105"/>
  <c r="F102" i="105"/>
  <c r="G102" i="105"/>
  <c r="F103" i="105"/>
  <c r="G103" i="105"/>
  <c r="F104" i="105"/>
  <c r="G104" i="105"/>
  <c r="F105" i="105"/>
  <c r="G105" i="105"/>
  <c r="F106" i="105"/>
  <c r="G106" i="105"/>
  <c r="F107" i="105"/>
  <c r="G107" i="105"/>
  <c r="F108" i="105"/>
  <c r="G108" i="105"/>
  <c r="F109" i="105"/>
  <c r="G109" i="105"/>
  <c r="F110" i="105"/>
  <c r="G110" i="105"/>
  <c r="F111" i="105"/>
  <c r="G111" i="105"/>
  <c r="F112" i="105"/>
  <c r="G112" i="105"/>
  <c r="F113" i="105"/>
  <c r="G113" i="105"/>
  <c r="F114" i="105"/>
  <c r="G114" i="105"/>
  <c r="F115" i="105"/>
  <c r="G115" i="105"/>
  <c r="F116" i="105"/>
  <c r="G116" i="105"/>
  <c r="F117" i="105"/>
  <c r="G117" i="105"/>
  <c r="F118" i="105"/>
  <c r="G118" i="105"/>
  <c r="F119" i="105"/>
  <c r="G119" i="105"/>
  <c r="F120" i="105"/>
  <c r="G120" i="105"/>
  <c r="F121" i="105"/>
  <c r="G121" i="105"/>
  <c r="F122" i="105"/>
  <c r="G122" i="105"/>
  <c r="F123" i="105"/>
  <c r="G123" i="105"/>
  <c r="F124" i="105"/>
  <c r="G124" i="105"/>
  <c r="F125" i="105"/>
  <c r="G125" i="105"/>
  <c r="F126" i="105"/>
  <c r="G126" i="105"/>
  <c r="F127" i="105"/>
  <c r="G127" i="105"/>
  <c r="F128" i="105"/>
  <c r="G128" i="105"/>
  <c r="F129" i="105"/>
  <c r="G129" i="105"/>
  <c r="F130" i="105"/>
  <c r="G130" i="105"/>
  <c r="F131" i="105"/>
  <c r="G131" i="105"/>
  <c r="F132" i="105"/>
  <c r="G132" i="105"/>
  <c r="F133" i="105"/>
  <c r="G133" i="105"/>
  <c r="F134" i="105"/>
  <c r="G134" i="105"/>
  <c r="F135" i="105"/>
  <c r="G135" i="105"/>
  <c r="F136" i="105"/>
  <c r="G136" i="105"/>
  <c r="F137" i="105"/>
  <c r="G137" i="105"/>
  <c r="F138" i="105"/>
  <c r="G138" i="105"/>
  <c r="F139" i="105"/>
  <c r="G139" i="105"/>
  <c r="F140" i="105"/>
  <c r="G140" i="105"/>
  <c r="F141" i="105"/>
  <c r="G141" i="105"/>
  <c r="F142" i="105"/>
  <c r="G142" i="105"/>
  <c r="F143" i="105"/>
  <c r="G143" i="105"/>
  <c r="F144" i="105"/>
  <c r="G144" i="105"/>
  <c r="F145" i="105"/>
  <c r="G145" i="105"/>
  <c r="F146" i="105"/>
  <c r="G146" i="105"/>
  <c r="F147" i="105"/>
  <c r="G147" i="105"/>
  <c r="F148" i="105"/>
  <c r="G148" i="105"/>
  <c r="F149" i="105"/>
  <c r="G149" i="105"/>
  <c r="F150" i="105"/>
  <c r="G150" i="105"/>
  <c r="F151" i="105"/>
  <c r="G151" i="105"/>
  <c r="F152" i="105"/>
  <c r="G152" i="105"/>
  <c r="F153" i="105"/>
  <c r="G153" i="105"/>
  <c r="F154" i="105"/>
  <c r="G154" i="105"/>
  <c r="F155" i="105"/>
  <c r="G155" i="105"/>
  <c r="F156" i="105"/>
  <c r="G156" i="105"/>
  <c r="F157" i="105"/>
  <c r="G157" i="105"/>
  <c r="F158" i="105"/>
  <c r="G158" i="105"/>
  <c r="F159" i="105"/>
  <c r="G159" i="105"/>
  <c r="F160" i="105"/>
  <c r="G160" i="105"/>
  <c r="F161" i="105"/>
  <c r="G161" i="105"/>
  <c r="F162" i="105"/>
  <c r="G162" i="105"/>
  <c r="F163" i="105"/>
  <c r="G163" i="105"/>
  <c r="F164" i="105"/>
  <c r="G164" i="105"/>
  <c r="F165" i="105"/>
  <c r="G165" i="105"/>
  <c r="F166" i="105"/>
  <c r="G166" i="105"/>
  <c r="F167" i="105"/>
  <c r="G167" i="105"/>
  <c r="F168" i="105"/>
  <c r="G168" i="105"/>
  <c r="F169" i="105"/>
  <c r="G169" i="105"/>
  <c r="F170" i="105"/>
  <c r="G170" i="105"/>
  <c r="F171" i="105"/>
  <c r="G171" i="105"/>
  <c r="F172" i="105"/>
  <c r="G172" i="105"/>
  <c r="F173" i="105"/>
  <c r="G173" i="105"/>
  <c r="F174" i="105"/>
  <c r="G174" i="105"/>
  <c r="F175" i="105"/>
  <c r="G175" i="105"/>
  <c r="F176" i="105"/>
  <c r="G176" i="105"/>
  <c r="F177" i="105"/>
  <c r="G177" i="105"/>
  <c r="F178" i="105"/>
  <c r="G178" i="105"/>
  <c r="F179" i="105"/>
  <c r="G179" i="105"/>
  <c r="F180" i="105"/>
  <c r="G180" i="105"/>
  <c r="F181" i="105"/>
  <c r="G181" i="105"/>
  <c r="F182" i="105"/>
  <c r="G182" i="105"/>
  <c r="F183" i="105"/>
  <c r="G183" i="105"/>
  <c r="F184" i="105"/>
  <c r="G184" i="105"/>
  <c r="F185" i="105"/>
  <c r="G185" i="105"/>
  <c r="F186" i="105"/>
  <c r="G186" i="105"/>
  <c r="F187" i="105"/>
  <c r="G187" i="105"/>
  <c r="F188" i="105"/>
  <c r="G188" i="105"/>
  <c r="F189" i="105"/>
  <c r="G189" i="105"/>
  <c r="F190" i="105"/>
  <c r="G190" i="105"/>
  <c r="F191" i="105"/>
  <c r="G191" i="105"/>
  <c r="F192" i="105"/>
  <c r="G192" i="105"/>
  <c r="F193" i="105"/>
  <c r="G193" i="105"/>
  <c r="F194" i="105"/>
  <c r="G194" i="105"/>
  <c r="F195" i="105"/>
  <c r="G195" i="105"/>
  <c r="F196" i="105"/>
  <c r="G196" i="105"/>
  <c r="F197" i="105"/>
  <c r="G197" i="105"/>
  <c r="F198" i="105"/>
  <c r="G198" i="105"/>
  <c r="F199" i="105"/>
  <c r="G199" i="105"/>
  <c r="F200" i="105"/>
  <c r="G200" i="105"/>
  <c r="F201" i="105"/>
  <c r="G201" i="105"/>
  <c r="F202" i="105"/>
  <c r="G202" i="105"/>
  <c r="F203" i="105"/>
  <c r="G203" i="105"/>
  <c r="F204" i="105"/>
  <c r="G204" i="105"/>
  <c r="F205" i="105"/>
  <c r="G205" i="105"/>
  <c r="F206" i="105"/>
  <c r="G206" i="105"/>
  <c r="F207" i="105"/>
  <c r="G207" i="105"/>
  <c r="F208" i="105"/>
  <c r="G208" i="105"/>
  <c r="F209" i="105"/>
  <c r="G209" i="105"/>
  <c r="F210" i="105"/>
  <c r="G210" i="105"/>
  <c r="F211" i="105"/>
  <c r="G211" i="105"/>
  <c r="F212" i="105"/>
  <c r="G212" i="105"/>
  <c r="F213" i="105"/>
  <c r="G213" i="105"/>
  <c r="F214" i="105"/>
  <c r="G214" i="105"/>
  <c r="F215" i="105"/>
  <c r="G215" i="105"/>
  <c r="F216" i="105"/>
  <c r="G216" i="105"/>
  <c r="F217" i="105"/>
  <c r="G217" i="105"/>
  <c r="F218" i="105"/>
  <c r="G218" i="105"/>
  <c r="F219" i="105"/>
  <c r="G219" i="105"/>
  <c r="F220" i="105"/>
  <c r="G220" i="105"/>
  <c r="F221" i="105"/>
  <c r="G221" i="105"/>
  <c r="F222" i="105"/>
  <c r="G222" i="105"/>
  <c r="F223" i="105"/>
  <c r="G223" i="105"/>
  <c r="F224" i="105"/>
  <c r="G224" i="105"/>
  <c r="F225" i="105"/>
  <c r="G225" i="105"/>
  <c r="F226" i="105"/>
  <c r="G226" i="105"/>
  <c r="F227" i="105"/>
  <c r="G227" i="105"/>
  <c r="F228" i="105"/>
  <c r="G228" i="105"/>
  <c r="F229" i="105"/>
  <c r="G229" i="105"/>
  <c r="F230" i="105"/>
  <c r="G230" i="105"/>
  <c r="F231" i="105"/>
  <c r="G231" i="105"/>
  <c r="F232" i="105"/>
  <c r="G232" i="105"/>
  <c r="F233" i="105"/>
  <c r="G233" i="105"/>
  <c r="F234" i="105"/>
  <c r="G234" i="105"/>
  <c r="F235" i="105"/>
  <c r="G235" i="105"/>
  <c r="F236" i="105"/>
  <c r="G236" i="105"/>
  <c r="F237" i="105"/>
  <c r="G237" i="105"/>
  <c r="F238" i="105"/>
  <c r="G238" i="105"/>
  <c r="F239" i="105"/>
  <c r="G239" i="105"/>
  <c r="F240" i="105"/>
  <c r="G240" i="105"/>
  <c r="F241" i="105"/>
  <c r="G241" i="105"/>
  <c r="F242" i="105"/>
  <c r="G242" i="105"/>
  <c r="F243" i="105"/>
  <c r="G243" i="105"/>
  <c r="F244" i="105"/>
  <c r="G244" i="105"/>
  <c r="F245" i="105"/>
  <c r="G245" i="105"/>
  <c r="F246" i="105"/>
  <c r="G246" i="105"/>
  <c r="F247" i="105"/>
  <c r="G247" i="105"/>
  <c r="F248" i="105"/>
  <c r="G248" i="105"/>
  <c r="F249" i="105"/>
  <c r="G249" i="105"/>
  <c r="F250" i="105"/>
  <c r="G250" i="105"/>
  <c r="F251" i="105"/>
  <c r="G251" i="105"/>
  <c r="F252" i="105"/>
  <c r="G252" i="105"/>
  <c r="F253" i="105"/>
  <c r="G253" i="105"/>
  <c r="F254" i="105"/>
  <c r="G254" i="105"/>
  <c r="F255" i="105"/>
  <c r="G255" i="105"/>
  <c r="F256" i="105"/>
  <c r="G256" i="105"/>
  <c r="F257" i="105"/>
  <c r="G257" i="105"/>
  <c r="F258" i="105"/>
  <c r="G258" i="105"/>
  <c r="F259" i="105"/>
  <c r="G259" i="105"/>
  <c r="F260" i="105"/>
  <c r="G260" i="105"/>
  <c r="F261" i="105"/>
  <c r="G261" i="105"/>
  <c r="F262" i="105"/>
  <c r="G262" i="105"/>
  <c r="F263" i="105"/>
  <c r="G263" i="105"/>
  <c r="F264" i="105"/>
  <c r="G264" i="105"/>
  <c r="F265" i="105"/>
  <c r="G265" i="105"/>
  <c r="F266" i="105"/>
  <c r="G266" i="105"/>
  <c r="F267" i="105"/>
  <c r="G267" i="105"/>
  <c r="F268" i="105"/>
  <c r="G268" i="105"/>
  <c r="F269" i="105"/>
  <c r="G269" i="105"/>
  <c r="F270" i="105"/>
  <c r="G270" i="105"/>
  <c r="F271" i="105"/>
  <c r="G271" i="105"/>
  <c r="F272" i="105"/>
  <c r="G272" i="105"/>
  <c r="F273" i="105"/>
  <c r="G273" i="105"/>
  <c r="F274" i="105"/>
  <c r="G274" i="105"/>
  <c r="F275" i="105"/>
  <c r="G275" i="105"/>
  <c r="F276" i="105"/>
  <c r="G276" i="105"/>
  <c r="F277" i="105"/>
  <c r="G277" i="105"/>
  <c r="F278" i="105"/>
  <c r="G278" i="105"/>
  <c r="F279" i="105"/>
  <c r="G279" i="105"/>
  <c r="F280" i="105"/>
  <c r="G280" i="105"/>
  <c r="F281" i="105"/>
  <c r="G281" i="105"/>
  <c r="F282" i="105"/>
  <c r="G282" i="105"/>
  <c r="F283" i="105"/>
  <c r="G283" i="105"/>
  <c r="F284" i="105"/>
  <c r="G284" i="105"/>
  <c r="F285" i="105"/>
  <c r="G285" i="105"/>
  <c r="F286" i="105"/>
  <c r="G286" i="105"/>
  <c r="F287" i="105"/>
  <c r="G287" i="105"/>
  <c r="F288" i="105"/>
  <c r="G288" i="105"/>
  <c r="F289" i="105"/>
  <c r="G289" i="105"/>
  <c r="F290" i="105"/>
  <c r="G290" i="105"/>
  <c r="F291" i="105"/>
  <c r="G291" i="105"/>
  <c r="F292" i="105"/>
  <c r="G292" i="105"/>
  <c r="F293" i="105"/>
  <c r="G293" i="105"/>
  <c r="F294" i="105"/>
  <c r="G294" i="105"/>
  <c r="F295" i="105"/>
  <c r="G295" i="105"/>
  <c r="F296" i="105"/>
  <c r="G296" i="105"/>
  <c r="F297" i="105"/>
  <c r="G297" i="105"/>
  <c r="F298" i="105"/>
  <c r="G298" i="105"/>
  <c r="F299" i="105"/>
  <c r="G299" i="105"/>
  <c r="F300" i="105"/>
  <c r="G300" i="105"/>
  <c r="F301" i="105"/>
  <c r="G301" i="105"/>
  <c r="F302" i="105"/>
  <c r="G302" i="105"/>
  <c r="F303" i="105"/>
  <c r="G303" i="105"/>
  <c r="F304" i="105"/>
  <c r="G304" i="105"/>
  <c r="F305" i="105"/>
  <c r="G305" i="105"/>
  <c r="F306" i="105"/>
  <c r="G306" i="105"/>
  <c r="F307" i="105"/>
  <c r="G307" i="105"/>
  <c r="F308" i="105"/>
  <c r="G308" i="105"/>
  <c r="F309" i="105"/>
  <c r="G309" i="105"/>
  <c r="F310" i="105"/>
  <c r="G310" i="105"/>
  <c r="F311" i="105"/>
  <c r="G311" i="105"/>
  <c r="F312" i="105"/>
  <c r="G312" i="105"/>
  <c r="F313" i="105"/>
  <c r="G313" i="105"/>
  <c r="F314" i="105"/>
  <c r="G314" i="105"/>
  <c r="F315" i="105"/>
  <c r="G315" i="105"/>
  <c r="F316" i="105"/>
  <c r="G316" i="105"/>
  <c r="F317" i="105"/>
  <c r="G317" i="105"/>
  <c r="F318" i="105"/>
  <c r="G318" i="105"/>
  <c r="F319" i="105"/>
  <c r="G319" i="105"/>
  <c r="F320" i="105"/>
  <c r="G320" i="105"/>
  <c r="F321" i="105"/>
  <c r="G321" i="105"/>
  <c r="F322" i="105"/>
  <c r="G322" i="105"/>
  <c r="F323" i="105"/>
  <c r="G323" i="105"/>
  <c r="F324" i="105"/>
  <c r="G324" i="105"/>
  <c r="F325" i="105"/>
  <c r="G325" i="105"/>
  <c r="F326" i="105"/>
  <c r="G326" i="105"/>
  <c r="F327" i="105"/>
  <c r="G327" i="105"/>
  <c r="F328" i="105"/>
  <c r="G328" i="105"/>
  <c r="F329" i="105"/>
  <c r="G329" i="105"/>
  <c r="F330" i="105"/>
  <c r="G330" i="105"/>
  <c r="F331" i="105"/>
  <c r="G331" i="105"/>
  <c r="F332" i="105"/>
  <c r="G332" i="105"/>
  <c r="F333" i="105"/>
  <c r="G333" i="105"/>
  <c r="F334" i="105"/>
  <c r="G334" i="105"/>
  <c r="F335" i="105"/>
  <c r="G335" i="105"/>
  <c r="F336" i="105"/>
  <c r="G336" i="105"/>
  <c r="F337" i="105"/>
  <c r="G337" i="105"/>
  <c r="F338" i="105"/>
  <c r="G338" i="105"/>
  <c r="F339" i="105"/>
  <c r="G339" i="105"/>
  <c r="F340" i="105"/>
  <c r="G340" i="105"/>
  <c r="F341" i="105"/>
  <c r="G341" i="105"/>
  <c r="F342" i="105"/>
  <c r="G342" i="105"/>
  <c r="F343" i="105"/>
  <c r="G343" i="105"/>
  <c r="F344" i="105"/>
  <c r="G344" i="105"/>
  <c r="F345" i="105"/>
  <c r="G345" i="105"/>
  <c r="F346" i="105"/>
  <c r="G346" i="105"/>
  <c r="F347" i="105"/>
  <c r="G347" i="105"/>
  <c r="F348" i="105"/>
  <c r="G348" i="105"/>
  <c r="F349" i="105"/>
  <c r="G349" i="105"/>
  <c r="F350" i="105"/>
  <c r="G350" i="105"/>
  <c r="F351" i="105"/>
  <c r="G351" i="105"/>
  <c r="F352" i="105"/>
  <c r="G352" i="105"/>
  <c r="F353" i="105"/>
  <c r="G353" i="105"/>
  <c r="F354" i="105"/>
  <c r="G354" i="105"/>
  <c r="F355" i="105"/>
  <c r="G355" i="105"/>
  <c r="F356" i="105"/>
  <c r="G356" i="105"/>
  <c r="F357" i="105"/>
  <c r="G357" i="105"/>
  <c r="F358" i="105"/>
  <c r="G358" i="105"/>
  <c r="F359" i="105"/>
  <c r="G359" i="105"/>
  <c r="F360" i="105"/>
  <c r="G360" i="105"/>
  <c r="F361" i="105"/>
  <c r="G361" i="105"/>
  <c r="F362" i="105"/>
  <c r="G362" i="105"/>
  <c r="F363" i="105"/>
  <c r="G363" i="105"/>
  <c r="F364" i="105"/>
  <c r="G364" i="105"/>
  <c r="F365" i="105"/>
  <c r="G365" i="105"/>
  <c r="F366" i="105"/>
  <c r="G366" i="105"/>
  <c r="F367" i="105"/>
  <c r="G367" i="105"/>
  <c r="F368" i="105"/>
  <c r="G368" i="105"/>
  <c r="F369" i="105"/>
  <c r="G369" i="105"/>
  <c r="F370" i="105"/>
  <c r="G370" i="105"/>
  <c r="F371" i="105"/>
  <c r="G371" i="105"/>
  <c r="F372" i="105"/>
  <c r="G372" i="105"/>
  <c r="F373" i="105"/>
  <c r="G373" i="105"/>
  <c r="F374" i="105"/>
  <c r="G374" i="105"/>
  <c r="F375" i="105"/>
  <c r="G375" i="105"/>
  <c r="F376" i="105"/>
  <c r="G376" i="105"/>
  <c r="F377" i="105"/>
  <c r="G377" i="105"/>
  <c r="F378" i="105"/>
  <c r="G378" i="105"/>
  <c r="F379" i="105"/>
  <c r="G379" i="105"/>
  <c r="F380" i="105"/>
  <c r="G380" i="105"/>
  <c r="F381" i="105"/>
  <c r="G381" i="105"/>
  <c r="F382" i="105"/>
  <c r="G382" i="105"/>
  <c r="F383" i="105"/>
  <c r="G383" i="105"/>
  <c r="F384" i="105"/>
  <c r="G384" i="105"/>
  <c r="F385" i="105"/>
  <c r="G385" i="105"/>
  <c r="F386" i="105"/>
  <c r="G386" i="105"/>
  <c r="F387" i="105"/>
  <c r="G387" i="105"/>
  <c r="F388" i="105"/>
  <c r="G388" i="105"/>
  <c r="F389" i="105"/>
  <c r="G389" i="105"/>
  <c r="F390" i="105"/>
  <c r="G390" i="105"/>
  <c r="F391" i="105"/>
  <c r="G391" i="105"/>
  <c r="F392" i="105"/>
  <c r="G392" i="105"/>
  <c r="F393" i="105"/>
  <c r="G393" i="105"/>
  <c r="F394" i="105"/>
  <c r="G394" i="105"/>
  <c r="F395" i="105"/>
  <c r="G395" i="105"/>
  <c r="F396" i="105"/>
  <c r="G396" i="105"/>
  <c r="F397" i="105"/>
  <c r="G397" i="105"/>
  <c r="F398" i="105"/>
  <c r="G398" i="105"/>
  <c r="F399" i="105"/>
  <c r="G399" i="105"/>
  <c r="F400" i="105"/>
  <c r="G400" i="105"/>
  <c r="E2" i="104"/>
  <c r="I73" i="76" s="1"/>
  <c r="A5" i="104"/>
  <c r="D5" i="104"/>
  <c r="A6" i="104"/>
  <c r="D7" i="104"/>
  <c r="D2" i="109"/>
  <c r="H71" i="76" s="1"/>
  <c r="E2" i="109"/>
  <c r="I71" i="76" s="1"/>
  <c r="A4" i="109"/>
  <c r="E4" i="109"/>
  <c r="A5" i="109"/>
  <c r="E6" i="109"/>
  <c r="F11" i="109"/>
  <c r="F12" i="109"/>
  <c r="F13" i="109"/>
  <c r="F16" i="109"/>
  <c r="F17" i="109"/>
  <c r="F18" i="109"/>
  <c r="F21" i="109"/>
  <c r="F22" i="109"/>
  <c r="F23" i="109"/>
  <c r="D2" i="108"/>
  <c r="H70" i="76" s="1"/>
  <c r="E2" i="108"/>
  <c r="I70" i="76" s="1"/>
  <c r="A3" i="108"/>
  <c r="F3" i="108"/>
  <c r="E70" i="76" s="1"/>
  <c r="A4" i="108"/>
  <c r="F5" i="108"/>
  <c r="D7" i="108"/>
  <c r="E7" i="108"/>
  <c r="G7" i="108"/>
  <c r="F9" i="108"/>
  <c r="G9" i="108"/>
  <c r="F12" i="108"/>
  <c r="G12" i="108"/>
  <c r="F13" i="108"/>
  <c r="G13" i="108"/>
  <c r="F14" i="108"/>
  <c r="G14" i="108"/>
  <c r="F15" i="108"/>
  <c r="G15" i="108"/>
  <c r="F16" i="108"/>
  <c r="G16" i="108"/>
  <c r="F17" i="108"/>
  <c r="G17" i="108"/>
  <c r="F18" i="108"/>
  <c r="G18" i="108"/>
  <c r="F19" i="108"/>
  <c r="G19" i="108"/>
  <c r="F20" i="108"/>
  <c r="G20" i="108"/>
  <c r="F21" i="108"/>
  <c r="G21" i="108"/>
  <c r="F22" i="108"/>
  <c r="G22" i="108"/>
  <c r="F23" i="108"/>
  <c r="G23" i="108"/>
  <c r="F24" i="108"/>
  <c r="G24" i="108"/>
  <c r="F25" i="108"/>
  <c r="G25" i="108"/>
  <c r="F26" i="108"/>
  <c r="G26" i="108"/>
  <c r="F27" i="108"/>
  <c r="G27" i="108"/>
  <c r="F28" i="108"/>
  <c r="G28" i="108"/>
  <c r="F29" i="108"/>
  <c r="G29" i="108"/>
  <c r="F30" i="108"/>
  <c r="G30" i="108"/>
  <c r="F31" i="108"/>
  <c r="G31" i="108"/>
  <c r="F32" i="108"/>
  <c r="G32" i="108"/>
  <c r="F33" i="108"/>
  <c r="G33" i="108"/>
  <c r="F34" i="108"/>
  <c r="G34" i="108"/>
  <c r="F35" i="108"/>
  <c r="G35" i="108"/>
  <c r="F36" i="108"/>
  <c r="G36" i="108"/>
  <c r="F37" i="108"/>
  <c r="G37" i="108"/>
  <c r="F38" i="108"/>
  <c r="G38" i="108"/>
  <c r="F39" i="108"/>
  <c r="G39" i="108"/>
  <c r="F40" i="108"/>
  <c r="G40" i="108"/>
  <c r="F41" i="108"/>
  <c r="G41" i="108"/>
  <c r="F42" i="108"/>
  <c r="G42" i="108"/>
  <c r="F43" i="108"/>
  <c r="G43" i="108"/>
  <c r="F44" i="108"/>
  <c r="G44" i="108"/>
  <c r="F45" i="108"/>
  <c r="G45" i="108"/>
  <c r="F46" i="108"/>
  <c r="G46" i="108"/>
  <c r="F47" i="108"/>
  <c r="G47" i="108"/>
  <c r="F48" i="108"/>
  <c r="G48" i="108"/>
  <c r="F49" i="108"/>
  <c r="G49" i="108"/>
  <c r="F50" i="108"/>
  <c r="G50" i="108"/>
  <c r="F51" i="108"/>
  <c r="G51" i="108"/>
  <c r="F52" i="108"/>
  <c r="G52" i="108"/>
  <c r="F53" i="108"/>
  <c r="G53" i="108"/>
  <c r="F54" i="108"/>
  <c r="G54" i="108"/>
  <c r="F55" i="108"/>
  <c r="G55" i="108"/>
  <c r="F56" i="108"/>
  <c r="G56" i="108"/>
  <c r="F57" i="108"/>
  <c r="G57" i="108"/>
  <c r="F58" i="108"/>
  <c r="G58" i="108"/>
  <c r="F59" i="108"/>
  <c r="G59" i="108"/>
  <c r="F60" i="108"/>
  <c r="G60" i="108"/>
  <c r="F61" i="108"/>
  <c r="G61" i="108"/>
  <c r="F62" i="108"/>
  <c r="G62" i="108"/>
  <c r="F63" i="108"/>
  <c r="G63" i="108"/>
  <c r="F64" i="108"/>
  <c r="G64" i="108"/>
  <c r="F65" i="108"/>
  <c r="G65" i="108"/>
  <c r="F66" i="108"/>
  <c r="G66" i="108"/>
  <c r="F67" i="108"/>
  <c r="G67" i="108"/>
  <c r="F68" i="108"/>
  <c r="G68" i="108"/>
  <c r="F69" i="108"/>
  <c r="G69" i="108"/>
  <c r="F70" i="108"/>
  <c r="G70" i="108"/>
  <c r="F71" i="108"/>
  <c r="G71" i="108"/>
  <c r="F72" i="108"/>
  <c r="G72" i="108"/>
  <c r="F73" i="108"/>
  <c r="G73" i="108"/>
  <c r="F74" i="108"/>
  <c r="G74" i="108"/>
  <c r="F75" i="108"/>
  <c r="G75" i="108"/>
  <c r="F76" i="108"/>
  <c r="G76" i="108"/>
  <c r="F77" i="108"/>
  <c r="G77" i="108"/>
  <c r="F78" i="108"/>
  <c r="G78" i="108"/>
  <c r="F79" i="108"/>
  <c r="G79" i="108"/>
  <c r="F80" i="108"/>
  <c r="G80" i="108"/>
  <c r="F81" i="108"/>
  <c r="G81" i="108"/>
  <c r="F82" i="108"/>
  <c r="G82" i="108"/>
  <c r="F83" i="108"/>
  <c r="G83" i="108"/>
  <c r="F84" i="108"/>
  <c r="G84" i="108"/>
  <c r="F85" i="108"/>
  <c r="G85" i="108"/>
  <c r="F86" i="108"/>
  <c r="G86" i="108"/>
  <c r="F87" i="108"/>
  <c r="G87" i="108"/>
  <c r="F88" i="108"/>
  <c r="G88" i="108"/>
  <c r="F89" i="108"/>
  <c r="G89" i="108"/>
  <c r="F90" i="108"/>
  <c r="G90" i="108"/>
  <c r="F91" i="108"/>
  <c r="G91" i="108"/>
  <c r="F92" i="108"/>
  <c r="G92" i="108"/>
  <c r="F93" i="108"/>
  <c r="G93" i="108"/>
  <c r="F94" i="108"/>
  <c r="G94" i="108"/>
  <c r="F95" i="108"/>
  <c r="G95" i="108"/>
  <c r="F96" i="108"/>
  <c r="G96" i="108"/>
  <c r="F97" i="108"/>
  <c r="G97" i="108"/>
  <c r="F98" i="108"/>
  <c r="G98" i="108"/>
  <c r="F99" i="108"/>
  <c r="G99" i="108"/>
  <c r="F100" i="108"/>
  <c r="G100" i="108"/>
  <c r="F101" i="108"/>
  <c r="G101" i="108"/>
  <c r="F102" i="108"/>
  <c r="G102" i="108"/>
  <c r="F103" i="108"/>
  <c r="G103" i="108"/>
  <c r="F104" i="108"/>
  <c r="G104" i="108"/>
  <c r="F105" i="108"/>
  <c r="G105" i="108"/>
  <c r="F106" i="108"/>
  <c r="G106" i="108"/>
  <c r="F107" i="108"/>
  <c r="G107" i="108"/>
  <c r="F108" i="108"/>
  <c r="G108" i="108"/>
  <c r="F109" i="108"/>
  <c r="G109" i="108"/>
  <c r="F110" i="108"/>
  <c r="G110" i="108"/>
  <c r="F111" i="108"/>
  <c r="G111" i="108"/>
  <c r="F112" i="108"/>
  <c r="G112" i="108"/>
  <c r="F113" i="108"/>
  <c r="G113" i="108"/>
  <c r="F114" i="108"/>
  <c r="G114" i="108"/>
  <c r="F115" i="108"/>
  <c r="G115" i="108"/>
  <c r="F116" i="108"/>
  <c r="G116" i="108"/>
  <c r="F117" i="108"/>
  <c r="G117" i="108"/>
  <c r="F118" i="108"/>
  <c r="G118" i="108"/>
  <c r="F119" i="108"/>
  <c r="G119" i="108"/>
  <c r="F120" i="108"/>
  <c r="G120" i="108"/>
  <c r="F121" i="108"/>
  <c r="G121" i="108"/>
  <c r="F122" i="108"/>
  <c r="G122" i="108"/>
  <c r="F123" i="108"/>
  <c r="G123" i="108"/>
  <c r="F124" i="108"/>
  <c r="G124" i="108"/>
  <c r="F125" i="108"/>
  <c r="G125" i="108"/>
  <c r="F126" i="108"/>
  <c r="G126" i="108"/>
  <c r="F127" i="108"/>
  <c r="G127" i="108"/>
  <c r="F128" i="108"/>
  <c r="G128" i="108"/>
  <c r="F129" i="108"/>
  <c r="G129" i="108"/>
  <c r="F130" i="108"/>
  <c r="G130" i="108"/>
  <c r="F131" i="108"/>
  <c r="G131" i="108"/>
  <c r="F132" i="108"/>
  <c r="G132" i="108"/>
  <c r="F133" i="108"/>
  <c r="G133" i="108"/>
  <c r="F134" i="108"/>
  <c r="G134" i="108"/>
  <c r="F135" i="108"/>
  <c r="G135" i="108"/>
  <c r="F136" i="108"/>
  <c r="G136" i="108"/>
  <c r="F137" i="108"/>
  <c r="G137" i="108"/>
  <c r="F138" i="108"/>
  <c r="G138" i="108"/>
  <c r="F139" i="108"/>
  <c r="G139" i="108"/>
  <c r="F140" i="108"/>
  <c r="G140" i="108"/>
  <c r="F141" i="108"/>
  <c r="G141" i="108"/>
  <c r="F142" i="108"/>
  <c r="G142" i="108"/>
  <c r="F143" i="108"/>
  <c r="G143" i="108"/>
  <c r="F144" i="108"/>
  <c r="G144" i="108"/>
  <c r="F145" i="108"/>
  <c r="G145" i="108"/>
  <c r="F146" i="108"/>
  <c r="G146" i="108"/>
  <c r="F147" i="108"/>
  <c r="G147" i="108"/>
  <c r="F148" i="108"/>
  <c r="G148" i="108"/>
  <c r="F149" i="108"/>
  <c r="G149" i="108"/>
  <c r="F150" i="108"/>
  <c r="G150" i="108"/>
  <c r="F151" i="108"/>
  <c r="G151" i="108"/>
  <c r="F152" i="108"/>
  <c r="G152" i="108"/>
  <c r="F153" i="108"/>
  <c r="G153" i="108"/>
  <c r="F154" i="108"/>
  <c r="G154" i="108"/>
  <c r="F155" i="108"/>
  <c r="G155" i="108"/>
  <c r="F156" i="108"/>
  <c r="G156" i="108"/>
  <c r="F157" i="108"/>
  <c r="G157" i="108"/>
  <c r="F158" i="108"/>
  <c r="G158" i="108"/>
  <c r="F159" i="108"/>
  <c r="G159" i="108"/>
  <c r="F160" i="108"/>
  <c r="G160" i="108"/>
  <c r="F161" i="108"/>
  <c r="G161" i="108"/>
  <c r="F162" i="108"/>
  <c r="G162" i="108"/>
  <c r="F163" i="108"/>
  <c r="G163" i="108"/>
  <c r="F164" i="108"/>
  <c r="G164" i="108"/>
  <c r="F165" i="108"/>
  <c r="G165" i="108"/>
  <c r="F166" i="108"/>
  <c r="G166" i="108"/>
  <c r="F167" i="108"/>
  <c r="G167" i="108"/>
  <c r="F168" i="108"/>
  <c r="G168" i="108"/>
  <c r="F169" i="108"/>
  <c r="G169" i="108"/>
  <c r="F170" i="108"/>
  <c r="G170" i="108"/>
  <c r="F171" i="108"/>
  <c r="G171" i="108"/>
  <c r="F172" i="108"/>
  <c r="G172" i="108"/>
  <c r="F173" i="108"/>
  <c r="G173" i="108"/>
  <c r="F174" i="108"/>
  <c r="G174" i="108"/>
  <c r="F175" i="108"/>
  <c r="G175" i="108"/>
  <c r="F176" i="108"/>
  <c r="G176" i="108"/>
  <c r="F177" i="108"/>
  <c r="G177" i="108"/>
  <c r="F178" i="108"/>
  <c r="G178" i="108"/>
  <c r="F179" i="108"/>
  <c r="G179" i="108"/>
  <c r="F180" i="108"/>
  <c r="G180" i="108"/>
  <c r="F181" i="108"/>
  <c r="G181" i="108"/>
  <c r="F182" i="108"/>
  <c r="G182" i="108"/>
  <c r="F183" i="108"/>
  <c r="G183" i="108"/>
  <c r="F184" i="108"/>
  <c r="G184" i="108"/>
  <c r="F185" i="108"/>
  <c r="G185" i="108"/>
  <c r="F186" i="108"/>
  <c r="G186" i="108"/>
  <c r="F187" i="108"/>
  <c r="G187" i="108"/>
  <c r="F188" i="108"/>
  <c r="G188" i="108"/>
  <c r="F189" i="108"/>
  <c r="G189" i="108"/>
  <c r="F190" i="108"/>
  <c r="G190" i="108"/>
  <c r="F191" i="108"/>
  <c r="G191" i="108"/>
  <c r="F192" i="108"/>
  <c r="G192" i="108"/>
  <c r="F193" i="108"/>
  <c r="G193" i="108"/>
  <c r="F194" i="108"/>
  <c r="G194" i="108"/>
  <c r="F195" i="108"/>
  <c r="G195" i="108"/>
  <c r="F196" i="108"/>
  <c r="G196" i="108"/>
  <c r="F197" i="108"/>
  <c r="G197" i="108"/>
  <c r="F198" i="108"/>
  <c r="G198" i="108"/>
  <c r="F199" i="108"/>
  <c r="G199" i="108"/>
  <c r="F200" i="108"/>
  <c r="G200" i="108"/>
  <c r="F201" i="108"/>
  <c r="G201" i="108"/>
  <c r="F202" i="108"/>
  <c r="G202" i="108"/>
  <c r="F203" i="108"/>
  <c r="G203" i="108"/>
  <c r="F204" i="108"/>
  <c r="G204" i="108"/>
  <c r="F205" i="108"/>
  <c r="G205" i="108"/>
  <c r="F206" i="108"/>
  <c r="G206" i="108"/>
  <c r="F207" i="108"/>
  <c r="G207" i="108"/>
  <c r="F208" i="108"/>
  <c r="G208" i="108"/>
  <c r="F209" i="108"/>
  <c r="G209" i="108"/>
  <c r="F210" i="108"/>
  <c r="G210" i="108"/>
  <c r="F211" i="108"/>
  <c r="G211" i="108"/>
  <c r="F212" i="108"/>
  <c r="G212" i="108"/>
  <c r="F213" i="108"/>
  <c r="G213" i="108"/>
  <c r="F214" i="108"/>
  <c r="G214" i="108"/>
  <c r="F215" i="108"/>
  <c r="G215" i="108"/>
  <c r="F216" i="108"/>
  <c r="G216" i="108"/>
  <c r="F217" i="108"/>
  <c r="G217" i="108"/>
  <c r="F218" i="108"/>
  <c r="G218" i="108"/>
  <c r="F219" i="108"/>
  <c r="G219" i="108"/>
  <c r="F220" i="108"/>
  <c r="G220" i="108"/>
  <c r="F221" i="108"/>
  <c r="G221" i="108"/>
  <c r="F222" i="108"/>
  <c r="G222" i="108"/>
  <c r="F223" i="108"/>
  <c r="G223" i="108"/>
  <c r="F224" i="108"/>
  <c r="G224" i="108"/>
  <c r="F225" i="108"/>
  <c r="G225" i="108"/>
  <c r="F226" i="108"/>
  <c r="G226" i="108"/>
  <c r="F227" i="108"/>
  <c r="G227" i="108"/>
  <c r="F228" i="108"/>
  <c r="G228" i="108"/>
  <c r="F229" i="108"/>
  <c r="G229" i="108"/>
  <c r="F230" i="108"/>
  <c r="G230" i="108"/>
  <c r="F231" i="108"/>
  <c r="G231" i="108"/>
  <c r="F232" i="108"/>
  <c r="G232" i="108"/>
  <c r="F233" i="108"/>
  <c r="G233" i="108"/>
  <c r="F234" i="108"/>
  <c r="G234" i="108"/>
  <c r="F235" i="108"/>
  <c r="G235" i="108"/>
  <c r="F236" i="108"/>
  <c r="G236" i="108"/>
  <c r="F237" i="108"/>
  <c r="G237" i="108"/>
  <c r="F238" i="108"/>
  <c r="G238" i="108"/>
  <c r="F239" i="108"/>
  <c r="G239" i="108"/>
  <c r="F240" i="108"/>
  <c r="G240" i="108"/>
  <c r="F241" i="108"/>
  <c r="G241" i="108"/>
  <c r="F242" i="108"/>
  <c r="G242" i="108"/>
  <c r="F243" i="108"/>
  <c r="G243" i="108"/>
  <c r="F244" i="108"/>
  <c r="G244" i="108"/>
  <c r="F245" i="108"/>
  <c r="G245" i="108"/>
  <c r="F246" i="108"/>
  <c r="G246" i="108"/>
  <c r="F247" i="108"/>
  <c r="G247" i="108"/>
  <c r="F248" i="108"/>
  <c r="G248" i="108"/>
  <c r="F249" i="108"/>
  <c r="G249" i="108"/>
  <c r="F250" i="108"/>
  <c r="G250" i="108"/>
  <c r="F251" i="108"/>
  <c r="G251" i="108"/>
  <c r="F252" i="108"/>
  <c r="G252" i="108"/>
  <c r="F253" i="108"/>
  <c r="G253" i="108"/>
  <c r="F254" i="108"/>
  <c r="G254" i="108"/>
  <c r="F255" i="108"/>
  <c r="G255" i="108"/>
  <c r="F256" i="108"/>
  <c r="G256" i="108"/>
  <c r="F257" i="108"/>
  <c r="G257" i="108"/>
  <c r="F258" i="108"/>
  <c r="G258" i="108"/>
  <c r="F259" i="108"/>
  <c r="G259" i="108"/>
  <c r="F260" i="108"/>
  <c r="G260" i="108"/>
  <c r="F261" i="108"/>
  <c r="G261" i="108"/>
  <c r="F262" i="108"/>
  <c r="G262" i="108"/>
  <c r="F263" i="108"/>
  <c r="G263" i="108"/>
  <c r="F264" i="108"/>
  <c r="G264" i="108"/>
  <c r="F265" i="108"/>
  <c r="G265" i="108"/>
  <c r="F266" i="108"/>
  <c r="G266" i="108"/>
  <c r="F267" i="108"/>
  <c r="G267" i="108"/>
  <c r="F268" i="108"/>
  <c r="G268" i="108"/>
  <c r="F269" i="108"/>
  <c r="G269" i="108"/>
  <c r="F270" i="108"/>
  <c r="G270" i="108"/>
  <c r="F271" i="108"/>
  <c r="G271" i="108"/>
  <c r="F272" i="108"/>
  <c r="G272" i="108"/>
  <c r="F273" i="108"/>
  <c r="G273" i="108"/>
  <c r="F274" i="108"/>
  <c r="G274" i="108"/>
  <c r="F275" i="108"/>
  <c r="G275" i="108"/>
  <c r="F276" i="108"/>
  <c r="G276" i="108"/>
  <c r="F277" i="108"/>
  <c r="G277" i="108"/>
  <c r="F278" i="108"/>
  <c r="G278" i="108"/>
  <c r="F279" i="108"/>
  <c r="G279" i="108"/>
  <c r="F280" i="108"/>
  <c r="G280" i="108"/>
  <c r="F281" i="108"/>
  <c r="G281" i="108"/>
  <c r="F282" i="108"/>
  <c r="G282" i="108"/>
  <c r="F283" i="108"/>
  <c r="G283" i="108"/>
  <c r="F284" i="108"/>
  <c r="G284" i="108"/>
  <c r="F285" i="108"/>
  <c r="G285" i="108"/>
  <c r="F286" i="108"/>
  <c r="G286" i="108"/>
  <c r="F287" i="108"/>
  <c r="G287" i="108"/>
  <c r="F288" i="108"/>
  <c r="G288" i="108"/>
  <c r="F289" i="108"/>
  <c r="G289" i="108"/>
  <c r="F290" i="108"/>
  <c r="G290" i="108"/>
  <c r="F291" i="108"/>
  <c r="G291" i="108"/>
  <c r="F292" i="108"/>
  <c r="G292" i="108"/>
  <c r="F293" i="108"/>
  <c r="G293" i="108"/>
  <c r="F294" i="108"/>
  <c r="G294" i="108"/>
  <c r="F295" i="108"/>
  <c r="G295" i="108"/>
  <c r="F296" i="108"/>
  <c r="G296" i="108"/>
  <c r="F297" i="108"/>
  <c r="G297" i="108"/>
  <c r="F298" i="108"/>
  <c r="G298" i="108"/>
  <c r="F299" i="108"/>
  <c r="G299" i="108"/>
  <c r="F300" i="108"/>
  <c r="G300" i="108"/>
  <c r="F301" i="108"/>
  <c r="G301" i="108"/>
  <c r="F302" i="108"/>
  <c r="G302" i="108"/>
  <c r="F303" i="108"/>
  <c r="G303" i="108"/>
  <c r="F304" i="108"/>
  <c r="G304" i="108"/>
  <c r="F305" i="108"/>
  <c r="G305" i="108"/>
  <c r="F306" i="108"/>
  <c r="G306" i="108"/>
  <c r="F307" i="108"/>
  <c r="G307" i="108"/>
  <c r="F308" i="108"/>
  <c r="G308" i="108"/>
  <c r="F309" i="108"/>
  <c r="G309" i="108"/>
  <c r="F310" i="108"/>
  <c r="G310" i="108"/>
  <c r="F311" i="108"/>
  <c r="G311" i="108"/>
  <c r="F312" i="108"/>
  <c r="G312" i="108"/>
  <c r="F313" i="108"/>
  <c r="G313" i="108"/>
  <c r="F314" i="108"/>
  <c r="G314" i="108"/>
  <c r="F315" i="108"/>
  <c r="G315" i="108"/>
  <c r="F316" i="108"/>
  <c r="G316" i="108"/>
  <c r="F317" i="108"/>
  <c r="G317" i="108"/>
  <c r="F318" i="108"/>
  <c r="G318" i="108"/>
  <c r="F319" i="108"/>
  <c r="G319" i="108"/>
  <c r="F320" i="108"/>
  <c r="G320" i="108"/>
  <c r="F321" i="108"/>
  <c r="G321" i="108"/>
  <c r="F322" i="108"/>
  <c r="G322" i="108"/>
  <c r="F323" i="108"/>
  <c r="G323" i="108"/>
  <c r="F324" i="108"/>
  <c r="G324" i="108"/>
  <c r="F325" i="108"/>
  <c r="G325" i="108"/>
  <c r="F326" i="108"/>
  <c r="G326" i="108"/>
  <c r="F327" i="108"/>
  <c r="G327" i="108"/>
  <c r="F328" i="108"/>
  <c r="G328" i="108"/>
  <c r="F329" i="108"/>
  <c r="G329" i="108"/>
  <c r="F330" i="108"/>
  <c r="G330" i="108"/>
  <c r="F331" i="108"/>
  <c r="G331" i="108"/>
  <c r="F332" i="108"/>
  <c r="G332" i="108"/>
  <c r="F333" i="108"/>
  <c r="G333" i="108"/>
  <c r="F334" i="108"/>
  <c r="G334" i="108"/>
  <c r="F335" i="108"/>
  <c r="G335" i="108"/>
  <c r="F336" i="108"/>
  <c r="G336" i="108"/>
  <c r="F337" i="108"/>
  <c r="G337" i="108"/>
  <c r="F338" i="108"/>
  <c r="G338" i="108"/>
  <c r="F339" i="108"/>
  <c r="G339" i="108"/>
  <c r="F340" i="108"/>
  <c r="G340" i="108"/>
  <c r="F341" i="108"/>
  <c r="G341" i="108"/>
  <c r="F342" i="108"/>
  <c r="G342" i="108"/>
  <c r="F343" i="108"/>
  <c r="G343" i="108"/>
  <c r="F344" i="108"/>
  <c r="G344" i="108"/>
  <c r="F345" i="108"/>
  <c r="G345" i="108"/>
  <c r="F346" i="108"/>
  <c r="G346" i="108"/>
  <c r="F347" i="108"/>
  <c r="G347" i="108"/>
  <c r="F348" i="108"/>
  <c r="G348" i="108"/>
  <c r="F349" i="108"/>
  <c r="G349" i="108"/>
  <c r="F350" i="108"/>
  <c r="G350" i="108"/>
  <c r="F351" i="108"/>
  <c r="G351" i="108"/>
  <c r="F352" i="108"/>
  <c r="G352" i="108"/>
  <c r="F353" i="108"/>
  <c r="G353" i="108"/>
  <c r="F354" i="108"/>
  <c r="G354" i="108"/>
  <c r="F355" i="108"/>
  <c r="G355" i="108"/>
  <c r="F356" i="108"/>
  <c r="G356" i="108"/>
  <c r="F357" i="108"/>
  <c r="G357" i="108"/>
  <c r="F358" i="108"/>
  <c r="G358" i="108"/>
  <c r="F359" i="108"/>
  <c r="G359" i="108"/>
  <c r="F360" i="108"/>
  <c r="G360" i="108"/>
  <c r="F361" i="108"/>
  <c r="G361" i="108"/>
  <c r="F362" i="108"/>
  <c r="G362" i="108"/>
  <c r="F363" i="108"/>
  <c r="G363" i="108"/>
  <c r="F364" i="108"/>
  <c r="G364" i="108"/>
  <c r="F365" i="108"/>
  <c r="G365" i="108"/>
  <c r="F366" i="108"/>
  <c r="G366" i="108"/>
  <c r="F367" i="108"/>
  <c r="G367" i="108"/>
  <c r="F368" i="108"/>
  <c r="G368" i="108"/>
  <c r="F369" i="108"/>
  <c r="G369" i="108"/>
  <c r="F370" i="108"/>
  <c r="G370" i="108"/>
  <c r="F371" i="108"/>
  <c r="G371" i="108"/>
  <c r="F372" i="108"/>
  <c r="G372" i="108"/>
  <c r="F373" i="108"/>
  <c r="G373" i="108"/>
  <c r="F374" i="108"/>
  <c r="G374" i="108"/>
  <c r="F375" i="108"/>
  <c r="G375" i="108"/>
  <c r="F376" i="108"/>
  <c r="G376" i="108"/>
  <c r="F377" i="108"/>
  <c r="G377" i="108"/>
  <c r="F378" i="108"/>
  <c r="G378" i="108"/>
  <c r="F379" i="108"/>
  <c r="G379" i="108"/>
  <c r="F380" i="108"/>
  <c r="G380" i="108"/>
  <c r="F381" i="108"/>
  <c r="G381" i="108"/>
  <c r="F382" i="108"/>
  <c r="G382" i="108"/>
  <c r="F383" i="108"/>
  <c r="G383" i="108"/>
  <c r="F384" i="108"/>
  <c r="G384" i="108"/>
  <c r="F385" i="108"/>
  <c r="G385" i="108"/>
  <c r="F386" i="108"/>
  <c r="G386" i="108"/>
  <c r="F387" i="108"/>
  <c r="G387" i="108"/>
  <c r="F388" i="108"/>
  <c r="G388" i="108"/>
  <c r="F389" i="108"/>
  <c r="G389" i="108"/>
  <c r="F390" i="108"/>
  <c r="G390" i="108"/>
  <c r="F391" i="108"/>
  <c r="G391" i="108"/>
  <c r="F392" i="108"/>
  <c r="G392" i="108"/>
  <c r="F393" i="108"/>
  <c r="G393" i="108"/>
  <c r="F394" i="108"/>
  <c r="G394" i="108"/>
  <c r="F395" i="108"/>
  <c r="G395" i="108"/>
  <c r="F396" i="108"/>
  <c r="G396" i="108"/>
  <c r="F397" i="108"/>
  <c r="G397" i="108"/>
  <c r="F398" i="108"/>
  <c r="G398" i="108"/>
  <c r="F399" i="108"/>
  <c r="G399" i="108"/>
  <c r="F400" i="108"/>
  <c r="G400" i="108"/>
  <c r="E2" i="107"/>
  <c r="I69" i="76" s="1"/>
  <c r="A5" i="107"/>
  <c r="D5" i="107"/>
  <c r="A6" i="107"/>
  <c r="D7" i="107"/>
  <c r="C10" i="107"/>
  <c r="A4" i="150"/>
  <c r="E4" i="150"/>
  <c r="E66" i="76" s="1"/>
  <c r="A5" i="150"/>
  <c r="H9" i="150"/>
  <c r="G9" i="150" s="1"/>
  <c r="F9" i="150" s="1"/>
  <c r="E9" i="150" s="1"/>
  <c r="D9" i="150" s="1"/>
  <c r="C9" i="150" s="1"/>
  <c r="B9" i="150" s="1"/>
  <c r="G11" i="150"/>
  <c r="G13" i="150" s="1"/>
  <c r="H11" i="150"/>
  <c r="H13" i="150" s="1"/>
  <c r="C13" i="150"/>
  <c r="D13" i="150"/>
  <c r="E13" i="150"/>
  <c r="F13" i="150"/>
  <c r="E15" i="150"/>
  <c r="F15" i="150" s="1"/>
  <c r="A21" i="150"/>
  <c r="A22" i="150" s="1"/>
  <c r="A23" i="150" s="1"/>
  <c r="A24" i="150" s="1"/>
  <c r="A25" i="150" s="1"/>
  <c r="C26" i="150"/>
  <c r="C29" i="150" s="1"/>
  <c r="D26" i="150"/>
  <c r="D29" i="150" s="1"/>
  <c r="E26" i="150"/>
  <c r="E29" i="150" s="1"/>
  <c r="F26" i="150"/>
  <c r="G26" i="150"/>
  <c r="G29" i="150" s="1"/>
  <c r="H26" i="150"/>
  <c r="H29" i="150" s="1"/>
  <c r="C27" i="150"/>
  <c r="F29" i="150"/>
  <c r="A5" i="112"/>
  <c r="E5" i="112"/>
  <c r="E65" i="76" s="1"/>
  <c r="A6" i="112"/>
  <c r="E7" i="112"/>
  <c r="E2" i="111"/>
  <c r="I64" i="76" s="1"/>
  <c r="A3" i="111"/>
  <c r="F3" i="111"/>
  <c r="A4" i="111"/>
  <c r="F5" i="111"/>
  <c r="D7" i="111"/>
  <c r="E7" i="111"/>
  <c r="G7" i="111"/>
  <c r="F9" i="111"/>
  <c r="G9" i="111"/>
  <c r="F10" i="111"/>
  <c r="G10" i="111"/>
  <c r="F11" i="111"/>
  <c r="G11" i="111"/>
  <c r="F12" i="111"/>
  <c r="G12" i="111"/>
  <c r="F13" i="111"/>
  <c r="G13" i="111"/>
  <c r="F14" i="111"/>
  <c r="G14" i="111"/>
  <c r="F15" i="111"/>
  <c r="G15" i="111"/>
  <c r="F16" i="111"/>
  <c r="G16" i="111"/>
  <c r="F17" i="111"/>
  <c r="G17" i="111"/>
  <c r="F18" i="111"/>
  <c r="G18" i="111"/>
  <c r="F19" i="111"/>
  <c r="G19" i="111"/>
  <c r="F20" i="111"/>
  <c r="G20" i="111"/>
  <c r="F21" i="111"/>
  <c r="G21" i="111"/>
  <c r="F22" i="111"/>
  <c r="G22" i="111"/>
  <c r="F23" i="111"/>
  <c r="G23" i="111"/>
  <c r="F24" i="111"/>
  <c r="G24" i="111"/>
  <c r="F25" i="111"/>
  <c r="G25" i="111"/>
  <c r="F26" i="111"/>
  <c r="G26" i="111"/>
  <c r="F27" i="111"/>
  <c r="G27" i="111"/>
  <c r="F28" i="111"/>
  <c r="G28" i="111"/>
  <c r="F29" i="111"/>
  <c r="G29" i="111"/>
  <c r="F30" i="111"/>
  <c r="G30" i="111"/>
  <c r="F31" i="111"/>
  <c r="G31" i="111"/>
  <c r="F32" i="111"/>
  <c r="G32" i="111"/>
  <c r="F33" i="111"/>
  <c r="G33" i="111"/>
  <c r="F34" i="111"/>
  <c r="G34" i="111"/>
  <c r="F35" i="111"/>
  <c r="G35" i="111"/>
  <c r="F36" i="111"/>
  <c r="G36" i="111"/>
  <c r="F37" i="111"/>
  <c r="G37" i="111"/>
  <c r="F38" i="111"/>
  <c r="G38" i="111"/>
  <c r="F39" i="111"/>
  <c r="G39" i="111"/>
  <c r="F40" i="111"/>
  <c r="G40" i="111"/>
  <c r="F41" i="111"/>
  <c r="G41" i="111"/>
  <c r="F42" i="111"/>
  <c r="G42" i="111"/>
  <c r="F43" i="111"/>
  <c r="G43" i="111"/>
  <c r="F44" i="111"/>
  <c r="G44" i="111"/>
  <c r="F45" i="111"/>
  <c r="G45" i="111"/>
  <c r="F46" i="111"/>
  <c r="G46" i="111"/>
  <c r="F47" i="111"/>
  <c r="G47" i="111"/>
  <c r="F48" i="111"/>
  <c r="G48" i="111"/>
  <c r="F49" i="111"/>
  <c r="G49" i="111"/>
  <c r="F50" i="111"/>
  <c r="G50" i="111"/>
  <c r="F51" i="111"/>
  <c r="G51" i="111"/>
  <c r="F52" i="111"/>
  <c r="G52" i="111"/>
  <c r="F53" i="111"/>
  <c r="G53" i="111"/>
  <c r="F54" i="111"/>
  <c r="G54" i="111"/>
  <c r="F55" i="111"/>
  <c r="G55" i="111"/>
  <c r="F56" i="111"/>
  <c r="G56" i="111"/>
  <c r="F57" i="111"/>
  <c r="G57" i="111"/>
  <c r="F58" i="111"/>
  <c r="G58" i="111"/>
  <c r="F59" i="111"/>
  <c r="G59" i="111"/>
  <c r="F60" i="111"/>
  <c r="G60" i="111"/>
  <c r="F61" i="111"/>
  <c r="G61" i="111"/>
  <c r="F62" i="111"/>
  <c r="G62" i="111"/>
  <c r="F63" i="111"/>
  <c r="G63" i="111"/>
  <c r="F64" i="111"/>
  <c r="G64" i="111"/>
  <c r="F65" i="111"/>
  <c r="G65" i="111"/>
  <c r="F66" i="111"/>
  <c r="G66" i="111"/>
  <c r="F67" i="111"/>
  <c r="G67" i="111"/>
  <c r="F68" i="111"/>
  <c r="G68" i="111"/>
  <c r="F69" i="111"/>
  <c r="G69" i="111"/>
  <c r="F70" i="111"/>
  <c r="G70" i="111"/>
  <c r="F71" i="111"/>
  <c r="G71" i="111"/>
  <c r="F72" i="111"/>
  <c r="G72" i="111"/>
  <c r="F73" i="111"/>
  <c r="G73" i="111"/>
  <c r="F74" i="111"/>
  <c r="G74" i="111"/>
  <c r="F75" i="111"/>
  <c r="G75" i="111"/>
  <c r="F76" i="111"/>
  <c r="G76" i="111"/>
  <c r="F77" i="111"/>
  <c r="G77" i="111"/>
  <c r="F78" i="111"/>
  <c r="G78" i="111"/>
  <c r="F79" i="111"/>
  <c r="G79" i="111"/>
  <c r="F80" i="111"/>
  <c r="G80" i="111"/>
  <c r="F81" i="111"/>
  <c r="G81" i="111"/>
  <c r="F82" i="111"/>
  <c r="G82" i="111"/>
  <c r="F83" i="111"/>
  <c r="G83" i="111"/>
  <c r="F84" i="111"/>
  <c r="G84" i="111"/>
  <c r="F85" i="111"/>
  <c r="G85" i="111"/>
  <c r="F86" i="111"/>
  <c r="G86" i="111"/>
  <c r="F87" i="111"/>
  <c r="G87" i="111"/>
  <c r="F88" i="111"/>
  <c r="G88" i="111"/>
  <c r="F89" i="111"/>
  <c r="G89" i="111"/>
  <c r="F90" i="111"/>
  <c r="G90" i="111"/>
  <c r="F91" i="111"/>
  <c r="G91" i="111"/>
  <c r="F92" i="111"/>
  <c r="G92" i="111"/>
  <c r="F93" i="111"/>
  <c r="G93" i="111"/>
  <c r="F94" i="111"/>
  <c r="G94" i="111"/>
  <c r="F95" i="111"/>
  <c r="G95" i="111"/>
  <c r="F96" i="111"/>
  <c r="G96" i="111"/>
  <c r="F97" i="111"/>
  <c r="G97" i="111"/>
  <c r="F98" i="111"/>
  <c r="G98" i="111"/>
  <c r="F99" i="111"/>
  <c r="G99" i="111"/>
  <c r="F100" i="111"/>
  <c r="G100" i="111"/>
  <c r="F101" i="111"/>
  <c r="G101" i="111"/>
  <c r="F102" i="111"/>
  <c r="G102" i="111"/>
  <c r="F103" i="111"/>
  <c r="G103" i="111"/>
  <c r="F104" i="111"/>
  <c r="G104" i="111"/>
  <c r="F105" i="111"/>
  <c r="G105" i="111"/>
  <c r="F106" i="111"/>
  <c r="G106" i="111"/>
  <c r="F107" i="111"/>
  <c r="G107" i="111"/>
  <c r="F108" i="111"/>
  <c r="G108" i="111"/>
  <c r="F109" i="111"/>
  <c r="G109" i="111"/>
  <c r="F110" i="111"/>
  <c r="G110" i="111"/>
  <c r="F111" i="111"/>
  <c r="G111" i="111"/>
  <c r="F112" i="111"/>
  <c r="G112" i="111"/>
  <c r="F113" i="111"/>
  <c r="G113" i="111"/>
  <c r="F114" i="111"/>
  <c r="G114" i="111"/>
  <c r="F115" i="111"/>
  <c r="G115" i="111"/>
  <c r="F116" i="111"/>
  <c r="G116" i="111"/>
  <c r="F117" i="111"/>
  <c r="G117" i="111"/>
  <c r="F118" i="111"/>
  <c r="G118" i="111"/>
  <c r="F119" i="111"/>
  <c r="G119" i="111"/>
  <c r="F120" i="111"/>
  <c r="G120" i="111"/>
  <c r="F121" i="111"/>
  <c r="G121" i="111"/>
  <c r="F122" i="111"/>
  <c r="G122" i="111"/>
  <c r="F123" i="111"/>
  <c r="G123" i="111"/>
  <c r="F124" i="111"/>
  <c r="G124" i="111"/>
  <c r="F125" i="111"/>
  <c r="G125" i="111"/>
  <c r="F126" i="111"/>
  <c r="G126" i="111"/>
  <c r="F127" i="111"/>
  <c r="G127" i="111"/>
  <c r="F128" i="111"/>
  <c r="G128" i="111"/>
  <c r="F129" i="111"/>
  <c r="G129" i="111"/>
  <c r="F130" i="111"/>
  <c r="G130" i="111"/>
  <c r="F131" i="111"/>
  <c r="G131" i="111"/>
  <c r="F132" i="111"/>
  <c r="G132" i="111"/>
  <c r="F133" i="111"/>
  <c r="G133" i="111"/>
  <c r="F134" i="111"/>
  <c r="G134" i="111"/>
  <c r="F135" i="111"/>
  <c r="G135" i="111"/>
  <c r="F136" i="111"/>
  <c r="G136" i="111"/>
  <c r="F137" i="111"/>
  <c r="G137" i="111"/>
  <c r="F138" i="111"/>
  <c r="G138" i="111"/>
  <c r="F139" i="111"/>
  <c r="G139" i="111"/>
  <c r="F140" i="111"/>
  <c r="G140" i="111"/>
  <c r="F141" i="111"/>
  <c r="G141" i="111"/>
  <c r="F142" i="111"/>
  <c r="G142" i="111"/>
  <c r="F143" i="111"/>
  <c r="G143" i="111"/>
  <c r="F144" i="111"/>
  <c r="G144" i="111"/>
  <c r="F145" i="111"/>
  <c r="G145" i="111"/>
  <c r="F146" i="111"/>
  <c r="G146" i="111"/>
  <c r="F147" i="111"/>
  <c r="G147" i="111"/>
  <c r="F148" i="111"/>
  <c r="G148" i="111"/>
  <c r="F149" i="111"/>
  <c r="G149" i="111"/>
  <c r="F150" i="111"/>
  <c r="G150" i="111"/>
  <c r="F151" i="111"/>
  <c r="G151" i="111"/>
  <c r="F152" i="111"/>
  <c r="G152" i="111"/>
  <c r="F153" i="111"/>
  <c r="G153" i="111"/>
  <c r="F154" i="111"/>
  <c r="G154" i="111"/>
  <c r="F155" i="111"/>
  <c r="G155" i="111"/>
  <c r="F156" i="111"/>
  <c r="G156" i="111"/>
  <c r="F157" i="111"/>
  <c r="G157" i="111"/>
  <c r="F158" i="111"/>
  <c r="G158" i="111"/>
  <c r="F159" i="111"/>
  <c r="G159" i="111"/>
  <c r="F160" i="111"/>
  <c r="G160" i="111"/>
  <c r="F161" i="111"/>
  <c r="G161" i="111"/>
  <c r="F162" i="111"/>
  <c r="G162" i="111"/>
  <c r="F163" i="111"/>
  <c r="G163" i="111"/>
  <c r="F164" i="111"/>
  <c r="G164" i="111"/>
  <c r="F165" i="111"/>
  <c r="G165" i="111"/>
  <c r="F166" i="111"/>
  <c r="G166" i="111"/>
  <c r="F167" i="111"/>
  <c r="G167" i="111"/>
  <c r="F168" i="111"/>
  <c r="G168" i="111"/>
  <c r="F169" i="111"/>
  <c r="G169" i="111"/>
  <c r="F170" i="111"/>
  <c r="G170" i="111"/>
  <c r="F171" i="111"/>
  <c r="G171" i="111"/>
  <c r="F172" i="111"/>
  <c r="G172" i="111"/>
  <c r="F173" i="111"/>
  <c r="G173" i="111"/>
  <c r="F174" i="111"/>
  <c r="G174" i="111"/>
  <c r="F175" i="111"/>
  <c r="G175" i="111"/>
  <c r="F176" i="111"/>
  <c r="G176" i="111"/>
  <c r="F177" i="111"/>
  <c r="G177" i="111"/>
  <c r="F178" i="111"/>
  <c r="G178" i="111"/>
  <c r="F179" i="111"/>
  <c r="G179" i="111"/>
  <c r="F180" i="111"/>
  <c r="G180" i="111"/>
  <c r="F181" i="111"/>
  <c r="G181" i="111"/>
  <c r="F182" i="111"/>
  <c r="G182" i="111"/>
  <c r="F183" i="111"/>
  <c r="G183" i="111"/>
  <c r="F184" i="111"/>
  <c r="G184" i="111"/>
  <c r="F185" i="111"/>
  <c r="G185" i="111"/>
  <c r="F186" i="111"/>
  <c r="G186" i="111"/>
  <c r="F187" i="111"/>
  <c r="G187" i="111"/>
  <c r="F188" i="111"/>
  <c r="G188" i="111"/>
  <c r="F189" i="111"/>
  <c r="G189" i="111"/>
  <c r="F190" i="111"/>
  <c r="G190" i="111"/>
  <c r="F191" i="111"/>
  <c r="G191" i="111"/>
  <c r="F192" i="111"/>
  <c r="G192" i="111"/>
  <c r="F193" i="111"/>
  <c r="G193" i="111"/>
  <c r="F194" i="111"/>
  <c r="G194" i="111"/>
  <c r="F195" i="111"/>
  <c r="G195" i="111"/>
  <c r="F196" i="111"/>
  <c r="G196" i="111"/>
  <c r="F197" i="111"/>
  <c r="G197" i="111"/>
  <c r="F198" i="111"/>
  <c r="G198" i="111"/>
  <c r="F199" i="111"/>
  <c r="G199" i="111"/>
  <c r="F200" i="111"/>
  <c r="G200" i="111"/>
  <c r="F201" i="111"/>
  <c r="G201" i="111"/>
  <c r="F202" i="111"/>
  <c r="G202" i="111"/>
  <c r="F203" i="111"/>
  <c r="G203" i="111"/>
  <c r="F204" i="111"/>
  <c r="G204" i="111"/>
  <c r="F205" i="111"/>
  <c r="G205" i="111"/>
  <c r="F206" i="111"/>
  <c r="G206" i="111"/>
  <c r="F207" i="111"/>
  <c r="G207" i="111"/>
  <c r="F208" i="111"/>
  <c r="G208" i="111"/>
  <c r="F209" i="111"/>
  <c r="G209" i="111"/>
  <c r="F210" i="111"/>
  <c r="G210" i="111"/>
  <c r="F211" i="111"/>
  <c r="G211" i="111"/>
  <c r="F212" i="111"/>
  <c r="G212" i="111"/>
  <c r="F213" i="111"/>
  <c r="G213" i="111"/>
  <c r="F214" i="111"/>
  <c r="G214" i="111"/>
  <c r="F215" i="111"/>
  <c r="G215" i="111"/>
  <c r="F216" i="111"/>
  <c r="G216" i="111"/>
  <c r="F217" i="111"/>
  <c r="G217" i="111"/>
  <c r="F218" i="111"/>
  <c r="G218" i="111"/>
  <c r="F219" i="111"/>
  <c r="G219" i="111"/>
  <c r="F220" i="111"/>
  <c r="G220" i="111"/>
  <c r="F221" i="111"/>
  <c r="G221" i="111"/>
  <c r="F222" i="111"/>
  <c r="G222" i="111"/>
  <c r="F223" i="111"/>
  <c r="G223" i="111"/>
  <c r="F224" i="111"/>
  <c r="G224" i="111"/>
  <c r="F225" i="111"/>
  <c r="G225" i="111"/>
  <c r="F226" i="111"/>
  <c r="G226" i="111"/>
  <c r="F227" i="111"/>
  <c r="G227" i="111"/>
  <c r="F228" i="111"/>
  <c r="G228" i="111"/>
  <c r="F229" i="111"/>
  <c r="G229" i="111"/>
  <c r="F230" i="111"/>
  <c r="G230" i="111"/>
  <c r="F231" i="111"/>
  <c r="G231" i="111"/>
  <c r="F232" i="111"/>
  <c r="G232" i="111"/>
  <c r="F233" i="111"/>
  <c r="G233" i="111"/>
  <c r="F234" i="111"/>
  <c r="G234" i="111"/>
  <c r="F235" i="111"/>
  <c r="G235" i="111"/>
  <c r="F236" i="111"/>
  <c r="G236" i="111"/>
  <c r="F237" i="111"/>
  <c r="G237" i="111"/>
  <c r="F238" i="111"/>
  <c r="G238" i="111"/>
  <c r="F239" i="111"/>
  <c r="G239" i="111"/>
  <c r="F240" i="111"/>
  <c r="G240" i="111"/>
  <c r="F241" i="111"/>
  <c r="G241" i="111"/>
  <c r="F242" i="111"/>
  <c r="G242" i="111"/>
  <c r="F243" i="111"/>
  <c r="G243" i="111"/>
  <c r="F244" i="111"/>
  <c r="G244" i="111"/>
  <c r="F245" i="111"/>
  <c r="G245" i="111"/>
  <c r="F246" i="111"/>
  <c r="G246" i="111"/>
  <c r="F247" i="111"/>
  <c r="G247" i="111"/>
  <c r="F248" i="111"/>
  <c r="G248" i="111"/>
  <c r="F249" i="111"/>
  <c r="G249" i="111"/>
  <c r="F250" i="111"/>
  <c r="G250" i="111"/>
  <c r="F251" i="111"/>
  <c r="G251" i="111"/>
  <c r="F252" i="111"/>
  <c r="G252" i="111"/>
  <c r="F253" i="111"/>
  <c r="G253" i="111"/>
  <c r="F254" i="111"/>
  <c r="G254" i="111"/>
  <c r="F255" i="111"/>
  <c r="G255" i="111"/>
  <c r="F256" i="111"/>
  <c r="G256" i="111"/>
  <c r="F257" i="111"/>
  <c r="G257" i="111"/>
  <c r="F258" i="111"/>
  <c r="G258" i="111"/>
  <c r="F259" i="111"/>
  <c r="G259" i="111"/>
  <c r="F260" i="111"/>
  <c r="G260" i="111"/>
  <c r="F261" i="111"/>
  <c r="G261" i="111"/>
  <c r="F262" i="111"/>
  <c r="G262" i="111"/>
  <c r="F263" i="111"/>
  <c r="G263" i="111"/>
  <c r="F264" i="111"/>
  <c r="G264" i="111"/>
  <c r="F265" i="111"/>
  <c r="G265" i="111"/>
  <c r="F266" i="111"/>
  <c r="G266" i="111"/>
  <c r="F267" i="111"/>
  <c r="G267" i="111"/>
  <c r="F268" i="111"/>
  <c r="G268" i="111"/>
  <c r="F269" i="111"/>
  <c r="G269" i="111"/>
  <c r="F270" i="111"/>
  <c r="G270" i="111"/>
  <c r="F271" i="111"/>
  <c r="G271" i="111"/>
  <c r="F272" i="111"/>
  <c r="G272" i="111"/>
  <c r="F273" i="111"/>
  <c r="G273" i="111"/>
  <c r="F274" i="111"/>
  <c r="G274" i="111"/>
  <c r="F275" i="111"/>
  <c r="G275" i="111"/>
  <c r="F276" i="111"/>
  <c r="G276" i="111"/>
  <c r="F277" i="111"/>
  <c r="G277" i="111"/>
  <c r="F278" i="111"/>
  <c r="G278" i="111"/>
  <c r="F279" i="111"/>
  <c r="G279" i="111"/>
  <c r="F280" i="111"/>
  <c r="G280" i="111"/>
  <c r="F281" i="111"/>
  <c r="G281" i="111"/>
  <c r="F282" i="111"/>
  <c r="G282" i="111"/>
  <c r="F283" i="111"/>
  <c r="G283" i="111"/>
  <c r="F284" i="111"/>
  <c r="G284" i="111"/>
  <c r="F285" i="111"/>
  <c r="G285" i="111"/>
  <c r="F286" i="111"/>
  <c r="G286" i="111"/>
  <c r="F287" i="111"/>
  <c r="G287" i="111"/>
  <c r="F288" i="111"/>
  <c r="G288" i="111"/>
  <c r="F289" i="111"/>
  <c r="G289" i="111"/>
  <c r="F290" i="111"/>
  <c r="G290" i="111"/>
  <c r="F291" i="111"/>
  <c r="G291" i="111"/>
  <c r="F292" i="111"/>
  <c r="G292" i="111"/>
  <c r="F293" i="111"/>
  <c r="G293" i="111"/>
  <c r="F294" i="111"/>
  <c r="G294" i="111"/>
  <c r="F295" i="111"/>
  <c r="G295" i="111"/>
  <c r="F296" i="111"/>
  <c r="G296" i="111"/>
  <c r="F297" i="111"/>
  <c r="G297" i="111"/>
  <c r="F298" i="111"/>
  <c r="G298" i="111"/>
  <c r="F299" i="111"/>
  <c r="G299" i="111"/>
  <c r="F300" i="111"/>
  <c r="G300" i="111"/>
  <c r="F301" i="111"/>
  <c r="G301" i="111"/>
  <c r="F302" i="111"/>
  <c r="G302" i="111"/>
  <c r="F303" i="111"/>
  <c r="G303" i="111"/>
  <c r="F304" i="111"/>
  <c r="G304" i="111"/>
  <c r="F305" i="111"/>
  <c r="G305" i="111"/>
  <c r="F306" i="111"/>
  <c r="G306" i="111"/>
  <c r="F307" i="111"/>
  <c r="G307" i="111"/>
  <c r="F308" i="111"/>
  <c r="G308" i="111"/>
  <c r="F309" i="111"/>
  <c r="G309" i="111"/>
  <c r="F310" i="111"/>
  <c r="G310" i="111"/>
  <c r="F311" i="111"/>
  <c r="G311" i="111"/>
  <c r="F312" i="111"/>
  <c r="G312" i="111"/>
  <c r="F313" i="111"/>
  <c r="G313" i="111"/>
  <c r="F314" i="111"/>
  <c r="G314" i="111"/>
  <c r="F315" i="111"/>
  <c r="G315" i="111"/>
  <c r="F316" i="111"/>
  <c r="G316" i="111"/>
  <c r="F317" i="111"/>
  <c r="G317" i="111"/>
  <c r="F318" i="111"/>
  <c r="G318" i="111"/>
  <c r="F319" i="111"/>
  <c r="G319" i="111"/>
  <c r="F320" i="111"/>
  <c r="G320" i="111"/>
  <c r="F321" i="111"/>
  <c r="G321" i="111"/>
  <c r="F322" i="111"/>
  <c r="G322" i="111"/>
  <c r="F323" i="111"/>
  <c r="G323" i="111"/>
  <c r="F324" i="111"/>
  <c r="G324" i="111"/>
  <c r="F325" i="111"/>
  <c r="G325" i="111"/>
  <c r="F326" i="111"/>
  <c r="G326" i="111"/>
  <c r="F327" i="111"/>
  <c r="G327" i="111"/>
  <c r="F328" i="111"/>
  <c r="G328" i="111"/>
  <c r="F329" i="111"/>
  <c r="G329" i="111"/>
  <c r="F330" i="111"/>
  <c r="G330" i="111"/>
  <c r="F331" i="111"/>
  <c r="G331" i="111"/>
  <c r="F332" i="111"/>
  <c r="G332" i="111"/>
  <c r="F333" i="111"/>
  <c r="G333" i="111"/>
  <c r="F334" i="111"/>
  <c r="G334" i="111"/>
  <c r="F335" i="111"/>
  <c r="G335" i="111"/>
  <c r="F336" i="111"/>
  <c r="G336" i="111"/>
  <c r="F337" i="111"/>
  <c r="G337" i="111"/>
  <c r="F338" i="111"/>
  <c r="G338" i="111"/>
  <c r="F339" i="111"/>
  <c r="G339" i="111"/>
  <c r="F340" i="111"/>
  <c r="G340" i="111"/>
  <c r="F341" i="111"/>
  <c r="G341" i="111"/>
  <c r="F342" i="111"/>
  <c r="G342" i="111"/>
  <c r="F343" i="111"/>
  <c r="G343" i="111"/>
  <c r="F344" i="111"/>
  <c r="G344" i="111"/>
  <c r="F345" i="111"/>
  <c r="G345" i="111"/>
  <c r="F346" i="111"/>
  <c r="G346" i="111"/>
  <c r="F347" i="111"/>
  <c r="G347" i="111"/>
  <c r="F348" i="111"/>
  <c r="G348" i="111"/>
  <c r="F349" i="111"/>
  <c r="G349" i="111"/>
  <c r="F350" i="111"/>
  <c r="G350" i="111"/>
  <c r="F351" i="111"/>
  <c r="G351" i="111"/>
  <c r="F352" i="111"/>
  <c r="G352" i="111"/>
  <c r="F353" i="111"/>
  <c r="G353" i="111"/>
  <c r="F354" i="111"/>
  <c r="G354" i="111"/>
  <c r="F355" i="111"/>
  <c r="G355" i="111"/>
  <c r="F356" i="111"/>
  <c r="G356" i="111"/>
  <c r="F357" i="111"/>
  <c r="G357" i="111"/>
  <c r="F358" i="111"/>
  <c r="G358" i="111"/>
  <c r="F359" i="111"/>
  <c r="G359" i="111"/>
  <c r="F360" i="111"/>
  <c r="G360" i="111"/>
  <c r="F361" i="111"/>
  <c r="G361" i="111"/>
  <c r="F362" i="111"/>
  <c r="G362" i="111"/>
  <c r="F363" i="111"/>
  <c r="G363" i="111"/>
  <c r="F364" i="111"/>
  <c r="G364" i="111"/>
  <c r="F365" i="111"/>
  <c r="G365" i="111"/>
  <c r="F366" i="111"/>
  <c r="G366" i="111"/>
  <c r="F367" i="111"/>
  <c r="G367" i="111"/>
  <c r="F368" i="111"/>
  <c r="G368" i="111"/>
  <c r="F369" i="111"/>
  <c r="G369" i="111"/>
  <c r="F370" i="111"/>
  <c r="G370" i="111"/>
  <c r="F371" i="111"/>
  <c r="G371" i="111"/>
  <c r="F372" i="111"/>
  <c r="G372" i="111"/>
  <c r="F373" i="111"/>
  <c r="G373" i="111"/>
  <c r="F374" i="111"/>
  <c r="G374" i="111"/>
  <c r="F375" i="111"/>
  <c r="G375" i="111"/>
  <c r="F376" i="111"/>
  <c r="G376" i="111"/>
  <c r="F377" i="111"/>
  <c r="G377" i="111"/>
  <c r="F378" i="111"/>
  <c r="G378" i="111"/>
  <c r="F379" i="111"/>
  <c r="G379" i="111"/>
  <c r="F380" i="111"/>
  <c r="G380" i="111"/>
  <c r="F381" i="111"/>
  <c r="G381" i="111"/>
  <c r="F382" i="111"/>
  <c r="G382" i="111"/>
  <c r="F383" i="111"/>
  <c r="G383" i="111"/>
  <c r="F384" i="111"/>
  <c r="G384" i="111"/>
  <c r="F385" i="111"/>
  <c r="G385" i="111"/>
  <c r="F386" i="111"/>
  <c r="G386" i="111"/>
  <c r="F387" i="111"/>
  <c r="G387" i="111"/>
  <c r="F388" i="111"/>
  <c r="G388" i="111"/>
  <c r="F389" i="111"/>
  <c r="G389" i="111"/>
  <c r="F390" i="111"/>
  <c r="G390" i="111"/>
  <c r="F391" i="111"/>
  <c r="G391" i="111"/>
  <c r="F392" i="111"/>
  <c r="G392" i="111"/>
  <c r="F393" i="111"/>
  <c r="G393" i="111"/>
  <c r="F394" i="111"/>
  <c r="G394" i="111"/>
  <c r="F395" i="111"/>
  <c r="G395" i="111"/>
  <c r="F396" i="111"/>
  <c r="G396" i="111"/>
  <c r="F397" i="111"/>
  <c r="G397" i="111"/>
  <c r="F398" i="111"/>
  <c r="G398" i="111"/>
  <c r="F399" i="111"/>
  <c r="G399" i="111"/>
  <c r="F400" i="111"/>
  <c r="G400" i="111"/>
  <c r="E2" i="110"/>
  <c r="I63" i="76" s="1"/>
  <c r="A5" i="110"/>
  <c r="D5" i="110"/>
  <c r="A6" i="110"/>
  <c r="D7" i="110"/>
  <c r="D2" i="115"/>
  <c r="H61" i="76" s="1"/>
  <c r="E2" i="115"/>
  <c r="I61" i="76" s="1"/>
  <c r="A5" i="115"/>
  <c r="G5" i="115"/>
  <c r="A6" i="115"/>
  <c r="J6" i="115"/>
  <c r="G10" i="115"/>
  <c r="G11" i="115"/>
  <c r="G12" i="115"/>
  <c r="E13" i="115"/>
  <c r="F13" i="115"/>
  <c r="G17" i="115"/>
  <c r="G18" i="115"/>
  <c r="G19" i="115"/>
  <c r="E20" i="115"/>
  <c r="G24" i="115"/>
  <c r="G25" i="115"/>
  <c r="G26" i="115"/>
  <c r="E27" i="115"/>
  <c r="G31" i="115"/>
  <c r="L31" i="115" s="1"/>
  <c r="K31" i="115"/>
  <c r="G32" i="115"/>
  <c r="L32" i="115" s="1"/>
  <c r="K32" i="115"/>
  <c r="G33" i="115"/>
  <c r="L33" i="115" s="1"/>
  <c r="K33" i="115"/>
  <c r="G34" i="115"/>
  <c r="K34" i="115"/>
  <c r="G35" i="115"/>
  <c r="L35" i="115" s="1"/>
  <c r="K35" i="115"/>
  <c r="D36" i="115"/>
  <c r="E36" i="115"/>
  <c r="F36" i="115"/>
  <c r="H36" i="115"/>
  <c r="I36" i="115"/>
  <c r="J36" i="115"/>
  <c r="D2" i="114"/>
  <c r="H60" i="76" s="1"/>
  <c r="E2" i="114"/>
  <c r="I60" i="76" s="1"/>
  <c r="A3" i="114"/>
  <c r="F3" i="114"/>
  <c r="E60" i="76" s="1"/>
  <c r="A4" i="114"/>
  <c r="F5" i="114"/>
  <c r="D7" i="114"/>
  <c r="E7" i="114"/>
  <c r="G7" i="114"/>
  <c r="F9" i="114"/>
  <c r="G9" i="114"/>
  <c r="F10" i="114"/>
  <c r="G10" i="114"/>
  <c r="F11" i="114"/>
  <c r="G11" i="114"/>
  <c r="F12" i="114"/>
  <c r="G12" i="114"/>
  <c r="F13" i="114"/>
  <c r="G13" i="114"/>
  <c r="F14" i="114"/>
  <c r="G14" i="114"/>
  <c r="F15" i="114"/>
  <c r="G15" i="114"/>
  <c r="F16" i="114"/>
  <c r="G16" i="114"/>
  <c r="F17" i="114"/>
  <c r="G17" i="114"/>
  <c r="F18" i="114"/>
  <c r="G18" i="114"/>
  <c r="F19" i="114"/>
  <c r="G19" i="114"/>
  <c r="F20" i="114"/>
  <c r="G20" i="114"/>
  <c r="F21" i="114"/>
  <c r="G21" i="114"/>
  <c r="F22" i="114"/>
  <c r="G22" i="114"/>
  <c r="F23" i="114"/>
  <c r="G23" i="114"/>
  <c r="F24" i="114"/>
  <c r="G24" i="114"/>
  <c r="F25" i="114"/>
  <c r="G25" i="114"/>
  <c r="F26" i="114"/>
  <c r="G26" i="114"/>
  <c r="F27" i="114"/>
  <c r="G27" i="114"/>
  <c r="F28" i="114"/>
  <c r="G28" i="114"/>
  <c r="F29" i="114"/>
  <c r="G29" i="114"/>
  <c r="F30" i="114"/>
  <c r="G30" i="114"/>
  <c r="F31" i="114"/>
  <c r="G31" i="114"/>
  <c r="F32" i="114"/>
  <c r="G32" i="114"/>
  <c r="F33" i="114"/>
  <c r="G33" i="114"/>
  <c r="F34" i="114"/>
  <c r="G34" i="114"/>
  <c r="F35" i="114"/>
  <c r="G35" i="114"/>
  <c r="F36" i="114"/>
  <c r="G36" i="114"/>
  <c r="F37" i="114"/>
  <c r="G37" i="114"/>
  <c r="F38" i="114"/>
  <c r="G38" i="114"/>
  <c r="F39" i="114"/>
  <c r="G39" i="114"/>
  <c r="F40" i="114"/>
  <c r="G40" i="114"/>
  <c r="F41" i="114"/>
  <c r="G41" i="114"/>
  <c r="F42" i="114"/>
  <c r="G42" i="114"/>
  <c r="F43" i="114"/>
  <c r="G43" i="114"/>
  <c r="F44" i="114"/>
  <c r="G44" i="114"/>
  <c r="F45" i="114"/>
  <c r="G45" i="114"/>
  <c r="F46" i="114"/>
  <c r="G46" i="114"/>
  <c r="F47" i="114"/>
  <c r="G47" i="114"/>
  <c r="F48" i="114"/>
  <c r="G48" i="114"/>
  <c r="F49" i="114"/>
  <c r="G49" i="114"/>
  <c r="F50" i="114"/>
  <c r="G50" i="114"/>
  <c r="F51" i="114"/>
  <c r="G51" i="114"/>
  <c r="F52" i="114"/>
  <c r="G52" i="114"/>
  <c r="F53" i="114"/>
  <c r="G53" i="114"/>
  <c r="F54" i="114"/>
  <c r="G54" i="114"/>
  <c r="F55" i="114"/>
  <c r="G55" i="114"/>
  <c r="F56" i="114"/>
  <c r="G56" i="114"/>
  <c r="F57" i="114"/>
  <c r="G57" i="114"/>
  <c r="F58" i="114"/>
  <c r="G58" i="114"/>
  <c r="F59" i="114"/>
  <c r="G59" i="114"/>
  <c r="F60" i="114"/>
  <c r="G60" i="114"/>
  <c r="F61" i="114"/>
  <c r="G61" i="114"/>
  <c r="F62" i="114"/>
  <c r="G62" i="114"/>
  <c r="F63" i="114"/>
  <c r="G63" i="114"/>
  <c r="F64" i="114"/>
  <c r="G64" i="114"/>
  <c r="F65" i="114"/>
  <c r="G65" i="114"/>
  <c r="F66" i="114"/>
  <c r="G66" i="114"/>
  <c r="F67" i="114"/>
  <c r="G67" i="114"/>
  <c r="F68" i="114"/>
  <c r="G68" i="114"/>
  <c r="F69" i="114"/>
  <c r="G69" i="114"/>
  <c r="F70" i="114"/>
  <c r="G70" i="114"/>
  <c r="F71" i="114"/>
  <c r="G71" i="114"/>
  <c r="F72" i="114"/>
  <c r="G72" i="114"/>
  <c r="F73" i="114"/>
  <c r="G73" i="114"/>
  <c r="F74" i="114"/>
  <c r="G74" i="114"/>
  <c r="F75" i="114"/>
  <c r="G75" i="114"/>
  <c r="F76" i="114"/>
  <c r="G76" i="114"/>
  <c r="F77" i="114"/>
  <c r="G77" i="114"/>
  <c r="F78" i="114"/>
  <c r="G78" i="114"/>
  <c r="F79" i="114"/>
  <c r="G79" i="114"/>
  <c r="F80" i="114"/>
  <c r="G80" i="114"/>
  <c r="F81" i="114"/>
  <c r="G81" i="114"/>
  <c r="F82" i="114"/>
  <c r="G82" i="114"/>
  <c r="F83" i="114"/>
  <c r="G83" i="114"/>
  <c r="F84" i="114"/>
  <c r="G84" i="114"/>
  <c r="F85" i="114"/>
  <c r="G85" i="114"/>
  <c r="F86" i="114"/>
  <c r="G86" i="114"/>
  <c r="F87" i="114"/>
  <c r="G87" i="114"/>
  <c r="F88" i="114"/>
  <c r="G88" i="114"/>
  <c r="F89" i="114"/>
  <c r="G89" i="114"/>
  <c r="F90" i="114"/>
  <c r="G90" i="114"/>
  <c r="F91" i="114"/>
  <c r="G91" i="114"/>
  <c r="F92" i="114"/>
  <c r="G92" i="114"/>
  <c r="F93" i="114"/>
  <c r="G93" i="114"/>
  <c r="F94" i="114"/>
  <c r="G94" i="114"/>
  <c r="F95" i="114"/>
  <c r="G95" i="114"/>
  <c r="F96" i="114"/>
  <c r="G96" i="114"/>
  <c r="F97" i="114"/>
  <c r="G97" i="114"/>
  <c r="F98" i="114"/>
  <c r="G98" i="114"/>
  <c r="F99" i="114"/>
  <c r="G99" i="114"/>
  <c r="F100" i="114"/>
  <c r="G100" i="114"/>
  <c r="F101" i="114"/>
  <c r="G101" i="114"/>
  <c r="F102" i="114"/>
  <c r="G102" i="114"/>
  <c r="F103" i="114"/>
  <c r="G103" i="114"/>
  <c r="F104" i="114"/>
  <c r="G104" i="114"/>
  <c r="F105" i="114"/>
  <c r="G105" i="114"/>
  <c r="F106" i="114"/>
  <c r="G106" i="114"/>
  <c r="F107" i="114"/>
  <c r="G107" i="114"/>
  <c r="F108" i="114"/>
  <c r="G108" i="114"/>
  <c r="F109" i="114"/>
  <c r="G109" i="114"/>
  <c r="F110" i="114"/>
  <c r="G110" i="114"/>
  <c r="F111" i="114"/>
  <c r="G111" i="114"/>
  <c r="F112" i="114"/>
  <c r="G112" i="114"/>
  <c r="F113" i="114"/>
  <c r="G113" i="114"/>
  <c r="F114" i="114"/>
  <c r="G114" i="114"/>
  <c r="F115" i="114"/>
  <c r="G115" i="114"/>
  <c r="F116" i="114"/>
  <c r="G116" i="114"/>
  <c r="F117" i="114"/>
  <c r="G117" i="114"/>
  <c r="F118" i="114"/>
  <c r="G118" i="114"/>
  <c r="F119" i="114"/>
  <c r="G119" i="114"/>
  <c r="F120" i="114"/>
  <c r="G120" i="114"/>
  <c r="F121" i="114"/>
  <c r="G121" i="114"/>
  <c r="F122" i="114"/>
  <c r="G122" i="114"/>
  <c r="F123" i="114"/>
  <c r="G123" i="114"/>
  <c r="F124" i="114"/>
  <c r="G124" i="114"/>
  <c r="F125" i="114"/>
  <c r="G125" i="114"/>
  <c r="F126" i="114"/>
  <c r="G126" i="114"/>
  <c r="F127" i="114"/>
  <c r="G127" i="114"/>
  <c r="F128" i="114"/>
  <c r="G128" i="114"/>
  <c r="F129" i="114"/>
  <c r="G129" i="114"/>
  <c r="F130" i="114"/>
  <c r="G130" i="114"/>
  <c r="F131" i="114"/>
  <c r="G131" i="114"/>
  <c r="F132" i="114"/>
  <c r="G132" i="114"/>
  <c r="F133" i="114"/>
  <c r="G133" i="114"/>
  <c r="F134" i="114"/>
  <c r="G134" i="114"/>
  <c r="F135" i="114"/>
  <c r="G135" i="114"/>
  <c r="F136" i="114"/>
  <c r="G136" i="114"/>
  <c r="F137" i="114"/>
  <c r="G137" i="114"/>
  <c r="F138" i="114"/>
  <c r="G138" i="114"/>
  <c r="F139" i="114"/>
  <c r="G139" i="114"/>
  <c r="F140" i="114"/>
  <c r="G140" i="114"/>
  <c r="F141" i="114"/>
  <c r="G141" i="114"/>
  <c r="F142" i="114"/>
  <c r="G142" i="114"/>
  <c r="F143" i="114"/>
  <c r="G143" i="114"/>
  <c r="F144" i="114"/>
  <c r="G144" i="114"/>
  <c r="F145" i="114"/>
  <c r="G145" i="114"/>
  <c r="F146" i="114"/>
  <c r="G146" i="114"/>
  <c r="F147" i="114"/>
  <c r="G147" i="114"/>
  <c r="F148" i="114"/>
  <c r="G148" i="114"/>
  <c r="F149" i="114"/>
  <c r="G149" i="114"/>
  <c r="F150" i="114"/>
  <c r="G150" i="114"/>
  <c r="F151" i="114"/>
  <c r="G151" i="114"/>
  <c r="F152" i="114"/>
  <c r="G152" i="114"/>
  <c r="F153" i="114"/>
  <c r="G153" i="114"/>
  <c r="F154" i="114"/>
  <c r="G154" i="114"/>
  <c r="F155" i="114"/>
  <c r="G155" i="114"/>
  <c r="F156" i="114"/>
  <c r="G156" i="114"/>
  <c r="F157" i="114"/>
  <c r="G157" i="114"/>
  <c r="F158" i="114"/>
  <c r="G158" i="114"/>
  <c r="F159" i="114"/>
  <c r="G159" i="114"/>
  <c r="F160" i="114"/>
  <c r="G160" i="114"/>
  <c r="F161" i="114"/>
  <c r="G161" i="114"/>
  <c r="F162" i="114"/>
  <c r="G162" i="114"/>
  <c r="F163" i="114"/>
  <c r="G163" i="114"/>
  <c r="F164" i="114"/>
  <c r="G164" i="114"/>
  <c r="F165" i="114"/>
  <c r="G165" i="114"/>
  <c r="F166" i="114"/>
  <c r="G166" i="114"/>
  <c r="F167" i="114"/>
  <c r="G167" i="114"/>
  <c r="F168" i="114"/>
  <c r="G168" i="114"/>
  <c r="F169" i="114"/>
  <c r="G169" i="114"/>
  <c r="F170" i="114"/>
  <c r="G170" i="114"/>
  <c r="F171" i="114"/>
  <c r="G171" i="114"/>
  <c r="F172" i="114"/>
  <c r="G172" i="114"/>
  <c r="F173" i="114"/>
  <c r="G173" i="114"/>
  <c r="F174" i="114"/>
  <c r="G174" i="114"/>
  <c r="F175" i="114"/>
  <c r="G175" i="114"/>
  <c r="F176" i="114"/>
  <c r="G176" i="114"/>
  <c r="F177" i="114"/>
  <c r="G177" i="114"/>
  <c r="F178" i="114"/>
  <c r="G178" i="114"/>
  <c r="F179" i="114"/>
  <c r="G179" i="114"/>
  <c r="F180" i="114"/>
  <c r="G180" i="114"/>
  <c r="F181" i="114"/>
  <c r="G181" i="114"/>
  <c r="F182" i="114"/>
  <c r="G182" i="114"/>
  <c r="F183" i="114"/>
  <c r="G183" i="114"/>
  <c r="F184" i="114"/>
  <c r="G184" i="114"/>
  <c r="F185" i="114"/>
  <c r="G185" i="114"/>
  <c r="F186" i="114"/>
  <c r="G186" i="114"/>
  <c r="F187" i="114"/>
  <c r="G187" i="114"/>
  <c r="F188" i="114"/>
  <c r="G188" i="114"/>
  <c r="F189" i="114"/>
  <c r="G189" i="114"/>
  <c r="F190" i="114"/>
  <c r="G190" i="114"/>
  <c r="F191" i="114"/>
  <c r="G191" i="114"/>
  <c r="F192" i="114"/>
  <c r="G192" i="114"/>
  <c r="F193" i="114"/>
  <c r="G193" i="114"/>
  <c r="F194" i="114"/>
  <c r="G194" i="114"/>
  <c r="F195" i="114"/>
  <c r="G195" i="114"/>
  <c r="F196" i="114"/>
  <c r="G196" i="114"/>
  <c r="F197" i="114"/>
  <c r="G197" i="114"/>
  <c r="F198" i="114"/>
  <c r="G198" i="114"/>
  <c r="F199" i="114"/>
  <c r="G199" i="114"/>
  <c r="F200" i="114"/>
  <c r="G200" i="114"/>
  <c r="F201" i="114"/>
  <c r="G201" i="114"/>
  <c r="F202" i="114"/>
  <c r="G202" i="114"/>
  <c r="F203" i="114"/>
  <c r="G203" i="114"/>
  <c r="F204" i="114"/>
  <c r="G204" i="114"/>
  <c r="F205" i="114"/>
  <c r="G205" i="114"/>
  <c r="F206" i="114"/>
  <c r="G206" i="114"/>
  <c r="F207" i="114"/>
  <c r="G207" i="114"/>
  <c r="F208" i="114"/>
  <c r="G208" i="114"/>
  <c r="F209" i="114"/>
  <c r="G209" i="114"/>
  <c r="F210" i="114"/>
  <c r="G210" i="114"/>
  <c r="F211" i="114"/>
  <c r="G211" i="114"/>
  <c r="F212" i="114"/>
  <c r="G212" i="114"/>
  <c r="F213" i="114"/>
  <c r="G213" i="114"/>
  <c r="F214" i="114"/>
  <c r="G214" i="114"/>
  <c r="F215" i="114"/>
  <c r="G215" i="114"/>
  <c r="F216" i="114"/>
  <c r="G216" i="114"/>
  <c r="F217" i="114"/>
  <c r="G217" i="114"/>
  <c r="F218" i="114"/>
  <c r="G218" i="114"/>
  <c r="F219" i="114"/>
  <c r="G219" i="114"/>
  <c r="F220" i="114"/>
  <c r="G220" i="114"/>
  <c r="F221" i="114"/>
  <c r="G221" i="114"/>
  <c r="F222" i="114"/>
  <c r="G222" i="114"/>
  <c r="F223" i="114"/>
  <c r="G223" i="114"/>
  <c r="F224" i="114"/>
  <c r="G224" i="114"/>
  <c r="F225" i="114"/>
  <c r="G225" i="114"/>
  <c r="F226" i="114"/>
  <c r="G226" i="114"/>
  <c r="F227" i="114"/>
  <c r="G227" i="114"/>
  <c r="F228" i="114"/>
  <c r="G228" i="114"/>
  <c r="F229" i="114"/>
  <c r="G229" i="114"/>
  <c r="F230" i="114"/>
  <c r="G230" i="114"/>
  <c r="F231" i="114"/>
  <c r="G231" i="114"/>
  <c r="F232" i="114"/>
  <c r="G232" i="114"/>
  <c r="F233" i="114"/>
  <c r="G233" i="114"/>
  <c r="F234" i="114"/>
  <c r="G234" i="114"/>
  <c r="F235" i="114"/>
  <c r="G235" i="114"/>
  <c r="F236" i="114"/>
  <c r="G236" i="114"/>
  <c r="F237" i="114"/>
  <c r="G237" i="114"/>
  <c r="F238" i="114"/>
  <c r="G238" i="114"/>
  <c r="F239" i="114"/>
  <c r="G239" i="114"/>
  <c r="F240" i="114"/>
  <c r="G240" i="114"/>
  <c r="F241" i="114"/>
  <c r="G241" i="114"/>
  <c r="F242" i="114"/>
  <c r="G242" i="114"/>
  <c r="F243" i="114"/>
  <c r="G243" i="114"/>
  <c r="F244" i="114"/>
  <c r="G244" i="114"/>
  <c r="F245" i="114"/>
  <c r="G245" i="114"/>
  <c r="F246" i="114"/>
  <c r="G246" i="114"/>
  <c r="F247" i="114"/>
  <c r="G247" i="114"/>
  <c r="F248" i="114"/>
  <c r="G248" i="114"/>
  <c r="F249" i="114"/>
  <c r="G249" i="114"/>
  <c r="F250" i="114"/>
  <c r="G250" i="114"/>
  <c r="F251" i="114"/>
  <c r="G251" i="114"/>
  <c r="F252" i="114"/>
  <c r="G252" i="114"/>
  <c r="F253" i="114"/>
  <c r="G253" i="114"/>
  <c r="F254" i="114"/>
  <c r="G254" i="114"/>
  <c r="F255" i="114"/>
  <c r="G255" i="114"/>
  <c r="F256" i="114"/>
  <c r="G256" i="114"/>
  <c r="F257" i="114"/>
  <c r="G257" i="114"/>
  <c r="F258" i="114"/>
  <c r="G258" i="114"/>
  <c r="F259" i="114"/>
  <c r="G259" i="114"/>
  <c r="F260" i="114"/>
  <c r="G260" i="114"/>
  <c r="F261" i="114"/>
  <c r="G261" i="114"/>
  <c r="F262" i="114"/>
  <c r="G262" i="114"/>
  <c r="F263" i="114"/>
  <c r="G263" i="114"/>
  <c r="F264" i="114"/>
  <c r="G264" i="114"/>
  <c r="F265" i="114"/>
  <c r="G265" i="114"/>
  <c r="F266" i="114"/>
  <c r="G266" i="114"/>
  <c r="F267" i="114"/>
  <c r="G267" i="114"/>
  <c r="F268" i="114"/>
  <c r="G268" i="114"/>
  <c r="F269" i="114"/>
  <c r="G269" i="114"/>
  <c r="F270" i="114"/>
  <c r="G270" i="114"/>
  <c r="F271" i="114"/>
  <c r="G271" i="114"/>
  <c r="F272" i="114"/>
  <c r="G272" i="114"/>
  <c r="F273" i="114"/>
  <c r="G273" i="114"/>
  <c r="F274" i="114"/>
  <c r="G274" i="114"/>
  <c r="F275" i="114"/>
  <c r="G275" i="114"/>
  <c r="F276" i="114"/>
  <c r="G276" i="114"/>
  <c r="F277" i="114"/>
  <c r="G277" i="114"/>
  <c r="F278" i="114"/>
  <c r="G278" i="114"/>
  <c r="F279" i="114"/>
  <c r="G279" i="114"/>
  <c r="F280" i="114"/>
  <c r="G280" i="114"/>
  <c r="F281" i="114"/>
  <c r="G281" i="114"/>
  <c r="F282" i="114"/>
  <c r="G282" i="114"/>
  <c r="F283" i="114"/>
  <c r="G283" i="114"/>
  <c r="F284" i="114"/>
  <c r="G284" i="114"/>
  <c r="F285" i="114"/>
  <c r="G285" i="114"/>
  <c r="F286" i="114"/>
  <c r="G286" i="114"/>
  <c r="F287" i="114"/>
  <c r="G287" i="114"/>
  <c r="F288" i="114"/>
  <c r="G288" i="114"/>
  <c r="F289" i="114"/>
  <c r="G289" i="114"/>
  <c r="F290" i="114"/>
  <c r="G290" i="114"/>
  <c r="F291" i="114"/>
  <c r="G291" i="114"/>
  <c r="F292" i="114"/>
  <c r="G292" i="114"/>
  <c r="F293" i="114"/>
  <c r="G293" i="114"/>
  <c r="F294" i="114"/>
  <c r="G294" i="114"/>
  <c r="F295" i="114"/>
  <c r="G295" i="114"/>
  <c r="F296" i="114"/>
  <c r="G296" i="114"/>
  <c r="F297" i="114"/>
  <c r="G297" i="114"/>
  <c r="F298" i="114"/>
  <c r="G298" i="114"/>
  <c r="F299" i="114"/>
  <c r="G299" i="114"/>
  <c r="F300" i="114"/>
  <c r="G300" i="114"/>
  <c r="F301" i="114"/>
  <c r="G301" i="114"/>
  <c r="F302" i="114"/>
  <c r="G302" i="114"/>
  <c r="F303" i="114"/>
  <c r="G303" i="114"/>
  <c r="F304" i="114"/>
  <c r="G304" i="114"/>
  <c r="F305" i="114"/>
  <c r="G305" i="114"/>
  <c r="F306" i="114"/>
  <c r="G306" i="114"/>
  <c r="F307" i="114"/>
  <c r="G307" i="114"/>
  <c r="F308" i="114"/>
  <c r="G308" i="114"/>
  <c r="F309" i="114"/>
  <c r="G309" i="114"/>
  <c r="F310" i="114"/>
  <c r="G310" i="114"/>
  <c r="F311" i="114"/>
  <c r="G311" i="114"/>
  <c r="F312" i="114"/>
  <c r="G312" i="114"/>
  <c r="F313" i="114"/>
  <c r="G313" i="114"/>
  <c r="F314" i="114"/>
  <c r="G314" i="114"/>
  <c r="F315" i="114"/>
  <c r="G315" i="114"/>
  <c r="F316" i="114"/>
  <c r="G316" i="114"/>
  <c r="F317" i="114"/>
  <c r="G317" i="114"/>
  <c r="F318" i="114"/>
  <c r="G318" i="114"/>
  <c r="F319" i="114"/>
  <c r="G319" i="114"/>
  <c r="F320" i="114"/>
  <c r="G320" i="114"/>
  <c r="F321" i="114"/>
  <c r="G321" i="114"/>
  <c r="F322" i="114"/>
  <c r="G322" i="114"/>
  <c r="F323" i="114"/>
  <c r="G323" i="114"/>
  <c r="F324" i="114"/>
  <c r="G324" i="114"/>
  <c r="F325" i="114"/>
  <c r="G325" i="114"/>
  <c r="F326" i="114"/>
  <c r="G326" i="114"/>
  <c r="F327" i="114"/>
  <c r="G327" i="114"/>
  <c r="F328" i="114"/>
  <c r="G328" i="114"/>
  <c r="F329" i="114"/>
  <c r="G329" i="114"/>
  <c r="F330" i="114"/>
  <c r="G330" i="114"/>
  <c r="F331" i="114"/>
  <c r="G331" i="114"/>
  <c r="F332" i="114"/>
  <c r="G332" i="114"/>
  <c r="F333" i="114"/>
  <c r="G333" i="114"/>
  <c r="F334" i="114"/>
  <c r="G334" i="114"/>
  <c r="F335" i="114"/>
  <c r="G335" i="114"/>
  <c r="F336" i="114"/>
  <c r="G336" i="114"/>
  <c r="F337" i="114"/>
  <c r="G337" i="114"/>
  <c r="F338" i="114"/>
  <c r="G338" i="114"/>
  <c r="F339" i="114"/>
  <c r="G339" i="114"/>
  <c r="F340" i="114"/>
  <c r="G340" i="114"/>
  <c r="F341" i="114"/>
  <c r="G341" i="114"/>
  <c r="F342" i="114"/>
  <c r="G342" i="114"/>
  <c r="F343" i="114"/>
  <c r="G343" i="114"/>
  <c r="F344" i="114"/>
  <c r="G344" i="114"/>
  <c r="F345" i="114"/>
  <c r="G345" i="114"/>
  <c r="F346" i="114"/>
  <c r="G346" i="114"/>
  <c r="F347" i="114"/>
  <c r="G347" i="114"/>
  <c r="F348" i="114"/>
  <c r="G348" i="114"/>
  <c r="F349" i="114"/>
  <c r="G349" i="114"/>
  <c r="F350" i="114"/>
  <c r="G350" i="114"/>
  <c r="F351" i="114"/>
  <c r="G351" i="114"/>
  <c r="F352" i="114"/>
  <c r="G352" i="114"/>
  <c r="F353" i="114"/>
  <c r="G353" i="114"/>
  <c r="F354" i="114"/>
  <c r="G354" i="114"/>
  <c r="F355" i="114"/>
  <c r="G355" i="114"/>
  <c r="F356" i="114"/>
  <c r="G356" i="114"/>
  <c r="F357" i="114"/>
  <c r="G357" i="114"/>
  <c r="F358" i="114"/>
  <c r="G358" i="114"/>
  <c r="F359" i="114"/>
  <c r="G359" i="114"/>
  <c r="F360" i="114"/>
  <c r="G360" i="114"/>
  <c r="F361" i="114"/>
  <c r="G361" i="114"/>
  <c r="F362" i="114"/>
  <c r="G362" i="114"/>
  <c r="F363" i="114"/>
  <c r="G363" i="114"/>
  <c r="F364" i="114"/>
  <c r="G364" i="114"/>
  <c r="F365" i="114"/>
  <c r="G365" i="114"/>
  <c r="F366" i="114"/>
  <c r="G366" i="114"/>
  <c r="F367" i="114"/>
  <c r="G367" i="114"/>
  <c r="F368" i="114"/>
  <c r="G368" i="114"/>
  <c r="F369" i="114"/>
  <c r="G369" i="114"/>
  <c r="F370" i="114"/>
  <c r="G370" i="114"/>
  <c r="F371" i="114"/>
  <c r="G371" i="114"/>
  <c r="F372" i="114"/>
  <c r="G372" i="114"/>
  <c r="F373" i="114"/>
  <c r="G373" i="114"/>
  <c r="F374" i="114"/>
  <c r="G374" i="114"/>
  <c r="F375" i="114"/>
  <c r="G375" i="114"/>
  <c r="F376" i="114"/>
  <c r="G376" i="114"/>
  <c r="F377" i="114"/>
  <c r="G377" i="114"/>
  <c r="F378" i="114"/>
  <c r="G378" i="114"/>
  <c r="F379" i="114"/>
  <c r="G379" i="114"/>
  <c r="F380" i="114"/>
  <c r="G380" i="114"/>
  <c r="F381" i="114"/>
  <c r="G381" i="114"/>
  <c r="F382" i="114"/>
  <c r="G382" i="114"/>
  <c r="F383" i="114"/>
  <c r="G383" i="114"/>
  <c r="F384" i="114"/>
  <c r="G384" i="114"/>
  <c r="F385" i="114"/>
  <c r="G385" i="114"/>
  <c r="F386" i="114"/>
  <c r="G386" i="114"/>
  <c r="F387" i="114"/>
  <c r="G387" i="114"/>
  <c r="F388" i="114"/>
  <c r="G388" i="114"/>
  <c r="F389" i="114"/>
  <c r="G389" i="114"/>
  <c r="F390" i="114"/>
  <c r="G390" i="114"/>
  <c r="F391" i="114"/>
  <c r="G391" i="114"/>
  <c r="F392" i="114"/>
  <c r="G392" i="114"/>
  <c r="F393" i="114"/>
  <c r="G393" i="114"/>
  <c r="F394" i="114"/>
  <c r="G394" i="114"/>
  <c r="F395" i="114"/>
  <c r="G395" i="114"/>
  <c r="F396" i="114"/>
  <c r="G396" i="114"/>
  <c r="F397" i="114"/>
  <c r="G397" i="114"/>
  <c r="F398" i="114"/>
  <c r="G398" i="114"/>
  <c r="F399" i="114"/>
  <c r="G399" i="114"/>
  <c r="F400" i="114"/>
  <c r="G400" i="114"/>
  <c r="E2" i="113"/>
  <c r="I59" i="76" s="1"/>
  <c r="A5" i="113"/>
  <c r="D5" i="113"/>
  <c r="E59" i="76" s="1"/>
  <c r="A6" i="113"/>
  <c r="D7" i="113"/>
  <c r="D2" i="118"/>
  <c r="H57" i="76" s="1"/>
  <c r="E2" i="118"/>
  <c r="I57" i="76" s="1"/>
  <c r="A5" i="118"/>
  <c r="G5" i="118"/>
  <c r="A6" i="118"/>
  <c r="J6" i="118"/>
  <c r="G10" i="118"/>
  <c r="G11" i="118"/>
  <c r="G12" i="118"/>
  <c r="F22" i="118"/>
  <c r="G26" i="118"/>
  <c r="M26" i="118" s="1"/>
  <c r="G27" i="118"/>
  <c r="M27" i="118" s="1"/>
  <c r="L27" i="118"/>
  <c r="G28" i="118"/>
  <c r="M28" i="118" s="1"/>
  <c r="L28" i="118"/>
  <c r="G29" i="118"/>
  <c r="M29" i="118" s="1"/>
  <c r="L29" i="118"/>
  <c r="M30" i="118"/>
  <c r="D31" i="118"/>
  <c r="E31" i="118"/>
  <c r="F31" i="118"/>
  <c r="H31" i="118"/>
  <c r="I31" i="118"/>
  <c r="J31" i="118"/>
  <c r="K31" i="118"/>
  <c r="D2" i="117"/>
  <c r="H56" i="76" s="1"/>
  <c r="E2" i="117"/>
  <c r="I56" i="76" s="1"/>
  <c r="A3" i="117"/>
  <c r="F3" i="117"/>
  <c r="A4" i="117"/>
  <c r="F5" i="117"/>
  <c r="D7" i="117"/>
  <c r="E7" i="117"/>
  <c r="G7" i="117"/>
  <c r="F9" i="117"/>
  <c r="G9" i="117"/>
  <c r="F10" i="117"/>
  <c r="G10" i="117"/>
  <c r="F11" i="117"/>
  <c r="G11" i="117"/>
  <c r="F12" i="117"/>
  <c r="G12" i="117"/>
  <c r="F13" i="117"/>
  <c r="G13" i="117"/>
  <c r="F14" i="117"/>
  <c r="G14" i="117"/>
  <c r="F15" i="117"/>
  <c r="G15" i="117"/>
  <c r="F16" i="117"/>
  <c r="G16" i="117"/>
  <c r="F17" i="117"/>
  <c r="G17" i="117"/>
  <c r="F18" i="117"/>
  <c r="G18" i="117"/>
  <c r="F19" i="117"/>
  <c r="G19" i="117"/>
  <c r="F20" i="117"/>
  <c r="G20" i="117"/>
  <c r="F21" i="117"/>
  <c r="G21" i="117"/>
  <c r="F22" i="117"/>
  <c r="G22" i="117"/>
  <c r="F23" i="117"/>
  <c r="G23" i="117"/>
  <c r="F24" i="117"/>
  <c r="G24" i="117"/>
  <c r="F25" i="117"/>
  <c r="G25" i="117"/>
  <c r="F26" i="117"/>
  <c r="G26" i="117"/>
  <c r="F27" i="117"/>
  <c r="G27" i="117"/>
  <c r="F28" i="117"/>
  <c r="G28" i="117"/>
  <c r="F29" i="117"/>
  <c r="G29" i="117"/>
  <c r="F30" i="117"/>
  <c r="G30" i="117"/>
  <c r="F31" i="117"/>
  <c r="G31" i="117"/>
  <c r="F32" i="117"/>
  <c r="G32" i="117"/>
  <c r="F33" i="117"/>
  <c r="G33" i="117"/>
  <c r="F34" i="117"/>
  <c r="G34" i="117"/>
  <c r="F35" i="117"/>
  <c r="G35" i="117"/>
  <c r="F36" i="117"/>
  <c r="G36" i="117"/>
  <c r="F37" i="117"/>
  <c r="G37" i="117"/>
  <c r="F38" i="117"/>
  <c r="G38" i="117"/>
  <c r="F39" i="117"/>
  <c r="G39" i="117"/>
  <c r="F40" i="117"/>
  <c r="G40" i="117"/>
  <c r="F41" i="117"/>
  <c r="G41" i="117"/>
  <c r="F42" i="117"/>
  <c r="G42" i="117"/>
  <c r="F43" i="117"/>
  <c r="G43" i="117"/>
  <c r="F44" i="117"/>
  <c r="G44" i="117"/>
  <c r="F45" i="117"/>
  <c r="G45" i="117"/>
  <c r="F46" i="117"/>
  <c r="G46" i="117"/>
  <c r="F47" i="117"/>
  <c r="G47" i="117"/>
  <c r="F48" i="117"/>
  <c r="G48" i="117"/>
  <c r="F49" i="117"/>
  <c r="G49" i="117"/>
  <c r="F50" i="117"/>
  <c r="G50" i="117"/>
  <c r="F51" i="117"/>
  <c r="G51" i="117"/>
  <c r="F52" i="117"/>
  <c r="G52" i="117"/>
  <c r="F53" i="117"/>
  <c r="G53" i="117"/>
  <c r="F54" i="117"/>
  <c r="G54" i="117"/>
  <c r="F55" i="117"/>
  <c r="G55" i="117"/>
  <c r="F56" i="117"/>
  <c r="G56" i="117"/>
  <c r="F57" i="117"/>
  <c r="G57" i="117"/>
  <c r="F58" i="117"/>
  <c r="G58" i="117"/>
  <c r="F59" i="117"/>
  <c r="G59" i="117"/>
  <c r="F60" i="117"/>
  <c r="G60" i="117"/>
  <c r="F61" i="117"/>
  <c r="G61" i="117"/>
  <c r="F62" i="117"/>
  <c r="G62" i="117"/>
  <c r="F63" i="117"/>
  <c r="G63" i="117"/>
  <c r="F64" i="117"/>
  <c r="G64" i="117"/>
  <c r="F65" i="117"/>
  <c r="G65" i="117"/>
  <c r="F66" i="117"/>
  <c r="G66" i="117"/>
  <c r="F67" i="117"/>
  <c r="G67" i="117"/>
  <c r="F68" i="117"/>
  <c r="G68" i="117"/>
  <c r="F69" i="117"/>
  <c r="G69" i="117"/>
  <c r="F70" i="117"/>
  <c r="G70" i="117"/>
  <c r="F71" i="117"/>
  <c r="G71" i="117"/>
  <c r="F72" i="117"/>
  <c r="G72" i="117"/>
  <c r="F73" i="117"/>
  <c r="G73" i="117"/>
  <c r="F74" i="117"/>
  <c r="G74" i="117"/>
  <c r="F75" i="117"/>
  <c r="G75" i="117"/>
  <c r="F76" i="117"/>
  <c r="G76" i="117"/>
  <c r="F77" i="117"/>
  <c r="G77" i="117"/>
  <c r="F78" i="117"/>
  <c r="G78" i="117"/>
  <c r="F79" i="117"/>
  <c r="G79" i="117"/>
  <c r="F80" i="117"/>
  <c r="G80" i="117"/>
  <c r="F81" i="117"/>
  <c r="G81" i="117"/>
  <c r="F82" i="117"/>
  <c r="G82" i="117"/>
  <c r="F83" i="117"/>
  <c r="G83" i="117"/>
  <c r="F84" i="117"/>
  <c r="G84" i="117"/>
  <c r="F85" i="117"/>
  <c r="G85" i="117"/>
  <c r="F86" i="117"/>
  <c r="G86" i="117"/>
  <c r="F87" i="117"/>
  <c r="G87" i="117"/>
  <c r="F88" i="117"/>
  <c r="G88" i="117"/>
  <c r="F89" i="117"/>
  <c r="G89" i="117"/>
  <c r="F90" i="117"/>
  <c r="G90" i="117"/>
  <c r="F91" i="117"/>
  <c r="G91" i="117"/>
  <c r="F92" i="117"/>
  <c r="G92" i="117"/>
  <c r="F93" i="117"/>
  <c r="G93" i="117"/>
  <c r="F94" i="117"/>
  <c r="G94" i="117"/>
  <c r="F95" i="117"/>
  <c r="G95" i="117"/>
  <c r="F96" i="117"/>
  <c r="G96" i="117"/>
  <c r="F97" i="117"/>
  <c r="G97" i="117"/>
  <c r="F98" i="117"/>
  <c r="G98" i="117"/>
  <c r="F99" i="117"/>
  <c r="G99" i="117"/>
  <c r="F100" i="117"/>
  <c r="G100" i="117"/>
  <c r="F101" i="117"/>
  <c r="G101" i="117"/>
  <c r="F102" i="117"/>
  <c r="G102" i="117"/>
  <c r="F103" i="117"/>
  <c r="G103" i="117"/>
  <c r="F104" i="117"/>
  <c r="G104" i="117"/>
  <c r="F105" i="117"/>
  <c r="G105" i="117"/>
  <c r="F106" i="117"/>
  <c r="G106" i="117"/>
  <c r="F107" i="117"/>
  <c r="G107" i="117"/>
  <c r="F108" i="117"/>
  <c r="G108" i="117"/>
  <c r="F109" i="117"/>
  <c r="G109" i="117"/>
  <c r="F110" i="117"/>
  <c r="G110" i="117"/>
  <c r="F111" i="117"/>
  <c r="G111" i="117"/>
  <c r="F112" i="117"/>
  <c r="G112" i="117"/>
  <c r="F113" i="117"/>
  <c r="G113" i="117"/>
  <c r="F114" i="117"/>
  <c r="G114" i="117"/>
  <c r="F115" i="117"/>
  <c r="G115" i="117"/>
  <c r="F116" i="117"/>
  <c r="G116" i="117"/>
  <c r="F117" i="117"/>
  <c r="G117" i="117"/>
  <c r="F118" i="117"/>
  <c r="G118" i="117"/>
  <c r="F119" i="117"/>
  <c r="G119" i="117"/>
  <c r="F120" i="117"/>
  <c r="G120" i="117"/>
  <c r="F121" i="117"/>
  <c r="G121" i="117"/>
  <c r="F122" i="117"/>
  <c r="G122" i="117"/>
  <c r="F123" i="117"/>
  <c r="G123" i="117"/>
  <c r="F124" i="117"/>
  <c r="G124" i="117"/>
  <c r="F125" i="117"/>
  <c r="G125" i="117"/>
  <c r="F126" i="117"/>
  <c r="G126" i="117"/>
  <c r="F127" i="117"/>
  <c r="G127" i="117"/>
  <c r="F128" i="117"/>
  <c r="G128" i="117"/>
  <c r="F129" i="117"/>
  <c r="G129" i="117"/>
  <c r="F130" i="117"/>
  <c r="G130" i="117"/>
  <c r="F131" i="117"/>
  <c r="G131" i="117"/>
  <c r="F132" i="117"/>
  <c r="G132" i="117"/>
  <c r="F133" i="117"/>
  <c r="G133" i="117"/>
  <c r="F134" i="117"/>
  <c r="G134" i="117"/>
  <c r="F135" i="117"/>
  <c r="G135" i="117"/>
  <c r="F136" i="117"/>
  <c r="G136" i="117"/>
  <c r="F137" i="117"/>
  <c r="G137" i="117"/>
  <c r="F138" i="117"/>
  <c r="G138" i="117"/>
  <c r="F139" i="117"/>
  <c r="G139" i="117"/>
  <c r="F140" i="117"/>
  <c r="G140" i="117"/>
  <c r="F141" i="117"/>
  <c r="G141" i="117"/>
  <c r="F142" i="117"/>
  <c r="G142" i="117"/>
  <c r="F143" i="117"/>
  <c r="G143" i="117"/>
  <c r="F144" i="117"/>
  <c r="G144" i="117"/>
  <c r="F145" i="117"/>
  <c r="G145" i="117"/>
  <c r="F146" i="117"/>
  <c r="G146" i="117"/>
  <c r="F147" i="117"/>
  <c r="G147" i="117"/>
  <c r="F148" i="117"/>
  <c r="G148" i="117"/>
  <c r="F149" i="117"/>
  <c r="G149" i="117"/>
  <c r="F150" i="117"/>
  <c r="G150" i="117"/>
  <c r="F151" i="117"/>
  <c r="G151" i="117"/>
  <c r="F152" i="117"/>
  <c r="G152" i="117"/>
  <c r="F153" i="117"/>
  <c r="G153" i="117"/>
  <c r="F154" i="117"/>
  <c r="G154" i="117"/>
  <c r="F155" i="117"/>
  <c r="G155" i="117"/>
  <c r="F156" i="117"/>
  <c r="G156" i="117"/>
  <c r="F157" i="117"/>
  <c r="G157" i="117"/>
  <c r="F158" i="117"/>
  <c r="G158" i="117"/>
  <c r="F159" i="117"/>
  <c r="G159" i="117"/>
  <c r="F160" i="117"/>
  <c r="G160" i="117"/>
  <c r="F161" i="117"/>
  <c r="G161" i="117"/>
  <c r="F162" i="117"/>
  <c r="G162" i="117"/>
  <c r="F163" i="117"/>
  <c r="G163" i="117"/>
  <c r="F164" i="117"/>
  <c r="G164" i="117"/>
  <c r="F165" i="117"/>
  <c r="G165" i="117"/>
  <c r="F166" i="117"/>
  <c r="G166" i="117"/>
  <c r="F167" i="117"/>
  <c r="G167" i="117"/>
  <c r="F168" i="117"/>
  <c r="G168" i="117"/>
  <c r="F169" i="117"/>
  <c r="G169" i="117"/>
  <c r="F170" i="117"/>
  <c r="G170" i="117"/>
  <c r="F171" i="117"/>
  <c r="G171" i="117"/>
  <c r="F172" i="117"/>
  <c r="G172" i="117"/>
  <c r="F173" i="117"/>
  <c r="G173" i="117"/>
  <c r="F174" i="117"/>
  <c r="G174" i="117"/>
  <c r="F175" i="117"/>
  <c r="G175" i="117"/>
  <c r="F176" i="117"/>
  <c r="G176" i="117"/>
  <c r="F177" i="117"/>
  <c r="G177" i="117"/>
  <c r="F178" i="117"/>
  <c r="G178" i="117"/>
  <c r="F179" i="117"/>
  <c r="G179" i="117"/>
  <c r="F180" i="117"/>
  <c r="G180" i="117"/>
  <c r="F181" i="117"/>
  <c r="G181" i="117"/>
  <c r="F182" i="117"/>
  <c r="G182" i="117"/>
  <c r="F183" i="117"/>
  <c r="G183" i="117"/>
  <c r="F184" i="117"/>
  <c r="G184" i="117"/>
  <c r="F185" i="117"/>
  <c r="G185" i="117"/>
  <c r="F186" i="117"/>
  <c r="G186" i="117"/>
  <c r="F187" i="117"/>
  <c r="G187" i="117"/>
  <c r="F188" i="117"/>
  <c r="G188" i="117"/>
  <c r="F189" i="117"/>
  <c r="G189" i="117"/>
  <c r="F190" i="117"/>
  <c r="G190" i="117"/>
  <c r="F191" i="117"/>
  <c r="G191" i="117"/>
  <c r="F192" i="117"/>
  <c r="G192" i="117"/>
  <c r="F193" i="117"/>
  <c r="G193" i="117"/>
  <c r="F194" i="117"/>
  <c r="G194" i="117"/>
  <c r="F195" i="117"/>
  <c r="G195" i="117"/>
  <c r="F196" i="117"/>
  <c r="G196" i="117"/>
  <c r="F197" i="117"/>
  <c r="G197" i="117"/>
  <c r="F198" i="117"/>
  <c r="G198" i="117"/>
  <c r="F199" i="117"/>
  <c r="G199" i="117"/>
  <c r="F200" i="117"/>
  <c r="G200" i="117"/>
  <c r="F201" i="117"/>
  <c r="G201" i="117"/>
  <c r="F202" i="117"/>
  <c r="G202" i="117"/>
  <c r="F203" i="117"/>
  <c r="G203" i="117"/>
  <c r="F204" i="117"/>
  <c r="G204" i="117"/>
  <c r="F205" i="117"/>
  <c r="G205" i="117"/>
  <c r="F206" i="117"/>
  <c r="G206" i="117"/>
  <c r="F207" i="117"/>
  <c r="G207" i="117"/>
  <c r="F208" i="117"/>
  <c r="G208" i="117"/>
  <c r="F209" i="117"/>
  <c r="G209" i="117"/>
  <c r="F210" i="117"/>
  <c r="G210" i="117"/>
  <c r="F211" i="117"/>
  <c r="G211" i="117"/>
  <c r="F212" i="117"/>
  <c r="G212" i="117"/>
  <c r="F213" i="117"/>
  <c r="G213" i="117"/>
  <c r="F214" i="117"/>
  <c r="G214" i="117"/>
  <c r="F215" i="117"/>
  <c r="G215" i="117"/>
  <c r="F216" i="117"/>
  <c r="G216" i="117"/>
  <c r="F217" i="117"/>
  <c r="G217" i="117"/>
  <c r="F218" i="117"/>
  <c r="G218" i="117"/>
  <c r="F219" i="117"/>
  <c r="G219" i="117"/>
  <c r="F220" i="117"/>
  <c r="G220" i="117"/>
  <c r="F221" i="117"/>
  <c r="G221" i="117"/>
  <c r="F222" i="117"/>
  <c r="G222" i="117"/>
  <c r="F223" i="117"/>
  <c r="G223" i="117"/>
  <c r="F224" i="117"/>
  <c r="G224" i="117"/>
  <c r="F225" i="117"/>
  <c r="G225" i="117"/>
  <c r="F226" i="117"/>
  <c r="G226" i="117"/>
  <c r="F227" i="117"/>
  <c r="G227" i="117"/>
  <c r="F228" i="117"/>
  <c r="G228" i="117"/>
  <c r="F229" i="117"/>
  <c r="G229" i="117"/>
  <c r="F230" i="117"/>
  <c r="G230" i="117"/>
  <c r="F231" i="117"/>
  <c r="G231" i="117"/>
  <c r="F232" i="117"/>
  <c r="G232" i="117"/>
  <c r="F233" i="117"/>
  <c r="G233" i="117"/>
  <c r="F234" i="117"/>
  <c r="G234" i="117"/>
  <c r="F235" i="117"/>
  <c r="G235" i="117"/>
  <c r="F236" i="117"/>
  <c r="G236" i="117"/>
  <c r="F237" i="117"/>
  <c r="G237" i="117"/>
  <c r="F238" i="117"/>
  <c r="G238" i="117"/>
  <c r="F239" i="117"/>
  <c r="G239" i="117"/>
  <c r="F240" i="117"/>
  <c r="G240" i="117"/>
  <c r="F241" i="117"/>
  <c r="G241" i="117"/>
  <c r="F242" i="117"/>
  <c r="G242" i="117"/>
  <c r="F243" i="117"/>
  <c r="G243" i="117"/>
  <c r="F244" i="117"/>
  <c r="G244" i="117"/>
  <c r="F245" i="117"/>
  <c r="G245" i="117"/>
  <c r="F246" i="117"/>
  <c r="G246" i="117"/>
  <c r="F247" i="117"/>
  <c r="G247" i="117"/>
  <c r="F248" i="117"/>
  <c r="G248" i="117"/>
  <c r="F249" i="117"/>
  <c r="G249" i="117"/>
  <c r="F250" i="117"/>
  <c r="G250" i="117"/>
  <c r="F251" i="117"/>
  <c r="G251" i="117"/>
  <c r="F252" i="117"/>
  <c r="G252" i="117"/>
  <c r="F253" i="117"/>
  <c r="G253" i="117"/>
  <c r="F254" i="117"/>
  <c r="G254" i="117"/>
  <c r="F255" i="117"/>
  <c r="G255" i="117"/>
  <c r="F256" i="117"/>
  <c r="G256" i="117"/>
  <c r="F257" i="117"/>
  <c r="G257" i="117"/>
  <c r="F258" i="117"/>
  <c r="G258" i="117"/>
  <c r="F259" i="117"/>
  <c r="G259" i="117"/>
  <c r="F260" i="117"/>
  <c r="G260" i="117"/>
  <c r="F261" i="117"/>
  <c r="G261" i="117"/>
  <c r="F262" i="117"/>
  <c r="G262" i="117"/>
  <c r="F263" i="117"/>
  <c r="G263" i="117"/>
  <c r="F264" i="117"/>
  <c r="G264" i="117"/>
  <c r="F265" i="117"/>
  <c r="G265" i="117"/>
  <c r="F266" i="117"/>
  <c r="G266" i="117"/>
  <c r="F267" i="117"/>
  <c r="G267" i="117"/>
  <c r="F268" i="117"/>
  <c r="G268" i="117"/>
  <c r="F269" i="117"/>
  <c r="G269" i="117"/>
  <c r="F270" i="117"/>
  <c r="G270" i="117"/>
  <c r="F271" i="117"/>
  <c r="G271" i="117"/>
  <c r="F272" i="117"/>
  <c r="G272" i="117"/>
  <c r="F273" i="117"/>
  <c r="G273" i="117"/>
  <c r="F274" i="117"/>
  <c r="G274" i="117"/>
  <c r="F275" i="117"/>
  <c r="G275" i="117"/>
  <c r="F276" i="117"/>
  <c r="G276" i="117"/>
  <c r="F277" i="117"/>
  <c r="G277" i="117"/>
  <c r="F278" i="117"/>
  <c r="G278" i="117"/>
  <c r="F279" i="117"/>
  <c r="G279" i="117"/>
  <c r="F280" i="117"/>
  <c r="G280" i="117"/>
  <c r="F281" i="117"/>
  <c r="G281" i="117"/>
  <c r="F282" i="117"/>
  <c r="G282" i="117"/>
  <c r="F283" i="117"/>
  <c r="G283" i="117"/>
  <c r="F284" i="117"/>
  <c r="G284" i="117"/>
  <c r="F285" i="117"/>
  <c r="G285" i="117"/>
  <c r="F286" i="117"/>
  <c r="G286" i="117"/>
  <c r="F287" i="117"/>
  <c r="G287" i="117"/>
  <c r="F288" i="117"/>
  <c r="G288" i="117"/>
  <c r="F289" i="117"/>
  <c r="G289" i="117"/>
  <c r="F290" i="117"/>
  <c r="G290" i="117"/>
  <c r="F291" i="117"/>
  <c r="G291" i="117"/>
  <c r="F292" i="117"/>
  <c r="G292" i="117"/>
  <c r="F293" i="117"/>
  <c r="G293" i="117"/>
  <c r="F294" i="117"/>
  <c r="G294" i="117"/>
  <c r="F295" i="117"/>
  <c r="G295" i="117"/>
  <c r="F296" i="117"/>
  <c r="G296" i="117"/>
  <c r="F297" i="117"/>
  <c r="G297" i="117"/>
  <c r="F298" i="117"/>
  <c r="G298" i="117"/>
  <c r="F299" i="117"/>
  <c r="G299" i="117"/>
  <c r="F300" i="117"/>
  <c r="G300" i="117"/>
  <c r="F301" i="117"/>
  <c r="G301" i="117"/>
  <c r="F302" i="117"/>
  <c r="G302" i="117"/>
  <c r="F303" i="117"/>
  <c r="G303" i="117"/>
  <c r="F304" i="117"/>
  <c r="G304" i="117"/>
  <c r="F305" i="117"/>
  <c r="G305" i="117"/>
  <c r="F306" i="117"/>
  <c r="G306" i="117"/>
  <c r="F307" i="117"/>
  <c r="G307" i="117"/>
  <c r="F308" i="117"/>
  <c r="G308" i="117"/>
  <c r="F309" i="117"/>
  <c r="G309" i="117"/>
  <c r="F310" i="117"/>
  <c r="G310" i="117"/>
  <c r="F311" i="117"/>
  <c r="G311" i="117"/>
  <c r="F312" i="117"/>
  <c r="G312" i="117"/>
  <c r="F313" i="117"/>
  <c r="G313" i="117"/>
  <c r="F314" i="117"/>
  <c r="G314" i="117"/>
  <c r="F315" i="117"/>
  <c r="G315" i="117"/>
  <c r="F316" i="117"/>
  <c r="G316" i="117"/>
  <c r="F317" i="117"/>
  <c r="G317" i="117"/>
  <c r="F318" i="117"/>
  <c r="G318" i="117"/>
  <c r="F319" i="117"/>
  <c r="G319" i="117"/>
  <c r="F320" i="117"/>
  <c r="G320" i="117"/>
  <c r="F321" i="117"/>
  <c r="G321" i="117"/>
  <c r="F322" i="117"/>
  <c r="G322" i="117"/>
  <c r="F323" i="117"/>
  <c r="G323" i="117"/>
  <c r="F324" i="117"/>
  <c r="G324" i="117"/>
  <c r="F325" i="117"/>
  <c r="G325" i="117"/>
  <c r="F326" i="117"/>
  <c r="G326" i="117"/>
  <c r="F327" i="117"/>
  <c r="G327" i="117"/>
  <c r="F328" i="117"/>
  <c r="G328" i="117"/>
  <c r="F329" i="117"/>
  <c r="G329" i="117"/>
  <c r="F330" i="117"/>
  <c r="G330" i="117"/>
  <c r="F331" i="117"/>
  <c r="G331" i="117"/>
  <c r="F332" i="117"/>
  <c r="G332" i="117"/>
  <c r="F333" i="117"/>
  <c r="G333" i="117"/>
  <c r="F334" i="117"/>
  <c r="G334" i="117"/>
  <c r="F335" i="117"/>
  <c r="G335" i="117"/>
  <c r="F336" i="117"/>
  <c r="G336" i="117"/>
  <c r="F337" i="117"/>
  <c r="G337" i="117"/>
  <c r="F338" i="117"/>
  <c r="G338" i="117"/>
  <c r="F339" i="117"/>
  <c r="G339" i="117"/>
  <c r="F340" i="117"/>
  <c r="G340" i="117"/>
  <c r="F341" i="117"/>
  <c r="G341" i="117"/>
  <c r="F342" i="117"/>
  <c r="G342" i="117"/>
  <c r="F343" i="117"/>
  <c r="G343" i="117"/>
  <c r="F344" i="117"/>
  <c r="G344" i="117"/>
  <c r="F345" i="117"/>
  <c r="G345" i="117"/>
  <c r="F346" i="117"/>
  <c r="G346" i="117"/>
  <c r="F347" i="117"/>
  <c r="G347" i="117"/>
  <c r="F348" i="117"/>
  <c r="G348" i="117"/>
  <c r="F349" i="117"/>
  <c r="G349" i="117"/>
  <c r="F350" i="117"/>
  <c r="G350" i="117"/>
  <c r="F351" i="117"/>
  <c r="G351" i="117"/>
  <c r="F352" i="117"/>
  <c r="G352" i="117"/>
  <c r="F353" i="117"/>
  <c r="G353" i="117"/>
  <c r="F354" i="117"/>
  <c r="G354" i="117"/>
  <c r="F355" i="117"/>
  <c r="G355" i="117"/>
  <c r="F356" i="117"/>
  <c r="G356" i="117"/>
  <c r="F357" i="117"/>
  <c r="G357" i="117"/>
  <c r="F358" i="117"/>
  <c r="G358" i="117"/>
  <c r="F359" i="117"/>
  <c r="G359" i="117"/>
  <c r="F360" i="117"/>
  <c r="G360" i="117"/>
  <c r="F361" i="117"/>
  <c r="G361" i="117"/>
  <c r="F362" i="117"/>
  <c r="G362" i="117"/>
  <c r="F363" i="117"/>
  <c r="G363" i="117"/>
  <c r="F364" i="117"/>
  <c r="G364" i="117"/>
  <c r="F365" i="117"/>
  <c r="G365" i="117"/>
  <c r="F366" i="117"/>
  <c r="G366" i="117"/>
  <c r="F367" i="117"/>
  <c r="G367" i="117"/>
  <c r="F368" i="117"/>
  <c r="G368" i="117"/>
  <c r="F369" i="117"/>
  <c r="G369" i="117"/>
  <c r="F370" i="117"/>
  <c r="G370" i="117"/>
  <c r="F371" i="117"/>
  <c r="G371" i="117"/>
  <c r="F372" i="117"/>
  <c r="G372" i="117"/>
  <c r="F373" i="117"/>
  <c r="G373" i="117"/>
  <c r="F374" i="117"/>
  <c r="G374" i="117"/>
  <c r="F375" i="117"/>
  <c r="G375" i="117"/>
  <c r="F376" i="117"/>
  <c r="G376" i="117"/>
  <c r="F377" i="117"/>
  <c r="G377" i="117"/>
  <c r="F378" i="117"/>
  <c r="G378" i="117"/>
  <c r="F379" i="117"/>
  <c r="G379" i="117"/>
  <c r="F380" i="117"/>
  <c r="G380" i="117"/>
  <c r="F381" i="117"/>
  <c r="G381" i="117"/>
  <c r="F382" i="117"/>
  <c r="G382" i="117"/>
  <c r="F383" i="117"/>
  <c r="G383" i="117"/>
  <c r="F384" i="117"/>
  <c r="G384" i="117"/>
  <c r="F385" i="117"/>
  <c r="G385" i="117"/>
  <c r="F386" i="117"/>
  <c r="G386" i="117"/>
  <c r="F387" i="117"/>
  <c r="G387" i="117"/>
  <c r="F388" i="117"/>
  <c r="G388" i="117"/>
  <c r="F389" i="117"/>
  <c r="G389" i="117"/>
  <c r="F390" i="117"/>
  <c r="G390" i="117"/>
  <c r="F391" i="117"/>
  <c r="G391" i="117"/>
  <c r="F392" i="117"/>
  <c r="G392" i="117"/>
  <c r="F393" i="117"/>
  <c r="G393" i="117"/>
  <c r="F394" i="117"/>
  <c r="G394" i="117"/>
  <c r="F395" i="117"/>
  <c r="G395" i="117"/>
  <c r="F396" i="117"/>
  <c r="G396" i="117"/>
  <c r="F397" i="117"/>
  <c r="G397" i="117"/>
  <c r="F398" i="117"/>
  <c r="G398" i="117"/>
  <c r="F399" i="117"/>
  <c r="G399" i="117"/>
  <c r="F400" i="117"/>
  <c r="G400" i="117"/>
  <c r="E2" i="116"/>
  <c r="I55" i="76" s="1"/>
  <c r="A5" i="116"/>
  <c r="D5" i="116"/>
  <c r="E55" i="76" s="1"/>
  <c r="A6" i="116"/>
  <c r="D7" i="116"/>
  <c r="D2" i="122"/>
  <c r="H53" i="76" s="1"/>
  <c r="E2" i="122"/>
  <c r="I53" i="76" s="1"/>
  <c r="A5" i="122"/>
  <c r="G5" i="122"/>
  <c r="E53" i="76" s="1"/>
  <c r="A6" i="122"/>
  <c r="J6" i="122"/>
  <c r="H12" i="122"/>
  <c r="J12" i="122" s="1"/>
  <c r="H13" i="122"/>
  <c r="J13" i="122"/>
  <c r="K13" i="122" s="1"/>
  <c r="H14" i="122"/>
  <c r="J14" i="122"/>
  <c r="K14" i="122" s="1"/>
  <c r="H15" i="122"/>
  <c r="J15" i="122" s="1"/>
  <c r="K15" i="122" s="1"/>
  <c r="H16" i="122"/>
  <c r="J16" i="122" s="1"/>
  <c r="K16" i="122" s="1"/>
  <c r="D17" i="122"/>
  <c r="F20" i="122"/>
  <c r="J20" i="122"/>
  <c r="K20" i="122"/>
  <c r="F21" i="122"/>
  <c r="K21" i="122" s="1"/>
  <c r="J21" i="122"/>
  <c r="F22" i="122"/>
  <c r="K22" i="122" s="1"/>
  <c r="J22" i="122"/>
  <c r="F23" i="122"/>
  <c r="J23" i="122"/>
  <c r="F24" i="122"/>
  <c r="K24" i="122" s="1"/>
  <c r="J24" i="122"/>
  <c r="C25" i="122"/>
  <c r="D25" i="122"/>
  <c r="E25" i="122"/>
  <c r="G25" i="122"/>
  <c r="H25" i="122"/>
  <c r="I25" i="122"/>
  <c r="D2" i="121"/>
  <c r="H52" i="76" s="1"/>
  <c r="E2" i="121"/>
  <c r="I52" i="76" s="1"/>
  <c r="A5" i="121"/>
  <c r="H5" i="121"/>
  <c r="E52" i="76" s="1"/>
  <c r="A6" i="121"/>
  <c r="K6" i="121"/>
  <c r="J12" i="121"/>
  <c r="L12" i="121" s="1"/>
  <c r="M12" i="121" s="1"/>
  <c r="J13" i="121"/>
  <c r="L13" i="121" s="1"/>
  <c r="M13" i="121" s="1"/>
  <c r="J14" i="121"/>
  <c r="L14" i="121" s="1"/>
  <c r="M14" i="121" s="1"/>
  <c r="J15" i="121"/>
  <c r="L15" i="121"/>
  <c r="M15" i="121" s="1"/>
  <c r="J16" i="121"/>
  <c r="L16" i="121"/>
  <c r="M16" i="121" s="1"/>
  <c r="D17" i="121"/>
  <c r="F17" i="121"/>
  <c r="M20" i="121"/>
  <c r="M21" i="121"/>
  <c r="M22" i="121"/>
  <c r="M23" i="121"/>
  <c r="M24" i="121"/>
  <c r="C25" i="121"/>
  <c r="D25" i="121"/>
  <c r="E25" i="121"/>
  <c r="F25" i="121"/>
  <c r="H25" i="121"/>
  <c r="I25" i="121"/>
  <c r="K25" i="121"/>
  <c r="L25" i="121"/>
  <c r="J30" i="121"/>
  <c r="J31" i="121"/>
  <c r="L31" i="121" s="1"/>
  <c r="M31" i="121" s="1"/>
  <c r="J32" i="121"/>
  <c r="L32" i="121" s="1"/>
  <c r="M32" i="121" s="1"/>
  <c r="J33" i="121"/>
  <c r="L33" i="121" s="1"/>
  <c r="M33" i="121" s="1"/>
  <c r="J34" i="121"/>
  <c r="L34" i="121" s="1"/>
  <c r="M34" i="121" s="1"/>
  <c r="D35" i="121"/>
  <c r="F35" i="121"/>
  <c r="M38" i="121"/>
  <c r="M39" i="121"/>
  <c r="M40" i="121"/>
  <c r="M41" i="121"/>
  <c r="M42" i="121"/>
  <c r="C43" i="121"/>
  <c r="D43" i="121"/>
  <c r="E43" i="121"/>
  <c r="F43" i="121"/>
  <c r="H43" i="121"/>
  <c r="I43" i="121"/>
  <c r="K43" i="121"/>
  <c r="L43" i="121"/>
  <c r="J66" i="121"/>
  <c r="L66" i="121" s="1"/>
  <c r="M66" i="121" s="1"/>
  <c r="J67" i="121"/>
  <c r="L67" i="121" s="1"/>
  <c r="M67" i="121" s="1"/>
  <c r="J68" i="121"/>
  <c r="L68" i="121" s="1"/>
  <c r="J69" i="121"/>
  <c r="L69" i="121"/>
  <c r="M69" i="121" s="1"/>
  <c r="J70" i="121"/>
  <c r="L70" i="121"/>
  <c r="M70" i="121" s="1"/>
  <c r="D71" i="121"/>
  <c r="F71" i="121"/>
  <c r="M74" i="121"/>
  <c r="M75" i="121"/>
  <c r="M76" i="121"/>
  <c r="M77" i="121"/>
  <c r="M78" i="121"/>
  <c r="C79" i="121"/>
  <c r="D79" i="121"/>
  <c r="E79" i="121"/>
  <c r="F79" i="121"/>
  <c r="H79" i="121"/>
  <c r="I79" i="121"/>
  <c r="K79" i="121"/>
  <c r="L79" i="121"/>
  <c r="D2" i="120"/>
  <c r="H51" i="76" s="1"/>
  <c r="E2" i="120"/>
  <c r="I51" i="76" s="1"/>
  <c r="A3" i="120"/>
  <c r="F3" i="120"/>
  <c r="E51" i="76" s="1"/>
  <c r="A4" i="120"/>
  <c r="F5" i="120"/>
  <c r="D7" i="120"/>
  <c r="E7" i="120"/>
  <c r="G7" i="120"/>
  <c r="F9" i="120"/>
  <c r="G9" i="120"/>
  <c r="F10" i="120"/>
  <c r="G10" i="120"/>
  <c r="F11" i="120"/>
  <c r="G11" i="120"/>
  <c r="F12" i="120"/>
  <c r="G12" i="120"/>
  <c r="F13" i="120"/>
  <c r="G13" i="120"/>
  <c r="F14" i="120"/>
  <c r="G14" i="120"/>
  <c r="F15" i="120"/>
  <c r="G15" i="120"/>
  <c r="F16" i="120"/>
  <c r="G16" i="120"/>
  <c r="F17" i="120"/>
  <c r="G17" i="120"/>
  <c r="F18" i="120"/>
  <c r="G18" i="120"/>
  <c r="F19" i="120"/>
  <c r="G19" i="120"/>
  <c r="F20" i="120"/>
  <c r="G20" i="120"/>
  <c r="F21" i="120"/>
  <c r="G21" i="120"/>
  <c r="F22" i="120"/>
  <c r="G22" i="120"/>
  <c r="F23" i="120"/>
  <c r="G23" i="120"/>
  <c r="F24" i="120"/>
  <c r="G24" i="120"/>
  <c r="F25" i="120"/>
  <c r="G25" i="120"/>
  <c r="F26" i="120"/>
  <c r="G26" i="120"/>
  <c r="F27" i="120"/>
  <c r="G27" i="120"/>
  <c r="F28" i="120"/>
  <c r="G28" i="120"/>
  <c r="F29" i="120"/>
  <c r="G29" i="120"/>
  <c r="F30" i="120"/>
  <c r="G30" i="120"/>
  <c r="F31" i="120"/>
  <c r="G31" i="120"/>
  <c r="F32" i="120"/>
  <c r="G32" i="120"/>
  <c r="F33" i="120"/>
  <c r="G33" i="120"/>
  <c r="F34" i="120"/>
  <c r="G34" i="120"/>
  <c r="F35" i="120"/>
  <c r="G35" i="120"/>
  <c r="F36" i="120"/>
  <c r="G36" i="120"/>
  <c r="F37" i="120"/>
  <c r="G37" i="120"/>
  <c r="F38" i="120"/>
  <c r="G38" i="120"/>
  <c r="F39" i="120"/>
  <c r="G39" i="120"/>
  <c r="F40" i="120"/>
  <c r="G40" i="120"/>
  <c r="F41" i="120"/>
  <c r="G41" i="120"/>
  <c r="F42" i="120"/>
  <c r="G42" i="120"/>
  <c r="F43" i="120"/>
  <c r="G43" i="120"/>
  <c r="F44" i="120"/>
  <c r="G44" i="120"/>
  <c r="F45" i="120"/>
  <c r="G45" i="120"/>
  <c r="F46" i="120"/>
  <c r="G46" i="120"/>
  <c r="F47" i="120"/>
  <c r="G47" i="120"/>
  <c r="F48" i="120"/>
  <c r="G48" i="120"/>
  <c r="F49" i="120"/>
  <c r="G49" i="120"/>
  <c r="F50" i="120"/>
  <c r="G50" i="120"/>
  <c r="F51" i="120"/>
  <c r="G51" i="120"/>
  <c r="F52" i="120"/>
  <c r="G52" i="120"/>
  <c r="F53" i="120"/>
  <c r="G53" i="120"/>
  <c r="F54" i="120"/>
  <c r="G54" i="120"/>
  <c r="F55" i="120"/>
  <c r="G55" i="120"/>
  <c r="F56" i="120"/>
  <c r="G56" i="120"/>
  <c r="F57" i="120"/>
  <c r="G57" i="120"/>
  <c r="F58" i="120"/>
  <c r="G58" i="120"/>
  <c r="F59" i="120"/>
  <c r="G59" i="120"/>
  <c r="F60" i="120"/>
  <c r="G60" i="120"/>
  <c r="F61" i="120"/>
  <c r="G61" i="120"/>
  <c r="F62" i="120"/>
  <c r="G62" i="120"/>
  <c r="F63" i="120"/>
  <c r="G63" i="120"/>
  <c r="F64" i="120"/>
  <c r="G64" i="120"/>
  <c r="F65" i="120"/>
  <c r="G65" i="120"/>
  <c r="F66" i="120"/>
  <c r="G66" i="120"/>
  <c r="F67" i="120"/>
  <c r="G67" i="120"/>
  <c r="F68" i="120"/>
  <c r="G68" i="120"/>
  <c r="F69" i="120"/>
  <c r="G69" i="120"/>
  <c r="F70" i="120"/>
  <c r="G70" i="120"/>
  <c r="F71" i="120"/>
  <c r="G71" i="120"/>
  <c r="F72" i="120"/>
  <c r="G72" i="120"/>
  <c r="F73" i="120"/>
  <c r="G73" i="120"/>
  <c r="F74" i="120"/>
  <c r="G74" i="120"/>
  <c r="F75" i="120"/>
  <c r="G75" i="120"/>
  <c r="F76" i="120"/>
  <c r="G76" i="120"/>
  <c r="F77" i="120"/>
  <c r="G77" i="120"/>
  <c r="F78" i="120"/>
  <c r="G78" i="120"/>
  <c r="F79" i="120"/>
  <c r="G79" i="120"/>
  <c r="F80" i="120"/>
  <c r="G80" i="120"/>
  <c r="F81" i="120"/>
  <c r="G81" i="120"/>
  <c r="F82" i="120"/>
  <c r="G82" i="120"/>
  <c r="F83" i="120"/>
  <c r="G83" i="120"/>
  <c r="F84" i="120"/>
  <c r="G84" i="120"/>
  <c r="F85" i="120"/>
  <c r="G85" i="120"/>
  <c r="F86" i="120"/>
  <c r="G86" i="120"/>
  <c r="F87" i="120"/>
  <c r="G87" i="120"/>
  <c r="F88" i="120"/>
  <c r="G88" i="120"/>
  <c r="F89" i="120"/>
  <c r="G89" i="120"/>
  <c r="F90" i="120"/>
  <c r="G90" i="120"/>
  <c r="F91" i="120"/>
  <c r="G91" i="120"/>
  <c r="F92" i="120"/>
  <c r="G92" i="120"/>
  <c r="F93" i="120"/>
  <c r="G93" i="120"/>
  <c r="F94" i="120"/>
  <c r="G94" i="120"/>
  <c r="F95" i="120"/>
  <c r="G95" i="120"/>
  <c r="F96" i="120"/>
  <c r="G96" i="120"/>
  <c r="F97" i="120"/>
  <c r="G97" i="120"/>
  <c r="F98" i="120"/>
  <c r="G98" i="120"/>
  <c r="F99" i="120"/>
  <c r="G99" i="120"/>
  <c r="F100" i="120"/>
  <c r="G100" i="120"/>
  <c r="F101" i="120"/>
  <c r="G101" i="120"/>
  <c r="F102" i="120"/>
  <c r="G102" i="120"/>
  <c r="F103" i="120"/>
  <c r="G103" i="120"/>
  <c r="F104" i="120"/>
  <c r="G104" i="120"/>
  <c r="F105" i="120"/>
  <c r="G105" i="120"/>
  <c r="F106" i="120"/>
  <c r="G106" i="120"/>
  <c r="F107" i="120"/>
  <c r="G107" i="120"/>
  <c r="F108" i="120"/>
  <c r="G108" i="120"/>
  <c r="F109" i="120"/>
  <c r="G109" i="120"/>
  <c r="F110" i="120"/>
  <c r="G110" i="120"/>
  <c r="F111" i="120"/>
  <c r="G111" i="120"/>
  <c r="F112" i="120"/>
  <c r="G112" i="120"/>
  <c r="F113" i="120"/>
  <c r="G113" i="120"/>
  <c r="F114" i="120"/>
  <c r="G114" i="120"/>
  <c r="F115" i="120"/>
  <c r="G115" i="120"/>
  <c r="F116" i="120"/>
  <c r="G116" i="120"/>
  <c r="F117" i="120"/>
  <c r="G117" i="120"/>
  <c r="F118" i="120"/>
  <c r="G118" i="120"/>
  <c r="F119" i="120"/>
  <c r="G119" i="120"/>
  <c r="F120" i="120"/>
  <c r="G120" i="120"/>
  <c r="F121" i="120"/>
  <c r="G121" i="120"/>
  <c r="F122" i="120"/>
  <c r="G122" i="120"/>
  <c r="F123" i="120"/>
  <c r="G123" i="120"/>
  <c r="F124" i="120"/>
  <c r="G124" i="120"/>
  <c r="F125" i="120"/>
  <c r="G125" i="120"/>
  <c r="F126" i="120"/>
  <c r="G126" i="120"/>
  <c r="F127" i="120"/>
  <c r="G127" i="120"/>
  <c r="F128" i="120"/>
  <c r="G128" i="120"/>
  <c r="F129" i="120"/>
  <c r="G129" i="120"/>
  <c r="F130" i="120"/>
  <c r="G130" i="120"/>
  <c r="F131" i="120"/>
  <c r="G131" i="120"/>
  <c r="F132" i="120"/>
  <c r="G132" i="120"/>
  <c r="F133" i="120"/>
  <c r="G133" i="120"/>
  <c r="F134" i="120"/>
  <c r="G134" i="120"/>
  <c r="F135" i="120"/>
  <c r="G135" i="120"/>
  <c r="F136" i="120"/>
  <c r="G136" i="120"/>
  <c r="F137" i="120"/>
  <c r="G137" i="120"/>
  <c r="F138" i="120"/>
  <c r="G138" i="120"/>
  <c r="F139" i="120"/>
  <c r="G139" i="120"/>
  <c r="F140" i="120"/>
  <c r="G140" i="120"/>
  <c r="F141" i="120"/>
  <c r="G141" i="120"/>
  <c r="F142" i="120"/>
  <c r="G142" i="120"/>
  <c r="F143" i="120"/>
  <c r="G143" i="120"/>
  <c r="F144" i="120"/>
  <c r="G144" i="120"/>
  <c r="F145" i="120"/>
  <c r="G145" i="120"/>
  <c r="F146" i="120"/>
  <c r="G146" i="120"/>
  <c r="F147" i="120"/>
  <c r="G147" i="120"/>
  <c r="F148" i="120"/>
  <c r="G148" i="120"/>
  <c r="F149" i="120"/>
  <c r="G149" i="120"/>
  <c r="F150" i="120"/>
  <c r="G150" i="120"/>
  <c r="F151" i="120"/>
  <c r="G151" i="120"/>
  <c r="F152" i="120"/>
  <c r="G152" i="120"/>
  <c r="F153" i="120"/>
  <c r="G153" i="120"/>
  <c r="F154" i="120"/>
  <c r="G154" i="120"/>
  <c r="F155" i="120"/>
  <c r="G155" i="120"/>
  <c r="F156" i="120"/>
  <c r="G156" i="120"/>
  <c r="F157" i="120"/>
  <c r="G157" i="120"/>
  <c r="F158" i="120"/>
  <c r="G158" i="120"/>
  <c r="F159" i="120"/>
  <c r="G159" i="120"/>
  <c r="F160" i="120"/>
  <c r="G160" i="120"/>
  <c r="F161" i="120"/>
  <c r="G161" i="120"/>
  <c r="F162" i="120"/>
  <c r="G162" i="120"/>
  <c r="F163" i="120"/>
  <c r="G163" i="120"/>
  <c r="F164" i="120"/>
  <c r="G164" i="120"/>
  <c r="F165" i="120"/>
  <c r="G165" i="120"/>
  <c r="F166" i="120"/>
  <c r="G166" i="120"/>
  <c r="F167" i="120"/>
  <c r="G167" i="120"/>
  <c r="F168" i="120"/>
  <c r="G168" i="120"/>
  <c r="F169" i="120"/>
  <c r="G169" i="120"/>
  <c r="F170" i="120"/>
  <c r="G170" i="120"/>
  <c r="F171" i="120"/>
  <c r="G171" i="120"/>
  <c r="F172" i="120"/>
  <c r="G172" i="120"/>
  <c r="F173" i="120"/>
  <c r="G173" i="120"/>
  <c r="F174" i="120"/>
  <c r="G174" i="120"/>
  <c r="F175" i="120"/>
  <c r="G175" i="120"/>
  <c r="F176" i="120"/>
  <c r="G176" i="120"/>
  <c r="F177" i="120"/>
  <c r="G177" i="120"/>
  <c r="F178" i="120"/>
  <c r="G178" i="120"/>
  <c r="F179" i="120"/>
  <c r="G179" i="120"/>
  <c r="F180" i="120"/>
  <c r="G180" i="120"/>
  <c r="F181" i="120"/>
  <c r="G181" i="120"/>
  <c r="F182" i="120"/>
  <c r="G182" i="120"/>
  <c r="F183" i="120"/>
  <c r="G183" i="120"/>
  <c r="F184" i="120"/>
  <c r="G184" i="120"/>
  <c r="F185" i="120"/>
  <c r="G185" i="120"/>
  <c r="F186" i="120"/>
  <c r="G186" i="120"/>
  <c r="F187" i="120"/>
  <c r="G187" i="120"/>
  <c r="F188" i="120"/>
  <c r="G188" i="120"/>
  <c r="F189" i="120"/>
  <c r="G189" i="120"/>
  <c r="F190" i="120"/>
  <c r="G190" i="120"/>
  <c r="F191" i="120"/>
  <c r="G191" i="120"/>
  <c r="F192" i="120"/>
  <c r="G192" i="120"/>
  <c r="F193" i="120"/>
  <c r="G193" i="120"/>
  <c r="F194" i="120"/>
  <c r="G194" i="120"/>
  <c r="F195" i="120"/>
  <c r="G195" i="120"/>
  <c r="F196" i="120"/>
  <c r="G196" i="120"/>
  <c r="F197" i="120"/>
  <c r="G197" i="120"/>
  <c r="F198" i="120"/>
  <c r="G198" i="120"/>
  <c r="F199" i="120"/>
  <c r="G199" i="120"/>
  <c r="F200" i="120"/>
  <c r="G200" i="120"/>
  <c r="F201" i="120"/>
  <c r="G201" i="120"/>
  <c r="F202" i="120"/>
  <c r="G202" i="120"/>
  <c r="F203" i="120"/>
  <c r="G203" i="120"/>
  <c r="F204" i="120"/>
  <c r="G204" i="120"/>
  <c r="F205" i="120"/>
  <c r="G205" i="120"/>
  <c r="F206" i="120"/>
  <c r="G206" i="120"/>
  <c r="F207" i="120"/>
  <c r="G207" i="120"/>
  <c r="F208" i="120"/>
  <c r="G208" i="120"/>
  <c r="F209" i="120"/>
  <c r="G209" i="120"/>
  <c r="F210" i="120"/>
  <c r="G210" i="120"/>
  <c r="F211" i="120"/>
  <c r="G211" i="120"/>
  <c r="F212" i="120"/>
  <c r="G212" i="120"/>
  <c r="F213" i="120"/>
  <c r="G213" i="120"/>
  <c r="F214" i="120"/>
  <c r="G214" i="120"/>
  <c r="F215" i="120"/>
  <c r="G215" i="120"/>
  <c r="F216" i="120"/>
  <c r="G216" i="120"/>
  <c r="F217" i="120"/>
  <c r="G217" i="120"/>
  <c r="F218" i="120"/>
  <c r="G218" i="120"/>
  <c r="F219" i="120"/>
  <c r="G219" i="120"/>
  <c r="F220" i="120"/>
  <c r="G220" i="120"/>
  <c r="F221" i="120"/>
  <c r="G221" i="120"/>
  <c r="F222" i="120"/>
  <c r="G222" i="120"/>
  <c r="F223" i="120"/>
  <c r="G223" i="120"/>
  <c r="F224" i="120"/>
  <c r="G224" i="120"/>
  <c r="F225" i="120"/>
  <c r="G225" i="120"/>
  <c r="F226" i="120"/>
  <c r="G226" i="120"/>
  <c r="F227" i="120"/>
  <c r="G227" i="120"/>
  <c r="F228" i="120"/>
  <c r="G228" i="120"/>
  <c r="F229" i="120"/>
  <c r="G229" i="120"/>
  <c r="F230" i="120"/>
  <c r="G230" i="120"/>
  <c r="F231" i="120"/>
  <c r="G231" i="120"/>
  <c r="F232" i="120"/>
  <c r="G232" i="120"/>
  <c r="F233" i="120"/>
  <c r="G233" i="120"/>
  <c r="F234" i="120"/>
  <c r="G234" i="120"/>
  <c r="F235" i="120"/>
  <c r="G235" i="120"/>
  <c r="F236" i="120"/>
  <c r="G236" i="120"/>
  <c r="F237" i="120"/>
  <c r="G237" i="120"/>
  <c r="F238" i="120"/>
  <c r="G238" i="120"/>
  <c r="F239" i="120"/>
  <c r="G239" i="120"/>
  <c r="F240" i="120"/>
  <c r="G240" i="120"/>
  <c r="F241" i="120"/>
  <c r="G241" i="120"/>
  <c r="F242" i="120"/>
  <c r="G242" i="120"/>
  <c r="F243" i="120"/>
  <c r="G243" i="120"/>
  <c r="F244" i="120"/>
  <c r="G244" i="120"/>
  <c r="F245" i="120"/>
  <c r="G245" i="120"/>
  <c r="F246" i="120"/>
  <c r="G246" i="120"/>
  <c r="F247" i="120"/>
  <c r="G247" i="120"/>
  <c r="F248" i="120"/>
  <c r="G248" i="120"/>
  <c r="F249" i="120"/>
  <c r="G249" i="120"/>
  <c r="F250" i="120"/>
  <c r="G250" i="120"/>
  <c r="F251" i="120"/>
  <c r="G251" i="120"/>
  <c r="F252" i="120"/>
  <c r="G252" i="120"/>
  <c r="F253" i="120"/>
  <c r="G253" i="120"/>
  <c r="F254" i="120"/>
  <c r="G254" i="120"/>
  <c r="F255" i="120"/>
  <c r="G255" i="120"/>
  <c r="F256" i="120"/>
  <c r="G256" i="120"/>
  <c r="F257" i="120"/>
  <c r="G257" i="120"/>
  <c r="F258" i="120"/>
  <c r="G258" i="120"/>
  <c r="F259" i="120"/>
  <c r="G259" i="120"/>
  <c r="F260" i="120"/>
  <c r="G260" i="120"/>
  <c r="F261" i="120"/>
  <c r="G261" i="120"/>
  <c r="F262" i="120"/>
  <c r="G262" i="120"/>
  <c r="F263" i="120"/>
  <c r="G263" i="120"/>
  <c r="F264" i="120"/>
  <c r="G264" i="120"/>
  <c r="F265" i="120"/>
  <c r="G265" i="120"/>
  <c r="F266" i="120"/>
  <c r="G266" i="120"/>
  <c r="F267" i="120"/>
  <c r="G267" i="120"/>
  <c r="F268" i="120"/>
  <c r="G268" i="120"/>
  <c r="F269" i="120"/>
  <c r="G269" i="120"/>
  <c r="F270" i="120"/>
  <c r="G270" i="120"/>
  <c r="F271" i="120"/>
  <c r="G271" i="120"/>
  <c r="F272" i="120"/>
  <c r="G272" i="120"/>
  <c r="F273" i="120"/>
  <c r="G273" i="120"/>
  <c r="F274" i="120"/>
  <c r="G274" i="120"/>
  <c r="F275" i="120"/>
  <c r="G275" i="120"/>
  <c r="F276" i="120"/>
  <c r="G276" i="120"/>
  <c r="F277" i="120"/>
  <c r="G277" i="120"/>
  <c r="F278" i="120"/>
  <c r="G278" i="120"/>
  <c r="F279" i="120"/>
  <c r="G279" i="120"/>
  <c r="F280" i="120"/>
  <c r="G280" i="120"/>
  <c r="F281" i="120"/>
  <c r="G281" i="120"/>
  <c r="F282" i="120"/>
  <c r="G282" i="120"/>
  <c r="F283" i="120"/>
  <c r="G283" i="120"/>
  <c r="F284" i="120"/>
  <c r="G284" i="120"/>
  <c r="F285" i="120"/>
  <c r="G285" i="120"/>
  <c r="F286" i="120"/>
  <c r="G286" i="120"/>
  <c r="F287" i="120"/>
  <c r="G287" i="120"/>
  <c r="F288" i="120"/>
  <c r="G288" i="120"/>
  <c r="F289" i="120"/>
  <c r="G289" i="120"/>
  <c r="F290" i="120"/>
  <c r="G290" i="120"/>
  <c r="F291" i="120"/>
  <c r="G291" i="120"/>
  <c r="F292" i="120"/>
  <c r="G292" i="120"/>
  <c r="F293" i="120"/>
  <c r="G293" i="120"/>
  <c r="F294" i="120"/>
  <c r="G294" i="120"/>
  <c r="F295" i="120"/>
  <c r="G295" i="120"/>
  <c r="F296" i="120"/>
  <c r="G296" i="120"/>
  <c r="F297" i="120"/>
  <c r="G297" i="120"/>
  <c r="F298" i="120"/>
  <c r="G298" i="120"/>
  <c r="F299" i="120"/>
  <c r="G299" i="120"/>
  <c r="F300" i="120"/>
  <c r="G300" i="120"/>
  <c r="F301" i="120"/>
  <c r="G301" i="120"/>
  <c r="F302" i="120"/>
  <c r="G302" i="120"/>
  <c r="F303" i="120"/>
  <c r="G303" i="120"/>
  <c r="F304" i="120"/>
  <c r="G304" i="120"/>
  <c r="F305" i="120"/>
  <c r="G305" i="120"/>
  <c r="F306" i="120"/>
  <c r="G306" i="120"/>
  <c r="F307" i="120"/>
  <c r="G307" i="120"/>
  <c r="F308" i="120"/>
  <c r="G308" i="120"/>
  <c r="F309" i="120"/>
  <c r="G309" i="120"/>
  <c r="F310" i="120"/>
  <c r="G310" i="120"/>
  <c r="F311" i="120"/>
  <c r="G311" i="120"/>
  <c r="F312" i="120"/>
  <c r="G312" i="120"/>
  <c r="F313" i="120"/>
  <c r="G313" i="120"/>
  <c r="F314" i="120"/>
  <c r="G314" i="120"/>
  <c r="F315" i="120"/>
  <c r="G315" i="120"/>
  <c r="F316" i="120"/>
  <c r="G316" i="120"/>
  <c r="F317" i="120"/>
  <c r="G317" i="120"/>
  <c r="F318" i="120"/>
  <c r="G318" i="120"/>
  <c r="F319" i="120"/>
  <c r="G319" i="120"/>
  <c r="F320" i="120"/>
  <c r="G320" i="120"/>
  <c r="F321" i="120"/>
  <c r="G321" i="120"/>
  <c r="F322" i="120"/>
  <c r="G322" i="120"/>
  <c r="F323" i="120"/>
  <c r="G323" i="120"/>
  <c r="F324" i="120"/>
  <c r="G324" i="120"/>
  <c r="F325" i="120"/>
  <c r="G325" i="120"/>
  <c r="F326" i="120"/>
  <c r="G326" i="120"/>
  <c r="F327" i="120"/>
  <c r="G327" i="120"/>
  <c r="F328" i="120"/>
  <c r="G328" i="120"/>
  <c r="F329" i="120"/>
  <c r="G329" i="120"/>
  <c r="F330" i="120"/>
  <c r="G330" i="120"/>
  <c r="F331" i="120"/>
  <c r="G331" i="120"/>
  <c r="F332" i="120"/>
  <c r="G332" i="120"/>
  <c r="F333" i="120"/>
  <c r="G333" i="120"/>
  <c r="F334" i="120"/>
  <c r="G334" i="120"/>
  <c r="F335" i="120"/>
  <c r="G335" i="120"/>
  <c r="F336" i="120"/>
  <c r="G336" i="120"/>
  <c r="F337" i="120"/>
  <c r="G337" i="120"/>
  <c r="F338" i="120"/>
  <c r="G338" i="120"/>
  <c r="F339" i="120"/>
  <c r="G339" i="120"/>
  <c r="F340" i="120"/>
  <c r="G340" i="120"/>
  <c r="F341" i="120"/>
  <c r="G341" i="120"/>
  <c r="F342" i="120"/>
  <c r="G342" i="120"/>
  <c r="F343" i="120"/>
  <c r="G343" i="120"/>
  <c r="F344" i="120"/>
  <c r="G344" i="120"/>
  <c r="F345" i="120"/>
  <c r="G345" i="120"/>
  <c r="F346" i="120"/>
  <c r="G346" i="120"/>
  <c r="F347" i="120"/>
  <c r="G347" i="120"/>
  <c r="F348" i="120"/>
  <c r="G348" i="120"/>
  <c r="F349" i="120"/>
  <c r="G349" i="120"/>
  <c r="F350" i="120"/>
  <c r="G350" i="120"/>
  <c r="F351" i="120"/>
  <c r="G351" i="120"/>
  <c r="F352" i="120"/>
  <c r="G352" i="120"/>
  <c r="F353" i="120"/>
  <c r="G353" i="120"/>
  <c r="F354" i="120"/>
  <c r="G354" i="120"/>
  <c r="F355" i="120"/>
  <c r="G355" i="120"/>
  <c r="F356" i="120"/>
  <c r="G356" i="120"/>
  <c r="F357" i="120"/>
  <c r="G357" i="120"/>
  <c r="F358" i="120"/>
  <c r="G358" i="120"/>
  <c r="F359" i="120"/>
  <c r="G359" i="120"/>
  <c r="F360" i="120"/>
  <c r="G360" i="120"/>
  <c r="F361" i="120"/>
  <c r="G361" i="120"/>
  <c r="F362" i="120"/>
  <c r="G362" i="120"/>
  <c r="F363" i="120"/>
  <c r="G363" i="120"/>
  <c r="F364" i="120"/>
  <c r="G364" i="120"/>
  <c r="F365" i="120"/>
  <c r="G365" i="120"/>
  <c r="F366" i="120"/>
  <c r="G366" i="120"/>
  <c r="F367" i="120"/>
  <c r="G367" i="120"/>
  <c r="F368" i="120"/>
  <c r="G368" i="120"/>
  <c r="F369" i="120"/>
  <c r="G369" i="120"/>
  <c r="F370" i="120"/>
  <c r="G370" i="120"/>
  <c r="F371" i="120"/>
  <c r="G371" i="120"/>
  <c r="F372" i="120"/>
  <c r="G372" i="120"/>
  <c r="F373" i="120"/>
  <c r="G373" i="120"/>
  <c r="F374" i="120"/>
  <c r="G374" i="120"/>
  <c r="F375" i="120"/>
  <c r="G375" i="120"/>
  <c r="F376" i="120"/>
  <c r="G376" i="120"/>
  <c r="F377" i="120"/>
  <c r="G377" i="120"/>
  <c r="F378" i="120"/>
  <c r="G378" i="120"/>
  <c r="F379" i="120"/>
  <c r="G379" i="120"/>
  <c r="F380" i="120"/>
  <c r="G380" i="120"/>
  <c r="F381" i="120"/>
  <c r="G381" i="120"/>
  <c r="F382" i="120"/>
  <c r="G382" i="120"/>
  <c r="F383" i="120"/>
  <c r="G383" i="120"/>
  <c r="F384" i="120"/>
  <c r="G384" i="120"/>
  <c r="F385" i="120"/>
  <c r="G385" i="120"/>
  <c r="F386" i="120"/>
  <c r="G386" i="120"/>
  <c r="F387" i="120"/>
  <c r="G387" i="120"/>
  <c r="F388" i="120"/>
  <c r="G388" i="120"/>
  <c r="F389" i="120"/>
  <c r="G389" i="120"/>
  <c r="F390" i="120"/>
  <c r="G390" i="120"/>
  <c r="F391" i="120"/>
  <c r="G391" i="120"/>
  <c r="F392" i="120"/>
  <c r="G392" i="120"/>
  <c r="F393" i="120"/>
  <c r="G393" i="120"/>
  <c r="F394" i="120"/>
  <c r="G394" i="120"/>
  <c r="F395" i="120"/>
  <c r="G395" i="120"/>
  <c r="F396" i="120"/>
  <c r="G396" i="120"/>
  <c r="F397" i="120"/>
  <c r="G397" i="120"/>
  <c r="F398" i="120"/>
  <c r="G398" i="120"/>
  <c r="F399" i="120"/>
  <c r="G399" i="120"/>
  <c r="F400" i="120"/>
  <c r="G400" i="120"/>
  <c r="E2" i="119"/>
  <c r="I50" i="76" s="1"/>
  <c r="A5" i="119"/>
  <c r="D5" i="119"/>
  <c r="A6" i="119"/>
  <c r="D7" i="119"/>
  <c r="D2" i="126"/>
  <c r="H48" i="76" s="1"/>
  <c r="E2" i="126"/>
  <c r="I48" i="76" s="1"/>
  <c r="A5" i="126"/>
  <c r="G5" i="126"/>
  <c r="A6" i="126"/>
  <c r="J6" i="126"/>
  <c r="F10" i="126"/>
  <c r="H10" i="126"/>
  <c r="F11" i="126"/>
  <c r="F12" i="126"/>
  <c r="H12" i="126" s="1"/>
  <c r="D13" i="126"/>
  <c r="E13" i="126"/>
  <c r="G13" i="126"/>
  <c r="F17" i="126"/>
  <c r="H17" i="126" s="1"/>
  <c r="F18" i="126"/>
  <c r="H18" i="126"/>
  <c r="F19" i="126"/>
  <c r="H19" i="126" s="1"/>
  <c r="D20" i="126"/>
  <c r="E20" i="126"/>
  <c r="G20" i="126"/>
  <c r="F24" i="126"/>
  <c r="H24" i="126" s="1"/>
  <c r="F25" i="126"/>
  <c r="H25" i="126"/>
  <c r="F26" i="126"/>
  <c r="H26" i="126" s="1"/>
  <c r="D27" i="126"/>
  <c r="E27" i="126"/>
  <c r="G27" i="126"/>
  <c r="G31" i="126"/>
  <c r="G32" i="126"/>
  <c r="G33" i="126"/>
  <c r="D34" i="126"/>
  <c r="E34" i="126"/>
  <c r="F34" i="126"/>
  <c r="G38" i="126"/>
  <c r="G39" i="126"/>
  <c r="G40" i="126"/>
  <c r="D41" i="126"/>
  <c r="E41" i="126"/>
  <c r="F41" i="126"/>
  <c r="G41" i="126"/>
  <c r="G45" i="126"/>
  <c r="G46" i="126"/>
  <c r="G47" i="126"/>
  <c r="D48" i="126"/>
  <c r="E48" i="126"/>
  <c r="F48" i="126"/>
  <c r="G52" i="126"/>
  <c r="G53" i="126"/>
  <c r="G54" i="126"/>
  <c r="D55" i="126"/>
  <c r="E55" i="126"/>
  <c r="F55" i="126"/>
  <c r="F59" i="126"/>
  <c r="H59" i="126" s="1"/>
  <c r="F60" i="126"/>
  <c r="H60" i="126" s="1"/>
  <c r="F61" i="126"/>
  <c r="H61" i="126" s="1"/>
  <c r="D62" i="126"/>
  <c r="E62" i="126"/>
  <c r="G62" i="126"/>
  <c r="E66" i="126"/>
  <c r="G66" i="126"/>
  <c r="J66" i="126" s="1"/>
  <c r="E67" i="126"/>
  <c r="G67" i="126" s="1"/>
  <c r="E68" i="126"/>
  <c r="G68" i="126" s="1"/>
  <c r="J68" i="126" s="1"/>
  <c r="E69" i="126"/>
  <c r="G69" i="126"/>
  <c r="J69" i="126" s="1"/>
  <c r="E70" i="126"/>
  <c r="G70" i="126" s="1"/>
  <c r="J70" i="126" s="1"/>
  <c r="C71" i="126"/>
  <c r="D71" i="126"/>
  <c r="F71" i="126"/>
  <c r="H71" i="126"/>
  <c r="K71" i="126"/>
  <c r="F75" i="126"/>
  <c r="K75" i="126" s="1"/>
  <c r="J75" i="126"/>
  <c r="F76" i="126"/>
  <c r="K76" i="126" s="1"/>
  <c r="J76" i="126"/>
  <c r="F77" i="126"/>
  <c r="K77" i="126" s="1"/>
  <c r="J77" i="126"/>
  <c r="F78" i="126"/>
  <c r="K78" i="126" s="1"/>
  <c r="J78" i="126"/>
  <c r="F79" i="126"/>
  <c r="K79" i="126" s="1"/>
  <c r="J79" i="126"/>
  <c r="C80" i="126"/>
  <c r="D80" i="126"/>
  <c r="E80" i="126"/>
  <c r="G80" i="126"/>
  <c r="H80" i="126"/>
  <c r="I80" i="126"/>
  <c r="D2" i="125"/>
  <c r="H47" i="76" s="1"/>
  <c r="E2" i="125"/>
  <c r="I47" i="76" s="1"/>
  <c r="A5" i="125"/>
  <c r="G5" i="125"/>
  <c r="A6" i="125"/>
  <c r="J6" i="125"/>
  <c r="J10" i="125"/>
  <c r="J11" i="125"/>
  <c r="L11" i="125" s="1"/>
  <c r="J12" i="125"/>
  <c r="L12" i="125" s="1"/>
  <c r="J13" i="125"/>
  <c r="L13" i="125" s="1"/>
  <c r="J14" i="125"/>
  <c r="L14" i="125" s="1"/>
  <c r="J15" i="125"/>
  <c r="L15" i="125" s="1"/>
  <c r="J16" i="125"/>
  <c r="L16" i="125" s="1"/>
  <c r="J17" i="125"/>
  <c r="L17" i="125" s="1"/>
  <c r="J18" i="125"/>
  <c r="L18" i="125" s="1"/>
  <c r="J19" i="125"/>
  <c r="L19" i="125" s="1"/>
  <c r="J20" i="125"/>
  <c r="L20" i="125" s="1"/>
  <c r="J21" i="125"/>
  <c r="L21" i="125" s="1"/>
  <c r="J22" i="125"/>
  <c r="L22" i="125" s="1"/>
  <c r="J23" i="125"/>
  <c r="L23" i="125" s="1"/>
  <c r="J24" i="125"/>
  <c r="L24" i="125" s="1"/>
  <c r="J25" i="125"/>
  <c r="L25" i="125" s="1"/>
  <c r="J26" i="125"/>
  <c r="L26" i="125" s="1"/>
  <c r="J27" i="125"/>
  <c r="L27" i="125" s="1"/>
  <c r="J28" i="125"/>
  <c r="L28" i="125" s="1"/>
  <c r="J29" i="125"/>
  <c r="L29" i="125" s="1"/>
  <c r="E30" i="125"/>
  <c r="F30" i="125"/>
  <c r="G30" i="125"/>
  <c r="H30" i="125"/>
  <c r="I30" i="125"/>
  <c r="K30" i="125"/>
  <c r="F34" i="125"/>
  <c r="H34" i="125" s="1"/>
  <c r="F35" i="125"/>
  <c r="H35" i="125" s="1"/>
  <c r="K35" i="125" s="1"/>
  <c r="F36" i="125"/>
  <c r="H36" i="125" s="1"/>
  <c r="K36" i="125" s="1"/>
  <c r="F37" i="125"/>
  <c r="H37" i="125" s="1"/>
  <c r="K37" i="125" s="1"/>
  <c r="F38" i="125"/>
  <c r="H38" i="125" s="1"/>
  <c r="K38" i="125" s="1"/>
  <c r="F39" i="125"/>
  <c r="H39" i="125" s="1"/>
  <c r="K39" i="125" s="1"/>
  <c r="F40" i="125"/>
  <c r="H40" i="125" s="1"/>
  <c r="K40" i="125" s="1"/>
  <c r="F41" i="125"/>
  <c r="H41" i="125" s="1"/>
  <c r="K41" i="125" s="1"/>
  <c r="F42" i="125"/>
  <c r="H42" i="125" s="1"/>
  <c r="K42" i="125" s="1"/>
  <c r="F43" i="125"/>
  <c r="H43" i="125" s="1"/>
  <c r="K43" i="125" s="1"/>
  <c r="D44" i="125"/>
  <c r="E44" i="125"/>
  <c r="G44" i="125"/>
  <c r="I44" i="125"/>
  <c r="L44" i="125"/>
  <c r="G48" i="125"/>
  <c r="L48" i="125" s="1"/>
  <c r="K48" i="125"/>
  <c r="G49" i="125"/>
  <c r="L49" i="125" s="1"/>
  <c r="K49" i="125"/>
  <c r="G50" i="125"/>
  <c r="K50" i="125"/>
  <c r="G51" i="125"/>
  <c r="L51" i="125" s="1"/>
  <c r="K51" i="125"/>
  <c r="G52" i="125"/>
  <c r="L52" i="125" s="1"/>
  <c r="K52" i="125"/>
  <c r="D53" i="125"/>
  <c r="E53" i="125"/>
  <c r="F53" i="125"/>
  <c r="H53" i="125"/>
  <c r="I53" i="125"/>
  <c r="J53" i="125"/>
  <c r="D2" i="124"/>
  <c r="H46" i="76" s="1"/>
  <c r="E2" i="124"/>
  <c r="I46" i="76" s="1"/>
  <c r="A3" i="124"/>
  <c r="F3" i="124"/>
  <c r="A4" i="124"/>
  <c r="F5" i="124"/>
  <c r="D7" i="124"/>
  <c r="E7" i="124"/>
  <c r="G7" i="124"/>
  <c r="F9" i="124"/>
  <c r="G9" i="124"/>
  <c r="F10" i="124"/>
  <c r="G10" i="124"/>
  <c r="F11" i="124"/>
  <c r="G11" i="124"/>
  <c r="F12" i="124"/>
  <c r="G12" i="124"/>
  <c r="F13" i="124"/>
  <c r="G13" i="124"/>
  <c r="F14" i="124"/>
  <c r="G14" i="124"/>
  <c r="F15" i="124"/>
  <c r="G15" i="124"/>
  <c r="F16" i="124"/>
  <c r="G16" i="124"/>
  <c r="F17" i="124"/>
  <c r="G17" i="124"/>
  <c r="F18" i="124"/>
  <c r="G18" i="124"/>
  <c r="F19" i="124"/>
  <c r="G19" i="124"/>
  <c r="F20" i="124"/>
  <c r="G20" i="124"/>
  <c r="F21" i="124"/>
  <c r="G21" i="124"/>
  <c r="F22" i="124"/>
  <c r="G22" i="124"/>
  <c r="F23" i="124"/>
  <c r="G23" i="124"/>
  <c r="F24" i="124"/>
  <c r="G24" i="124"/>
  <c r="F25" i="124"/>
  <c r="G25" i="124"/>
  <c r="F26" i="124"/>
  <c r="G26" i="124"/>
  <c r="F27" i="124"/>
  <c r="G27" i="124"/>
  <c r="F28" i="124"/>
  <c r="G28" i="124"/>
  <c r="F29" i="124"/>
  <c r="G29" i="124"/>
  <c r="F30" i="124"/>
  <c r="G30" i="124"/>
  <c r="F31" i="124"/>
  <c r="G31" i="124"/>
  <c r="F32" i="124"/>
  <c r="G32" i="124"/>
  <c r="F33" i="124"/>
  <c r="G33" i="124"/>
  <c r="F34" i="124"/>
  <c r="G34" i="124"/>
  <c r="F35" i="124"/>
  <c r="G35" i="124"/>
  <c r="F36" i="124"/>
  <c r="G36" i="124"/>
  <c r="F37" i="124"/>
  <c r="G37" i="124"/>
  <c r="F38" i="124"/>
  <c r="G38" i="124"/>
  <c r="F39" i="124"/>
  <c r="G39" i="124"/>
  <c r="F40" i="124"/>
  <c r="G40" i="124"/>
  <c r="F41" i="124"/>
  <c r="G41" i="124"/>
  <c r="F42" i="124"/>
  <c r="G42" i="124"/>
  <c r="F43" i="124"/>
  <c r="G43" i="124"/>
  <c r="F44" i="124"/>
  <c r="G44" i="124"/>
  <c r="F45" i="124"/>
  <c r="G45" i="124"/>
  <c r="F46" i="124"/>
  <c r="G46" i="124"/>
  <c r="F47" i="124"/>
  <c r="G47" i="124"/>
  <c r="F48" i="124"/>
  <c r="G48" i="124"/>
  <c r="F49" i="124"/>
  <c r="G49" i="124"/>
  <c r="F50" i="124"/>
  <c r="G50" i="124"/>
  <c r="F51" i="124"/>
  <c r="G51" i="124"/>
  <c r="F52" i="124"/>
  <c r="G52" i="124"/>
  <c r="F53" i="124"/>
  <c r="G53" i="124"/>
  <c r="F54" i="124"/>
  <c r="G54" i="124"/>
  <c r="F55" i="124"/>
  <c r="G55" i="124"/>
  <c r="F56" i="124"/>
  <c r="G56" i="124"/>
  <c r="F57" i="124"/>
  <c r="G57" i="124"/>
  <c r="F58" i="124"/>
  <c r="G58" i="124"/>
  <c r="F59" i="124"/>
  <c r="G59" i="124"/>
  <c r="F60" i="124"/>
  <c r="G60" i="124"/>
  <c r="F61" i="124"/>
  <c r="G61" i="124"/>
  <c r="F62" i="124"/>
  <c r="G62" i="124"/>
  <c r="F63" i="124"/>
  <c r="G63" i="124"/>
  <c r="F64" i="124"/>
  <c r="G64" i="124"/>
  <c r="F65" i="124"/>
  <c r="G65" i="124"/>
  <c r="F66" i="124"/>
  <c r="G66" i="124"/>
  <c r="F67" i="124"/>
  <c r="G67" i="124"/>
  <c r="F68" i="124"/>
  <c r="G68" i="124"/>
  <c r="F69" i="124"/>
  <c r="G69" i="124"/>
  <c r="F70" i="124"/>
  <c r="G70" i="124"/>
  <c r="F71" i="124"/>
  <c r="G71" i="124"/>
  <c r="F72" i="124"/>
  <c r="G72" i="124"/>
  <c r="F73" i="124"/>
  <c r="G73" i="124"/>
  <c r="F74" i="124"/>
  <c r="G74" i="124"/>
  <c r="F75" i="124"/>
  <c r="G75" i="124"/>
  <c r="F76" i="124"/>
  <c r="G76" i="124"/>
  <c r="F77" i="124"/>
  <c r="G77" i="124"/>
  <c r="F78" i="124"/>
  <c r="G78" i="124"/>
  <c r="F79" i="124"/>
  <c r="G79" i="124"/>
  <c r="F80" i="124"/>
  <c r="G80" i="124"/>
  <c r="F81" i="124"/>
  <c r="G81" i="124"/>
  <c r="F82" i="124"/>
  <c r="G82" i="124"/>
  <c r="F83" i="124"/>
  <c r="G83" i="124"/>
  <c r="F84" i="124"/>
  <c r="G84" i="124"/>
  <c r="F85" i="124"/>
  <c r="G85" i="124"/>
  <c r="F86" i="124"/>
  <c r="G86" i="124"/>
  <c r="F87" i="124"/>
  <c r="G87" i="124"/>
  <c r="F88" i="124"/>
  <c r="G88" i="124"/>
  <c r="F89" i="124"/>
  <c r="G89" i="124"/>
  <c r="F90" i="124"/>
  <c r="G90" i="124"/>
  <c r="F91" i="124"/>
  <c r="G91" i="124"/>
  <c r="F92" i="124"/>
  <c r="G92" i="124"/>
  <c r="F93" i="124"/>
  <c r="G93" i="124"/>
  <c r="F94" i="124"/>
  <c r="G94" i="124"/>
  <c r="F95" i="124"/>
  <c r="G95" i="124"/>
  <c r="F96" i="124"/>
  <c r="G96" i="124"/>
  <c r="F97" i="124"/>
  <c r="G97" i="124"/>
  <c r="F98" i="124"/>
  <c r="G98" i="124"/>
  <c r="F99" i="124"/>
  <c r="G99" i="124"/>
  <c r="F100" i="124"/>
  <c r="G100" i="124"/>
  <c r="F101" i="124"/>
  <c r="G101" i="124"/>
  <c r="F102" i="124"/>
  <c r="G102" i="124"/>
  <c r="F103" i="124"/>
  <c r="G103" i="124"/>
  <c r="F104" i="124"/>
  <c r="G104" i="124"/>
  <c r="F105" i="124"/>
  <c r="G105" i="124"/>
  <c r="F106" i="124"/>
  <c r="G106" i="124"/>
  <c r="F107" i="124"/>
  <c r="G107" i="124"/>
  <c r="F108" i="124"/>
  <c r="G108" i="124"/>
  <c r="F109" i="124"/>
  <c r="G109" i="124"/>
  <c r="F110" i="124"/>
  <c r="G110" i="124"/>
  <c r="F111" i="124"/>
  <c r="G111" i="124"/>
  <c r="F112" i="124"/>
  <c r="G112" i="124"/>
  <c r="F113" i="124"/>
  <c r="G113" i="124"/>
  <c r="F114" i="124"/>
  <c r="G114" i="124"/>
  <c r="F115" i="124"/>
  <c r="G115" i="124"/>
  <c r="F116" i="124"/>
  <c r="G116" i="124"/>
  <c r="F117" i="124"/>
  <c r="G117" i="124"/>
  <c r="F118" i="124"/>
  <c r="G118" i="124"/>
  <c r="F119" i="124"/>
  <c r="G119" i="124"/>
  <c r="F120" i="124"/>
  <c r="G120" i="124"/>
  <c r="F121" i="124"/>
  <c r="G121" i="124"/>
  <c r="F122" i="124"/>
  <c r="G122" i="124"/>
  <c r="F123" i="124"/>
  <c r="G123" i="124"/>
  <c r="F124" i="124"/>
  <c r="G124" i="124"/>
  <c r="F125" i="124"/>
  <c r="G125" i="124"/>
  <c r="F126" i="124"/>
  <c r="G126" i="124"/>
  <c r="F127" i="124"/>
  <c r="G127" i="124"/>
  <c r="F128" i="124"/>
  <c r="G128" i="124"/>
  <c r="F129" i="124"/>
  <c r="G129" i="124"/>
  <c r="F130" i="124"/>
  <c r="G130" i="124"/>
  <c r="F131" i="124"/>
  <c r="G131" i="124"/>
  <c r="F132" i="124"/>
  <c r="G132" i="124"/>
  <c r="F133" i="124"/>
  <c r="G133" i="124"/>
  <c r="F134" i="124"/>
  <c r="G134" i="124"/>
  <c r="F135" i="124"/>
  <c r="G135" i="124"/>
  <c r="F136" i="124"/>
  <c r="G136" i="124"/>
  <c r="F137" i="124"/>
  <c r="G137" i="124"/>
  <c r="F138" i="124"/>
  <c r="G138" i="124"/>
  <c r="F139" i="124"/>
  <c r="G139" i="124"/>
  <c r="F140" i="124"/>
  <c r="G140" i="124"/>
  <c r="F141" i="124"/>
  <c r="G141" i="124"/>
  <c r="F142" i="124"/>
  <c r="G142" i="124"/>
  <c r="F143" i="124"/>
  <c r="G143" i="124"/>
  <c r="F144" i="124"/>
  <c r="G144" i="124"/>
  <c r="F145" i="124"/>
  <c r="G145" i="124"/>
  <c r="F146" i="124"/>
  <c r="G146" i="124"/>
  <c r="F147" i="124"/>
  <c r="G147" i="124"/>
  <c r="F148" i="124"/>
  <c r="G148" i="124"/>
  <c r="F149" i="124"/>
  <c r="G149" i="124"/>
  <c r="F150" i="124"/>
  <c r="G150" i="124"/>
  <c r="F151" i="124"/>
  <c r="G151" i="124"/>
  <c r="F152" i="124"/>
  <c r="G152" i="124"/>
  <c r="F153" i="124"/>
  <c r="G153" i="124"/>
  <c r="F154" i="124"/>
  <c r="G154" i="124"/>
  <c r="F155" i="124"/>
  <c r="G155" i="124"/>
  <c r="F156" i="124"/>
  <c r="G156" i="124"/>
  <c r="F157" i="124"/>
  <c r="G157" i="124"/>
  <c r="F158" i="124"/>
  <c r="G158" i="124"/>
  <c r="F159" i="124"/>
  <c r="G159" i="124"/>
  <c r="F160" i="124"/>
  <c r="G160" i="124"/>
  <c r="F161" i="124"/>
  <c r="G161" i="124"/>
  <c r="F162" i="124"/>
  <c r="G162" i="124"/>
  <c r="F163" i="124"/>
  <c r="G163" i="124"/>
  <c r="F164" i="124"/>
  <c r="G164" i="124"/>
  <c r="F165" i="124"/>
  <c r="G165" i="124"/>
  <c r="F166" i="124"/>
  <c r="G166" i="124"/>
  <c r="F167" i="124"/>
  <c r="G167" i="124"/>
  <c r="F168" i="124"/>
  <c r="G168" i="124"/>
  <c r="F169" i="124"/>
  <c r="G169" i="124"/>
  <c r="F170" i="124"/>
  <c r="G170" i="124"/>
  <c r="F171" i="124"/>
  <c r="G171" i="124"/>
  <c r="F172" i="124"/>
  <c r="G172" i="124"/>
  <c r="F173" i="124"/>
  <c r="G173" i="124"/>
  <c r="F174" i="124"/>
  <c r="G174" i="124"/>
  <c r="F175" i="124"/>
  <c r="G175" i="124"/>
  <c r="F176" i="124"/>
  <c r="G176" i="124"/>
  <c r="F177" i="124"/>
  <c r="G177" i="124"/>
  <c r="F178" i="124"/>
  <c r="G178" i="124"/>
  <c r="F179" i="124"/>
  <c r="G179" i="124"/>
  <c r="F180" i="124"/>
  <c r="G180" i="124"/>
  <c r="F181" i="124"/>
  <c r="G181" i="124"/>
  <c r="F182" i="124"/>
  <c r="G182" i="124"/>
  <c r="F183" i="124"/>
  <c r="G183" i="124"/>
  <c r="F184" i="124"/>
  <c r="G184" i="124"/>
  <c r="F185" i="124"/>
  <c r="G185" i="124"/>
  <c r="F186" i="124"/>
  <c r="G186" i="124"/>
  <c r="F187" i="124"/>
  <c r="G187" i="124"/>
  <c r="F188" i="124"/>
  <c r="G188" i="124"/>
  <c r="F189" i="124"/>
  <c r="G189" i="124"/>
  <c r="F190" i="124"/>
  <c r="G190" i="124"/>
  <c r="F191" i="124"/>
  <c r="G191" i="124"/>
  <c r="F192" i="124"/>
  <c r="G192" i="124"/>
  <c r="F193" i="124"/>
  <c r="G193" i="124"/>
  <c r="F194" i="124"/>
  <c r="G194" i="124"/>
  <c r="F195" i="124"/>
  <c r="G195" i="124"/>
  <c r="F196" i="124"/>
  <c r="G196" i="124"/>
  <c r="F197" i="124"/>
  <c r="G197" i="124"/>
  <c r="F198" i="124"/>
  <c r="G198" i="124"/>
  <c r="F199" i="124"/>
  <c r="G199" i="124"/>
  <c r="F200" i="124"/>
  <c r="G200" i="124"/>
  <c r="F201" i="124"/>
  <c r="G201" i="124"/>
  <c r="F202" i="124"/>
  <c r="G202" i="124"/>
  <c r="F203" i="124"/>
  <c r="G203" i="124"/>
  <c r="F204" i="124"/>
  <c r="G204" i="124"/>
  <c r="F205" i="124"/>
  <c r="G205" i="124"/>
  <c r="F206" i="124"/>
  <c r="G206" i="124"/>
  <c r="F207" i="124"/>
  <c r="G207" i="124"/>
  <c r="F208" i="124"/>
  <c r="G208" i="124"/>
  <c r="F209" i="124"/>
  <c r="G209" i="124"/>
  <c r="F210" i="124"/>
  <c r="G210" i="124"/>
  <c r="F211" i="124"/>
  <c r="G211" i="124"/>
  <c r="F212" i="124"/>
  <c r="G212" i="124"/>
  <c r="F213" i="124"/>
  <c r="G213" i="124"/>
  <c r="F214" i="124"/>
  <c r="G214" i="124"/>
  <c r="F215" i="124"/>
  <c r="G215" i="124"/>
  <c r="F216" i="124"/>
  <c r="G216" i="124"/>
  <c r="F217" i="124"/>
  <c r="G217" i="124"/>
  <c r="F218" i="124"/>
  <c r="G218" i="124"/>
  <c r="F219" i="124"/>
  <c r="G219" i="124"/>
  <c r="F220" i="124"/>
  <c r="G220" i="124"/>
  <c r="F221" i="124"/>
  <c r="G221" i="124"/>
  <c r="F222" i="124"/>
  <c r="G222" i="124"/>
  <c r="F223" i="124"/>
  <c r="G223" i="124"/>
  <c r="F224" i="124"/>
  <c r="G224" i="124"/>
  <c r="F225" i="124"/>
  <c r="G225" i="124"/>
  <c r="F226" i="124"/>
  <c r="G226" i="124"/>
  <c r="F227" i="124"/>
  <c r="G227" i="124"/>
  <c r="F228" i="124"/>
  <c r="G228" i="124"/>
  <c r="F229" i="124"/>
  <c r="G229" i="124"/>
  <c r="F230" i="124"/>
  <c r="G230" i="124"/>
  <c r="F231" i="124"/>
  <c r="G231" i="124"/>
  <c r="F232" i="124"/>
  <c r="G232" i="124"/>
  <c r="F233" i="124"/>
  <c r="G233" i="124"/>
  <c r="F234" i="124"/>
  <c r="G234" i="124"/>
  <c r="F235" i="124"/>
  <c r="G235" i="124"/>
  <c r="F236" i="124"/>
  <c r="G236" i="124"/>
  <c r="F237" i="124"/>
  <c r="G237" i="124"/>
  <c r="F238" i="124"/>
  <c r="G238" i="124"/>
  <c r="F239" i="124"/>
  <c r="G239" i="124"/>
  <c r="F240" i="124"/>
  <c r="G240" i="124"/>
  <c r="F241" i="124"/>
  <c r="G241" i="124"/>
  <c r="F242" i="124"/>
  <c r="G242" i="124"/>
  <c r="F243" i="124"/>
  <c r="G243" i="124"/>
  <c r="F244" i="124"/>
  <c r="G244" i="124"/>
  <c r="F245" i="124"/>
  <c r="G245" i="124"/>
  <c r="F246" i="124"/>
  <c r="G246" i="124"/>
  <c r="F247" i="124"/>
  <c r="G247" i="124"/>
  <c r="F248" i="124"/>
  <c r="G248" i="124"/>
  <c r="F249" i="124"/>
  <c r="G249" i="124"/>
  <c r="F250" i="124"/>
  <c r="G250" i="124"/>
  <c r="F251" i="124"/>
  <c r="G251" i="124"/>
  <c r="F252" i="124"/>
  <c r="G252" i="124"/>
  <c r="F253" i="124"/>
  <c r="G253" i="124"/>
  <c r="F254" i="124"/>
  <c r="G254" i="124"/>
  <c r="F255" i="124"/>
  <c r="G255" i="124"/>
  <c r="F256" i="124"/>
  <c r="G256" i="124"/>
  <c r="F257" i="124"/>
  <c r="G257" i="124"/>
  <c r="F258" i="124"/>
  <c r="G258" i="124"/>
  <c r="F259" i="124"/>
  <c r="G259" i="124"/>
  <c r="F260" i="124"/>
  <c r="G260" i="124"/>
  <c r="F261" i="124"/>
  <c r="G261" i="124"/>
  <c r="F262" i="124"/>
  <c r="G262" i="124"/>
  <c r="F263" i="124"/>
  <c r="G263" i="124"/>
  <c r="F264" i="124"/>
  <c r="G264" i="124"/>
  <c r="F265" i="124"/>
  <c r="G265" i="124"/>
  <c r="F266" i="124"/>
  <c r="G266" i="124"/>
  <c r="F267" i="124"/>
  <c r="G267" i="124"/>
  <c r="F268" i="124"/>
  <c r="G268" i="124"/>
  <c r="F269" i="124"/>
  <c r="G269" i="124"/>
  <c r="F270" i="124"/>
  <c r="G270" i="124"/>
  <c r="F271" i="124"/>
  <c r="G271" i="124"/>
  <c r="F272" i="124"/>
  <c r="G272" i="124"/>
  <c r="F273" i="124"/>
  <c r="G273" i="124"/>
  <c r="F274" i="124"/>
  <c r="G274" i="124"/>
  <c r="F275" i="124"/>
  <c r="G275" i="124"/>
  <c r="F276" i="124"/>
  <c r="G276" i="124"/>
  <c r="F277" i="124"/>
  <c r="G277" i="124"/>
  <c r="F278" i="124"/>
  <c r="G278" i="124"/>
  <c r="F279" i="124"/>
  <c r="G279" i="124"/>
  <c r="F280" i="124"/>
  <c r="G280" i="124"/>
  <c r="F281" i="124"/>
  <c r="G281" i="124"/>
  <c r="F282" i="124"/>
  <c r="G282" i="124"/>
  <c r="F283" i="124"/>
  <c r="G283" i="124"/>
  <c r="F284" i="124"/>
  <c r="G284" i="124"/>
  <c r="F285" i="124"/>
  <c r="G285" i="124"/>
  <c r="F286" i="124"/>
  <c r="G286" i="124"/>
  <c r="F287" i="124"/>
  <c r="G287" i="124"/>
  <c r="F288" i="124"/>
  <c r="G288" i="124"/>
  <c r="F289" i="124"/>
  <c r="G289" i="124"/>
  <c r="F290" i="124"/>
  <c r="G290" i="124"/>
  <c r="F291" i="124"/>
  <c r="G291" i="124"/>
  <c r="F292" i="124"/>
  <c r="G292" i="124"/>
  <c r="F293" i="124"/>
  <c r="G293" i="124"/>
  <c r="F294" i="124"/>
  <c r="G294" i="124"/>
  <c r="F295" i="124"/>
  <c r="G295" i="124"/>
  <c r="F296" i="124"/>
  <c r="G296" i="124"/>
  <c r="F297" i="124"/>
  <c r="G297" i="124"/>
  <c r="F298" i="124"/>
  <c r="G298" i="124"/>
  <c r="F299" i="124"/>
  <c r="G299" i="124"/>
  <c r="F300" i="124"/>
  <c r="G300" i="124"/>
  <c r="F301" i="124"/>
  <c r="G301" i="124"/>
  <c r="F302" i="124"/>
  <c r="G302" i="124"/>
  <c r="F303" i="124"/>
  <c r="G303" i="124"/>
  <c r="F304" i="124"/>
  <c r="G304" i="124"/>
  <c r="F305" i="124"/>
  <c r="G305" i="124"/>
  <c r="F306" i="124"/>
  <c r="G306" i="124"/>
  <c r="F307" i="124"/>
  <c r="G307" i="124"/>
  <c r="F308" i="124"/>
  <c r="G308" i="124"/>
  <c r="F309" i="124"/>
  <c r="G309" i="124"/>
  <c r="F310" i="124"/>
  <c r="G310" i="124"/>
  <c r="F311" i="124"/>
  <c r="G311" i="124"/>
  <c r="F312" i="124"/>
  <c r="G312" i="124"/>
  <c r="F313" i="124"/>
  <c r="G313" i="124"/>
  <c r="F314" i="124"/>
  <c r="G314" i="124"/>
  <c r="F315" i="124"/>
  <c r="G315" i="124"/>
  <c r="F316" i="124"/>
  <c r="G316" i="124"/>
  <c r="F317" i="124"/>
  <c r="G317" i="124"/>
  <c r="F318" i="124"/>
  <c r="G318" i="124"/>
  <c r="F319" i="124"/>
  <c r="G319" i="124"/>
  <c r="F320" i="124"/>
  <c r="G320" i="124"/>
  <c r="F321" i="124"/>
  <c r="G321" i="124"/>
  <c r="F322" i="124"/>
  <c r="G322" i="124"/>
  <c r="F323" i="124"/>
  <c r="G323" i="124"/>
  <c r="F324" i="124"/>
  <c r="G324" i="124"/>
  <c r="F325" i="124"/>
  <c r="G325" i="124"/>
  <c r="F326" i="124"/>
  <c r="G326" i="124"/>
  <c r="F327" i="124"/>
  <c r="G327" i="124"/>
  <c r="F328" i="124"/>
  <c r="G328" i="124"/>
  <c r="F329" i="124"/>
  <c r="G329" i="124"/>
  <c r="F330" i="124"/>
  <c r="G330" i="124"/>
  <c r="F331" i="124"/>
  <c r="G331" i="124"/>
  <c r="F332" i="124"/>
  <c r="G332" i="124"/>
  <c r="F333" i="124"/>
  <c r="G333" i="124"/>
  <c r="F334" i="124"/>
  <c r="G334" i="124"/>
  <c r="F335" i="124"/>
  <c r="G335" i="124"/>
  <c r="F336" i="124"/>
  <c r="G336" i="124"/>
  <c r="F337" i="124"/>
  <c r="G337" i="124"/>
  <c r="F338" i="124"/>
  <c r="G338" i="124"/>
  <c r="F339" i="124"/>
  <c r="G339" i="124"/>
  <c r="F340" i="124"/>
  <c r="G340" i="124"/>
  <c r="F341" i="124"/>
  <c r="G341" i="124"/>
  <c r="F342" i="124"/>
  <c r="G342" i="124"/>
  <c r="F343" i="124"/>
  <c r="G343" i="124"/>
  <c r="F344" i="124"/>
  <c r="G344" i="124"/>
  <c r="F345" i="124"/>
  <c r="G345" i="124"/>
  <c r="F346" i="124"/>
  <c r="G346" i="124"/>
  <c r="F347" i="124"/>
  <c r="G347" i="124"/>
  <c r="F348" i="124"/>
  <c r="G348" i="124"/>
  <c r="F349" i="124"/>
  <c r="G349" i="124"/>
  <c r="F350" i="124"/>
  <c r="G350" i="124"/>
  <c r="F351" i="124"/>
  <c r="G351" i="124"/>
  <c r="F352" i="124"/>
  <c r="G352" i="124"/>
  <c r="F353" i="124"/>
  <c r="G353" i="124"/>
  <c r="F354" i="124"/>
  <c r="G354" i="124"/>
  <c r="F355" i="124"/>
  <c r="G355" i="124"/>
  <c r="F356" i="124"/>
  <c r="G356" i="124"/>
  <c r="F357" i="124"/>
  <c r="G357" i="124"/>
  <c r="F358" i="124"/>
  <c r="G358" i="124"/>
  <c r="F359" i="124"/>
  <c r="G359" i="124"/>
  <c r="F360" i="124"/>
  <c r="G360" i="124"/>
  <c r="F361" i="124"/>
  <c r="G361" i="124"/>
  <c r="F362" i="124"/>
  <c r="G362" i="124"/>
  <c r="F363" i="124"/>
  <c r="G363" i="124"/>
  <c r="F364" i="124"/>
  <c r="G364" i="124"/>
  <c r="F365" i="124"/>
  <c r="G365" i="124"/>
  <c r="F366" i="124"/>
  <c r="G366" i="124"/>
  <c r="F367" i="124"/>
  <c r="G367" i="124"/>
  <c r="F368" i="124"/>
  <c r="G368" i="124"/>
  <c r="F369" i="124"/>
  <c r="G369" i="124"/>
  <c r="F370" i="124"/>
  <c r="G370" i="124"/>
  <c r="F371" i="124"/>
  <c r="G371" i="124"/>
  <c r="F372" i="124"/>
  <c r="G372" i="124"/>
  <c r="F373" i="124"/>
  <c r="G373" i="124"/>
  <c r="F374" i="124"/>
  <c r="G374" i="124"/>
  <c r="F375" i="124"/>
  <c r="G375" i="124"/>
  <c r="F376" i="124"/>
  <c r="G376" i="124"/>
  <c r="F377" i="124"/>
  <c r="G377" i="124"/>
  <c r="F378" i="124"/>
  <c r="G378" i="124"/>
  <c r="F379" i="124"/>
  <c r="G379" i="124"/>
  <c r="F380" i="124"/>
  <c r="G380" i="124"/>
  <c r="F381" i="124"/>
  <c r="G381" i="124"/>
  <c r="F382" i="124"/>
  <c r="G382" i="124"/>
  <c r="F383" i="124"/>
  <c r="G383" i="124"/>
  <c r="F384" i="124"/>
  <c r="G384" i="124"/>
  <c r="F385" i="124"/>
  <c r="G385" i="124"/>
  <c r="F386" i="124"/>
  <c r="G386" i="124"/>
  <c r="F387" i="124"/>
  <c r="G387" i="124"/>
  <c r="F388" i="124"/>
  <c r="G388" i="124"/>
  <c r="F389" i="124"/>
  <c r="G389" i="124"/>
  <c r="F390" i="124"/>
  <c r="G390" i="124"/>
  <c r="F391" i="124"/>
  <c r="G391" i="124"/>
  <c r="F392" i="124"/>
  <c r="G392" i="124"/>
  <c r="F393" i="124"/>
  <c r="G393" i="124"/>
  <c r="F394" i="124"/>
  <c r="G394" i="124"/>
  <c r="F395" i="124"/>
  <c r="G395" i="124"/>
  <c r="F396" i="124"/>
  <c r="G396" i="124"/>
  <c r="F397" i="124"/>
  <c r="G397" i="124"/>
  <c r="F398" i="124"/>
  <c r="G398" i="124"/>
  <c r="F399" i="124"/>
  <c r="G399" i="124"/>
  <c r="F400" i="124"/>
  <c r="G400" i="124"/>
  <c r="E2" i="123"/>
  <c r="I45" i="76" s="1"/>
  <c r="A5" i="123"/>
  <c r="D5" i="123"/>
  <c r="A6" i="123"/>
  <c r="D7" i="123"/>
  <c r="D2" i="133"/>
  <c r="H43" i="76" s="1"/>
  <c r="E2" i="133"/>
  <c r="I43" i="76" s="1"/>
  <c r="A5" i="133"/>
  <c r="G5" i="133"/>
  <c r="E43" i="76" s="1"/>
  <c r="A6" i="133"/>
  <c r="J6" i="133"/>
  <c r="H10" i="133"/>
  <c r="H11" i="133"/>
  <c r="J11" i="133" s="1"/>
  <c r="H12" i="133"/>
  <c r="J12" i="133" s="1"/>
  <c r="H13" i="133"/>
  <c r="J13" i="133"/>
  <c r="H14" i="133"/>
  <c r="J14" i="133" s="1"/>
  <c r="C15" i="133"/>
  <c r="D15" i="133"/>
  <c r="E15" i="133"/>
  <c r="F15" i="133"/>
  <c r="G15" i="133"/>
  <c r="I15" i="133"/>
  <c r="E19" i="133"/>
  <c r="G19" i="133" s="1"/>
  <c r="J19" i="133" s="1"/>
  <c r="E20" i="133"/>
  <c r="E21" i="133"/>
  <c r="G21" i="133" s="1"/>
  <c r="J21" i="133" s="1"/>
  <c r="E22" i="133"/>
  <c r="G22" i="133" s="1"/>
  <c r="J22" i="133" s="1"/>
  <c r="E23" i="133"/>
  <c r="G23" i="133"/>
  <c r="J23" i="133" s="1"/>
  <c r="C24" i="133"/>
  <c r="D24" i="133"/>
  <c r="F24" i="133"/>
  <c r="H24" i="133"/>
  <c r="K24" i="133"/>
  <c r="F28" i="133"/>
  <c r="K28" i="133" s="1"/>
  <c r="J28" i="133"/>
  <c r="F29" i="133"/>
  <c r="K29" i="133" s="1"/>
  <c r="J29" i="133"/>
  <c r="F30" i="133"/>
  <c r="J30" i="133"/>
  <c r="K30" i="133"/>
  <c r="F31" i="133"/>
  <c r="J31" i="133"/>
  <c r="K31" i="133"/>
  <c r="F32" i="133"/>
  <c r="K32" i="133" s="1"/>
  <c r="J32" i="133"/>
  <c r="C33" i="133"/>
  <c r="D33" i="133"/>
  <c r="E33" i="133"/>
  <c r="G33" i="133"/>
  <c r="H33" i="133"/>
  <c r="I33" i="133"/>
  <c r="D2" i="132"/>
  <c r="H42" i="76" s="1"/>
  <c r="E2" i="132"/>
  <c r="I42" i="76" s="1"/>
  <c r="A5" i="132"/>
  <c r="J5" i="132"/>
  <c r="E42" i="76" s="1"/>
  <c r="A6" i="132"/>
  <c r="N6" i="132"/>
  <c r="H12" i="132"/>
  <c r="H13" i="132"/>
  <c r="L13" i="132"/>
  <c r="M13" i="132"/>
  <c r="H14" i="132"/>
  <c r="L14" i="132"/>
  <c r="M14" i="132"/>
  <c r="N14" i="132" s="1"/>
  <c r="H15" i="132"/>
  <c r="L15" i="132"/>
  <c r="M15" i="132"/>
  <c r="N15" i="132" s="1"/>
  <c r="H16" i="132"/>
  <c r="L16" i="132"/>
  <c r="M16" i="132"/>
  <c r="N16" i="132"/>
  <c r="O16" i="132" s="1"/>
  <c r="P16" i="132" s="1"/>
  <c r="H17" i="132"/>
  <c r="L17" i="132"/>
  <c r="M17" i="132"/>
  <c r="N17" i="132" s="1"/>
  <c r="H18" i="132"/>
  <c r="L18" i="132"/>
  <c r="M18" i="132"/>
  <c r="N18" i="132"/>
  <c r="O18" i="132" s="1"/>
  <c r="P18" i="132" s="1"/>
  <c r="H19" i="132"/>
  <c r="L19" i="132"/>
  <c r="M19" i="132"/>
  <c r="H20" i="132"/>
  <c r="L20" i="132"/>
  <c r="M20" i="132"/>
  <c r="N20" i="132"/>
  <c r="O20" i="132"/>
  <c r="P20" i="132" s="1"/>
  <c r="H21" i="132"/>
  <c r="L21" i="132"/>
  <c r="M21" i="132"/>
  <c r="H22" i="132"/>
  <c r="L22" i="132"/>
  <c r="M22" i="132"/>
  <c r="N22" i="132"/>
  <c r="O22" i="132"/>
  <c r="P22" i="132" s="1"/>
  <c r="H23" i="132"/>
  <c r="L23" i="132"/>
  <c r="M23" i="132"/>
  <c r="N23" i="132"/>
  <c r="H24" i="132"/>
  <c r="L24" i="132"/>
  <c r="M24" i="132"/>
  <c r="N24" i="132" s="1"/>
  <c r="O24" i="132" s="1"/>
  <c r="P24" i="132" s="1"/>
  <c r="H25" i="132"/>
  <c r="L25" i="132"/>
  <c r="M25" i="132"/>
  <c r="N25" i="132"/>
  <c r="H26" i="132"/>
  <c r="L26" i="132"/>
  <c r="M26" i="132"/>
  <c r="N26" i="132" s="1"/>
  <c r="O26" i="132" s="1"/>
  <c r="P26" i="132" s="1"/>
  <c r="H27" i="132"/>
  <c r="L27" i="132"/>
  <c r="M27" i="132"/>
  <c r="H28" i="132"/>
  <c r="L28" i="132"/>
  <c r="M28" i="132"/>
  <c r="N28" i="132"/>
  <c r="O28" i="132" s="1"/>
  <c r="P28" i="132" s="1"/>
  <c r="H29" i="132"/>
  <c r="L29" i="132"/>
  <c r="M29" i="132"/>
  <c r="H30" i="132"/>
  <c r="L30" i="132"/>
  <c r="M30" i="132"/>
  <c r="N30" i="132"/>
  <c r="O30" i="132" s="1"/>
  <c r="P30" i="132" s="1"/>
  <c r="H31" i="132"/>
  <c r="L31" i="132"/>
  <c r="M31" i="132"/>
  <c r="N31" i="132" s="1"/>
  <c r="H32" i="132"/>
  <c r="L32" i="132"/>
  <c r="M32" i="132"/>
  <c r="N32" i="132" s="1"/>
  <c r="O32" i="132" s="1"/>
  <c r="P32" i="132" s="1"/>
  <c r="H33" i="132"/>
  <c r="L33" i="132"/>
  <c r="M33" i="132"/>
  <c r="N33" i="132" s="1"/>
  <c r="H34" i="132"/>
  <c r="L34" i="132"/>
  <c r="M34" i="132"/>
  <c r="N34" i="132" s="1"/>
  <c r="O34" i="132" s="1"/>
  <c r="P34" i="132" s="1"/>
  <c r="H35" i="132"/>
  <c r="L35" i="132"/>
  <c r="M35" i="132"/>
  <c r="H36" i="132"/>
  <c r="L36" i="132"/>
  <c r="M36" i="132"/>
  <c r="I37" i="132"/>
  <c r="J37" i="132"/>
  <c r="K37" i="132"/>
  <c r="D2" i="131"/>
  <c r="H41" i="76" s="1"/>
  <c r="E2" i="131"/>
  <c r="I41" i="76" s="1"/>
  <c r="A5" i="131"/>
  <c r="H5" i="131"/>
  <c r="E41" i="76" s="1"/>
  <c r="A6" i="131"/>
  <c r="L6" i="131"/>
  <c r="J13" i="131"/>
  <c r="L13" i="131"/>
  <c r="M13" i="131"/>
  <c r="O13" i="131" s="1"/>
  <c r="J14" i="131"/>
  <c r="L14" i="131"/>
  <c r="M14" i="131"/>
  <c r="N14" i="131" s="1"/>
  <c r="J15" i="131"/>
  <c r="L15" i="131"/>
  <c r="M15" i="131"/>
  <c r="J16" i="131"/>
  <c r="L16" i="131"/>
  <c r="M16" i="131"/>
  <c r="N16" i="131" s="1"/>
  <c r="J17" i="131"/>
  <c r="L17" i="131"/>
  <c r="M17" i="131"/>
  <c r="O17" i="131" s="1"/>
  <c r="J18" i="131"/>
  <c r="L18" i="131"/>
  <c r="M18" i="131"/>
  <c r="O18" i="131" s="1"/>
  <c r="J19" i="131"/>
  <c r="L19" i="131"/>
  <c r="M19" i="131"/>
  <c r="O19" i="131" s="1"/>
  <c r="J20" i="131"/>
  <c r="L20" i="131"/>
  <c r="M20" i="131"/>
  <c r="N20" i="131" s="1"/>
  <c r="J21" i="131"/>
  <c r="L21" i="131"/>
  <c r="M21" i="131"/>
  <c r="O21" i="131" s="1"/>
  <c r="J22" i="131"/>
  <c r="L22" i="131"/>
  <c r="M22" i="131"/>
  <c r="N22" i="131" s="1"/>
  <c r="J23" i="131"/>
  <c r="L23" i="131"/>
  <c r="M23" i="131"/>
  <c r="J24" i="131"/>
  <c r="L24" i="131"/>
  <c r="M24" i="131"/>
  <c r="N24" i="131" s="1"/>
  <c r="J25" i="131"/>
  <c r="L25" i="131"/>
  <c r="M25" i="131"/>
  <c r="O25" i="131" s="1"/>
  <c r="J26" i="131"/>
  <c r="L26" i="131"/>
  <c r="M26" i="131"/>
  <c r="O26" i="131" s="1"/>
  <c r="J27" i="131"/>
  <c r="L27" i="131"/>
  <c r="M27" i="131"/>
  <c r="O27" i="131" s="1"/>
  <c r="J28" i="131"/>
  <c r="L28" i="131"/>
  <c r="M28" i="131"/>
  <c r="O28" i="131" s="1"/>
  <c r="J29" i="131"/>
  <c r="L29" i="131"/>
  <c r="M29" i="131"/>
  <c r="O29" i="131" s="1"/>
  <c r="J30" i="131"/>
  <c r="L30" i="131"/>
  <c r="M30" i="131"/>
  <c r="O30" i="131" s="1"/>
  <c r="J31" i="131"/>
  <c r="L31" i="131"/>
  <c r="M31" i="131"/>
  <c r="J32" i="131"/>
  <c r="L32" i="131"/>
  <c r="M32" i="131"/>
  <c r="O32" i="131" s="1"/>
  <c r="K33" i="131"/>
  <c r="D2" i="130"/>
  <c r="H40" i="76" s="1"/>
  <c r="E2" i="130"/>
  <c r="I40" i="76" s="1"/>
  <c r="A5" i="130"/>
  <c r="J5" i="130"/>
  <c r="E40" i="76" s="1"/>
  <c r="A6" i="130"/>
  <c r="O6" i="130"/>
  <c r="N14" i="130"/>
  <c r="O14" i="130"/>
  <c r="O15" i="130"/>
  <c r="N16" i="130"/>
  <c r="O16" i="130"/>
  <c r="O17" i="130"/>
  <c r="P18" i="130"/>
  <c r="N18" i="130"/>
  <c r="O18" i="130"/>
  <c r="O19" i="130"/>
  <c r="N20" i="130"/>
  <c r="O20" i="130"/>
  <c r="P21" i="130"/>
  <c r="O21" i="130"/>
  <c r="P22" i="130"/>
  <c r="O22" i="130"/>
  <c r="O23" i="130"/>
  <c r="N24" i="130"/>
  <c r="O24" i="130"/>
  <c r="P25" i="130"/>
  <c r="O25" i="130"/>
  <c r="P26" i="130"/>
  <c r="O26" i="130"/>
  <c r="O27" i="130"/>
  <c r="N28" i="130"/>
  <c r="O28" i="130"/>
  <c r="O29" i="130"/>
  <c r="P30" i="130"/>
  <c r="O30" i="130"/>
  <c r="O31" i="130"/>
  <c r="N32" i="130"/>
  <c r="O32" i="130"/>
  <c r="F33" i="130"/>
  <c r="G33" i="130"/>
  <c r="H33" i="130"/>
  <c r="J33" i="130"/>
  <c r="A5" i="129"/>
  <c r="G5" i="129"/>
  <c r="E39" i="76" s="1"/>
  <c r="A6" i="129"/>
  <c r="J6" i="129"/>
  <c r="K15" i="129"/>
  <c r="K16" i="129"/>
  <c r="K17" i="129"/>
  <c r="K18" i="129"/>
  <c r="K19" i="129"/>
  <c r="K20" i="129"/>
  <c r="K21" i="129"/>
  <c r="K22" i="129"/>
  <c r="K23" i="129"/>
  <c r="K24" i="129"/>
  <c r="K25" i="129"/>
  <c r="K26" i="129"/>
  <c r="K27" i="129"/>
  <c r="K28" i="129"/>
  <c r="K29" i="129"/>
  <c r="K30" i="129"/>
  <c r="K31" i="129"/>
  <c r="K32" i="129"/>
  <c r="K33" i="129"/>
  <c r="K34" i="129"/>
  <c r="K35" i="129"/>
  <c r="K36" i="129"/>
  <c r="K37" i="129"/>
  <c r="K38" i="129"/>
  <c r="K39" i="129"/>
  <c r="K40" i="129"/>
  <c r="K41" i="129"/>
  <c r="K42" i="129"/>
  <c r="K43" i="129"/>
  <c r="F44" i="129"/>
  <c r="G44" i="129"/>
  <c r="H44" i="129"/>
  <c r="D2" i="128"/>
  <c r="H38" i="76" s="1"/>
  <c r="E2" i="128"/>
  <c r="I38" i="76" s="1"/>
  <c r="A3" i="128"/>
  <c r="F3" i="128"/>
  <c r="A4" i="128"/>
  <c r="F5" i="128"/>
  <c r="D7" i="128"/>
  <c r="E7" i="128"/>
  <c r="G7" i="128"/>
  <c r="F9" i="128"/>
  <c r="G9" i="128"/>
  <c r="F10" i="128"/>
  <c r="G10" i="128"/>
  <c r="F11" i="128"/>
  <c r="G11" i="128"/>
  <c r="F12" i="128"/>
  <c r="G12" i="128"/>
  <c r="F13" i="128"/>
  <c r="G13" i="128"/>
  <c r="F14" i="128"/>
  <c r="G14" i="128"/>
  <c r="F15" i="128"/>
  <c r="G15" i="128"/>
  <c r="F16" i="128"/>
  <c r="G16" i="128"/>
  <c r="F17" i="128"/>
  <c r="G17" i="128"/>
  <c r="F18" i="128"/>
  <c r="G18" i="128"/>
  <c r="F19" i="128"/>
  <c r="G19" i="128"/>
  <c r="F20" i="128"/>
  <c r="G20" i="128"/>
  <c r="F21" i="128"/>
  <c r="G21" i="128"/>
  <c r="F22" i="128"/>
  <c r="G22" i="128"/>
  <c r="F23" i="128"/>
  <c r="G23" i="128"/>
  <c r="F24" i="128"/>
  <c r="G24" i="128"/>
  <c r="F25" i="128"/>
  <c r="G25" i="128"/>
  <c r="F26" i="128"/>
  <c r="G26" i="128"/>
  <c r="F27" i="128"/>
  <c r="G27" i="128"/>
  <c r="F28" i="128"/>
  <c r="G28" i="128"/>
  <c r="F29" i="128"/>
  <c r="G29" i="128"/>
  <c r="F30" i="128"/>
  <c r="G30" i="128"/>
  <c r="F31" i="128"/>
  <c r="G31" i="128"/>
  <c r="F32" i="128"/>
  <c r="G32" i="128"/>
  <c r="F33" i="128"/>
  <c r="G33" i="128"/>
  <c r="F34" i="128"/>
  <c r="G34" i="128"/>
  <c r="F35" i="128"/>
  <c r="G35" i="128"/>
  <c r="F36" i="128"/>
  <c r="G36" i="128"/>
  <c r="F37" i="128"/>
  <c r="G37" i="128"/>
  <c r="F38" i="128"/>
  <c r="G38" i="128"/>
  <c r="F39" i="128"/>
  <c r="G39" i="128"/>
  <c r="F40" i="128"/>
  <c r="G40" i="128"/>
  <c r="F41" i="128"/>
  <c r="G41" i="128"/>
  <c r="F42" i="128"/>
  <c r="G42" i="128"/>
  <c r="F43" i="128"/>
  <c r="G43" i="128"/>
  <c r="F44" i="128"/>
  <c r="G44" i="128"/>
  <c r="F45" i="128"/>
  <c r="G45" i="128"/>
  <c r="F46" i="128"/>
  <c r="G46" i="128"/>
  <c r="F47" i="128"/>
  <c r="G47" i="128"/>
  <c r="F48" i="128"/>
  <c r="G48" i="128"/>
  <c r="F49" i="128"/>
  <c r="G49" i="128"/>
  <c r="F50" i="128"/>
  <c r="G50" i="128"/>
  <c r="F51" i="128"/>
  <c r="G51" i="128"/>
  <c r="F52" i="128"/>
  <c r="G52" i="128"/>
  <c r="F53" i="128"/>
  <c r="G53" i="128"/>
  <c r="F54" i="128"/>
  <c r="G54" i="128"/>
  <c r="F55" i="128"/>
  <c r="G55" i="128"/>
  <c r="F56" i="128"/>
  <c r="G56" i="128"/>
  <c r="F57" i="128"/>
  <c r="G57" i="128"/>
  <c r="F58" i="128"/>
  <c r="G58" i="128"/>
  <c r="F59" i="128"/>
  <c r="G59" i="128"/>
  <c r="F60" i="128"/>
  <c r="G60" i="128"/>
  <c r="F61" i="128"/>
  <c r="G61" i="128"/>
  <c r="F62" i="128"/>
  <c r="G62" i="128"/>
  <c r="F63" i="128"/>
  <c r="G63" i="128"/>
  <c r="F64" i="128"/>
  <c r="G64" i="128"/>
  <c r="F65" i="128"/>
  <c r="G65" i="128"/>
  <c r="F66" i="128"/>
  <c r="G66" i="128"/>
  <c r="F67" i="128"/>
  <c r="G67" i="128"/>
  <c r="F68" i="128"/>
  <c r="G68" i="128"/>
  <c r="F69" i="128"/>
  <c r="G69" i="128"/>
  <c r="F70" i="128"/>
  <c r="G70" i="128"/>
  <c r="F71" i="128"/>
  <c r="G71" i="128"/>
  <c r="F72" i="128"/>
  <c r="G72" i="128"/>
  <c r="F73" i="128"/>
  <c r="G73" i="128"/>
  <c r="F74" i="128"/>
  <c r="G74" i="128"/>
  <c r="F75" i="128"/>
  <c r="G75" i="128"/>
  <c r="F76" i="128"/>
  <c r="G76" i="128"/>
  <c r="F77" i="128"/>
  <c r="G77" i="128"/>
  <c r="F78" i="128"/>
  <c r="G78" i="128"/>
  <c r="F79" i="128"/>
  <c r="G79" i="128"/>
  <c r="F80" i="128"/>
  <c r="G80" i="128"/>
  <c r="F81" i="128"/>
  <c r="G81" i="128"/>
  <c r="F82" i="128"/>
  <c r="G82" i="128"/>
  <c r="F83" i="128"/>
  <c r="G83" i="128"/>
  <c r="F84" i="128"/>
  <c r="G84" i="128"/>
  <c r="F85" i="128"/>
  <c r="G85" i="128"/>
  <c r="F86" i="128"/>
  <c r="G86" i="128"/>
  <c r="F87" i="128"/>
  <c r="G87" i="128"/>
  <c r="F88" i="128"/>
  <c r="G88" i="128"/>
  <c r="F89" i="128"/>
  <c r="G89" i="128"/>
  <c r="F90" i="128"/>
  <c r="G90" i="128"/>
  <c r="F91" i="128"/>
  <c r="G91" i="128"/>
  <c r="F92" i="128"/>
  <c r="G92" i="128"/>
  <c r="F93" i="128"/>
  <c r="G93" i="128"/>
  <c r="F94" i="128"/>
  <c r="G94" i="128"/>
  <c r="F95" i="128"/>
  <c r="G95" i="128"/>
  <c r="F96" i="128"/>
  <c r="G96" i="128"/>
  <c r="F97" i="128"/>
  <c r="G97" i="128"/>
  <c r="F98" i="128"/>
  <c r="G98" i="128"/>
  <c r="F99" i="128"/>
  <c r="G99" i="128"/>
  <c r="F100" i="128"/>
  <c r="G100" i="128"/>
  <c r="F101" i="128"/>
  <c r="G101" i="128"/>
  <c r="F102" i="128"/>
  <c r="G102" i="128"/>
  <c r="F103" i="128"/>
  <c r="G103" i="128"/>
  <c r="F104" i="128"/>
  <c r="G104" i="128"/>
  <c r="F105" i="128"/>
  <c r="G105" i="128"/>
  <c r="F106" i="128"/>
  <c r="G106" i="128"/>
  <c r="F107" i="128"/>
  <c r="G107" i="128"/>
  <c r="F108" i="128"/>
  <c r="G108" i="128"/>
  <c r="F109" i="128"/>
  <c r="G109" i="128"/>
  <c r="F110" i="128"/>
  <c r="G110" i="128"/>
  <c r="F111" i="128"/>
  <c r="G111" i="128"/>
  <c r="F112" i="128"/>
  <c r="G112" i="128"/>
  <c r="F113" i="128"/>
  <c r="G113" i="128"/>
  <c r="F114" i="128"/>
  <c r="G114" i="128"/>
  <c r="F115" i="128"/>
  <c r="G115" i="128"/>
  <c r="F116" i="128"/>
  <c r="G116" i="128"/>
  <c r="F117" i="128"/>
  <c r="G117" i="128"/>
  <c r="F118" i="128"/>
  <c r="G118" i="128"/>
  <c r="F119" i="128"/>
  <c r="G119" i="128"/>
  <c r="F120" i="128"/>
  <c r="G120" i="128"/>
  <c r="F121" i="128"/>
  <c r="G121" i="128"/>
  <c r="F122" i="128"/>
  <c r="G122" i="128"/>
  <c r="F123" i="128"/>
  <c r="G123" i="128"/>
  <c r="F124" i="128"/>
  <c r="G124" i="128"/>
  <c r="F125" i="128"/>
  <c r="G125" i="128"/>
  <c r="F126" i="128"/>
  <c r="G126" i="128"/>
  <c r="F127" i="128"/>
  <c r="G127" i="128"/>
  <c r="F128" i="128"/>
  <c r="G128" i="128"/>
  <c r="F129" i="128"/>
  <c r="G129" i="128"/>
  <c r="F130" i="128"/>
  <c r="G130" i="128"/>
  <c r="F131" i="128"/>
  <c r="G131" i="128"/>
  <c r="F132" i="128"/>
  <c r="G132" i="128"/>
  <c r="F133" i="128"/>
  <c r="G133" i="128"/>
  <c r="F134" i="128"/>
  <c r="G134" i="128"/>
  <c r="F135" i="128"/>
  <c r="G135" i="128"/>
  <c r="F136" i="128"/>
  <c r="G136" i="128"/>
  <c r="F137" i="128"/>
  <c r="G137" i="128"/>
  <c r="F138" i="128"/>
  <c r="G138" i="128"/>
  <c r="F139" i="128"/>
  <c r="G139" i="128"/>
  <c r="F140" i="128"/>
  <c r="G140" i="128"/>
  <c r="F141" i="128"/>
  <c r="G141" i="128"/>
  <c r="F142" i="128"/>
  <c r="G142" i="128"/>
  <c r="F143" i="128"/>
  <c r="G143" i="128"/>
  <c r="F144" i="128"/>
  <c r="G144" i="128"/>
  <c r="F145" i="128"/>
  <c r="G145" i="128"/>
  <c r="F146" i="128"/>
  <c r="G146" i="128"/>
  <c r="F147" i="128"/>
  <c r="G147" i="128"/>
  <c r="F148" i="128"/>
  <c r="G148" i="128"/>
  <c r="F149" i="128"/>
  <c r="G149" i="128"/>
  <c r="F150" i="128"/>
  <c r="G150" i="128"/>
  <c r="F151" i="128"/>
  <c r="G151" i="128"/>
  <c r="F152" i="128"/>
  <c r="G152" i="128"/>
  <c r="F153" i="128"/>
  <c r="G153" i="128"/>
  <c r="F154" i="128"/>
  <c r="G154" i="128"/>
  <c r="F155" i="128"/>
  <c r="G155" i="128"/>
  <c r="F156" i="128"/>
  <c r="G156" i="128"/>
  <c r="F157" i="128"/>
  <c r="G157" i="128"/>
  <c r="F158" i="128"/>
  <c r="G158" i="128"/>
  <c r="F159" i="128"/>
  <c r="G159" i="128"/>
  <c r="F160" i="128"/>
  <c r="G160" i="128"/>
  <c r="F161" i="128"/>
  <c r="G161" i="128"/>
  <c r="F162" i="128"/>
  <c r="G162" i="128"/>
  <c r="F163" i="128"/>
  <c r="G163" i="128"/>
  <c r="F164" i="128"/>
  <c r="G164" i="128"/>
  <c r="F165" i="128"/>
  <c r="G165" i="128"/>
  <c r="F166" i="128"/>
  <c r="G166" i="128"/>
  <c r="F167" i="128"/>
  <c r="G167" i="128"/>
  <c r="F168" i="128"/>
  <c r="G168" i="128"/>
  <c r="F169" i="128"/>
  <c r="G169" i="128"/>
  <c r="F170" i="128"/>
  <c r="G170" i="128"/>
  <c r="F171" i="128"/>
  <c r="G171" i="128"/>
  <c r="F172" i="128"/>
  <c r="G172" i="128"/>
  <c r="F173" i="128"/>
  <c r="G173" i="128"/>
  <c r="F174" i="128"/>
  <c r="G174" i="128"/>
  <c r="F175" i="128"/>
  <c r="G175" i="128"/>
  <c r="F176" i="128"/>
  <c r="G176" i="128"/>
  <c r="F177" i="128"/>
  <c r="G177" i="128"/>
  <c r="F178" i="128"/>
  <c r="G178" i="128"/>
  <c r="F179" i="128"/>
  <c r="G179" i="128"/>
  <c r="F180" i="128"/>
  <c r="G180" i="128"/>
  <c r="F181" i="128"/>
  <c r="G181" i="128"/>
  <c r="F182" i="128"/>
  <c r="G182" i="128"/>
  <c r="F183" i="128"/>
  <c r="G183" i="128"/>
  <c r="F184" i="128"/>
  <c r="G184" i="128"/>
  <c r="F185" i="128"/>
  <c r="G185" i="128"/>
  <c r="F186" i="128"/>
  <c r="G186" i="128"/>
  <c r="F187" i="128"/>
  <c r="G187" i="128"/>
  <c r="F188" i="128"/>
  <c r="G188" i="128"/>
  <c r="F189" i="128"/>
  <c r="G189" i="128"/>
  <c r="F190" i="128"/>
  <c r="G190" i="128"/>
  <c r="F191" i="128"/>
  <c r="G191" i="128"/>
  <c r="F192" i="128"/>
  <c r="G192" i="128"/>
  <c r="F193" i="128"/>
  <c r="G193" i="128"/>
  <c r="F194" i="128"/>
  <c r="G194" i="128"/>
  <c r="F195" i="128"/>
  <c r="G195" i="128"/>
  <c r="F196" i="128"/>
  <c r="G196" i="128"/>
  <c r="F197" i="128"/>
  <c r="G197" i="128"/>
  <c r="F198" i="128"/>
  <c r="G198" i="128"/>
  <c r="F199" i="128"/>
  <c r="G199" i="128"/>
  <c r="F200" i="128"/>
  <c r="G200" i="128"/>
  <c r="F201" i="128"/>
  <c r="G201" i="128"/>
  <c r="F202" i="128"/>
  <c r="G202" i="128"/>
  <c r="F203" i="128"/>
  <c r="G203" i="128"/>
  <c r="F204" i="128"/>
  <c r="G204" i="128"/>
  <c r="F205" i="128"/>
  <c r="G205" i="128"/>
  <c r="F206" i="128"/>
  <c r="G206" i="128"/>
  <c r="F207" i="128"/>
  <c r="G207" i="128"/>
  <c r="F208" i="128"/>
  <c r="G208" i="128"/>
  <c r="F209" i="128"/>
  <c r="G209" i="128"/>
  <c r="F210" i="128"/>
  <c r="G210" i="128"/>
  <c r="F211" i="128"/>
  <c r="G211" i="128"/>
  <c r="F212" i="128"/>
  <c r="G212" i="128"/>
  <c r="F213" i="128"/>
  <c r="G213" i="128"/>
  <c r="F214" i="128"/>
  <c r="G214" i="128"/>
  <c r="F215" i="128"/>
  <c r="G215" i="128"/>
  <c r="F216" i="128"/>
  <c r="G216" i="128"/>
  <c r="F217" i="128"/>
  <c r="G217" i="128"/>
  <c r="F218" i="128"/>
  <c r="G218" i="128"/>
  <c r="F219" i="128"/>
  <c r="G219" i="128"/>
  <c r="F220" i="128"/>
  <c r="G220" i="128"/>
  <c r="F221" i="128"/>
  <c r="G221" i="128"/>
  <c r="F222" i="128"/>
  <c r="G222" i="128"/>
  <c r="F223" i="128"/>
  <c r="G223" i="128"/>
  <c r="F224" i="128"/>
  <c r="G224" i="128"/>
  <c r="F225" i="128"/>
  <c r="G225" i="128"/>
  <c r="F226" i="128"/>
  <c r="G226" i="128"/>
  <c r="F227" i="128"/>
  <c r="G227" i="128"/>
  <c r="F228" i="128"/>
  <c r="G228" i="128"/>
  <c r="F229" i="128"/>
  <c r="G229" i="128"/>
  <c r="F230" i="128"/>
  <c r="G230" i="128"/>
  <c r="F231" i="128"/>
  <c r="G231" i="128"/>
  <c r="F232" i="128"/>
  <c r="G232" i="128"/>
  <c r="F233" i="128"/>
  <c r="G233" i="128"/>
  <c r="F234" i="128"/>
  <c r="G234" i="128"/>
  <c r="F235" i="128"/>
  <c r="G235" i="128"/>
  <c r="F236" i="128"/>
  <c r="G236" i="128"/>
  <c r="F237" i="128"/>
  <c r="G237" i="128"/>
  <c r="F238" i="128"/>
  <c r="G238" i="128"/>
  <c r="F239" i="128"/>
  <c r="G239" i="128"/>
  <c r="F240" i="128"/>
  <c r="G240" i="128"/>
  <c r="F241" i="128"/>
  <c r="G241" i="128"/>
  <c r="F242" i="128"/>
  <c r="G242" i="128"/>
  <c r="F243" i="128"/>
  <c r="G243" i="128"/>
  <c r="F244" i="128"/>
  <c r="G244" i="128"/>
  <c r="F245" i="128"/>
  <c r="G245" i="128"/>
  <c r="F246" i="128"/>
  <c r="G246" i="128"/>
  <c r="F247" i="128"/>
  <c r="G247" i="128"/>
  <c r="F248" i="128"/>
  <c r="G248" i="128"/>
  <c r="F249" i="128"/>
  <c r="G249" i="128"/>
  <c r="F250" i="128"/>
  <c r="G250" i="128"/>
  <c r="F251" i="128"/>
  <c r="G251" i="128"/>
  <c r="F252" i="128"/>
  <c r="G252" i="128"/>
  <c r="F253" i="128"/>
  <c r="G253" i="128"/>
  <c r="F254" i="128"/>
  <c r="G254" i="128"/>
  <c r="F255" i="128"/>
  <c r="G255" i="128"/>
  <c r="F256" i="128"/>
  <c r="G256" i="128"/>
  <c r="F257" i="128"/>
  <c r="G257" i="128"/>
  <c r="F258" i="128"/>
  <c r="G258" i="128"/>
  <c r="F259" i="128"/>
  <c r="G259" i="128"/>
  <c r="F260" i="128"/>
  <c r="G260" i="128"/>
  <c r="F261" i="128"/>
  <c r="G261" i="128"/>
  <c r="F262" i="128"/>
  <c r="G262" i="128"/>
  <c r="F263" i="128"/>
  <c r="G263" i="128"/>
  <c r="F264" i="128"/>
  <c r="G264" i="128"/>
  <c r="F265" i="128"/>
  <c r="G265" i="128"/>
  <c r="F266" i="128"/>
  <c r="G266" i="128"/>
  <c r="F267" i="128"/>
  <c r="G267" i="128"/>
  <c r="F268" i="128"/>
  <c r="G268" i="128"/>
  <c r="F269" i="128"/>
  <c r="G269" i="128"/>
  <c r="F270" i="128"/>
  <c r="G270" i="128"/>
  <c r="F271" i="128"/>
  <c r="G271" i="128"/>
  <c r="F272" i="128"/>
  <c r="G272" i="128"/>
  <c r="F273" i="128"/>
  <c r="G273" i="128"/>
  <c r="F274" i="128"/>
  <c r="G274" i="128"/>
  <c r="F275" i="128"/>
  <c r="G275" i="128"/>
  <c r="F276" i="128"/>
  <c r="G276" i="128"/>
  <c r="F277" i="128"/>
  <c r="G277" i="128"/>
  <c r="F278" i="128"/>
  <c r="G278" i="128"/>
  <c r="F279" i="128"/>
  <c r="G279" i="128"/>
  <c r="F280" i="128"/>
  <c r="G280" i="128"/>
  <c r="F281" i="128"/>
  <c r="G281" i="128"/>
  <c r="F282" i="128"/>
  <c r="G282" i="128"/>
  <c r="F283" i="128"/>
  <c r="G283" i="128"/>
  <c r="F284" i="128"/>
  <c r="G284" i="128"/>
  <c r="F285" i="128"/>
  <c r="G285" i="128"/>
  <c r="F286" i="128"/>
  <c r="G286" i="128"/>
  <c r="F287" i="128"/>
  <c r="G287" i="128"/>
  <c r="F288" i="128"/>
  <c r="G288" i="128"/>
  <c r="F289" i="128"/>
  <c r="G289" i="128"/>
  <c r="F290" i="128"/>
  <c r="G290" i="128"/>
  <c r="F291" i="128"/>
  <c r="G291" i="128"/>
  <c r="F292" i="128"/>
  <c r="G292" i="128"/>
  <c r="F293" i="128"/>
  <c r="G293" i="128"/>
  <c r="F294" i="128"/>
  <c r="G294" i="128"/>
  <c r="F295" i="128"/>
  <c r="G295" i="128"/>
  <c r="F296" i="128"/>
  <c r="G296" i="128"/>
  <c r="F297" i="128"/>
  <c r="G297" i="128"/>
  <c r="F298" i="128"/>
  <c r="G298" i="128"/>
  <c r="F299" i="128"/>
  <c r="G299" i="128"/>
  <c r="F300" i="128"/>
  <c r="G300" i="128"/>
  <c r="F301" i="128"/>
  <c r="G301" i="128"/>
  <c r="F302" i="128"/>
  <c r="G302" i="128"/>
  <c r="F303" i="128"/>
  <c r="G303" i="128"/>
  <c r="F304" i="128"/>
  <c r="G304" i="128"/>
  <c r="F305" i="128"/>
  <c r="G305" i="128"/>
  <c r="F306" i="128"/>
  <c r="G306" i="128"/>
  <c r="F307" i="128"/>
  <c r="G307" i="128"/>
  <c r="F308" i="128"/>
  <c r="G308" i="128"/>
  <c r="F309" i="128"/>
  <c r="G309" i="128"/>
  <c r="F310" i="128"/>
  <c r="G310" i="128"/>
  <c r="F311" i="128"/>
  <c r="G311" i="128"/>
  <c r="F312" i="128"/>
  <c r="G312" i="128"/>
  <c r="F313" i="128"/>
  <c r="G313" i="128"/>
  <c r="F314" i="128"/>
  <c r="G314" i="128"/>
  <c r="F315" i="128"/>
  <c r="G315" i="128"/>
  <c r="F316" i="128"/>
  <c r="G316" i="128"/>
  <c r="F317" i="128"/>
  <c r="G317" i="128"/>
  <c r="F318" i="128"/>
  <c r="G318" i="128"/>
  <c r="F319" i="128"/>
  <c r="G319" i="128"/>
  <c r="F320" i="128"/>
  <c r="G320" i="128"/>
  <c r="F321" i="128"/>
  <c r="G321" i="128"/>
  <c r="F322" i="128"/>
  <c r="G322" i="128"/>
  <c r="F323" i="128"/>
  <c r="G323" i="128"/>
  <c r="F324" i="128"/>
  <c r="G324" i="128"/>
  <c r="F325" i="128"/>
  <c r="G325" i="128"/>
  <c r="F326" i="128"/>
  <c r="G326" i="128"/>
  <c r="F327" i="128"/>
  <c r="G327" i="128"/>
  <c r="F328" i="128"/>
  <c r="G328" i="128"/>
  <c r="F329" i="128"/>
  <c r="G329" i="128"/>
  <c r="F330" i="128"/>
  <c r="G330" i="128"/>
  <c r="F331" i="128"/>
  <c r="G331" i="128"/>
  <c r="F332" i="128"/>
  <c r="G332" i="128"/>
  <c r="F333" i="128"/>
  <c r="G333" i="128"/>
  <c r="F334" i="128"/>
  <c r="G334" i="128"/>
  <c r="F335" i="128"/>
  <c r="G335" i="128"/>
  <c r="F336" i="128"/>
  <c r="G336" i="128"/>
  <c r="F337" i="128"/>
  <c r="G337" i="128"/>
  <c r="F338" i="128"/>
  <c r="G338" i="128"/>
  <c r="F339" i="128"/>
  <c r="G339" i="128"/>
  <c r="F340" i="128"/>
  <c r="G340" i="128"/>
  <c r="F341" i="128"/>
  <c r="G341" i="128"/>
  <c r="F342" i="128"/>
  <c r="G342" i="128"/>
  <c r="F343" i="128"/>
  <c r="G343" i="128"/>
  <c r="F344" i="128"/>
  <c r="G344" i="128"/>
  <c r="F345" i="128"/>
  <c r="G345" i="128"/>
  <c r="F346" i="128"/>
  <c r="G346" i="128"/>
  <c r="F347" i="128"/>
  <c r="G347" i="128"/>
  <c r="F348" i="128"/>
  <c r="G348" i="128"/>
  <c r="F349" i="128"/>
  <c r="G349" i="128"/>
  <c r="F350" i="128"/>
  <c r="G350" i="128"/>
  <c r="F351" i="128"/>
  <c r="G351" i="128"/>
  <c r="F352" i="128"/>
  <c r="G352" i="128"/>
  <c r="F353" i="128"/>
  <c r="G353" i="128"/>
  <c r="F354" i="128"/>
  <c r="G354" i="128"/>
  <c r="F355" i="128"/>
  <c r="G355" i="128"/>
  <c r="F356" i="128"/>
  <c r="G356" i="128"/>
  <c r="F357" i="128"/>
  <c r="G357" i="128"/>
  <c r="F358" i="128"/>
  <c r="G358" i="128"/>
  <c r="F359" i="128"/>
  <c r="G359" i="128"/>
  <c r="F360" i="128"/>
  <c r="G360" i="128"/>
  <c r="F361" i="128"/>
  <c r="G361" i="128"/>
  <c r="F362" i="128"/>
  <c r="G362" i="128"/>
  <c r="F363" i="128"/>
  <c r="G363" i="128"/>
  <c r="F364" i="128"/>
  <c r="G364" i="128"/>
  <c r="F365" i="128"/>
  <c r="G365" i="128"/>
  <c r="F366" i="128"/>
  <c r="G366" i="128"/>
  <c r="F367" i="128"/>
  <c r="G367" i="128"/>
  <c r="F368" i="128"/>
  <c r="G368" i="128"/>
  <c r="F369" i="128"/>
  <c r="G369" i="128"/>
  <c r="F370" i="128"/>
  <c r="G370" i="128"/>
  <c r="F371" i="128"/>
  <c r="G371" i="128"/>
  <c r="F372" i="128"/>
  <c r="G372" i="128"/>
  <c r="F373" i="128"/>
  <c r="G373" i="128"/>
  <c r="F374" i="128"/>
  <c r="G374" i="128"/>
  <c r="F375" i="128"/>
  <c r="G375" i="128"/>
  <c r="F376" i="128"/>
  <c r="G376" i="128"/>
  <c r="F377" i="128"/>
  <c r="G377" i="128"/>
  <c r="F378" i="128"/>
  <c r="G378" i="128"/>
  <c r="F379" i="128"/>
  <c r="G379" i="128"/>
  <c r="F380" i="128"/>
  <c r="G380" i="128"/>
  <c r="F381" i="128"/>
  <c r="G381" i="128"/>
  <c r="F382" i="128"/>
  <c r="G382" i="128"/>
  <c r="F383" i="128"/>
  <c r="G383" i="128"/>
  <c r="F384" i="128"/>
  <c r="G384" i="128"/>
  <c r="F385" i="128"/>
  <c r="G385" i="128"/>
  <c r="F386" i="128"/>
  <c r="G386" i="128"/>
  <c r="F387" i="128"/>
  <c r="G387" i="128"/>
  <c r="F388" i="128"/>
  <c r="G388" i="128"/>
  <c r="F389" i="128"/>
  <c r="G389" i="128"/>
  <c r="F390" i="128"/>
  <c r="G390" i="128"/>
  <c r="F391" i="128"/>
  <c r="G391" i="128"/>
  <c r="F392" i="128"/>
  <c r="G392" i="128"/>
  <c r="F393" i="128"/>
  <c r="G393" i="128"/>
  <c r="F394" i="128"/>
  <c r="G394" i="128"/>
  <c r="F395" i="128"/>
  <c r="G395" i="128"/>
  <c r="F396" i="128"/>
  <c r="G396" i="128"/>
  <c r="F397" i="128"/>
  <c r="G397" i="128"/>
  <c r="F398" i="128"/>
  <c r="G398" i="128"/>
  <c r="F399" i="128"/>
  <c r="G399" i="128"/>
  <c r="F400" i="128"/>
  <c r="G400" i="128"/>
  <c r="E2" i="127"/>
  <c r="I37" i="76" s="1"/>
  <c r="A5" i="127"/>
  <c r="D5" i="127"/>
  <c r="E37" i="76" s="1"/>
  <c r="A6" i="127"/>
  <c r="D7" i="127"/>
  <c r="D2" i="138"/>
  <c r="H31" i="76" s="1"/>
  <c r="E2" i="138"/>
  <c r="I31" i="76" s="1"/>
  <c r="A5" i="138"/>
  <c r="G5" i="138"/>
  <c r="E31" i="76" s="1"/>
  <c r="A6" i="138"/>
  <c r="J6" i="138"/>
  <c r="H12" i="138"/>
  <c r="J12" i="138" s="1"/>
  <c r="H13" i="138"/>
  <c r="H14" i="138"/>
  <c r="J14" i="138" s="1"/>
  <c r="K14" i="138" s="1"/>
  <c r="H15" i="138"/>
  <c r="J15" i="138" s="1"/>
  <c r="K15" i="138" s="1"/>
  <c r="H16" i="138"/>
  <c r="J16" i="138" s="1"/>
  <c r="K16" i="138" s="1"/>
  <c r="D17" i="138"/>
  <c r="F21" i="138"/>
  <c r="J21" i="138"/>
  <c r="F22" i="138"/>
  <c r="K22" i="138" s="1"/>
  <c r="J22" i="138"/>
  <c r="F23" i="138"/>
  <c r="J23" i="138"/>
  <c r="K23" i="138"/>
  <c r="F24" i="138"/>
  <c r="J24" i="138"/>
  <c r="K24" i="138"/>
  <c r="F25" i="138"/>
  <c r="K25" i="138" s="1"/>
  <c r="J25" i="138"/>
  <c r="C26" i="138"/>
  <c r="D26" i="138"/>
  <c r="E26" i="138"/>
  <c r="G26" i="138"/>
  <c r="H26" i="138"/>
  <c r="I26" i="138"/>
  <c r="D2" i="137"/>
  <c r="H30" i="76" s="1"/>
  <c r="E2" i="137"/>
  <c r="I30" i="76" s="1"/>
  <c r="A5" i="137"/>
  <c r="G5" i="137"/>
  <c r="E30" i="76" s="1"/>
  <c r="A6" i="137"/>
  <c r="J6" i="137"/>
  <c r="E11" i="137"/>
  <c r="G11" i="137" s="1"/>
  <c r="E12" i="137"/>
  <c r="G12" i="137" s="1"/>
  <c r="I12" i="137" s="1"/>
  <c r="E13" i="137"/>
  <c r="G13" i="137" s="1"/>
  <c r="I13" i="137" s="1"/>
  <c r="E14" i="137"/>
  <c r="G14" i="137" s="1"/>
  <c r="I14" i="137" s="1"/>
  <c r="E15" i="137"/>
  <c r="G15" i="137" s="1"/>
  <c r="I15" i="137" s="1"/>
  <c r="C16" i="137"/>
  <c r="D16" i="137"/>
  <c r="F16" i="137"/>
  <c r="H16" i="137"/>
  <c r="K16" i="137"/>
  <c r="L16" i="137"/>
  <c r="E22" i="137"/>
  <c r="G22" i="137" s="1"/>
  <c r="E23" i="137"/>
  <c r="G23" i="137" s="1"/>
  <c r="I23" i="137" s="1"/>
  <c r="E24" i="137"/>
  <c r="G24" i="137" s="1"/>
  <c r="I24" i="137" s="1"/>
  <c r="E25" i="137"/>
  <c r="G25" i="137" s="1"/>
  <c r="I25" i="137" s="1"/>
  <c r="E26" i="137"/>
  <c r="G26" i="137" s="1"/>
  <c r="I26" i="137" s="1"/>
  <c r="C27" i="137"/>
  <c r="D27" i="137"/>
  <c r="F27" i="137"/>
  <c r="H27" i="137"/>
  <c r="K27" i="137"/>
  <c r="L27" i="137"/>
  <c r="E44" i="137"/>
  <c r="G44" i="137" s="1"/>
  <c r="E45" i="137"/>
  <c r="G45" i="137" s="1"/>
  <c r="I45" i="137" s="1"/>
  <c r="E46" i="137"/>
  <c r="G46" i="137" s="1"/>
  <c r="I46" i="137" s="1"/>
  <c r="E47" i="137"/>
  <c r="G47" i="137" s="1"/>
  <c r="I47" i="137" s="1"/>
  <c r="E48" i="137"/>
  <c r="G48" i="137" s="1"/>
  <c r="I48" i="137" s="1"/>
  <c r="C49" i="137"/>
  <c r="D49" i="137"/>
  <c r="F49" i="137"/>
  <c r="H49" i="137"/>
  <c r="K49" i="137"/>
  <c r="L49" i="137"/>
  <c r="F54" i="137"/>
  <c r="K54" i="137"/>
  <c r="F55" i="137"/>
  <c r="L55" i="137" s="1"/>
  <c r="K55" i="137"/>
  <c r="F56" i="137"/>
  <c r="L56" i="137" s="1"/>
  <c r="K56" i="137"/>
  <c r="F57" i="137"/>
  <c r="L57" i="137" s="1"/>
  <c r="K57" i="137"/>
  <c r="F58" i="137"/>
  <c r="L58" i="137" s="1"/>
  <c r="K58" i="137"/>
  <c r="C59" i="137"/>
  <c r="D59" i="137"/>
  <c r="E59" i="137"/>
  <c r="G59" i="137"/>
  <c r="H59" i="137"/>
  <c r="I59" i="137"/>
  <c r="D2" i="136"/>
  <c r="H29" i="76" s="1"/>
  <c r="E2" i="136"/>
  <c r="I29" i="76" s="1"/>
  <c r="A5" i="136"/>
  <c r="H5" i="136"/>
  <c r="E29" i="76" s="1"/>
  <c r="A6" i="136"/>
  <c r="K6" i="136"/>
  <c r="J12" i="136"/>
  <c r="L12" i="136"/>
  <c r="J13" i="136"/>
  <c r="L13" i="136" s="1"/>
  <c r="M13" i="136" s="1"/>
  <c r="J14" i="136"/>
  <c r="J15" i="136"/>
  <c r="L15" i="136" s="1"/>
  <c r="M15" i="136"/>
  <c r="J16" i="136"/>
  <c r="L16" i="136" s="1"/>
  <c r="M16" i="136" s="1"/>
  <c r="D17" i="136"/>
  <c r="F17" i="136"/>
  <c r="M20" i="136"/>
  <c r="M21" i="136"/>
  <c r="M22" i="136"/>
  <c r="M23" i="136"/>
  <c r="M24" i="136"/>
  <c r="C25" i="136"/>
  <c r="D25" i="136"/>
  <c r="E25" i="136"/>
  <c r="F25" i="136"/>
  <c r="H25" i="136"/>
  <c r="I25" i="136"/>
  <c r="K25" i="136"/>
  <c r="L25" i="136"/>
  <c r="J48" i="136"/>
  <c r="L48" i="136" s="1"/>
  <c r="J49" i="136"/>
  <c r="L49" i="136" s="1"/>
  <c r="M49" i="136" s="1"/>
  <c r="J50" i="136"/>
  <c r="L50" i="136" s="1"/>
  <c r="M50" i="136" s="1"/>
  <c r="J51" i="136"/>
  <c r="L51" i="136" s="1"/>
  <c r="M51" i="136" s="1"/>
  <c r="J52" i="136"/>
  <c r="L52" i="136" s="1"/>
  <c r="M52" i="136" s="1"/>
  <c r="D53" i="136"/>
  <c r="F53" i="136"/>
  <c r="M56" i="136"/>
  <c r="M57" i="136"/>
  <c r="M58" i="136"/>
  <c r="M59" i="136"/>
  <c r="M60" i="136"/>
  <c r="C61" i="136"/>
  <c r="D61" i="136"/>
  <c r="E61" i="136"/>
  <c r="F61" i="136"/>
  <c r="H61" i="136"/>
  <c r="I61" i="136"/>
  <c r="K61" i="136"/>
  <c r="L61" i="136"/>
  <c r="A3" i="135"/>
  <c r="F3" i="135"/>
  <c r="E28" i="76" s="1"/>
  <c r="A4" i="135"/>
  <c r="F5" i="135"/>
  <c r="D7" i="135"/>
  <c r="E7" i="135"/>
  <c r="G7" i="135"/>
  <c r="F9" i="135"/>
  <c r="G9" i="135"/>
  <c r="F10" i="135"/>
  <c r="G10" i="135"/>
  <c r="F11" i="135"/>
  <c r="G11" i="135"/>
  <c r="F12" i="135"/>
  <c r="G12" i="135"/>
  <c r="F13" i="135"/>
  <c r="G13" i="135"/>
  <c r="F14" i="135"/>
  <c r="G14" i="135"/>
  <c r="F15" i="135"/>
  <c r="G15" i="135"/>
  <c r="F16" i="135"/>
  <c r="G16" i="135"/>
  <c r="F17" i="135"/>
  <c r="G17" i="135"/>
  <c r="F18" i="135"/>
  <c r="G18" i="135"/>
  <c r="F19" i="135"/>
  <c r="G19" i="135"/>
  <c r="F20" i="135"/>
  <c r="G20" i="135"/>
  <c r="F21" i="135"/>
  <c r="G21" i="135"/>
  <c r="F22" i="135"/>
  <c r="G22" i="135"/>
  <c r="F23" i="135"/>
  <c r="G23" i="135"/>
  <c r="F24" i="135"/>
  <c r="G24" i="135"/>
  <c r="F25" i="135"/>
  <c r="G25" i="135"/>
  <c r="F26" i="135"/>
  <c r="G26" i="135"/>
  <c r="F27" i="135"/>
  <c r="G27" i="135"/>
  <c r="F28" i="135"/>
  <c r="G28" i="135"/>
  <c r="F29" i="135"/>
  <c r="G29" i="135"/>
  <c r="F30" i="135"/>
  <c r="G30" i="135"/>
  <c r="F31" i="135"/>
  <c r="G31" i="135"/>
  <c r="F32" i="135"/>
  <c r="G32" i="135"/>
  <c r="F33" i="135"/>
  <c r="G33" i="135"/>
  <c r="F34" i="135"/>
  <c r="G34" i="135"/>
  <c r="F35" i="135"/>
  <c r="G35" i="135"/>
  <c r="F36" i="135"/>
  <c r="G36" i="135"/>
  <c r="F37" i="135"/>
  <c r="G37" i="135"/>
  <c r="F38" i="135"/>
  <c r="G38" i="135"/>
  <c r="F39" i="135"/>
  <c r="G39" i="135"/>
  <c r="F40" i="135"/>
  <c r="G40" i="135"/>
  <c r="F41" i="135"/>
  <c r="G41" i="135"/>
  <c r="F42" i="135"/>
  <c r="G42" i="135"/>
  <c r="F43" i="135"/>
  <c r="G43" i="135"/>
  <c r="F44" i="135"/>
  <c r="G44" i="135"/>
  <c r="F45" i="135"/>
  <c r="G45" i="135"/>
  <c r="F46" i="135"/>
  <c r="G46" i="135"/>
  <c r="F47" i="135"/>
  <c r="G47" i="135"/>
  <c r="F48" i="135"/>
  <c r="G48" i="135"/>
  <c r="F49" i="135"/>
  <c r="G49" i="135"/>
  <c r="F50" i="135"/>
  <c r="G50" i="135"/>
  <c r="F51" i="135"/>
  <c r="G51" i="135"/>
  <c r="F52" i="135"/>
  <c r="G52" i="135"/>
  <c r="F53" i="135"/>
  <c r="G53" i="135"/>
  <c r="F54" i="135"/>
  <c r="G54" i="135"/>
  <c r="F55" i="135"/>
  <c r="G55" i="135"/>
  <c r="F56" i="135"/>
  <c r="G56" i="135"/>
  <c r="F57" i="135"/>
  <c r="G57" i="135"/>
  <c r="F58" i="135"/>
  <c r="G58" i="135"/>
  <c r="F59" i="135"/>
  <c r="G59" i="135"/>
  <c r="F60" i="135"/>
  <c r="G60" i="135"/>
  <c r="F61" i="135"/>
  <c r="G61" i="135"/>
  <c r="F62" i="135"/>
  <c r="G62" i="135"/>
  <c r="F63" i="135"/>
  <c r="G63" i="135"/>
  <c r="F64" i="135"/>
  <c r="G64" i="135"/>
  <c r="F65" i="135"/>
  <c r="G65" i="135"/>
  <c r="F66" i="135"/>
  <c r="G66" i="135"/>
  <c r="F67" i="135"/>
  <c r="G67" i="135"/>
  <c r="F68" i="135"/>
  <c r="G68" i="135"/>
  <c r="F69" i="135"/>
  <c r="G69" i="135"/>
  <c r="F70" i="135"/>
  <c r="G70" i="135"/>
  <c r="F71" i="135"/>
  <c r="G71" i="135"/>
  <c r="F72" i="135"/>
  <c r="G72" i="135"/>
  <c r="F73" i="135"/>
  <c r="G73" i="135"/>
  <c r="F74" i="135"/>
  <c r="G74" i="135"/>
  <c r="F75" i="135"/>
  <c r="G75" i="135"/>
  <c r="F76" i="135"/>
  <c r="G76" i="135"/>
  <c r="F77" i="135"/>
  <c r="G77" i="135"/>
  <c r="F78" i="135"/>
  <c r="G78" i="135"/>
  <c r="F79" i="135"/>
  <c r="G79" i="135"/>
  <c r="F80" i="135"/>
  <c r="G80" i="135"/>
  <c r="F81" i="135"/>
  <c r="G81" i="135"/>
  <c r="F82" i="135"/>
  <c r="G82" i="135"/>
  <c r="F83" i="135"/>
  <c r="G83" i="135"/>
  <c r="F84" i="135"/>
  <c r="G84" i="135"/>
  <c r="F85" i="135"/>
  <c r="G85" i="135"/>
  <c r="F86" i="135"/>
  <c r="G86" i="135"/>
  <c r="F87" i="135"/>
  <c r="G87" i="135"/>
  <c r="F88" i="135"/>
  <c r="G88" i="135"/>
  <c r="F89" i="135"/>
  <c r="G89" i="135"/>
  <c r="F90" i="135"/>
  <c r="G90" i="135"/>
  <c r="F91" i="135"/>
  <c r="G91" i="135"/>
  <c r="F92" i="135"/>
  <c r="G92" i="135"/>
  <c r="F93" i="135"/>
  <c r="G93" i="135"/>
  <c r="F94" i="135"/>
  <c r="G94" i="135"/>
  <c r="F95" i="135"/>
  <c r="G95" i="135"/>
  <c r="F96" i="135"/>
  <c r="G96" i="135"/>
  <c r="F97" i="135"/>
  <c r="G97" i="135"/>
  <c r="F98" i="135"/>
  <c r="G98" i="135"/>
  <c r="F99" i="135"/>
  <c r="G99" i="135"/>
  <c r="F100" i="135"/>
  <c r="G100" i="135"/>
  <c r="F101" i="135"/>
  <c r="G101" i="135"/>
  <c r="F102" i="135"/>
  <c r="G102" i="135"/>
  <c r="F103" i="135"/>
  <c r="G103" i="135"/>
  <c r="F104" i="135"/>
  <c r="G104" i="135"/>
  <c r="F105" i="135"/>
  <c r="G105" i="135"/>
  <c r="F106" i="135"/>
  <c r="G106" i="135"/>
  <c r="F107" i="135"/>
  <c r="G107" i="135"/>
  <c r="F108" i="135"/>
  <c r="G108" i="135"/>
  <c r="F109" i="135"/>
  <c r="G109" i="135"/>
  <c r="F110" i="135"/>
  <c r="G110" i="135"/>
  <c r="F111" i="135"/>
  <c r="G111" i="135"/>
  <c r="F112" i="135"/>
  <c r="G112" i="135"/>
  <c r="F113" i="135"/>
  <c r="G113" i="135"/>
  <c r="F114" i="135"/>
  <c r="G114" i="135"/>
  <c r="F115" i="135"/>
  <c r="G115" i="135"/>
  <c r="F116" i="135"/>
  <c r="G116" i="135"/>
  <c r="F117" i="135"/>
  <c r="G117" i="135"/>
  <c r="F118" i="135"/>
  <c r="G118" i="135"/>
  <c r="F119" i="135"/>
  <c r="G119" i="135"/>
  <c r="F120" i="135"/>
  <c r="G120" i="135"/>
  <c r="F121" i="135"/>
  <c r="G121" i="135"/>
  <c r="F122" i="135"/>
  <c r="G122" i="135"/>
  <c r="F123" i="135"/>
  <c r="G123" i="135"/>
  <c r="F124" i="135"/>
  <c r="G124" i="135"/>
  <c r="F125" i="135"/>
  <c r="G125" i="135"/>
  <c r="F126" i="135"/>
  <c r="G126" i="135"/>
  <c r="F127" i="135"/>
  <c r="G127" i="135"/>
  <c r="F128" i="135"/>
  <c r="G128" i="135"/>
  <c r="F129" i="135"/>
  <c r="G129" i="135"/>
  <c r="F130" i="135"/>
  <c r="G130" i="135"/>
  <c r="F131" i="135"/>
  <c r="G131" i="135"/>
  <c r="F132" i="135"/>
  <c r="G132" i="135"/>
  <c r="F133" i="135"/>
  <c r="G133" i="135"/>
  <c r="F134" i="135"/>
  <c r="G134" i="135"/>
  <c r="F135" i="135"/>
  <c r="G135" i="135"/>
  <c r="F136" i="135"/>
  <c r="G136" i="135"/>
  <c r="F137" i="135"/>
  <c r="G137" i="135"/>
  <c r="F138" i="135"/>
  <c r="G138" i="135"/>
  <c r="F139" i="135"/>
  <c r="G139" i="135"/>
  <c r="F140" i="135"/>
  <c r="G140" i="135"/>
  <c r="F141" i="135"/>
  <c r="G141" i="135"/>
  <c r="F142" i="135"/>
  <c r="G142" i="135"/>
  <c r="F143" i="135"/>
  <c r="G143" i="135"/>
  <c r="F144" i="135"/>
  <c r="G144" i="135"/>
  <c r="F145" i="135"/>
  <c r="G145" i="135"/>
  <c r="F146" i="135"/>
  <c r="G146" i="135"/>
  <c r="F147" i="135"/>
  <c r="G147" i="135"/>
  <c r="F148" i="135"/>
  <c r="G148" i="135"/>
  <c r="F149" i="135"/>
  <c r="G149" i="135"/>
  <c r="F150" i="135"/>
  <c r="G150" i="135"/>
  <c r="F151" i="135"/>
  <c r="G151" i="135"/>
  <c r="F152" i="135"/>
  <c r="G152" i="135"/>
  <c r="F153" i="135"/>
  <c r="G153" i="135"/>
  <c r="F154" i="135"/>
  <c r="G154" i="135"/>
  <c r="F155" i="135"/>
  <c r="G155" i="135"/>
  <c r="F156" i="135"/>
  <c r="G156" i="135"/>
  <c r="F157" i="135"/>
  <c r="G157" i="135"/>
  <c r="F158" i="135"/>
  <c r="G158" i="135"/>
  <c r="F159" i="135"/>
  <c r="G159" i="135"/>
  <c r="F160" i="135"/>
  <c r="G160" i="135"/>
  <c r="F161" i="135"/>
  <c r="G161" i="135"/>
  <c r="F162" i="135"/>
  <c r="G162" i="135"/>
  <c r="F163" i="135"/>
  <c r="G163" i="135"/>
  <c r="F164" i="135"/>
  <c r="G164" i="135"/>
  <c r="F165" i="135"/>
  <c r="G165" i="135"/>
  <c r="F166" i="135"/>
  <c r="G166" i="135"/>
  <c r="F167" i="135"/>
  <c r="G167" i="135"/>
  <c r="F168" i="135"/>
  <c r="G168" i="135"/>
  <c r="F169" i="135"/>
  <c r="G169" i="135"/>
  <c r="F170" i="135"/>
  <c r="G170" i="135"/>
  <c r="F171" i="135"/>
  <c r="G171" i="135"/>
  <c r="F172" i="135"/>
  <c r="G172" i="135"/>
  <c r="F173" i="135"/>
  <c r="G173" i="135"/>
  <c r="F174" i="135"/>
  <c r="G174" i="135"/>
  <c r="F175" i="135"/>
  <c r="G175" i="135"/>
  <c r="F176" i="135"/>
  <c r="G176" i="135"/>
  <c r="F177" i="135"/>
  <c r="G177" i="135"/>
  <c r="F178" i="135"/>
  <c r="G178" i="135"/>
  <c r="F179" i="135"/>
  <c r="G179" i="135"/>
  <c r="F180" i="135"/>
  <c r="G180" i="135"/>
  <c r="F181" i="135"/>
  <c r="G181" i="135"/>
  <c r="F182" i="135"/>
  <c r="G182" i="135"/>
  <c r="F183" i="135"/>
  <c r="G183" i="135"/>
  <c r="F184" i="135"/>
  <c r="G184" i="135"/>
  <c r="F185" i="135"/>
  <c r="G185" i="135"/>
  <c r="F186" i="135"/>
  <c r="G186" i="135"/>
  <c r="F187" i="135"/>
  <c r="G187" i="135"/>
  <c r="F188" i="135"/>
  <c r="G188" i="135"/>
  <c r="F189" i="135"/>
  <c r="G189" i="135"/>
  <c r="F190" i="135"/>
  <c r="G190" i="135"/>
  <c r="F191" i="135"/>
  <c r="G191" i="135"/>
  <c r="F192" i="135"/>
  <c r="G192" i="135"/>
  <c r="F193" i="135"/>
  <c r="G193" i="135"/>
  <c r="F194" i="135"/>
  <c r="G194" i="135"/>
  <c r="F195" i="135"/>
  <c r="G195" i="135"/>
  <c r="F196" i="135"/>
  <c r="G196" i="135"/>
  <c r="F197" i="135"/>
  <c r="G197" i="135"/>
  <c r="F198" i="135"/>
  <c r="G198" i="135"/>
  <c r="F199" i="135"/>
  <c r="G199" i="135"/>
  <c r="F200" i="135"/>
  <c r="G200" i="135"/>
  <c r="F201" i="135"/>
  <c r="G201" i="135"/>
  <c r="F202" i="135"/>
  <c r="G202" i="135"/>
  <c r="F203" i="135"/>
  <c r="G203" i="135"/>
  <c r="F204" i="135"/>
  <c r="G204" i="135"/>
  <c r="F205" i="135"/>
  <c r="G205" i="135"/>
  <c r="F206" i="135"/>
  <c r="G206" i="135"/>
  <c r="F207" i="135"/>
  <c r="G207" i="135"/>
  <c r="F208" i="135"/>
  <c r="G208" i="135"/>
  <c r="F209" i="135"/>
  <c r="G209" i="135"/>
  <c r="F210" i="135"/>
  <c r="G210" i="135"/>
  <c r="F211" i="135"/>
  <c r="G211" i="135"/>
  <c r="F212" i="135"/>
  <c r="G212" i="135"/>
  <c r="F213" i="135"/>
  <c r="G213" i="135"/>
  <c r="F214" i="135"/>
  <c r="G214" i="135"/>
  <c r="F215" i="135"/>
  <c r="G215" i="135"/>
  <c r="F216" i="135"/>
  <c r="G216" i="135"/>
  <c r="F217" i="135"/>
  <c r="G217" i="135"/>
  <c r="F218" i="135"/>
  <c r="G218" i="135"/>
  <c r="F219" i="135"/>
  <c r="G219" i="135"/>
  <c r="F220" i="135"/>
  <c r="G220" i="135"/>
  <c r="F221" i="135"/>
  <c r="G221" i="135"/>
  <c r="F222" i="135"/>
  <c r="G222" i="135"/>
  <c r="F223" i="135"/>
  <c r="G223" i="135"/>
  <c r="F224" i="135"/>
  <c r="G224" i="135"/>
  <c r="F225" i="135"/>
  <c r="G225" i="135"/>
  <c r="F226" i="135"/>
  <c r="G226" i="135"/>
  <c r="F227" i="135"/>
  <c r="G227" i="135"/>
  <c r="F228" i="135"/>
  <c r="G228" i="135"/>
  <c r="F229" i="135"/>
  <c r="G229" i="135"/>
  <c r="F230" i="135"/>
  <c r="G230" i="135"/>
  <c r="F231" i="135"/>
  <c r="G231" i="135"/>
  <c r="F232" i="135"/>
  <c r="G232" i="135"/>
  <c r="F233" i="135"/>
  <c r="G233" i="135"/>
  <c r="F234" i="135"/>
  <c r="G234" i="135"/>
  <c r="F235" i="135"/>
  <c r="G235" i="135"/>
  <c r="F236" i="135"/>
  <c r="G236" i="135"/>
  <c r="F237" i="135"/>
  <c r="G237" i="135"/>
  <c r="F238" i="135"/>
  <c r="G238" i="135"/>
  <c r="F239" i="135"/>
  <c r="G239" i="135"/>
  <c r="F240" i="135"/>
  <c r="G240" i="135"/>
  <c r="F241" i="135"/>
  <c r="G241" i="135"/>
  <c r="F242" i="135"/>
  <c r="G242" i="135"/>
  <c r="F243" i="135"/>
  <c r="G243" i="135"/>
  <c r="F244" i="135"/>
  <c r="G244" i="135"/>
  <c r="F245" i="135"/>
  <c r="G245" i="135"/>
  <c r="F246" i="135"/>
  <c r="G246" i="135"/>
  <c r="F247" i="135"/>
  <c r="G247" i="135"/>
  <c r="F248" i="135"/>
  <c r="G248" i="135"/>
  <c r="F249" i="135"/>
  <c r="G249" i="135"/>
  <c r="F250" i="135"/>
  <c r="G250" i="135"/>
  <c r="F251" i="135"/>
  <c r="G251" i="135"/>
  <c r="F252" i="135"/>
  <c r="G252" i="135"/>
  <c r="F253" i="135"/>
  <c r="G253" i="135"/>
  <c r="F254" i="135"/>
  <c r="G254" i="135"/>
  <c r="F255" i="135"/>
  <c r="G255" i="135"/>
  <c r="F256" i="135"/>
  <c r="G256" i="135"/>
  <c r="F257" i="135"/>
  <c r="G257" i="135"/>
  <c r="F258" i="135"/>
  <c r="G258" i="135"/>
  <c r="F259" i="135"/>
  <c r="G259" i="135"/>
  <c r="F260" i="135"/>
  <c r="G260" i="135"/>
  <c r="F261" i="135"/>
  <c r="G261" i="135"/>
  <c r="F262" i="135"/>
  <c r="G262" i="135"/>
  <c r="F263" i="135"/>
  <c r="G263" i="135"/>
  <c r="F264" i="135"/>
  <c r="G264" i="135"/>
  <c r="F265" i="135"/>
  <c r="G265" i="135"/>
  <c r="F266" i="135"/>
  <c r="G266" i="135"/>
  <c r="F267" i="135"/>
  <c r="G267" i="135"/>
  <c r="F268" i="135"/>
  <c r="G268" i="135"/>
  <c r="F269" i="135"/>
  <c r="G269" i="135"/>
  <c r="F270" i="135"/>
  <c r="G270" i="135"/>
  <c r="F271" i="135"/>
  <c r="G271" i="135"/>
  <c r="F272" i="135"/>
  <c r="G272" i="135"/>
  <c r="F273" i="135"/>
  <c r="G273" i="135"/>
  <c r="F274" i="135"/>
  <c r="G274" i="135"/>
  <c r="F275" i="135"/>
  <c r="G275" i="135"/>
  <c r="F276" i="135"/>
  <c r="G276" i="135"/>
  <c r="F277" i="135"/>
  <c r="G277" i="135"/>
  <c r="F278" i="135"/>
  <c r="G278" i="135"/>
  <c r="F279" i="135"/>
  <c r="G279" i="135"/>
  <c r="F280" i="135"/>
  <c r="G280" i="135"/>
  <c r="F281" i="135"/>
  <c r="G281" i="135"/>
  <c r="F282" i="135"/>
  <c r="G282" i="135"/>
  <c r="F283" i="135"/>
  <c r="G283" i="135"/>
  <c r="F284" i="135"/>
  <c r="G284" i="135"/>
  <c r="F285" i="135"/>
  <c r="G285" i="135"/>
  <c r="F286" i="135"/>
  <c r="G286" i="135"/>
  <c r="F287" i="135"/>
  <c r="G287" i="135"/>
  <c r="F288" i="135"/>
  <c r="G288" i="135"/>
  <c r="F289" i="135"/>
  <c r="G289" i="135"/>
  <c r="F290" i="135"/>
  <c r="G290" i="135"/>
  <c r="F291" i="135"/>
  <c r="G291" i="135"/>
  <c r="F292" i="135"/>
  <c r="G292" i="135"/>
  <c r="F293" i="135"/>
  <c r="G293" i="135"/>
  <c r="F294" i="135"/>
  <c r="G294" i="135"/>
  <c r="F295" i="135"/>
  <c r="G295" i="135"/>
  <c r="F296" i="135"/>
  <c r="G296" i="135"/>
  <c r="F297" i="135"/>
  <c r="G297" i="135"/>
  <c r="F298" i="135"/>
  <c r="G298" i="135"/>
  <c r="F299" i="135"/>
  <c r="G299" i="135"/>
  <c r="F300" i="135"/>
  <c r="G300" i="135"/>
  <c r="F301" i="135"/>
  <c r="G301" i="135"/>
  <c r="F302" i="135"/>
  <c r="G302" i="135"/>
  <c r="F303" i="135"/>
  <c r="G303" i="135"/>
  <c r="F304" i="135"/>
  <c r="G304" i="135"/>
  <c r="F305" i="135"/>
  <c r="G305" i="135"/>
  <c r="F306" i="135"/>
  <c r="G306" i="135"/>
  <c r="F307" i="135"/>
  <c r="G307" i="135"/>
  <c r="F308" i="135"/>
  <c r="G308" i="135"/>
  <c r="F309" i="135"/>
  <c r="G309" i="135"/>
  <c r="F310" i="135"/>
  <c r="G310" i="135"/>
  <c r="F311" i="135"/>
  <c r="G311" i="135"/>
  <c r="F312" i="135"/>
  <c r="G312" i="135"/>
  <c r="F313" i="135"/>
  <c r="G313" i="135"/>
  <c r="F314" i="135"/>
  <c r="G314" i="135"/>
  <c r="F315" i="135"/>
  <c r="G315" i="135"/>
  <c r="F316" i="135"/>
  <c r="G316" i="135"/>
  <c r="F317" i="135"/>
  <c r="G317" i="135"/>
  <c r="F318" i="135"/>
  <c r="G318" i="135"/>
  <c r="F319" i="135"/>
  <c r="G319" i="135"/>
  <c r="F320" i="135"/>
  <c r="G320" i="135"/>
  <c r="F321" i="135"/>
  <c r="G321" i="135"/>
  <c r="F322" i="135"/>
  <c r="G322" i="135"/>
  <c r="F323" i="135"/>
  <c r="G323" i="135"/>
  <c r="F324" i="135"/>
  <c r="G324" i="135"/>
  <c r="F325" i="135"/>
  <c r="G325" i="135"/>
  <c r="F326" i="135"/>
  <c r="G326" i="135"/>
  <c r="F327" i="135"/>
  <c r="G327" i="135"/>
  <c r="F328" i="135"/>
  <c r="G328" i="135"/>
  <c r="F329" i="135"/>
  <c r="G329" i="135"/>
  <c r="F330" i="135"/>
  <c r="G330" i="135"/>
  <c r="F331" i="135"/>
  <c r="G331" i="135"/>
  <c r="F332" i="135"/>
  <c r="G332" i="135"/>
  <c r="F333" i="135"/>
  <c r="G333" i="135"/>
  <c r="F334" i="135"/>
  <c r="G334" i="135"/>
  <c r="F335" i="135"/>
  <c r="G335" i="135"/>
  <c r="F336" i="135"/>
  <c r="G336" i="135"/>
  <c r="F337" i="135"/>
  <c r="G337" i="135"/>
  <c r="F338" i="135"/>
  <c r="G338" i="135"/>
  <c r="F339" i="135"/>
  <c r="G339" i="135"/>
  <c r="F340" i="135"/>
  <c r="G340" i="135"/>
  <c r="F341" i="135"/>
  <c r="G341" i="135"/>
  <c r="F342" i="135"/>
  <c r="G342" i="135"/>
  <c r="F343" i="135"/>
  <c r="G343" i="135"/>
  <c r="F344" i="135"/>
  <c r="G344" i="135"/>
  <c r="F345" i="135"/>
  <c r="G345" i="135"/>
  <c r="F346" i="135"/>
  <c r="G346" i="135"/>
  <c r="F347" i="135"/>
  <c r="G347" i="135"/>
  <c r="F348" i="135"/>
  <c r="G348" i="135"/>
  <c r="F349" i="135"/>
  <c r="G349" i="135"/>
  <c r="F350" i="135"/>
  <c r="G350" i="135"/>
  <c r="F351" i="135"/>
  <c r="G351" i="135"/>
  <c r="F352" i="135"/>
  <c r="G352" i="135"/>
  <c r="F353" i="135"/>
  <c r="G353" i="135"/>
  <c r="F354" i="135"/>
  <c r="G354" i="135"/>
  <c r="F355" i="135"/>
  <c r="G355" i="135"/>
  <c r="F356" i="135"/>
  <c r="G356" i="135"/>
  <c r="F357" i="135"/>
  <c r="G357" i="135"/>
  <c r="F358" i="135"/>
  <c r="G358" i="135"/>
  <c r="F359" i="135"/>
  <c r="G359" i="135"/>
  <c r="F360" i="135"/>
  <c r="G360" i="135"/>
  <c r="F361" i="135"/>
  <c r="G361" i="135"/>
  <c r="F362" i="135"/>
  <c r="G362" i="135"/>
  <c r="F363" i="135"/>
  <c r="G363" i="135"/>
  <c r="F364" i="135"/>
  <c r="G364" i="135"/>
  <c r="F365" i="135"/>
  <c r="G365" i="135"/>
  <c r="F366" i="135"/>
  <c r="G366" i="135"/>
  <c r="F367" i="135"/>
  <c r="G367" i="135"/>
  <c r="F368" i="135"/>
  <c r="G368" i="135"/>
  <c r="F369" i="135"/>
  <c r="G369" i="135"/>
  <c r="F370" i="135"/>
  <c r="G370" i="135"/>
  <c r="F371" i="135"/>
  <c r="G371" i="135"/>
  <c r="F372" i="135"/>
  <c r="G372" i="135"/>
  <c r="F373" i="135"/>
  <c r="G373" i="135"/>
  <c r="F374" i="135"/>
  <c r="G374" i="135"/>
  <c r="F375" i="135"/>
  <c r="G375" i="135"/>
  <c r="F376" i="135"/>
  <c r="G376" i="135"/>
  <c r="F377" i="135"/>
  <c r="G377" i="135"/>
  <c r="F378" i="135"/>
  <c r="G378" i="135"/>
  <c r="F379" i="135"/>
  <c r="G379" i="135"/>
  <c r="F380" i="135"/>
  <c r="G380" i="135"/>
  <c r="F381" i="135"/>
  <c r="G381" i="135"/>
  <c r="F382" i="135"/>
  <c r="G382" i="135"/>
  <c r="F383" i="135"/>
  <c r="G383" i="135"/>
  <c r="F384" i="135"/>
  <c r="G384" i="135"/>
  <c r="F385" i="135"/>
  <c r="G385" i="135"/>
  <c r="F386" i="135"/>
  <c r="G386" i="135"/>
  <c r="F387" i="135"/>
  <c r="G387" i="135"/>
  <c r="F388" i="135"/>
  <c r="G388" i="135"/>
  <c r="F389" i="135"/>
  <c r="G389" i="135"/>
  <c r="F390" i="135"/>
  <c r="G390" i="135"/>
  <c r="F391" i="135"/>
  <c r="G391" i="135"/>
  <c r="F392" i="135"/>
  <c r="G392" i="135"/>
  <c r="F393" i="135"/>
  <c r="G393" i="135"/>
  <c r="F394" i="135"/>
  <c r="G394" i="135"/>
  <c r="F395" i="135"/>
  <c r="G395" i="135"/>
  <c r="F396" i="135"/>
  <c r="G396" i="135"/>
  <c r="F397" i="135"/>
  <c r="G397" i="135"/>
  <c r="F398" i="135"/>
  <c r="G398" i="135"/>
  <c r="F399" i="135"/>
  <c r="G399" i="135"/>
  <c r="F400" i="135"/>
  <c r="G400" i="135"/>
  <c r="E2" i="134"/>
  <c r="I27" i="76" s="1"/>
  <c r="A5" i="134"/>
  <c r="D5" i="134"/>
  <c r="E27" i="76" s="1"/>
  <c r="A6" i="134"/>
  <c r="D7" i="134"/>
  <c r="D13" i="134"/>
  <c r="E13" i="134"/>
  <c r="D14" i="134"/>
  <c r="E14" i="134"/>
  <c r="D15" i="134"/>
  <c r="E15" i="134"/>
  <c r="D16" i="134"/>
  <c r="E16" i="134"/>
  <c r="D17" i="134"/>
  <c r="E17" i="134"/>
  <c r="D18" i="134"/>
  <c r="E18" i="134"/>
  <c r="D19" i="134"/>
  <c r="E19" i="134"/>
  <c r="D20" i="134"/>
  <c r="E20" i="134"/>
  <c r="D21" i="134"/>
  <c r="E21" i="134"/>
  <c r="D22" i="134"/>
  <c r="E22" i="134"/>
  <c r="D2" i="143"/>
  <c r="H25" i="76" s="1"/>
  <c r="E2" i="143"/>
  <c r="I25" i="76" s="1"/>
  <c r="A5" i="143"/>
  <c r="E5" i="143"/>
  <c r="E25" i="76" s="1"/>
  <c r="A6" i="143"/>
  <c r="E7" i="143"/>
  <c r="F31" i="143"/>
  <c r="D2" i="142"/>
  <c r="H24" i="76" s="1"/>
  <c r="E2" i="142"/>
  <c r="I24" i="76" s="1"/>
  <c r="A5" i="142"/>
  <c r="G5" i="142"/>
  <c r="E24" i="76" s="1"/>
  <c r="A6" i="142"/>
  <c r="J6" i="142"/>
  <c r="H10" i="142"/>
  <c r="J10" i="142" s="1"/>
  <c r="H11" i="142"/>
  <c r="J11" i="142" s="1"/>
  <c r="H12" i="142"/>
  <c r="J12" i="142" s="1"/>
  <c r="H13" i="142"/>
  <c r="J13" i="142" s="1"/>
  <c r="H14" i="142"/>
  <c r="J14" i="142" s="1"/>
  <c r="C15" i="142"/>
  <c r="D15" i="142"/>
  <c r="E15" i="142"/>
  <c r="F15" i="142"/>
  <c r="G15" i="142"/>
  <c r="I15" i="142"/>
  <c r="E19" i="142"/>
  <c r="G19" i="142" s="1"/>
  <c r="J19" i="142" s="1"/>
  <c r="E20" i="142"/>
  <c r="G20" i="142" s="1"/>
  <c r="J20" i="142" s="1"/>
  <c r="E21" i="142"/>
  <c r="G21" i="142" s="1"/>
  <c r="J21" i="142" s="1"/>
  <c r="E22" i="142"/>
  <c r="G22" i="142" s="1"/>
  <c r="J22" i="142"/>
  <c r="E23" i="142"/>
  <c r="G23" i="142" s="1"/>
  <c r="J23" i="142" s="1"/>
  <c r="C24" i="142"/>
  <c r="D24" i="142"/>
  <c r="F24" i="142"/>
  <c r="H24" i="142"/>
  <c r="K24" i="142"/>
  <c r="F28" i="142"/>
  <c r="J28" i="142"/>
  <c r="F29" i="142"/>
  <c r="K29" i="142" s="1"/>
  <c r="J29" i="142"/>
  <c r="F30" i="142"/>
  <c r="K30" i="142" s="1"/>
  <c r="J30" i="142"/>
  <c r="F31" i="142"/>
  <c r="K31" i="142" s="1"/>
  <c r="J31" i="142"/>
  <c r="F32" i="142"/>
  <c r="K32" i="142" s="1"/>
  <c r="J32" i="142"/>
  <c r="C33" i="142"/>
  <c r="D33" i="142"/>
  <c r="E33" i="142"/>
  <c r="G33" i="142"/>
  <c r="H33" i="142"/>
  <c r="I33" i="142"/>
  <c r="D2" i="141"/>
  <c r="H23" i="76" s="1"/>
  <c r="E2" i="141"/>
  <c r="I23" i="76" s="1"/>
  <c r="A5" i="141"/>
  <c r="I5" i="141"/>
  <c r="E23" i="76" s="1"/>
  <c r="A6" i="141"/>
  <c r="L6" i="141"/>
  <c r="J11" i="141"/>
  <c r="J12" i="141"/>
  <c r="M12" i="141"/>
  <c r="J13" i="141"/>
  <c r="M13" i="141"/>
  <c r="J14" i="141"/>
  <c r="M14" i="141"/>
  <c r="J15" i="141"/>
  <c r="M15" i="141"/>
  <c r="J16" i="141"/>
  <c r="M16" i="141"/>
  <c r="J17" i="141"/>
  <c r="M17" i="141"/>
  <c r="J18" i="141"/>
  <c r="M18" i="141"/>
  <c r="J19" i="141"/>
  <c r="M19" i="141"/>
  <c r="J20" i="141"/>
  <c r="M20" i="141"/>
  <c r="J21" i="141"/>
  <c r="M21" i="141"/>
  <c r="J22" i="141"/>
  <c r="M22" i="141"/>
  <c r="J23" i="141"/>
  <c r="M23" i="141"/>
  <c r="J24" i="141"/>
  <c r="M24" i="141"/>
  <c r="J25" i="141"/>
  <c r="M25" i="141"/>
  <c r="J26" i="141"/>
  <c r="M26" i="141"/>
  <c r="J27" i="141"/>
  <c r="M27" i="141"/>
  <c r="J28" i="141"/>
  <c r="M28" i="141"/>
  <c r="J29" i="141"/>
  <c r="M29" i="141"/>
  <c r="J30" i="141"/>
  <c r="M30" i="141"/>
  <c r="F31" i="141"/>
  <c r="G31" i="141"/>
  <c r="H31" i="141"/>
  <c r="I31" i="141"/>
  <c r="L31" i="141"/>
  <c r="D2" i="140"/>
  <c r="H22" i="76" s="1"/>
  <c r="E2" i="140"/>
  <c r="I22" i="76" s="1"/>
  <c r="A3" i="140"/>
  <c r="F3" i="140"/>
  <c r="E22" i="76" s="1"/>
  <c r="A4" i="140"/>
  <c r="F5" i="140"/>
  <c r="D7" i="140"/>
  <c r="E7" i="140"/>
  <c r="F9" i="140"/>
  <c r="G9" i="140"/>
  <c r="F10" i="140"/>
  <c r="G10" i="140"/>
  <c r="F11" i="140"/>
  <c r="G11" i="140"/>
  <c r="F12" i="140"/>
  <c r="G12" i="140"/>
  <c r="F13" i="140"/>
  <c r="G13" i="140"/>
  <c r="F14" i="140"/>
  <c r="G14" i="140"/>
  <c r="F15" i="140"/>
  <c r="G15" i="140"/>
  <c r="F16" i="140"/>
  <c r="G16" i="140"/>
  <c r="F17" i="140"/>
  <c r="G17" i="140"/>
  <c r="F18" i="140"/>
  <c r="G18" i="140"/>
  <c r="F19" i="140"/>
  <c r="G19" i="140"/>
  <c r="F20" i="140"/>
  <c r="G20" i="140"/>
  <c r="F21" i="140"/>
  <c r="G21" i="140"/>
  <c r="F22" i="140"/>
  <c r="G22" i="140"/>
  <c r="F23" i="140"/>
  <c r="G23" i="140"/>
  <c r="F24" i="140"/>
  <c r="G24" i="140"/>
  <c r="F25" i="140"/>
  <c r="G25" i="140"/>
  <c r="F26" i="140"/>
  <c r="G26" i="140"/>
  <c r="F27" i="140"/>
  <c r="G27" i="140"/>
  <c r="F28" i="140"/>
  <c r="G28" i="140"/>
  <c r="F29" i="140"/>
  <c r="G29" i="140"/>
  <c r="F30" i="140"/>
  <c r="G30" i="140"/>
  <c r="F31" i="140"/>
  <c r="G31" i="140"/>
  <c r="F32" i="140"/>
  <c r="G32" i="140"/>
  <c r="F33" i="140"/>
  <c r="G33" i="140"/>
  <c r="F34" i="140"/>
  <c r="G34" i="140"/>
  <c r="F35" i="140"/>
  <c r="G35" i="140"/>
  <c r="F36" i="140"/>
  <c r="G36" i="140"/>
  <c r="F37" i="140"/>
  <c r="G37" i="140"/>
  <c r="F38" i="140"/>
  <c r="G38" i="140"/>
  <c r="F39" i="140"/>
  <c r="G39" i="140"/>
  <c r="F40" i="140"/>
  <c r="G40" i="140"/>
  <c r="F41" i="140"/>
  <c r="G41" i="140"/>
  <c r="F42" i="140"/>
  <c r="G42" i="140"/>
  <c r="F43" i="140"/>
  <c r="G43" i="140"/>
  <c r="F44" i="140"/>
  <c r="G44" i="140"/>
  <c r="F45" i="140"/>
  <c r="G45" i="140"/>
  <c r="F46" i="140"/>
  <c r="G46" i="140"/>
  <c r="F47" i="140"/>
  <c r="G47" i="140"/>
  <c r="F48" i="140"/>
  <c r="G48" i="140"/>
  <c r="F49" i="140"/>
  <c r="G49" i="140"/>
  <c r="F50" i="140"/>
  <c r="G50" i="140"/>
  <c r="F51" i="140"/>
  <c r="G51" i="140"/>
  <c r="F52" i="140"/>
  <c r="G52" i="140"/>
  <c r="F53" i="140"/>
  <c r="G53" i="140"/>
  <c r="F54" i="140"/>
  <c r="G54" i="140"/>
  <c r="F55" i="140"/>
  <c r="G55" i="140"/>
  <c r="F56" i="140"/>
  <c r="G56" i="140"/>
  <c r="F57" i="140"/>
  <c r="G57" i="140"/>
  <c r="F58" i="140"/>
  <c r="G58" i="140"/>
  <c r="F59" i="140"/>
  <c r="G59" i="140"/>
  <c r="F60" i="140"/>
  <c r="G60" i="140"/>
  <c r="F61" i="140"/>
  <c r="G61" i="140"/>
  <c r="F62" i="140"/>
  <c r="G62" i="140"/>
  <c r="F63" i="140"/>
  <c r="G63" i="140"/>
  <c r="F64" i="140"/>
  <c r="G64" i="140"/>
  <c r="F65" i="140"/>
  <c r="G65" i="140"/>
  <c r="F66" i="140"/>
  <c r="G66" i="140"/>
  <c r="F67" i="140"/>
  <c r="G67" i="140"/>
  <c r="F68" i="140"/>
  <c r="G68" i="140"/>
  <c r="F69" i="140"/>
  <c r="G69" i="140"/>
  <c r="F70" i="140"/>
  <c r="G70" i="140"/>
  <c r="F71" i="140"/>
  <c r="G71" i="140"/>
  <c r="F72" i="140"/>
  <c r="G72" i="140"/>
  <c r="F73" i="140"/>
  <c r="G73" i="140"/>
  <c r="F74" i="140"/>
  <c r="G74" i="140"/>
  <c r="F75" i="140"/>
  <c r="G75" i="140"/>
  <c r="F76" i="140"/>
  <c r="G76" i="140"/>
  <c r="F77" i="140"/>
  <c r="G77" i="140"/>
  <c r="F78" i="140"/>
  <c r="G78" i="140"/>
  <c r="F79" i="140"/>
  <c r="G79" i="140"/>
  <c r="F80" i="140"/>
  <c r="G80" i="140"/>
  <c r="F81" i="140"/>
  <c r="G81" i="140"/>
  <c r="F82" i="140"/>
  <c r="G82" i="140"/>
  <c r="F83" i="140"/>
  <c r="G83" i="140"/>
  <c r="F84" i="140"/>
  <c r="G84" i="140"/>
  <c r="F85" i="140"/>
  <c r="G85" i="140"/>
  <c r="F86" i="140"/>
  <c r="G86" i="140"/>
  <c r="F87" i="140"/>
  <c r="G87" i="140"/>
  <c r="F88" i="140"/>
  <c r="G88" i="140"/>
  <c r="F89" i="140"/>
  <c r="G89" i="140"/>
  <c r="F90" i="140"/>
  <c r="G90" i="140"/>
  <c r="F91" i="140"/>
  <c r="G91" i="140"/>
  <c r="F92" i="140"/>
  <c r="G92" i="140"/>
  <c r="F93" i="140"/>
  <c r="G93" i="140"/>
  <c r="F94" i="140"/>
  <c r="G94" i="140"/>
  <c r="F95" i="140"/>
  <c r="G95" i="140"/>
  <c r="F96" i="140"/>
  <c r="G96" i="140"/>
  <c r="F97" i="140"/>
  <c r="G97" i="140"/>
  <c r="F98" i="140"/>
  <c r="G98" i="140"/>
  <c r="F99" i="140"/>
  <c r="G99" i="140"/>
  <c r="F100" i="140"/>
  <c r="G100" i="140"/>
  <c r="F101" i="140"/>
  <c r="G101" i="140"/>
  <c r="F102" i="140"/>
  <c r="G102" i="140"/>
  <c r="F103" i="140"/>
  <c r="G103" i="140"/>
  <c r="F104" i="140"/>
  <c r="G104" i="140"/>
  <c r="F105" i="140"/>
  <c r="G105" i="140"/>
  <c r="F106" i="140"/>
  <c r="G106" i="140"/>
  <c r="F107" i="140"/>
  <c r="G107" i="140"/>
  <c r="F108" i="140"/>
  <c r="G108" i="140"/>
  <c r="F109" i="140"/>
  <c r="G109" i="140"/>
  <c r="F110" i="140"/>
  <c r="G110" i="140"/>
  <c r="F111" i="140"/>
  <c r="G111" i="140"/>
  <c r="F112" i="140"/>
  <c r="G112" i="140"/>
  <c r="F113" i="140"/>
  <c r="G113" i="140"/>
  <c r="F114" i="140"/>
  <c r="G114" i="140"/>
  <c r="F115" i="140"/>
  <c r="G115" i="140"/>
  <c r="F116" i="140"/>
  <c r="G116" i="140"/>
  <c r="F117" i="140"/>
  <c r="G117" i="140"/>
  <c r="F118" i="140"/>
  <c r="G118" i="140"/>
  <c r="F119" i="140"/>
  <c r="G119" i="140"/>
  <c r="F120" i="140"/>
  <c r="G120" i="140"/>
  <c r="F121" i="140"/>
  <c r="G121" i="140"/>
  <c r="F122" i="140"/>
  <c r="G122" i="140"/>
  <c r="F123" i="140"/>
  <c r="G123" i="140"/>
  <c r="F124" i="140"/>
  <c r="G124" i="140"/>
  <c r="F125" i="140"/>
  <c r="G125" i="140"/>
  <c r="F126" i="140"/>
  <c r="G126" i="140"/>
  <c r="F127" i="140"/>
  <c r="G127" i="140"/>
  <c r="F128" i="140"/>
  <c r="G128" i="140"/>
  <c r="F129" i="140"/>
  <c r="G129" i="140"/>
  <c r="F130" i="140"/>
  <c r="G130" i="140"/>
  <c r="F131" i="140"/>
  <c r="G131" i="140"/>
  <c r="F132" i="140"/>
  <c r="G132" i="140"/>
  <c r="F133" i="140"/>
  <c r="G133" i="140"/>
  <c r="F134" i="140"/>
  <c r="G134" i="140"/>
  <c r="F135" i="140"/>
  <c r="G135" i="140"/>
  <c r="F136" i="140"/>
  <c r="G136" i="140"/>
  <c r="F137" i="140"/>
  <c r="G137" i="140"/>
  <c r="F138" i="140"/>
  <c r="G138" i="140"/>
  <c r="F139" i="140"/>
  <c r="G139" i="140"/>
  <c r="F140" i="140"/>
  <c r="G140" i="140"/>
  <c r="F141" i="140"/>
  <c r="G141" i="140"/>
  <c r="F142" i="140"/>
  <c r="G142" i="140"/>
  <c r="F143" i="140"/>
  <c r="G143" i="140"/>
  <c r="F144" i="140"/>
  <c r="G144" i="140"/>
  <c r="F145" i="140"/>
  <c r="G145" i="140"/>
  <c r="F146" i="140"/>
  <c r="G146" i="140"/>
  <c r="F147" i="140"/>
  <c r="G147" i="140"/>
  <c r="F148" i="140"/>
  <c r="G148" i="140"/>
  <c r="F149" i="140"/>
  <c r="G149" i="140"/>
  <c r="F150" i="140"/>
  <c r="G150" i="140"/>
  <c r="F151" i="140"/>
  <c r="G151" i="140"/>
  <c r="F152" i="140"/>
  <c r="G152" i="140"/>
  <c r="F153" i="140"/>
  <c r="G153" i="140"/>
  <c r="F154" i="140"/>
  <c r="G154" i="140"/>
  <c r="F155" i="140"/>
  <c r="G155" i="140"/>
  <c r="F156" i="140"/>
  <c r="G156" i="140"/>
  <c r="F157" i="140"/>
  <c r="G157" i="140"/>
  <c r="F158" i="140"/>
  <c r="G158" i="140"/>
  <c r="F159" i="140"/>
  <c r="G159" i="140"/>
  <c r="F160" i="140"/>
  <c r="G160" i="140"/>
  <c r="F161" i="140"/>
  <c r="G161" i="140"/>
  <c r="F162" i="140"/>
  <c r="G162" i="140"/>
  <c r="F163" i="140"/>
  <c r="G163" i="140"/>
  <c r="F164" i="140"/>
  <c r="G164" i="140"/>
  <c r="F165" i="140"/>
  <c r="G165" i="140"/>
  <c r="F166" i="140"/>
  <c r="G166" i="140"/>
  <c r="F167" i="140"/>
  <c r="G167" i="140"/>
  <c r="F168" i="140"/>
  <c r="G168" i="140"/>
  <c r="F169" i="140"/>
  <c r="G169" i="140"/>
  <c r="F170" i="140"/>
  <c r="G170" i="140"/>
  <c r="F171" i="140"/>
  <c r="G171" i="140"/>
  <c r="F172" i="140"/>
  <c r="G172" i="140"/>
  <c r="F173" i="140"/>
  <c r="G173" i="140"/>
  <c r="F174" i="140"/>
  <c r="G174" i="140"/>
  <c r="F175" i="140"/>
  <c r="G175" i="140"/>
  <c r="F176" i="140"/>
  <c r="G176" i="140"/>
  <c r="F177" i="140"/>
  <c r="G177" i="140"/>
  <c r="F178" i="140"/>
  <c r="G178" i="140"/>
  <c r="F179" i="140"/>
  <c r="G179" i="140"/>
  <c r="F180" i="140"/>
  <c r="G180" i="140"/>
  <c r="F181" i="140"/>
  <c r="G181" i="140"/>
  <c r="F182" i="140"/>
  <c r="G182" i="140"/>
  <c r="F183" i="140"/>
  <c r="G183" i="140"/>
  <c r="F184" i="140"/>
  <c r="G184" i="140"/>
  <c r="F185" i="140"/>
  <c r="G185" i="140"/>
  <c r="F186" i="140"/>
  <c r="G186" i="140"/>
  <c r="F187" i="140"/>
  <c r="G187" i="140"/>
  <c r="F188" i="140"/>
  <c r="G188" i="140"/>
  <c r="F189" i="140"/>
  <c r="G189" i="140"/>
  <c r="F190" i="140"/>
  <c r="G190" i="140"/>
  <c r="F191" i="140"/>
  <c r="G191" i="140"/>
  <c r="F192" i="140"/>
  <c r="G192" i="140"/>
  <c r="F193" i="140"/>
  <c r="G193" i="140"/>
  <c r="F194" i="140"/>
  <c r="G194" i="140"/>
  <c r="F195" i="140"/>
  <c r="G195" i="140"/>
  <c r="F196" i="140"/>
  <c r="G196" i="140"/>
  <c r="F197" i="140"/>
  <c r="G197" i="140"/>
  <c r="F198" i="140"/>
  <c r="G198" i="140"/>
  <c r="F199" i="140"/>
  <c r="G199" i="140"/>
  <c r="F200" i="140"/>
  <c r="G200" i="140"/>
  <c r="F201" i="140"/>
  <c r="G201" i="140"/>
  <c r="F202" i="140"/>
  <c r="G202" i="140"/>
  <c r="F203" i="140"/>
  <c r="G203" i="140"/>
  <c r="F204" i="140"/>
  <c r="G204" i="140"/>
  <c r="F205" i="140"/>
  <c r="G205" i="140"/>
  <c r="F206" i="140"/>
  <c r="G206" i="140"/>
  <c r="F207" i="140"/>
  <c r="G207" i="140"/>
  <c r="F208" i="140"/>
  <c r="G208" i="140"/>
  <c r="F209" i="140"/>
  <c r="G209" i="140"/>
  <c r="F210" i="140"/>
  <c r="G210" i="140"/>
  <c r="F211" i="140"/>
  <c r="G211" i="140"/>
  <c r="F212" i="140"/>
  <c r="G212" i="140"/>
  <c r="F213" i="140"/>
  <c r="G213" i="140"/>
  <c r="F214" i="140"/>
  <c r="G214" i="140"/>
  <c r="F215" i="140"/>
  <c r="G215" i="140"/>
  <c r="F216" i="140"/>
  <c r="G216" i="140"/>
  <c r="F217" i="140"/>
  <c r="G217" i="140"/>
  <c r="F218" i="140"/>
  <c r="G218" i="140"/>
  <c r="F219" i="140"/>
  <c r="G219" i="140"/>
  <c r="F220" i="140"/>
  <c r="G220" i="140"/>
  <c r="F221" i="140"/>
  <c r="G221" i="140"/>
  <c r="F222" i="140"/>
  <c r="G222" i="140"/>
  <c r="F223" i="140"/>
  <c r="G223" i="140"/>
  <c r="F224" i="140"/>
  <c r="G224" i="140"/>
  <c r="F225" i="140"/>
  <c r="G225" i="140"/>
  <c r="F226" i="140"/>
  <c r="G226" i="140"/>
  <c r="F227" i="140"/>
  <c r="G227" i="140"/>
  <c r="F228" i="140"/>
  <c r="G228" i="140"/>
  <c r="F229" i="140"/>
  <c r="G229" i="140"/>
  <c r="F230" i="140"/>
  <c r="G230" i="140"/>
  <c r="F231" i="140"/>
  <c r="G231" i="140"/>
  <c r="F232" i="140"/>
  <c r="G232" i="140"/>
  <c r="F233" i="140"/>
  <c r="G233" i="140"/>
  <c r="F234" i="140"/>
  <c r="G234" i="140"/>
  <c r="F235" i="140"/>
  <c r="G235" i="140"/>
  <c r="F236" i="140"/>
  <c r="G236" i="140"/>
  <c r="F237" i="140"/>
  <c r="G237" i="140"/>
  <c r="F238" i="140"/>
  <c r="G238" i="140"/>
  <c r="F239" i="140"/>
  <c r="G239" i="140"/>
  <c r="F240" i="140"/>
  <c r="G240" i="140"/>
  <c r="F241" i="140"/>
  <c r="G241" i="140"/>
  <c r="F242" i="140"/>
  <c r="G242" i="140"/>
  <c r="F243" i="140"/>
  <c r="G243" i="140"/>
  <c r="F244" i="140"/>
  <c r="G244" i="140"/>
  <c r="F245" i="140"/>
  <c r="G245" i="140"/>
  <c r="F246" i="140"/>
  <c r="G246" i="140"/>
  <c r="F247" i="140"/>
  <c r="G247" i="140"/>
  <c r="F248" i="140"/>
  <c r="G248" i="140"/>
  <c r="F249" i="140"/>
  <c r="G249" i="140"/>
  <c r="F250" i="140"/>
  <c r="G250" i="140"/>
  <c r="F251" i="140"/>
  <c r="G251" i="140"/>
  <c r="F252" i="140"/>
  <c r="G252" i="140"/>
  <c r="F253" i="140"/>
  <c r="G253" i="140"/>
  <c r="F254" i="140"/>
  <c r="G254" i="140"/>
  <c r="F255" i="140"/>
  <c r="G255" i="140"/>
  <c r="F256" i="140"/>
  <c r="G256" i="140"/>
  <c r="F257" i="140"/>
  <c r="G257" i="140"/>
  <c r="F258" i="140"/>
  <c r="G258" i="140"/>
  <c r="F259" i="140"/>
  <c r="G259" i="140"/>
  <c r="F260" i="140"/>
  <c r="G260" i="140"/>
  <c r="F261" i="140"/>
  <c r="G261" i="140"/>
  <c r="F262" i="140"/>
  <c r="G262" i="140"/>
  <c r="F263" i="140"/>
  <c r="G263" i="140"/>
  <c r="F264" i="140"/>
  <c r="G264" i="140"/>
  <c r="F265" i="140"/>
  <c r="G265" i="140"/>
  <c r="F266" i="140"/>
  <c r="G266" i="140"/>
  <c r="F267" i="140"/>
  <c r="G267" i="140"/>
  <c r="F268" i="140"/>
  <c r="G268" i="140"/>
  <c r="F269" i="140"/>
  <c r="G269" i="140"/>
  <c r="F270" i="140"/>
  <c r="G270" i="140"/>
  <c r="F271" i="140"/>
  <c r="G271" i="140"/>
  <c r="F272" i="140"/>
  <c r="G272" i="140"/>
  <c r="F273" i="140"/>
  <c r="G273" i="140"/>
  <c r="F274" i="140"/>
  <c r="G274" i="140"/>
  <c r="F275" i="140"/>
  <c r="G275" i="140"/>
  <c r="F276" i="140"/>
  <c r="G276" i="140"/>
  <c r="F277" i="140"/>
  <c r="G277" i="140"/>
  <c r="F278" i="140"/>
  <c r="G278" i="140"/>
  <c r="F279" i="140"/>
  <c r="G279" i="140"/>
  <c r="F280" i="140"/>
  <c r="G280" i="140"/>
  <c r="F281" i="140"/>
  <c r="G281" i="140"/>
  <c r="F282" i="140"/>
  <c r="G282" i="140"/>
  <c r="F283" i="140"/>
  <c r="G283" i="140"/>
  <c r="F284" i="140"/>
  <c r="G284" i="140"/>
  <c r="F285" i="140"/>
  <c r="G285" i="140"/>
  <c r="F286" i="140"/>
  <c r="G286" i="140"/>
  <c r="F287" i="140"/>
  <c r="G287" i="140"/>
  <c r="F288" i="140"/>
  <c r="G288" i="140"/>
  <c r="F289" i="140"/>
  <c r="G289" i="140"/>
  <c r="F290" i="140"/>
  <c r="G290" i="140"/>
  <c r="F291" i="140"/>
  <c r="G291" i="140"/>
  <c r="F292" i="140"/>
  <c r="G292" i="140"/>
  <c r="F293" i="140"/>
  <c r="G293" i="140"/>
  <c r="F294" i="140"/>
  <c r="G294" i="140"/>
  <c r="F295" i="140"/>
  <c r="G295" i="140"/>
  <c r="F296" i="140"/>
  <c r="G296" i="140"/>
  <c r="F297" i="140"/>
  <c r="G297" i="140"/>
  <c r="F298" i="140"/>
  <c r="G298" i="140"/>
  <c r="F299" i="140"/>
  <c r="G299" i="140"/>
  <c r="F300" i="140"/>
  <c r="G300" i="140"/>
  <c r="F301" i="140"/>
  <c r="G301" i="140"/>
  <c r="F302" i="140"/>
  <c r="G302" i="140"/>
  <c r="F303" i="140"/>
  <c r="G303" i="140"/>
  <c r="F304" i="140"/>
  <c r="G304" i="140"/>
  <c r="F305" i="140"/>
  <c r="G305" i="140"/>
  <c r="F306" i="140"/>
  <c r="G306" i="140"/>
  <c r="F307" i="140"/>
  <c r="G307" i="140"/>
  <c r="F308" i="140"/>
  <c r="G308" i="140"/>
  <c r="F309" i="140"/>
  <c r="G309" i="140"/>
  <c r="F310" i="140"/>
  <c r="G310" i="140"/>
  <c r="F311" i="140"/>
  <c r="G311" i="140"/>
  <c r="F312" i="140"/>
  <c r="G312" i="140"/>
  <c r="F313" i="140"/>
  <c r="G313" i="140"/>
  <c r="F314" i="140"/>
  <c r="G314" i="140"/>
  <c r="F315" i="140"/>
  <c r="G315" i="140"/>
  <c r="F316" i="140"/>
  <c r="G316" i="140"/>
  <c r="F317" i="140"/>
  <c r="G317" i="140"/>
  <c r="F318" i="140"/>
  <c r="G318" i="140"/>
  <c r="F319" i="140"/>
  <c r="G319" i="140"/>
  <c r="F320" i="140"/>
  <c r="G320" i="140"/>
  <c r="F321" i="140"/>
  <c r="G321" i="140"/>
  <c r="F322" i="140"/>
  <c r="G322" i="140"/>
  <c r="F323" i="140"/>
  <c r="G323" i="140"/>
  <c r="F324" i="140"/>
  <c r="G324" i="140"/>
  <c r="F325" i="140"/>
  <c r="G325" i="140"/>
  <c r="F326" i="140"/>
  <c r="G326" i="140"/>
  <c r="F327" i="140"/>
  <c r="G327" i="140"/>
  <c r="F328" i="140"/>
  <c r="G328" i="140"/>
  <c r="F329" i="140"/>
  <c r="G329" i="140"/>
  <c r="F330" i="140"/>
  <c r="G330" i="140"/>
  <c r="F331" i="140"/>
  <c r="G331" i="140"/>
  <c r="F332" i="140"/>
  <c r="G332" i="140"/>
  <c r="F333" i="140"/>
  <c r="G333" i="140"/>
  <c r="F334" i="140"/>
  <c r="G334" i="140"/>
  <c r="F335" i="140"/>
  <c r="G335" i="140"/>
  <c r="F336" i="140"/>
  <c r="G336" i="140"/>
  <c r="F337" i="140"/>
  <c r="G337" i="140"/>
  <c r="F338" i="140"/>
  <c r="G338" i="140"/>
  <c r="F339" i="140"/>
  <c r="G339" i="140"/>
  <c r="F340" i="140"/>
  <c r="G340" i="140"/>
  <c r="F341" i="140"/>
  <c r="G341" i="140"/>
  <c r="F342" i="140"/>
  <c r="G342" i="140"/>
  <c r="F343" i="140"/>
  <c r="G343" i="140"/>
  <c r="F344" i="140"/>
  <c r="G344" i="140"/>
  <c r="F345" i="140"/>
  <c r="G345" i="140"/>
  <c r="F346" i="140"/>
  <c r="G346" i="140"/>
  <c r="F347" i="140"/>
  <c r="G347" i="140"/>
  <c r="F348" i="140"/>
  <c r="G348" i="140"/>
  <c r="F349" i="140"/>
  <c r="G349" i="140"/>
  <c r="F350" i="140"/>
  <c r="G350" i="140"/>
  <c r="F351" i="140"/>
  <c r="G351" i="140"/>
  <c r="F352" i="140"/>
  <c r="G352" i="140"/>
  <c r="F353" i="140"/>
  <c r="G353" i="140"/>
  <c r="F354" i="140"/>
  <c r="G354" i="140"/>
  <c r="F355" i="140"/>
  <c r="G355" i="140"/>
  <c r="F356" i="140"/>
  <c r="G356" i="140"/>
  <c r="F357" i="140"/>
  <c r="G357" i="140"/>
  <c r="F358" i="140"/>
  <c r="G358" i="140"/>
  <c r="F359" i="140"/>
  <c r="G359" i="140"/>
  <c r="F360" i="140"/>
  <c r="G360" i="140"/>
  <c r="F361" i="140"/>
  <c r="G361" i="140"/>
  <c r="F362" i="140"/>
  <c r="G362" i="140"/>
  <c r="F363" i="140"/>
  <c r="G363" i="140"/>
  <c r="F364" i="140"/>
  <c r="G364" i="140"/>
  <c r="F365" i="140"/>
  <c r="G365" i="140"/>
  <c r="F366" i="140"/>
  <c r="G366" i="140"/>
  <c r="F367" i="140"/>
  <c r="G367" i="140"/>
  <c r="F368" i="140"/>
  <c r="G368" i="140"/>
  <c r="F369" i="140"/>
  <c r="G369" i="140"/>
  <c r="F370" i="140"/>
  <c r="G370" i="140"/>
  <c r="F371" i="140"/>
  <c r="G371" i="140"/>
  <c r="F372" i="140"/>
  <c r="G372" i="140"/>
  <c r="F373" i="140"/>
  <c r="G373" i="140"/>
  <c r="F374" i="140"/>
  <c r="G374" i="140"/>
  <c r="F375" i="140"/>
  <c r="G375" i="140"/>
  <c r="F376" i="140"/>
  <c r="G376" i="140"/>
  <c r="F377" i="140"/>
  <c r="G377" i="140"/>
  <c r="F378" i="140"/>
  <c r="G378" i="140"/>
  <c r="F379" i="140"/>
  <c r="G379" i="140"/>
  <c r="F380" i="140"/>
  <c r="G380" i="140"/>
  <c r="F381" i="140"/>
  <c r="G381" i="140"/>
  <c r="F382" i="140"/>
  <c r="G382" i="140"/>
  <c r="F383" i="140"/>
  <c r="G383" i="140"/>
  <c r="F384" i="140"/>
  <c r="G384" i="140"/>
  <c r="F385" i="140"/>
  <c r="G385" i="140"/>
  <c r="F386" i="140"/>
  <c r="G386" i="140"/>
  <c r="F387" i="140"/>
  <c r="G387" i="140"/>
  <c r="F388" i="140"/>
  <c r="G388" i="140"/>
  <c r="F389" i="140"/>
  <c r="G389" i="140"/>
  <c r="F390" i="140"/>
  <c r="G390" i="140"/>
  <c r="F391" i="140"/>
  <c r="G391" i="140"/>
  <c r="F392" i="140"/>
  <c r="G392" i="140"/>
  <c r="F393" i="140"/>
  <c r="G393" i="140"/>
  <c r="F394" i="140"/>
  <c r="G394" i="140"/>
  <c r="F395" i="140"/>
  <c r="G395" i="140"/>
  <c r="F396" i="140"/>
  <c r="G396" i="140"/>
  <c r="F397" i="140"/>
  <c r="G397" i="140"/>
  <c r="F398" i="140"/>
  <c r="G398" i="140"/>
  <c r="F399" i="140"/>
  <c r="G399" i="140"/>
  <c r="F400" i="140"/>
  <c r="G400" i="140"/>
  <c r="E2" i="139"/>
  <c r="I21" i="76" s="1"/>
  <c r="A5" i="139"/>
  <c r="D5" i="139"/>
  <c r="E21" i="76" s="1"/>
  <c r="A6" i="139"/>
  <c r="D7" i="139"/>
  <c r="D13" i="139"/>
  <c r="E13" i="139"/>
  <c r="D14" i="139"/>
  <c r="E14" i="139"/>
  <c r="D15" i="139"/>
  <c r="E15" i="139"/>
  <c r="D16" i="139"/>
  <c r="E16" i="139"/>
  <c r="D17" i="139"/>
  <c r="E17" i="139"/>
  <c r="D18" i="139"/>
  <c r="E18" i="139"/>
  <c r="D19" i="139"/>
  <c r="E19" i="139"/>
  <c r="D2" i="147"/>
  <c r="H19" i="76" s="1"/>
  <c r="E2" i="147"/>
  <c r="I19" i="76" s="1"/>
  <c r="A5" i="147"/>
  <c r="G5" i="147"/>
  <c r="E19" i="76" s="1"/>
  <c r="A6" i="147"/>
  <c r="J6" i="147"/>
  <c r="H11" i="147"/>
  <c r="J11" i="147" s="1"/>
  <c r="H12" i="147"/>
  <c r="J12" i="147"/>
  <c r="H13" i="147"/>
  <c r="J13" i="147" s="1"/>
  <c r="H14" i="147"/>
  <c r="J14" i="147" s="1"/>
  <c r="H15" i="147"/>
  <c r="J15" i="147" s="1"/>
  <c r="C16" i="147"/>
  <c r="D16" i="147"/>
  <c r="E16" i="147"/>
  <c r="F16" i="147"/>
  <c r="G16" i="147"/>
  <c r="I16" i="147"/>
  <c r="E20" i="147"/>
  <c r="G20" i="147" s="1"/>
  <c r="E21" i="147"/>
  <c r="G21" i="147" s="1"/>
  <c r="J21" i="147" s="1"/>
  <c r="E22" i="147"/>
  <c r="G22" i="147" s="1"/>
  <c r="J22" i="147" s="1"/>
  <c r="E23" i="147"/>
  <c r="G23" i="147" s="1"/>
  <c r="J23" i="147" s="1"/>
  <c r="E24" i="147"/>
  <c r="G24" i="147" s="1"/>
  <c r="J24" i="147" s="1"/>
  <c r="C25" i="147"/>
  <c r="D25" i="147"/>
  <c r="F25" i="147"/>
  <c r="H25" i="147"/>
  <c r="K25" i="147"/>
  <c r="F30" i="147"/>
  <c r="K30" i="147" s="1"/>
  <c r="J30" i="147"/>
  <c r="F31" i="147"/>
  <c r="K31" i="147" s="1"/>
  <c r="J31" i="147"/>
  <c r="F32" i="147"/>
  <c r="K32" i="147" s="1"/>
  <c r="J32" i="147"/>
  <c r="F33" i="147"/>
  <c r="K33" i="147" s="1"/>
  <c r="J33" i="147"/>
  <c r="F34" i="147"/>
  <c r="J34" i="147"/>
  <c r="K34" i="147"/>
  <c r="C35" i="147"/>
  <c r="D35" i="147"/>
  <c r="E35" i="147"/>
  <c r="G35" i="147"/>
  <c r="H35" i="147"/>
  <c r="I35" i="147"/>
  <c r="J35" i="147"/>
  <c r="E2" i="146"/>
  <c r="I18" i="76" s="1"/>
  <c r="A5" i="146"/>
  <c r="I5" i="146"/>
  <c r="E18" i="76" s="1"/>
  <c r="A6" i="146"/>
  <c r="L6" i="146"/>
  <c r="F31" i="146"/>
  <c r="L31" i="146"/>
  <c r="A3" i="145"/>
  <c r="F3" i="145"/>
  <c r="E17" i="76" s="1"/>
  <c r="A4" i="145"/>
  <c r="F5" i="145"/>
  <c r="D7" i="145"/>
  <c r="E7" i="145"/>
  <c r="G7" i="145"/>
  <c r="F9" i="145"/>
  <c r="G9" i="145"/>
  <c r="G11" i="145"/>
  <c r="G12" i="145"/>
  <c r="F13" i="145"/>
  <c r="G13" i="145"/>
  <c r="F14" i="145"/>
  <c r="G14" i="145"/>
  <c r="F15" i="145"/>
  <c r="G15" i="145"/>
  <c r="F16" i="145"/>
  <c r="G16" i="145"/>
  <c r="F17" i="145"/>
  <c r="G17" i="145"/>
  <c r="F18" i="145"/>
  <c r="G18" i="145"/>
  <c r="F19" i="145"/>
  <c r="G19" i="145"/>
  <c r="F20" i="145"/>
  <c r="G20" i="145"/>
  <c r="F21" i="145"/>
  <c r="G21" i="145"/>
  <c r="F22" i="145"/>
  <c r="G22" i="145"/>
  <c r="F23" i="145"/>
  <c r="G23" i="145"/>
  <c r="F24" i="145"/>
  <c r="G24" i="145"/>
  <c r="F25" i="145"/>
  <c r="G25" i="145"/>
  <c r="F26" i="145"/>
  <c r="G26" i="145"/>
  <c r="F27" i="145"/>
  <c r="G27" i="145"/>
  <c r="F28" i="145"/>
  <c r="G28" i="145"/>
  <c r="F29" i="145"/>
  <c r="G29" i="145"/>
  <c r="F30" i="145"/>
  <c r="G30" i="145"/>
  <c r="F31" i="145"/>
  <c r="G31" i="145"/>
  <c r="F32" i="145"/>
  <c r="G32" i="145"/>
  <c r="F33" i="145"/>
  <c r="G33" i="145"/>
  <c r="F34" i="145"/>
  <c r="G34" i="145"/>
  <c r="F35" i="145"/>
  <c r="G35" i="145"/>
  <c r="F36" i="145"/>
  <c r="G36" i="145"/>
  <c r="F37" i="145"/>
  <c r="G37" i="145"/>
  <c r="F38" i="145"/>
  <c r="G38" i="145"/>
  <c r="F39" i="145"/>
  <c r="G39" i="145"/>
  <c r="F40" i="145"/>
  <c r="G40" i="145"/>
  <c r="F41" i="145"/>
  <c r="G41" i="145"/>
  <c r="F42" i="145"/>
  <c r="G42" i="145"/>
  <c r="F43" i="145"/>
  <c r="G43" i="145"/>
  <c r="F44" i="145"/>
  <c r="G44" i="145"/>
  <c r="F45" i="145"/>
  <c r="G45" i="145"/>
  <c r="F46" i="145"/>
  <c r="G46" i="145"/>
  <c r="F47" i="145"/>
  <c r="G47" i="145"/>
  <c r="F48" i="145"/>
  <c r="G48" i="145"/>
  <c r="F49" i="145"/>
  <c r="G49" i="145"/>
  <c r="F50" i="145"/>
  <c r="G50" i="145"/>
  <c r="F51" i="145"/>
  <c r="G51" i="145"/>
  <c r="F52" i="145"/>
  <c r="G52" i="145"/>
  <c r="F53" i="145"/>
  <c r="G53" i="145"/>
  <c r="F54" i="145"/>
  <c r="G54" i="145"/>
  <c r="F55" i="145"/>
  <c r="G55" i="145"/>
  <c r="F56" i="145"/>
  <c r="G56" i="145"/>
  <c r="F57" i="145"/>
  <c r="G57" i="145"/>
  <c r="F58" i="145"/>
  <c r="G58" i="145"/>
  <c r="F59" i="145"/>
  <c r="G59" i="145"/>
  <c r="F60" i="145"/>
  <c r="G60" i="145"/>
  <c r="F61" i="145"/>
  <c r="G61" i="145"/>
  <c r="F62" i="145"/>
  <c r="G62" i="145"/>
  <c r="F63" i="145"/>
  <c r="G63" i="145"/>
  <c r="F64" i="145"/>
  <c r="G64" i="145"/>
  <c r="F65" i="145"/>
  <c r="G65" i="145"/>
  <c r="F66" i="145"/>
  <c r="G66" i="145"/>
  <c r="F67" i="145"/>
  <c r="G67" i="145"/>
  <c r="F68" i="145"/>
  <c r="G68" i="145"/>
  <c r="F69" i="145"/>
  <c r="G69" i="145"/>
  <c r="F70" i="145"/>
  <c r="G70" i="145"/>
  <c r="F71" i="145"/>
  <c r="G71" i="145"/>
  <c r="F72" i="145"/>
  <c r="G72" i="145"/>
  <c r="F73" i="145"/>
  <c r="G73" i="145"/>
  <c r="F74" i="145"/>
  <c r="G74" i="145"/>
  <c r="F75" i="145"/>
  <c r="G75" i="145"/>
  <c r="F76" i="145"/>
  <c r="G76" i="145"/>
  <c r="F77" i="145"/>
  <c r="G77" i="145"/>
  <c r="F78" i="145"/>
  <c r="G78" i="145"/>
  <c r="F79" i="145"/>
  <c r="G79" i="145"/>
  <c r="F80" i="145"/>
  <c r="G80" i="145"/>
  <c r="F81" i="145"/>
  <c r="G81" i="145"/>
  <c r="F82" i="145"/>
  <c r="G82" i="145"/>
  <c r="F83" i="145"/>
  <c r="G83" i="145"/>
  <c r="F84" i="145"/>
  <c r="G84" i="145"/>
  <c r="F85" i="145"/>
  <c r="G85" i="145"/>
  <c r="F86" i="145"/>
  <c r="G86" i="145"/>
  <c r="F87" i="145"/>
  <c r="G87" i="145"/>
  <c r="F88" i="145"/>
  <c r="G88" i="145"/>
  <c r="F89" i="145"/>
  <c r="G89" i="145"/>
  <c r="F90" i="145"/>
  <c r="G90" i="145"/>
  <c r="F91" i="145"/>
  <c r="G91" i="145"/>
  <c r="F92" i="145"/>
  <c r="G92" i="145"/>
  <c r="F93" i="145"/>
  <c r="G93" i="145"/>
  <c r="F94" i="145"/>
  <c r="G94" i="145"/>
  <c r="F95" i="145"/>
  <c r="G95" i="145"/>
  <c r="F96" i="145"/>
  <c r="G96" i="145"/>
  <c r="F97" i="145"/>
  <c r="G97" i="145"/>
  <c r="F98" i="145"/>
  <c r="G98" i="145"/>
  <c r="F99" i="145"/>
  <c r="G99" i="145"/>
  <c r="F100" i="145"/>
  <c r="G100" i="145"/>
  <c r="F101" i="145"/>
  <c r="G101" i="145"/>
  <c r="F102" i="145"/>
  <c r="G102" i="145"/>
  <c r="F103" i="145"/>
  <c r="G103" i="145"/>
  <c r="F104" i="145"/>
  <c r="G104" i="145"/>
  <c r="F105" i="145"/>
  <c r="G105" i="145"/>
  <c r="F106" i="145"/>
  <c r="G106" i="145"/>
  <c r="F107" i="145"/>
  <c r="G107" i="145"/>
  <c r="F108" i="145"/>
  <c r="G108" i="145"/>
  <c r="F109" i="145"/>
  <c r="G109" i="145"/>
  <c r="F110" i="145"/>
  <c r="G110" i="145"/>
  <c r="F111" i="145"/>
  <c r="G111" i="145"/>
  <c r="F112" i="145"/>
  <c r="G112" i="145"/>
  <c r="F113" i="145"/>
  <c r="G113" i="145"/>
  <c r="F114" i="145"/>
  <c r="G114" i="145"/>
  <c r="F115" i="145"/>
  <c r="G115" i="145"/>
  <c r="F116" i="145"/>
  <c r="G116" i="145"/>
  <c r="F117" i="145"/>
  <c r="G117" i="145"/>
  <c r="F118" i="145"/>
  <c r="G118" i="145"/>
  <c r="F119" i="145"/>
  <c r="G119" i="145"/>
  <c r="F120" i="145"/>
  <c r="G120" i="145"/>
  <c r="F121" i="145"/>
  <c r="G121" i="145"/>
  <c r="F122" i="145"/>
  <c r="G122" i="145"/>
  <c r="F123" i="145"/>
  <c r="G123" i="145"/>
  <c r="F124" i="145"/>
  <c r="G124" i="145"/>
  <c r="F125" i="145"/>
  <c r="G125" i="145"/>
  <c r="F126" i="145"/>
  <c r="G126" i="145"/>
  <c r="F127" i="145"/>
  <c r="G127" i="145"/>
  <c r="F128" i="145"/>
  <c r="G128" i="145"/>
  <c r="F129" i="145"/>
  <c r="G129" i="145"/>
  <c r="F130" i="145"/>
  <c r="G130" i="145"/>
  <c r="F131" i="145"/>
  <c r="G131" i="145"/>
  <c r="F132" i="145"/>
  <c r="G132" i="145"/>
  <c r="F133" i="145"/>
  <c r="G133" i="145"/>
  <c r="F134" i="145"/>
  <c r="G134" i="145"/>
  <c r="F135" i="145"/>
  <c r="G135" i="145"/>
  <c r="F136" i="145"/>
  <c r="G136" i="145"/>
  <c r="F137" i="145"/>
  <c r="G137" i="145"/>
  <c r="F138" i="145"/>
  <c r="G138" i="145"/>
  <c r="F139" i="145"/>
  <c r="G139" i="145"/>
  <c r="F140" i="145"/>
  <c r="G140" i="145"/>
  <c r="F141" i="145"/>
  <c r="G141" i="145"/>
  <c r="F142" i="145"/>
  <c r="G142" i="145"/>
  <c r="F143" i="145"/>
  <c r="G143" i="145"/>
  <c r="F144" i="145"/>
  <c r="G144" i="145"/>
  <c r="F145" i="145"/>
  <c r="G145" i="145"/>
  <c r="F146" i="145"/>
  <c r="G146" i="145"/>
  <c r="F147" i="145"/>
  <c r="G147" i="145"/>
  <c r="F148" i="145"/>
  <c r="G148" i="145"/>
  <c r="F149" i="145"/>
  <c r="G149" i="145"/>
  <c r="F150" i="145"/>
  <c r="G150" i="145"/>
  <c r="F151" i="145"/>
  <c r="G151" i="145"/>
  <c r="F152" i="145"/>
  <c r="G152" i="145"/>
  <c r="F153" i="145"/>
  <c r="G153" i="145"/>
  <c r="F154" i="145"/>
  <c r="G154" i="145"/>
  <c r="F155" i="145"/>
  <c r="G155" i="145"/>
  <c r="F156" i="145"/>
  <c r="G156" i="145"/>
  <c r="F157" i="145"/>
  <c r="G157" i="145"/>
  <c r="F158" i="145"/>
  <c r="G158" i="145"/>
  <c r="F159" i="145"/>
  <c r="G159" i="145"/>
  <c r="F160" i="145"/>
  <c r="G160" i="145"/>
  <c r="F161" i="145"/>
  <c r="G161" i="145"/>
  <c r="F162" i="145"/>
  <c r="G162" i="145"/>
  <c r="F163" i="145"/>
  <c r="G163" i="145"/>
  <c r="F164" i="145"/>
  <c r="G164" i="145"/>
  <c r="F165" i="145"/>
  <c r="G165" i="145"/>
  <c r="F166" i="145"/>
  <c r="G166" i="145"/>
  <c r="F167" i="145"/>
  <c r="G167" i="145"/>
  <c r="F168" i="145"/>
  <c r="G168" i="145"/>
  <c r="F169" i="145"/>
  <c r="G169" i="145"/>
  <c r="F170" i="145"/>
  <c r="G170" i="145"/>
  <c r="F171" i="145"/>
  <c r="G171" i="145"/>
  <c r="F172" i="145"/>
  <c r="G172" i="145"/>
  <c r="F173" i="145"/>
  <c r="G173" i="145"/>
  <c r="F174" i="145"/>
  <c r="G174" i="145"/>
  <c r="F175" i="145"/>
  <c r="G175" i="145"/>
  <c r="F176" i="145"/>
  <c r="G176" i="145"/>
  <c r="F177" i="145"/>
  <c r="G177" i="145"/>
  <c r="F178" i="145"/>
  <c r="G178" i="145"/>
  <c r="F179" i="145"/>
  <c r="G179" i="145"/>
  <c r="F180" i="145"/>
  <c r="G180" i="145"/>
  <c r="F181" i="145"/>
  <c r="G181" i="145"/>
  <c r="F182" i="145"/>
  <c r="G182" i="145"/>
  <c r="F183" i="145"/>
  <c r="G183" i="145"/>
  <c r="F184" i="145"/>
  <c r="G184" i="145"/>
  <c r="F185" i="145"/>
  <c r="G185" i="145"/>
  <c r="F186" i="145"/>
  <c r="G186" i="145"/>
  <c r="F187" i="145"/>
  <c r="G187" i="145"/>
  <c r="F188" i="145"/>
  <c r="G188" i="145"/>
  <c r="F189" i="145"/>
  <c r="G189" i="145"/>
  <c r="F190" i="145"/>
  <c r="G190" i="145"/>
  <c r="F191" i="145"/>
  <c r="G191" i="145"/>
  <c r="F192" i="145"/>
  <c r="G192" i="145"/>
  <c r="F193" i="145"/>
  <c r="G193" i="145"/>
  <c r="F194" i="145"/>
  <c r="G194" i="145"/>
  <c r="F195" i="145"/>
  <c r="G195" i="145"/>
  <c r="F196" i="145"/>
  <c r="G196" i="145"/>
  <c r="F197" i="145"/>
  <c r="G197" i="145"/>
  <c r="F198" i="145"/>
  <c r="G198" i="145"/>
  <c r="F199" i="145"/>
  <c r="G199" i="145"/>
  <c r="F200" i="145"/>
  <c r="G200" i="145"/>
  <c r="F201" i="145"/>
  <c r="G201" i="145"/>
  <c r="F202" i="145"/>
  <c r="G202" i="145"/>
  <c r="F203" i="145"/>
  <c r="G203" i="145"/>
  <c r="F204" i="145"/>
  <c r="G204" i="145"/>
  <c r="F205" i="145"/>
  <c r="G205" i="145"/>
  <c r="F206" i="145"/>
  <c r="G206" i="145"/>
  <c r="F207" i="145"/>
  <c r="G207" i="145"/>
  <c r="F208" i="145"/>
  <c r="G208" i="145"/>
  <c r="F209" i="145"/>
  <c r="G209" i="145"/>
  <c r="F210" i="145"/>
  <c r="G210" i="145"/>
  <c r="F211" i="145"/>
  <c r="G211" i="145"/>
  <c r="F212" i="145"/>
  <c r="G212" i="145"/>
  <c r="F213" i="145"/>
  <c r="G213" i="145"/>
  <c r="F214" i="145"/>
  <c r="G214" i="145"/>
  <c r="F215" i="145"/>
  <c r="G215" i="145"/>
  <c r="F216" i="145"/>
  <c r="G216" i="145"/>
  <c r="F217" i="145"/>
  <c r="G217" i="145"/>
  <c r="F218" i="145"/>
  <c r="G218" i="145"/>
  <c r="F219" i="145"/>
  <c r="G219" i="145"/>
  <c r="F220" i="145"/>
  <c r="G220" i="145"/>
  <c r="F221" i="145"/>
  <c r="G221" i="145"/>
  <c r="F222" i="145"/>
  <c r="G222" i="145"/>
  <c r="F223" i="145"/>
  <c r="G223" i="145"/>
  <c r="F224" i="145"/>
  <c r="G224" i="145"/>
  <c r="F225" i="145"/>
  <c r="G225" i="145"/>
  <c r="F226" i="145"/>
  <c r="G226" i="145"/>
  <c r="F227" i="145"/>
  <c r="G227" i="145"/>
  <c r="F228" i="145"/>
  <c r="G228" i="145"/>
  <c r="F229" i="145"/>
  <c r="G229" i="145"/>
  <c r="F230" i="145"/>
  <c r="G230" i="145"/>
  <c r="F231" i="145"/>
  <c r="G231" i="145"/>
  <c r="F232" i="145"/>
  <c r="G232" i="145"/>
  <c r="F233" i="145"/>
  <c r="G233" i="145"/>
  <c r="F234" i="145"/>
  <c r="G234" i="145"/>
  <c r="F235" i="145"/>
  <c r="G235" i="145"/>
  <c r="F236" i="145"/>
  <c r="G236" i="145"/>
  <c r="F237" i="145"/>
  <c r="G237" i="145"/>
  <c r="F238" i="145"/>
  <c r="G238" i="145"/>
  <c r="F239" i="145"/>
  <c r="G239" i="145"/>
  <c r="F240" i="145"/>
  <c r="G240" i="145"/>
  <c r="F241" i="145"/>
  <c r="G241" i="145"/>
  <c r="F242" i="145"/>
  <c r="G242" i="145"/>
  <c r="F243" i="145"/>
  <c r="G243" i="145"/>
  <c r="F244" i="145"/>
  <c r="G244" i="145"/>
  <c r="F245" i="145"/>
  <c r="G245" i="145"/>
  <c r="F246" i="145"/>
  <c r="G246" i="145"/>
  <c r="F247" i="145"/>
  <c r="G247" i="145"/>
  <c r="F248" i="145"/>
  <c r="G248" i="145"/>
  <c r="F249" i="145"/>
  <c r="G249" i="145"/>
  <c r="F250" i="145"/>
  <c r="G250" i="145"/>
  <c r="F251" i="145"/>
  <c r="G251" i="145"/>
  <c r="F252" i="145"/>
  <c r="G252" i="145"/>
  <c r="F253" i="145"/>
  <c r="G253" i="145"/>
  <c r="F254" i="145"/>
  <c r="G254" i="145"/>
  <c r="F255" i="145"/>
  <c r="G255" i="145"/>
  <c r="F256" i="145"/>
  <c r="G256" i="145"/>
  <c r="F257" i="145"/>
  <c r="G257" i="145"/>
  <c r="F258" i="145"/>
  <c r="G258" i="145"/>
  <c r="F259" i="145"/>
  <c r="G259" i="145"/>
  <c r="F260" i="145"/>
  <c r="G260" i="145"/>
  <c r="F261" i="145"/>
  <c r="G261" i="145"/>
  <c r="F262" i="145"/>
  <c r="G262" i="145"/>
  <c r="F263" i="145"/>
  <c r="G263" i="145"/>
  <c r="F264" i="145"/>
  <c r="G264" i="145"/>
  <c r="F265" i="145"/>
  <c r="G265" i="145"/>
  <c r="F266" i="145"/>
  <c r="G266" i="145"/>
  <c r="F267" i="145"/>
  <c r="G267" i="145"/>
  <c r="F268" i="145"/>
  <c r="G268" i="145"/>
  <c r="F269" i="145"/>
  <c r="G269" i="145"/>
  <c r="F270" i="145"/>
  <c r="G270" i="145"/>
  <c r="F271" i="145"/>
  <c r="G271" i="145"/>
  <c r="F272" i="145"/>
  <c r="G272" i="145"/>
  <c r="F273" i="145"/>
  <c r="G273" i="145"/>
  <c r="F274" i="145"/>
  <c r="G274" i="145"/>
  <c r="F275" i="145"/>
  <c r="G275" i="145"/>
  <c r="F276" i="145"/>
  <c r="G276" i="145"/>
  <c r="F277" i="145"/>
  <c r="G277" i="145"/>
  <c r="F278" i="145"/>
  <c r="G278" i="145"/>
  <c r="F279" i="145"/>
  <c r="G279" i="145"/>
  <c r="F280" i="145"/>
  <c r="G280" i="145"/>
  <c r="F281" i="145"/>
  <c r="G281" i="145"/>
  <c r="F282" i="145"/>
  <c r="G282" i="145"/>
  <c r="F283" i="145"/>
  <c r="G283" i="145"/>
  <c r="F284" i="145"/>
  <c r="G284" i="145"/>
  <c r="F285" i="145"/>
  <c r="G285" i="145"/>
  <c r="F286" i="145"/>
  <c r="G286" i="145"/>
  <c r="F287" i="145"/>
  <c r="G287" i="145"/>
  <c r="F288" i="145"/>
  <c r="G288" i="145"/>
  <c r="F289" i="145"/>
  <c r="G289" i="145"/>
  <c r="F290" i="145"/>
  <c r="G290" i="145"/>
  <c r="F291" i="145"/>
  <c r="G291" i="145"/>
  <c r="F292" i="145"/>
  <c r="G292" i="145"/>
  <c r="F293" i="145"/>
  <c r="G293" i="145"/>
  <c r="F294" i="145"/>
  <c r="G294" i="145"/>
  <c r="F295" i="145"/>
  <c r="G295" i="145"/>
  <c r="F296" i="145"/>
  <c r="G296" i="145"/>
  <c r="F297" i="145"/>
  <c r="G297" i="145"/>
  <c r="F298" i="145"/>
  <c r="G298" i="145"/>
  <c r="F299" i="145"/>
  <c r="G299" i="145"/>
  <c r="F300" i="145"/>
  <c r="G300" i="145"/>
  <c r="F301" i="145"/>
  <c r="G301" i="145"/>
  <c r="F302" i="145"/>
  <c r="G302" i="145"/>
  <c r="F303" i="145"/>
  <c r="G303" i="145"/>
  <c r="F304" i="145"/>
  <c r="G304" i="145"/>
  <c r="F305" i="145"/>
  <c r="G305" i="145"/>
  <c r="F306" i="145"/>
  <c r="G306" i="145"/>
  <c r="F307" i="145"/>
  <c r="G307" i="145"/>
  <c r="F308" i="145"/>
  <c r="G308" i="145"/>
  <c r="F309" i="145"/>
  <c r="G309" i="145"/>
  <c r="F310" i="145"/>
  <c r="G310" i="145"/>
  <c r="F311" i="145"/>
  <c r="G311" i="145"/>
  <c r="F312" i="145"/>
  <c r="G312" i="145"/>
  <c r="F313" i="145"/>
  <c r="G313" i="145"/>
  <c r="F314" i="145"/>
  <c r="G314" i="145"/>
  <c r="F315" i="145"/>
  <c r="G315" i="145"/>
  <c r="F316" i="145"/>
  <c r="G316" i="145"/>
  <c r="F317" i="145"/>
  <c r="G317" i="145"/>
  <c r="F318" i="145"/>
  <c r="G318" i="145"/>
  <c r="F319" i="145"/>
  <c r="G319" i="145"/>
  <c r="F320" i="145"/>
  <c r="G320" i="145"/>
  <c r="F321" i="145"/>
  <c r="G321" i="145"/>
  <c r="F322" i="145"/>
  <c r="G322" i="145"/>
  <c r="F323" i="145"/>
  <c r="G323" i="145"/>
  <c r="F324" i="145"/>
  <c r="G324" i="145"/>
  <c r="F325" i="145"/>
  <c r="G325" i="145"/>
  <c r="F326" i="145"/>
  <c r="G326" i="145"/>
  <c r="F327" i="145"/>
  <c r="G327" i="145"/>
  <c r="F328" i="145"/>
  <c r="G328" i="145"/>
  <c r="F329" i="145"/>
  <c r="G329" i="145"/>
  <c r="F330" i="145"/>
  <c r="G330" i="145"/>
  <c r="F331" i="145"/>
  <c r="G331" i="145"/>
  <c r="F332" i="145"/>
  <c r="G332" i="145"/>
  <c r="F333" i="145"/>
  <c r="G333" i="145"/>
  <c r="F334" i="145"/>
  <c r="G334" i="145"/>
  <c r="F335" i="145"/>
  <c r="G335" i="145"/>
  <c r="F336" i="145"/>
  <c r="G336" i="145"/>
  <c r="F337" i="145"/>
  <c r="G337" i="145"/>
  <c r="F338" i="145"/>
  <c r="G338" i="145"/>
  <c r="F339" i="145"/>
  <c r="G339" i="145"/>
  <c r="F340" i="145"/>
  <c r="G340" i="145"/>
  <c r="F341" i="145"/>
  <c r="G341" i="145"/>
  <c r="F342" i="145"/>
  <c r="G342" i="145"/>
  <c r="F343" i="145"/>
  <c r="G343" i="145"/>
  <c r="F344" i="145"/>
  <c r="G344" i="145"/>
  <c r="F345" i="145"/>
  <c r="G345" i="145"/>
  <c r="F346" i="145"/>
  <c r="G346" i="145"/>
  <c r="F347" i="145"/>
  <c r="G347" i="145"/>
  <c r="F348" i="145"/>
  <c r="G348" i="145"/>
  <c r="F349" i="145"/>
  <c r="G349" i="145"/>
  <c r="F350" i="145"/>
  <c r="G350" i="145"/>
  <c r="F351" i="145"/>
  <c r="G351" i="145"/>
  <c r="F352" i="145"/>
  <c r="G352" i="145"/>
  <c r="F353" i="145"/>
  <c r="G353" i="145"/>
  <c r="F354" i="145"/>
  <c r="G354" i="145"/>
  <c r="F355" i="145"/>
  <c r="G355" i="145"/>
  <c r="F356" i="145"/>
  <c r="G356" i="145"/>
  <c r="F357" i="145"/>
  <c r="G357" i="145"/>
  <c r="F358" i="145"/>
  <c r="G358" i="145"/>
  <c r="F359" i="145"/>
  <c r="G359" i="145"/>
  <c r="F360" i="145"/>
  <c r="G360" i="145"/>
  <c r="F361" i="145"/>
  <c r="G361" i="145"/>
  <c r="F362" i="145"/>
  <c r="G362" i="145"/>
  <c r="F363" i="145"/>
  <c r="G363" i="145"/>
  <c r="F364" i="145"/>
  <c r="G364" i="145"/>
  <c r="F365" i="145"/>
  <c r="G365" i="145"/>
  <c r="F366" i="145"/>
  <c r="G366" i="145"/>
  <c r="F367" i="145"/>
  <c r="G367" i="145"/>
  <c r="F368" i="145"/>
  <c r="G368" i="145"/>
  <c r="F369" i="145"/>
  <c r="G369" i="145"/>
  <c r="F370" i="145"/>
  <c r="G370" i="145"/>
  <c r="F371" i="145"/>
  <c r="G371" i="145"/>
  <c r="F372" i="145"/>
  <c r="G372" i="145"/>
  <c r="F373" i="145"/>
  <c r="G373" i="145"/>
  <c r="F374" i="145"/>
  <c r="G374" i="145"/>
  <c r="F375" i="145"/>
  <c r="G375" i="145"/>
  <c r="F376" i="145"/>
  <c r="G376" i="145"/>
  <c r="F377" i="145"/>
  <c r="G377" i="145"/>
  <c r="F378" i="145"/>
  <c r="G378" i="145"/>
  <c r="F379" i="145"/>
  <c r="G379" i="145"/>
  <c r="F380" i="145"/>
  <c r="G380" i="145"/>
  <c r="F381" i="145"/>
  <c r="G381" i="145"/>
  <c r="F382" i="145"/>
  <c r="G382" i="145"/>
  <c r="F383" i="145"/>
  <c r="G383" i="145"/>
  <c r="F384" i="145"/>
  <c r="G384" i="145"/>
  <c r="F385" i="145"/>
  <c r="G385" i="145"/>
  <c r="F386" i="145"/>
  <c r="G386" i="145"/>
  <c r="F387" i="145"/>
  <c r="G387" i="145"/>
  <c r="F388" i="145"/>
  <c r="G388" i="145"/>
  <c r="F389" i="145"/>
  <c r="G389" i="145"/>
  <c r="F390" i="145"/>
  <c r="G390" i="145"/>
  <c r="F391" i="145"/>
  <c r="G391" i="145"/>
  <c r="F392" i="145"/>
  <c r="G392" i="145"/>
  <c r="F393" i="145"/>
  <c r="G393" i="145"/>
  <c r="F394" i="145"/>
  <c r="G394" i="145"/>
  <c r="F395" i="145"/>
  <c r="G395" i="145"/>
  <c r="F396" i="145"/>
  <c r="G396" i="145"/>
  <c r="F397" i="145"/>
  <c r="G397" i="145"/>
  <c r="F398" i="145"/>
  <c r="G398" i="145"/>
  <c r="F399" i="145"/>
  <c r="G399" i="145"/>
  <c r="F400" i="145"/>
  <c r="G400" i="145"/>
  <c r="I16" i="76"/>
  <c r="A5" i="144"/>
  <c r="D5" i="144"/>
  <c r="E16" i="76" s="1"/>
  <c r="A6" i="144"/>
  <c r="D7" i="144"/>
  <c r="D13" i="144"/>
  <c r="E13" i="144"/>
  <c r="D14" i="144"/>
  <c r="E14" i="144"/>
  <c r="E15" i="144"/>
  <c r="E16" i="144"/>
  <c r="D17" i="144"/>
  <c r="E17" i="144"/>
  <c r="D18" i="144"/>
  <c r="E18" i="144"/>
  <c r="D19" i="144"/>
  <c r="E19" i="144"/>
  <c r="A5" i="148"/>
  <c r="D5" i="148"/>
  <c r="E14" i="76" s="1"/>
  <c r="A6" i="148"/>
  <c r="F6" i="148"/>
  <c r="D14" i="148"/>
  <c r="E14" i="148"/>
  <c r="F15" i="148"/>
  <c r="F16" i="148"/>
  <c r="D17" i="148"/>
  <c r="E17" i="148"/>
  <c r="F18" i="148"/>
  <c r="F19" i="148"/>
  <c r="D20" i="148"/>
  <c r="E20" i="148"/>
  <c r="F21" i="148"/>
  <c r="F22" i="148"/>
  <c r="D24" i="148"/>
  <c r="E24" i="148"/>
  <c r="F25" i="148"/>
  <c r="F26" i="148"/>
  <c r="D27" i="148"/>
  <c r="E27" i="148"/>
  <c r="F28" i="148"/>
  <c r="F29" i="148"/>
  <c r="D30" i="148"/>
  <c r="E30" i="148"/>
  <c r="F31" i="148"/>
  <c r="F32" i="148"/>
  <c r="D33" i="148"/>
  <c r="E33" i="148"/>
  <c r="F34" i="148"/>
  <c r="F35" i="148"/>
  <c r="D36" i="148"/>
  <c r="E36" i="148"/>
  <c r="F37" i="148"/>
  <c r="F38" i="148"/>
  <c r="D44" i="148"/>
  <c r="E44" i="148"/>
  <c r="F45" i="148"/>
  <c r="F46" i="148"/>
  <c r="D47" i="148"/>
  <c r="E47" i="148"/>
  <c r="F48" i="148"/>
  <c r="F49" i="148"/>
  <c r="D50" i="148"/>
  <c r="E50" i="148"/>
  <c r="F51" i="148"/>
  <c r="F52" i="148"/>
  <c r="D53" i="148"/>
  <c r="E53" i="148"/>
  <c r="F54" i="148"/>
  <c r="F55" i="148"/>
  <c r="D56" i="148"/>
  <c r="E56" i="148"/>
  <c r="F57" i="148"/>
  <c r="F58" i="148"/>
  <c r="D59" i="148"/>
  <c r="E59" i="148"/>
  <c r="F60" i="148"/>
  <c r="F61" i="148"/>
  <c r="D62" i="148"/>
  <c r="E62" i="148"/>
  <c r="F63" i="148"/>
  <c r="F64" i="148"/>
  <c r="A5" i="149"/>
  <c r="F5" i="149"/>
  <c r="E11" i="76" s="1"/>
  <c r="A6" i="149"/>
  <c r="I6" i="149"/>
  <c r="E13" i="149"/>
  <c r="G20" i="149"/>
  <c r="H20" i="149"/>
  <c r="I20" i="149" s="1"/>
  <c r="G21" i="149"/>
  <c r="H21" i="149"/>
  <c r="I21" i="149" s="1"/>
  <c r="G22" i="149"/>
  <c r="H22" i="149"/>
  <c r="I22" i="149" s="1"/>
  <c r="G23" i="149"/>
  <c r="H23" i="149"/>
  <c r="I23" i="149" s="1"/>
  <c r="G24" i="149"/>
  <c r="H24" i="149"/>
  <c r="I24" i="149" s="1"/>
  <c r="G25" i="149"/>
  <c r="H25" i="149"/>
  <c r="I25" i="149" s="1"/>
  <c r="K25" i="149" s="1"/>
  <c r="G26" i="149"/>
  <c r="H26" i="149"/>
  <c r="I26" i="149" s="1"/>
  <c r="G27" i="149"/>
  <c r="H27" i="149"/>
  <c r="I27" i="149" s="1"/>
  <c r="G28" i="149"/>
  <c r="H28" i="149"/>
  <c r="I28" i="149" s="1"/>
  <c r="G29" i="149"/>
  <c r="H29" i="149"/>
  <c r="I29" i="149" s="1"/>
  <c r="K29" i="149" s="1"/>
  <c r="G30" i="149"/>
  <c r="H30" i="149"/>
  <c r="I30" i="149"/>
  <c r="G31" i="149"/>
  <c r="H31" i="149"/>
  <c r="I31" i="149" s="1"/>
  <c r="G32" i="149"/>
  <c r="H32" i="149"/>
  <c r="I32" i="149" s="1"/>
  <c r="J32" i="149" s="1"/>
  <c r="G33" i="149"/>
  <c r="H33" i="149"/>
  <c r="I33" i="149" s="1"/>
  <c r="K33" i="149" s="1"/>
  <c r="G34" i="149"/>
  <c r="H34" i="149"/>
  <c r="I34" i="149"/>
  <c r="G35" i="149"/>
  <c r="H35" i="149"/>
  <c r="I35" i="149" s="1"/>
  <c r="G36" i="149"/>
  <c r="H36" i="149"/>
  <c r="I36" i="149" s="1"/>
  <c r="G37" i="149"/>
  <c r="H37" i="149"/>
  <c r="I37" i="149" s="1"/>
  <c r="K37" i="149" s="1"/>
  <c r="G38" i="149"/>
  <c r="H38" i="149"/>
  <c r="I38" i="149" s="1"/>
  <c r="G39" i="149"/>
  <c r="H39" i="149"/>
  <c r="I39" i="149" s="1"/>
  <c r="G40" i="149"/>
  <c r="H40" i="149"/>
  <c r="I40" i="149" s="1"/>
  <c r="G41" i="149"/>
  <c r="H41" i="149"/>
  <c r="I41" i="149" s="1"/>
  <c r="K41" i="149" s="1"/>
  <c r="G42" i="149"/>
  <c r="H42" i="149"/>
  <c r="I42" i="149" s="1"/>
  <c r="G43" i="149"/>
  <c r="H43" i="149"/>
  <c r="I43" i="149" s="1"/>
  <c r="G44" i="149"/>
  <c r="H44" i="149"/>
  <c r="I44" i="149" s="1"/>
  <c r="G45" i="149"/>
  <c r="H45" i="149"/>
  <c r="I45" i="149" s="1"/>
  <c r="K45" i="149" s="1"/>
  <c r="G46" i="149"/>
  <c r="H46" i="149"/>
  <c r="I46" i="149" s="1"/>
  <c r="G47" i="149"/>
  <c r="H47" i="149"/>
  <c r="I47" i="149" s="1"/>
  <c r="G48" i="149"/>
  <c r="H48" i="149"/>
  <c r="I48" i="149" s="1"/>
  <c r="J48" i="149" s="1"/>
  <c r="G49" i="149"/>
  <c r="H49" i="149"/>
  <c r="I49" i="149" s="1"/>
  <c r="K49" i="149" s="1"/>
  <c r="G50" i="149"/>
  <c r="H50" i="149"/>
  <c r="I50" i="149"/>
  <c r="E51" i="149"/>
  <c r="G51" i="149" s="1"/>
  <c r="F51" i="149"/>
  <c r="G57" i="149"/>
  <c r="H57" i="149"/>
  <c r="I57" i="149" s="1"/>
  <c r="J57" i="149" s="1"/>
  <c r="G58" i="149"/>
  <c r="H58" i="149"/>
  <c r="I58" i="149"/>
  <c r="G59" i="149"/>
  <c r="H59" i="149"/>
  <c r="I59" i="149" s="1"/>
  <c r="E60" i="149"/>
  <c r="F60" i="149"/>
  <c r="A5" i="76"/>
  <c r="A119" i="76" s="1"/>
  <c r="F11" i="76"/>
  <c r="G11" i="76"/>
  <c r="G16" i="76"/>
  <c r="F17" i="76"/>
  <c r="G17" i="76"/>
  <c r="F18" i="76"/>
  <c r="G18" i="76"/>
  <c r="F19" i="76"/>
  <c r="G19" i="76"/>
  <c r="G21" i="76"/>
  <c r="F22" i="76"/>
  <c r="G22" i="76"/>
  <c r="F23" i="76"/>
  <c r="G23" i="76"/>
  <c r="F24" i="76"/>
  <c r="G24" i="76"/>
  <c r="F25" i="76"/>
  <c r="G25" i="76"/>
  <c r="G27" i="76"/>
  <c r="F28" i="76"/>
  <c r="G28" i="76"/>
  <c r="F29" i="76"/>
  <c r="G29" i="76"/>
  <c r="F30" i="76"/>
  <c r="G30" i="76"/>
  <c r="F31" i="76"/>
  <c r="G31" i="76"/>
  <c r="G37" i="76"/>
  <c r="E38" i="76"/>
  <c r="F38" i="76"/>
  <c r="G38" i="76"/>
  <c r="F40" i="76"/>
  <c r="G40" i="76"/>
  <c r="F41" i="76"/>
  <c r="G41" i="76"/>
  <c r="F42" i="76"/>
  <c r="G42" i="76"/>
  <c r="F43" i="76"/>
  <c r="G43" i="76"/>
  <c r="E45" i="76"/>
  <c r="G45" i="76"/>
  <c r="E46" i="76"/>
  <c r="F46" i="76"/>
  <c r="G46" i="76"/>
  <c r="E47" i="76"/>
  <c r="F47" i="76"/>
  <c r="G47" i="76"/>
  <c r="E48" i="76"/>
  <c r="F48" i="76"/>
  <c r="G48" i="76"/>
  <c r="E50" i="76"/>
  <c r="G50" i="76"/>
  <c r="F51" i="76"/>
  <c r="G51" i="76"/>
  <c r="F52" i="76"/>
  <c r="G52" i="76"/>
  <c r="F53" i="76"/>
  <c r="G53" i="76"/>
  <c r="G55" i="76"/>
  <c r="E56" i="76"/>
  <c r="F56" i="76"/>
  <c r="G56" i="76"/>
  <c r="E57" i="76"/>
  <c r="F57" i="76"/>
  <c r="G57" i="76"/>
  <c r="G59" i="76"/>
  <c r="F60" i="76"/>
  <c r="G60" i="76"/>
  <c r="E61" i="76"/>
  <c r="F61" i="76"/>
  <c r="G61" i="76"/>
  <c r="E63" i="76"/>
  <c r="G63" i="76"/>
  <c r="E64" i="76"/>
  <c r="F64" i="76"/>
  <c r="G64" i="76"/>
  <c r="F65" i="76"/>
  <c r="F66" i="76"/>
  <c r="E69" i="76"/>
  <c r="G69" i="76"/>
  <c r="F70" i="76"/>
  <c r="G70" i="76"/>
  <c r="E71" i="76"/>
  <c r="F71" i="76"/>
  <c r="G71" i="76"/>
  <c r="E73" i="76"/>
  <c r="G73" i="76"/>
  <c r="F74" i="76"/>
  <c r="G74" i="76"/>
  <c r="F75" i="76"/>
  <c r="G75" i="76"/>
  <c r="G77" i="76"/>
  <c r="F78" i="76"/>
  <c r="G78" i="76"/>
  <c r="F80" i="76"/>
  <c r="G80" i="76"/>
  <c r="E81" i="76"/>
  <c r="F81" i="76"/>
  <c r="G81" i="76"/>
  <c r="F82" i="76"/>
  <c r="G82" i="76"/>
  <c r="G84" i="76"/>
  <c r="F85" i="76"/>
  <c r="G85" i="76"/>
  <c r="F86" i="76"/>
  <c r="G86" i="76"/>
  <c r="F87" i="76"/>
  <c r="G87" i="76"/>
  <c r="E88" i="76"/>
  <c r="F88" i="76"/>
  <c r="G88" i="76"/>
  <c r="F89" i="76"/>
  <c r="G89" i="76"/>
  <c r="F90" i="76"/>
  <c r="G90" i="76"/>
  <c r="E91" i="76"/>
  <c r="F91" i="76"/>
  <c r="G91" i="76"/>
  <c r="F92" i="76"/>
  <c r="G92" i="76"/>
  <c r="E94" i="76"/>
  <c r="G94" i="76"/>
  <c r="E95" i="76"/>
  <c r="F95" i="76"/>
  <c r="G95" i="76"/>
  <c r="F96" i="76"/>
  <c r="G96" i="76"/>
  <c r="G100" i="76"/>
  <c r="G102" i="76"/>
  <c r="F105" i="76"/>
  <c r="G105" i="76"/>
  <c r="F108" i="76"/>
  <c r="G108" i="76"/>
  <c r="A7" i="151"/>
  <c r="A10" i="151"/>
  <c r="A15" i="151"/>
  <c r="F21" i="151"/>
  <c r="K21" i="151"/>
  <c r="F22" i="151"/>
  <c r="K22" i="151"/>
  <c r="F25" i="151"/>
  <c r="F26" i="151"/>
  <c r="F27" i="151"/>
  <c r="F110" i="76"/>
  <c r="J22" i="155"/>
  <c r="K15" i="149" l="1"/>
  <c r="M15" i="149" s="1"/>
  <c r="D2" i="149" s="1"/>
  <c r="H11" i="76" s="1"/>
  <c r="F56" i="148"/>
  <c r="F53" i="148"/>
  <c r="F47" i="148"/>
  <c r="F44" i="148"/>
  <c r="F36" i="148"/>
  <c r="F24" i="148"/>
  <c r="F20" i="148"/>
  <c r="D20" i="144"/>
  <c r="M61" i="136"/>
  <c r="F24" i="109"/>
  <c r="F19" i="109"/>
  <c r="F14" i="109"/>
  <c r="F31" i="102"/>
  <c r="F21" i="102"/>
  <c r="F13" i="102"/>
  <c r="I17" i="101"/>
  <c r="G21" i="93"/>
  <c r="E51" i="97"/>
  <c r="L51" i="97"/>
  <c r="D51" i="97"/>
  <c r="F24" i="89"/>
  <c r="B30" i="76"/>
  <c r="B31" i="76" s="1"/>
  <c r="A27" i="129"/>
  <c r="A28" i="129" s="1"/>
  <c r="J15" i="142"/>
  <c r="J40" i="149"/>
  <c r="K40" i="149"/>
  <c r="J36" i="149"/>
  <c r="K36" i="149"/>
  <c r="J24" i="149"/>
  <c r="K24" i="149"/>
  <c r="J20" i="149"/>
  <c r="K20" i="149"/>
  <c r="A29" i="129"/>
  <c r="F30" i="148"/>
  <c r="F14" i="103"/>
  <c r="F17" i="92"/>
  <c r="G26" i="93"/>
  <c r="D54" i="95"/>
  <c r="K15" i="97"/>
  <c r="F14" i="89"/>
  <c r="H34" i="101"/>
  <c r="F55" i="92"/>
  <c r="F40" i="96"/>
  <c r="F39" i="97"/>
  <c r="E23" i="148"/>
  <c r="F62" i="148"/>
  <c r="F35" i="147"/>
  <c r="K35" i="147" s="1"/>
  <c r="J33" i="133"/>
  <c r="K53" i="125"/>
  <c r="D15" i="116"/>
  <c r="C10" i="116" s="1"/>
  <c r="G15" i="116" s="1"/>
  <c r="D2" i="116" s="1"/>
  <c r="H55" i="76" s="1"/>
  <c r="F41" i="95"/>
  <c r="I38" i="97"/>
  <c r="H51" i="97"/>
  <c r="N21" i="97"/>
  <c r="N27" i="97" s="1"/>
  <c r="F14" i="148"/>
  <c r="E20" i="139"/>
  <c r="F14" i="106"/>
  <c r="I25" i="101"/>
  <c r="I21" i="101"/>
  <c r="F25" i="92"/>
  <c r="F29" i="96"/>
  <c r="D41" i="96"/>
  <c r="L27" i="97"/>
  <c r="K14" i="97"/>
  <c r="J52" i="155"/>
  <c r="E25" i="147"/>
  <c r="J34" i="101"/>
  <c r="F37" i="92"/>
  <c r="F21" i="92"/>
  <c r="N45" i="97"/>
  <c r="E38" i="97"/>
  <c r="E21" i="97"/>
  <c r="E27" i="97" s="1"/>
  <c r="H27" i="97"/>
  <c r="J37" i="155"/>
  <c r="D65" i="148"/>
  <c r="N36" i="132"/>
  <c r="O36" i="132" s="1"/>
  <c r="P36" i="132" s="1"/>
  <c r="E34" i="101"/>
  <c r="I45" i="97"/>
  <c r="I51" i="97" s="1"/>
  <c r="D27" i="97"/>
  <c r="G14" i="77"/>
  <c r="H51" i="98"/>
  <c r="H35" i="98"/>
  <c r="J44" i="149"/>
  <c r="K44" i="149"/>
  <c r="J28" i="149"/>
  <c r="K28" i="149"/>
  <c r="J31" i="141"/>
  <c r="J26" i="138"/>
  <c r="G55" i="126"/>
  <c r="F20" i="126"/>
  <c r="F19" i="106"/>
  <c r="I33" i="101"/>
  <c r="F19" i="103"/>
  <c r="F59" i="92"/>
  <c r="F47" i="95"/>
  <c r="E16" i="87"/>
  <c r="M25" i="136"/>
  <c r="O14" i="132"/>
  <c r="P14" i="132" s="1"/>
  <c r="M79" i="121"/>
  <c r="M25" i="121"/>
  <c r="F24" i="106"/>
  <c r="F17" i="102"/>
  <c r="D20" i="103"/>
  <c r="K20" i="103"/>
  <c r="F13" i="92"/>
  <c r="G31" i="93"/>
  <c r="G15" i="93"/>
  <c r="I33" i="94"/>
  <c r="C54" i="95"/>
  <c r="F53" i="95"/>
  <c r="F33" i="96"/>
  <c r="C41" i="96"/>
  <c r="F25" i="96"/>
  <c r="K45" i="97"/>
  <c r="K51" i="97" s="1"/>
  <c r="G45" i="97"/>
  <c r="G51" i="97" s="1"/>
  <c r="K39" i="97"/>
  <c r="I21" i="97"/>
  <c r="I27" i="97" s="1"/>
  <c r="G19" i="77"/>
  <c r="G17" i="77"/>
  <c r="I22" i="155"/>
  <c r="H16" i="147"/>
  <c r="E65" i="148"/>
  <c r="F17" i="148"/>
  <c r="C10" i="144"/>
  <c r="J80" i="126"/>
  <c r="G13" i="115"/>
  <c r="C19" i="104"/>
  <c r="B2" i="104" s="1"/>
  <c r="F73" i="76" s="1"/>
  <c r="F35" i="102"/>
  <c r="G33" i="101"/>
  <c r="I29" i="101"/>
  <c r="F29" i="92"/>
  <c r="F20" i="96"/>
  <c r="F51" i="97"/>
  <c r="G25" i="77"/>
  <c r="G21" i="77"/>
  <c r="F33" i="148"/>
  <c r="F27" i="148"/>
  <c r="E13" i="148"/>
  <c r="E39" i="148" s="1"/>
  <c r="J53" i="136"/>
  <c r="F33" i="133"/>
  <c r="K33" i="133" s="1"/>
  <c r="K48" i="149"/>
  <c r="K32" i="149"/>
  <c r="F59" i="148"/>
  <c r="F50" i="148"/>
  <c r="F65" i="148" s="1"/>
  <c r="D13" i="148"/>
  <c r="J33" i="142"/>
  <c r="G48" i="126"/>
  <c r="G34" i="126"/>
  <c r="H17" i="122"/>
  <c r="B2" i="81"/>
  <c r="F107" i="76" s="1"/>
  <c r="F39" i="102"/>
  <c r="F44" i="102" s="1"/>
  <c r="G17" i="101"/>
  <c r="H20" i="103"/>
  <c r="F33" i="92"/>
  <c r="J45" i="97"/>
  <c r="J51" i="97" s="1"/>
  <c r="J39" i="97"/>
  <c r="K27" i="97"/>
  <c r="G27" i="97"/>
  <c r="J15" i="44"/>
  <c r="G28" i="77"/>
  <c r="G22" i="77"/>
  <c r="G13" i="81"/>
  <c r="H21" i="77"/>
  <c r="G12" i="81"/>
  <c r="C10" i="119"/>
  <c r="G15" i="119" s="1"/>
  <c r="D2" i="119" s="1"/>
  <c r="H50" i="76" s="1"/>
  <c r="C18" i="107"/>
  <c r="B2" i="107" s="1"/>
  <c r="F69" i="76" s="1"/>
  <c r="G15" i="107"/>
  <c r="D2" i="107" s="1"/>
  <c r="H69" i="76" s="1"/>
  <c r="E23" i="134"/>
  <c r="G33" i="44"/>
  <c r="G31" i="44"/>
  <c r="G29" i="44"/>
  <c r="G27" i="44"/>
  <c r="G25" i="44"/>
  <c r="G23" i="44"/>
  <c r="G21" i="44"/>
  <c r="G19" i="44"/>
  <c r="G17" i="44"/>
  <c r="G15" i="44"/>
  <c r="G13" i="44"/>
  <c r="G32" i="44"/>
  <c r="G30" i="44"/>
  <c r="G28" i="44"/>
  <c r="G26" i="44"/>
  <c r="G24" i="44"/>
  <c r="G22" i="44"/>
  <c r="G20" i="44"/>
  <c r="G18" i="44"/>
  <c r="G16" i="44"/>
  <c r="G14" i="44"/>
  <c r="G23" i="77"/>
  <c r="G18" i="77"/>
  <c r="G15" i="77"/>
  <c r="H25" i="77"/>
  <c r="H17" i="77"/>
  <c r="H33" i="44"/>
  <c r="H32" i="44"/>
  <c r="H31" i="44"/>
  <c r="H30" i="44"/>
  <c r="H29" i="44"/>
  <c r="H28" i="44"/>
  <c r="H27" i="44"/>
  <c r="H26" i="44"/>
  <c r="H25" i="44"/>
  <c r="H24" i="44"/>
  <c r="H23" i="44"/>
  <c r="H22" i="44"/>
  <c r="H21" i="44"/>
  <c r="H20" i="44"/>
  <c r="H19" i="44"/>
  <c r="H18" i="44"/>
  <c r="H17" i="44"/>
  <c r="H16" i="44"/>
  <c r="H15" i="44"/>
  <c r="H14" i="44"/>
  <c r="H13" i="44"/>
  <c r="H12" i="44"/>
  <c r="E16" i="113"/>
  <c r="E20" i="144"/>
  <c r="D20" i="139"/>
  <c r="E15" i="116"/>
  <c r="D16" i="113"/>
  <c r="H28" i="77"/>
  <c r="G26" i="77"/>
  <c r="G27" i="77"/>
  <c r="H26" i="77"/>
  <c r="G24" i="77"/>
  <c r="H22" i="77"/>
  <c r="G20" i="77"/>
  <c r="H18" i="77"/>
  <c r="G16" i="77"/>
  <c r="H14" i="77"/>
  <c r="G12" i="77"/>
  <c r="H23" i="77"/>
  <c r="H19" i="77"/>
  <c r="H15" i="77"/>
  <c r="G13" i="77"/>
  <c r="B32" i="76"/>
  <c r="A20" i="150"/>
  <c r="A19" i="150" s="1"/>
  <c r="A18" i="150" s="1"/>
  <c r="A17" i="150" s="1"/>
  <c r="G20" i="115"/>
  <c r="G27" i="115"/>
  <c r="G13" i="118"/>
  <c r="G22" i="118"/>
  <c r="L31" i="118"/>
  <c r="O16" i="131"/>
  <c r="P16" i="131" s="1"/>
  <c r="N18" i="131"/>
  <c r="P18" i="131" s="1"/>
  <c r="N17" i="131"/>
  <c r="P17" i="131" s="1"/>
  <c r="O24" i="131"/>
  <c r="P24" i="131" s="1"/>
  <c r="O22" i="131"/>
  <c r="P22" i="131" s="1"/>
  <c r="O20" i="131"/>
  <c r="P20" i="131" s="1"/>
  <c r="N28" i="131"/>
  <c r="P28" i="131" s="1"/>
  <c r="N30" i="131"/>
  <c r="P30" i="131" s="1"/>
  <c r="N27" i="131"/>
  <c r="P27" i="131" s="1"/>
  <c r="N32" i="131"/>
  <c r="P32" i="131" s="1"/>
  <c r="O14" i="131"/>
  <c r="P14" i="131" s="1"/>
  <c r="N26" i="131"/>
  <c r="P26" i="131" s="1"/>
  <c r="N25" i="131"/>
  <c r="P25" i="131" s="1"/>
  <c r="N19" i="131"/>
  <c r="P19" i="131" s="1"/>
  <c r="N21" i="130"/>
  <c r="N26" i="130"/>
  <c r="N25" i="130"/>
  <c r="N30" i="130"/>
  <c r="P24" i="130"/>
  <c r="P29" i="130"/>
  <c r="P17" i="130"/>
  <c r="P16" i="130"/>
  <c r="N29" i="130"/>
  <c r="P20" i="130"/>
  <c r="N17" i="130"/>
  <c r="P14" i="130"/>
  <c r="P28" i="130"/>
  <c r="N22" i="130"/>
  <c r="I44" i="129"/>
  <c r="G38" i="137"/>
  <c r="I33" i="137"/>
  <c r="I38" i="137" s="1"/>
  <c r="L35" i="136"/>
  <c r="M30" i="136"/>
  <c r="M35" i="136" s="1"/>
  <c r="K46" i="149"/>
  <c r="J46" i="149"/>
  <c r="K42" i="149"/>
  <c r="J42" i="149"/>
  <c r="K38" i="149"/>
  <c r="J38" i="149"/>
  <c r="M48" i="136"/>
  <c r="M53" i="136" s="1"/>
  <c r="L53" i="136"/>
  <c r="G49" i="137"/>
  <c r="I44" i="137"/>
  <c r="I49" i="137" s="1"/>
  <c r="J16" i="147"/>
  <c r="G24" i="142"/>
  <c r="G27" i="137"/>
  <c r="I22" i="137"/>
  <c r="I27" i="137" s="1"/>
  <c r="N21" i="132"/>
  <c r="O21" i="132" s="1"/>
  <c r="P21" i="132" s="1"/>
  <c r="M68" i="121"/>
  <c r="L71" i="121"/>
  <c r="J59" i="149"/>
  <c r="K59" i="149"/>
  <c r="K50" i="149"/>
  <c r="J50" i="149"/>
  <c r="K30" i="149"/>
  <c r="J30" i="149"/>
  <c r="I51" i="149"/>
  <c r="K21" i="149"/>
  <c r="M12" i="136"/>
  <c r="K58" i="149"/>
  <c r="J58" i="149"/>
  <c r="I60" i="149"/>
  <c r="K57" i="149"/>
  <c r="J39" i="149"/>
  <c r="K39" i="149"/>
  <c r="J27" i="149"/>
  <c r="K27" i="149"/>
  <c r="G25" i="147"/>
  <c r="J20" i="147"/>
  <c r="J25" i="147" s="1"/>
  <c r="K28" i="142"/>
  <c r="F33" i="142"/>
  <c r="K33" i="142" s="1"/>
  <c r="J17" i="136"/>
  <c r="L14" i="136"/>
  <c r="E16" i="137"/>
  <c r="L50" i="125"/>
  <c r="G53" i="125"/>
  <c r="L53" i="125" s="1"/>
  <c r="K34" i="149"/>
  <c r="J34" i="149"/>
  <c r="K26" i="149"/>
  <c r="J26" i="149"/>
  <c r="K22" i="149"/>
  <c r="J22" i="149"/>
  <c r="M31" i="141"/>
  <c r="J47" i="149"/>
  <c r="K47" i="149"/>
  <c r="J43" i="149"/>
  <c r="K43" i="149"/>
  <c r="J35" i="149"/>
  <c r="K35" i="149"/>
  <c r="J31" i="149"/>
  <c r="K31" i="149"/>
  <c r="J23" i="149"/>
  <c r="K23" i="149"/>
  <c r="J49" i="149"/>
  <c r="J45" i="149"/>
  <c r="J41" i="149"/>
  <c r="J37" i="149"/>
  <c r="J33" i="149"/>
  <c r="J29" i="149"/>
  <c r="J25" i="149"/>
  <c r="J21" i="149"/>
  <c r="D23" i="148"/>
  <c r="J24" i="142"/>
  <c r="D23" i="134"/>
  <c r="E49" i="137"/>
  <c r="G16" i="137"/>
  <c r="I11" i="137"/>
  <c r="I16" i="137" s="1"/>
  <c r="O31" i="131"/>
  <c r="N31" i="131"/>
  <c r="N27" i="130"/>
  <c r="P27" i="130"/>
  <c r="N19" i="130"/>
  <c r="P19" i="130"/>
  <c r="L33" i="131"/>
  <c r="H15" i="133"/>
  <c r="J10" i="133"/>
  <c r="J15" i="133" s="1"/>
  <c r="D27" i="150"/>
  <c r="C28" i="150"/>
  <c r="H15" i="150"/>
  <c r="G15" i="150"/>
  <c r="K59" i="137"/>
  <c r="K21" i="138"/>
  <c r="F26" i="138"/>
  <c r="K26" i="138" s="1"/>
  <c r="J13" i="138"/>
  <c r="K13" i="138" s="1"/>
  <c r="H17" i="138"/>
  <c r="K44" i="129"/>
  <c r="N31" i="130"/>
  <c r="P31" i="130"/>
  <c r="N23" i="130"/>
  <c r="P23" i="130"/>
  <c r="N15" i="130"/>
  <c r="P15" i="130"/>
  <c r="O23" i="131"/>
  <c r="N23" i="131"/>
  <c r="J33" i="131"/>
  <c r="P12" i="132"/>
  <c r="H37" i="132"/>
  <c r="E24" i="142"/>
  <c r="H15" i="142"/>
  <c r="L54" i="137"/>
  <c r="F59" i="137"/>
  <c r="L59" i="137" s="1"/>
  <c r="E27" i="137"/>
  <c r="J17" i="138"/>
  <c r="K12" i="138"/>
  <c r="K17" i="138" s="1"/>
  <c r="O33" i="130"/>
  <c r="O15" i="131"/>
  <c r="M33" i="131"/>
  <c r="N15" i="131"/>
  <c r="N29" i="132"/>
  <c r="O29" i="132" s="1"/>
  <c r="P29" i="132" s="1"/>
  <c r="N13" i="132"/>
  <c r="M37" i="132"/>
  <c r="G20" i="133"/>
  <c r="E24" i="133"/>
  <c r="L34" i="115"/>
  <c r="G36" i="115"/>
  <c r="L36" i="115" s="1"/>
  <c r="L37" i="132"/>
  <c r="J67" i="126"/>
  <c r="J71" i="126" s="1"/>
  <c r="G71" i="126"/>
  <c r="H27" i="126"/>
  <c r="H20" i="126"/>
  <c r="L30" i="121"/>
  <c r="J35" i="121"/>
  <c r="M17" i="121"/>
  <c r="K23" i="122"/>
  <c r="F25" i="122"/>
  <c r="K25" i="122" s="1"/>
  <c r="K36" i="115"/>
  <c r="O31" i="132"/>
  <c r="P31" i="132" s="1"/>
  <c r="O23" i="132"/>
  <c r="P23" i="132" s="1"/>
  <c r="O15" i="132"/>
  <c r="P15" i="132" s="1"/>
  <c r="K34" i="125"/>
  <c r="K44" i="125" s="1"/>
  <c r="H44" i="125"/>
  <c r="L10" i="125"/>
  <c r="L30" i="125" s="1"/>
  <c r="J30" i="125"/>
  <c r="H62" i="126"/>
  <c r="F27" i="126"/>
  <c r="M43" i="121"/>
  <c r="L17" i="121"/>
  <c r="K12" i="122"/>
  <c r="K17" i="122" s="1"/>
  <c r="J17" i="122"/>
  <c r="I51" i="98"/>
  <c r="I35" i="98"/>
  <c r="C18" i="87"/>
  <c r="I33" i="130"/>
  <c r="N29" i="131"/>
  <c r="P29" i="131" s="1"/>
  <c r="N21" i="131"/>
  <c r="P21" i="131" s="1"/>
  <c r="N13" i="131"/>
  <c r="N35" i="132"/>
  <c r="O35" i="132" s="1"/>
  <c r="P35" i="132" s="1"/>
  <c r="O33" i="132"/>
  <c r="P33" i="132" s="1"/>
  <c r="N27" i="132"/>
  <c r="O27" i="132" s="1"/>
  <c r="P27" i="132" s="1"/>
  <c r="O25" i="132"/>
  <c r="P25" i="132" s="1"/>
  <c r="N19" i="132"/>
  <c r="O19" i="132" s="1"/>
  <c r="P19" i="132" s="1"/>
  <c r="O17" i="132"/>
  <c r="P17" i="132" s="1"/>
  <c r="F44" i="125"/>
  <c r="F13" i="126"/>
  <c r="H11" i="126"/>
  <c r="H13" i="126" s="1"/>
  <c r="M71" i="121"/>
  <c r="J25" i="122"/>
  <c r="F34" i="101"/>
  <c r="E41" i="96"/>
  <c r="L39" i="97"/>
  <c r="L38" i="97"/>
  <c r="H39" i="97"/>
  <c r="H38" i="97"/>
  <c r="D39" i="97"/>
  <c r="D38" i="97"/>
  <c r="G32" i="79"/>
  <c r="H32" i="79"/>
  <c r="G30" i="79"/>
  <c r="H30" i="79"/>
  <c r="G28" i="79"/>
  <c r="H28" i="79"/>
  <c r="G26" i="79"/>
  <c r="H26" i="79"/>
  <c r="G24" i="79"/>
  <c r="H24" i="79"/>
  <c r="G22" i="79"/>
  <c r="H22" i="79"/>
  <c r="G20" i="79"/>
  <c r="H20" i="79"/>
  <c r="G18" i="79"/>
  <c r="H18" i="79"/>
  <c r="G16" i="79"/>
  <c r="H16" i="79"/>
  <c r="G14" i="79"/>
  <c r="H14" i="79"/>
  <c r="G12" i="79"/>
  <c r="H12" i="79"/>
  <c r="F80" i="126"/>
  <c r="K80" i="126" s="1"/>
  <c r="E71" i="126"/>
  <c r="F62" i="126"/>
  <c r="J71" i="121"/>
  <c r="J17" i="121"/>
  <c r="G31" i="118"/>
  <c r="M31" i="118" s="1"/>
  <c r="F35" i="95"/>
  <c r="O21" i="97"/>
  <c r="O27" i="97" s="1"/>
  <c r="O15" i="97"/>
  <c r="O14" i="97"/>
  <c r="J21" i="97"/>
  <c r="J27" i="97" s="1"/>
  <c r="J15" i="97"/>
  <c r="J14" i="97"/>
  <c r="F21" i="97"/>
  <c r="F27" i="97" s="1"/>
  <c r="F15" i="97"/>
  <c r="F14" i="97"/>
  <c r="J33" i="89"/>
  <c r="G33" i="79"/>
  <c r="H33" i="79"/>
  <c r="G31" i="79"/>
  <c r="H31" i="79"/>
  <c r="G29" i="79"/>
  <c r="H29" i="79"/>
  <c r="G27" i="79"/>
  <c r="H27" i="79"/>
  <c r="G25" i="79"/>
  <c r="H25" i="79"/>
  <c r="G23" i="79"/>
  <c r="H23" i="79"/>
  <c r="G21" i="79"/>
  <c r="H21" i="79"/>
  <c r="G19" i="79"/>
  <c r="H19" i="79"/>
  <c r="G17" i="79"/>
  <c r="H17" i="79"/>
  <c r="G15" i="79"/>
  <c r="H15" i="79"/>
  <c r="G13" i="79"/>
  <c r="H13" i="79"/>
  <c r="I13" i="101"/>
  <c r="I34" i="101" s="1"/>
  <c r="C10" i="90"/>
  <c r="G15" i="90" s="1"/>
  <c r="D2" i="90" s="1"/>
  <c r="H84" i="76" s="1"/>
  <c r="F51" i="92"/>
  <c r="H22" i="94"/>
  <c r="G29" i="101"/>
  <c r="G21" i="101"/>
  <c r="G13" i="101"/>
  <c r="F33" i="89"/>
  <c r="K33" i="89" s="1"/>
  <c r="N14" i="97"/>
  <c r="I14" i="97"/>
  <c r="E14" i="97"/>
  <c r="M14" i="136" l="1"/>
  <c r="L17" i="136"/>
  <c r="J51" i="149"/>
  <c r="B34" i="76"/>
  <c r="F41" i="96"/>
  <c r="A30" i="129"/>
  <c r="A31" i="129" s="1"/>
  <c r="F25" i="109"/>
  <c r="C17" i="116"/>
  <c r="B2" i="116" s="1"/>
  <c r="F55" i="76" s="1"/>
  <c r="A32" i="129"/>
  <c r="A33" i="129" s="1"/>
  <c r="A34" i="129" s="1"/>
  <c r="A35" i="129" s="1"/>
  <c r="A36" i="129" s="1"/>
  <c r="A37" i="129" s="1"/>
  <c r="A38" i="129" s="1"/>
  <c r="C10" i="104"/>
  <c r="G15" i="104" s="1"/>
  <c r="D2" i="104" s="1"/>
  <c r="H73" i="76" s="1"/>
  <c r="C21" i="119"/>
  <c r="B2" i="119" s="1"/>
  <c r="F25" i="106"/>
  <c r="F20" i="103"/>
  <c r="C22" i="144"/>
  <c r="F13" i="148"/>
  <c r="F23" i="148"/>
  <c r="B35" i="76"/>
  <c r="G2" i="44"/>
  <c r="D2" i="44"/>
  <c r="H99" i="76" s="1"/>
  <c r="B2" i="144"/>
  <c r="F16" i="76" s="1"/>
  <c r="N37" i="132"/>
  <c r="O39" i="97"/>
  <c r="F54" i="95"/>
  <c r="O13" i="132"/>
  <c r="P13" i="132" s="1"/>
  <c r="P37" i="132" s="1"/>
  <c r="D39" i="148"/>
  <c r="J60" i="149"/>
  <c r="C10" i="113"/>
  <c r="G15" i="113" s="1"/>
  <c r="D2" i="113" s="1"/>
  <c r="H59" i="76" s="1"/>
  <c r="F60" i="92"/>
  <c r="B2" i="77"/>
  <c r="F101" i="76" s="1"/>
  <c r="C21" i="127"/>
  <c r="C10" i="127"/>
  <c r="G15" i="127" s="1"/>
  <c r="C22" i="139"/>
  <c r="B2" i="139" s="1"/>
  <c r="F21" i="76" s="1"/>
  <c r="C10" i="139"/>
  <c r="G15" i="139" s="1"/>
  <c r="D2" i="139" s="1"/>
  <c r="H21" i="76" s="1"/>
  <c r="B2" i="99"/>
  <c r="F77" i="76" s="1"/>
  <c r="C10" i="99"/>
  <c r="G15" i="99" s="1"/>
  <c r="D2" i="99" s="1"/>
  <c r="H77" i="76" s="1"/>
  <c r="B2" i="87"/>
  <c r="F94" i="76" s="1"/>
  <c r="C10" i="87"/>
  <c r="G15" i="87" s="1"/>
  <c r="C25" i="134"/>
  <c r="B2" i="134" s="1"/>
  <c r="C10" i="134"/>
  <c r="G15" i="134" s="1"/>
  <c r="D2" i="134" s="1"/>
  <c r="H27" i="76" s="1"/>
  <c r="B2" i="90"/>
  <c r="F84" i="76" s="1"/>
  <c r="C23" i="123"/>
  <c r="B2" i="123" s="1"/>
  <c r="F45" i="76" s="1"/>
  <c r="C10" i="123"/>
  <c r="G15" i="123" s="1"/>
  <c r="D2" i="123" s="1"/>
  <c r="H45" i="76" s="1"/>
  <c r="C25" i="110"/>
  <c r="B2" i="110" s="1"/>
  <c r="F63" i="76" s="1"/>
  <c r="C10" i="110"/>
  <c r="G15" i="110" s="1"/>
  <c r="D2" i="110" s="1"/>
  <c r="H63" i="76" s="1"/>
  <c r="C18" i="113"/>
  <c r="B2" i="113" s="1"/>
  <c r="F59" i="76" s="1"/>
  <c r="G15" i="144"/>
  <c r="J15" i="79"/>
  <c r="F2" i="79" s="1"/>
  <c r="H104" i="76" s="1"/>
  <c r="B2" i="79"/>
  <c r="F104" i="76" s="1"/>
  <c r="P31" i="131"/>
  <c r="P15" i="131"/>
  <c r="P23" i="131"/>
  <c r="N33" i="130"/>
  <c r="F27" i="76"/>
  <c r="K51" i="149"/>
  <c r="M30" i="121"/>
  <c r="M35" i="121" s="1"/>
  <c r="L35" i="121"/>
  <c r="E27" i="150"/>
  <c r="D28" i="150"/>
  <c r="K60" i="149"/>
  <c r="M17" i="136"/>
  <c r="J20" i="133"/>
  <c r="J24" i="133" s="1"/>
  <c r="G24" i="133"/>
  <c r="P33" i="130"/>
  <c r="F50" i="76"/>
  <c r="O33" i="131"/>
  <c r="O38" i="97"/>
  <c r="G34" i="101"/>
  <c r="N33" i="131"/>
  <c r="P13" i="131"/>
  <c r="K33" i="130"/>
  <c r="O37" i="132"/>
  <c r="F10" i="149" l="1"/>
  <c r="B37" i="76"/>
  <c r="D2" i="127"/>
  <c r="H37" i="76" s="1"/>
  <c r="B2" i="127"/>
  <c r="F37" i="76" s="1"/>
  <c r="F39" i="148"/>
  <c r="A39" i="129"/>
  <c r="A40" i="129" s="1"/>
  <c r="A41" i="129" s="1"/>
  <c r="A42" i="129" s="1"/>
  <c r="A43" i="129" s="1"/>
  <c r="B38" i="76"/>
  <c r="D2" i="87"/>
  <c r="H94" i="76" s="1"/>
  <c r="D2" i="144"/>
  <c r="H16" i="76" s="1"/>
  <c r="P33" i="131"/>
  <c r="I10" i="149"/>
  <c r="E10" i="149"/>
  <c r="G10" i="149"/>
  <c r="F27" i="150"/>
  <c r="E28" i="150"/>
  <c r="B39" i="76" l="1"/>
  <c r="B40" i="76" s="1"/>
  <c r="B41" i="76" s="1"/>
  <c r="B42" i="76" s="1"/>
  <c r="B43" i="76" s="1"/>
  <c r="B45" i="76" s="1"/>
  <c r="B46" i="76" s="1"/>
  <c r="B47" i="76" s="1"/>
  <c r="B48" i="76" s="1"/>
  <c r="B50" i="76" s="1"/>
  <c r="B51" i="76" s="1"/>
  <c r="B52" i="76" s="1"/>
  <c r="B53" i="76" s="1"/>
  <c r="B55" i="76" s="1"/>
  <c r="F9" i="148"/>
  <c r="H15" i="148" s="1"/>
  <c r="F67" i="148"/>
  <c r="B2" i="148" s="1"/>
  <c r="F14" i="76" s="1"/>
  <c r="B56" i="76"/>
  <c r="G27" i="150"/>
  <c r="F28" i="150"/>
  <c r="B57" i="76" l="1"/>
  <c r="B59" i="76" s="1"/>
  <c r="D2" i="148"/>
  <c r="H14" i="76" s="1"/>
  <c r="B60" i="76"/>
  <c r="H27" i="150"/>
  <c r="H28" i="150" s="1"/>
  <c r="G28" i="150"/>
  <c r="B61" i="76" l="1"/>
  <c r="A15" i="112"/>
  <c r="B63" i="76" l="1"/>
  <c r="A16" i="112"/>
  <c r="B64" i="76" l="1"/>
  <c r="A17" i="112"/>
  <c r="B65" i="76" l="1"/>
  <c r="A18" i="112"/>
  <c r="B66" i="76" l="1"/>
  <c r="A19" i="112"/>
  <c r="B67" i="76" l="1"/>
  <c r="B69" i="76" s="1"/>
  <c r="B70" i="76" s="1"/>
  <c r="B71" i="76"/>
  <c r="A20" i="112"/>
  <c r="A21" i="112" s="1"/>
  <c r="A22" i="112" s="1"/>
  <c r="B73" i="76" l="1"/>
  <c r="B74" i="76" s="1"/>
  <c r="B75" i="76"/>
  <c r="A23" i="112"/>
  <c r="A24" i="112" s="1"/>
  <c r="A11" i="158"/>
  <c r="A12" i="158" s="1"/>
  <c r="A13" i="158" s="1"/>
  <c r="A25" i="112" l="1"/>
  <c r="A26" i="112" s="1"/>
  <c r="A27" i="112" s="1"/>
  <c r="A28" i="112" s="1"/>
  <c r="A29" i="112" s="1"/>
  <c r="A30" i="112" s="1"/>
  <c r="A31" i="112" s="1"/>
  <c r="A32" i="112" s="1"/>
  <c r="A33" i="112" s="1"/>
  <c r="A34" i="112" s="1"/>
  <c r="A35" i="112" s="1"/>
  <c r="A36" i="112" s="1"/>
  <c r="A37" i="112" s="1"/>
  <c r="A38" i="112" s="1"/>
  <c r="A39" i="112" s="1"/>
  <c r="A40" i="112" s="1"/>
  <c r="A42" i="112" s="1"/>
  <c r="A43" i="112" s="1"/>
  <c r="A44" i="112" s="1"/>
  <c r="A45" i="112" s="1"/>
  <c r="A46" i="112" s="1"/>
  <c r="A47" i="112" s="1"/>
  <c r="A48" i="112" s="1"/>
  <c r="A49" i="112" s="1"/>
  <c r="A50" i="112" s="1"/>
  <c r="A51" i="112" s="1"/>
  <c r="A52" i="112" s="1"/>
  <c r="A53" i="112" s="1"/>
  <c r="A54" i="112" s="1"/>
  <c r="A55" i="112" s="1"/>
  <c r="A56" i="112" s="1"/>
  <c r="A57" i="112" s="1"/>
  <c r="A58" i="112" s="1"/>
  <c r="A59" i="112" s="1"/>
  <c r="A60" i="112" s="1"/>
  <c r="A61" i="112" s="1"/>
  <c r="A62" i="112" s="1"/>
  <c r="A63" i="112" s="1"/>
  <c r="A64" i="112" s="1"/>
  <c r="A65" i="112" s="1"/>
  <c r="A66" i="112" s="1"/>
  <c r="A67" i="112" s="1"/>
  <c r="A68" i="112" s="1"/>
  <c r="A69" i="112" s="1"/>
  <c r="A70" i="112" s="1"/>
  <c r="A71" i="112" s="1"/>
  <c r="A72" i="112" s="1"/>
  <c r="A73" i="112" s="1"/>
  <c r="A74" i="112" s="1"/>
  <c r="A14" i="158"/>
  <c r="A15" i="158" l="1"/>
  <c r="A16" i="158" l="1"/>
  <c r="A17" i="158" l="1"/>
  <c r="A18" i="158" l="1"/>
  <c r="A19" i="158"/>
  <c r="A20" i="158" l="1"/>
  <c r="A21" i="158" l="1"/>
  <c r="A22" i="158" s="1"/>
  <c r="A23" i="158" l="1"/>
  <c r="A24" i="158" s="1"/>
  <c r="A25" i="158" s="1"/>
  <c r="A26" i="158" s="1"/>
  <c r="A27" i="158" l="1"/>
  <c r="A28" i="158" s="1"/>
  <c r="B77" i="76"/>
  <c r="A29" i="158" l="1"/>
  <c r="B78" i="76"/>
  <c r="B79" i="76" l="1"/>
  <c r="B80" i="76"/>
  <c r="B81" i="76" l="1"/>
  <c r="B82" i="76" s="1"/>
  <c r="B84" i="76" s="1"/>
  <c r="B85" i="76" s="1"/>
  <c r="B86" i="76"/>
  <c r="B87" i="76" s="1"/>
  <c r="B88" i="76" s="1"/>
  <c r="B89" i="76" s="1"/>
  <c r="B90" i="76" s="1"/>
  <c r="B91" i="76" s="1"/>
  <c r="B92" i="76" s="1"/>
  <c r="B94" i="76" s="1"/>
  <c r="B95" i="76" s="1"/>
  <c r="B96" i="76" s="1"/>
  <c r="B99" i="76" s="1"/>
  <c r="B100" i="76" s="1"/>
  <c r="B101" i="76" s="1"/>
  <c r="B102" i="76" s="1"/>
  <c r="B104" i="76" s="1"/>
  <c r="B105" i="76" s="1"/>
  <c r="B107" i="76" s="1"/>
  <c r="B108" i="76" s="1"/>
  <c r="B110" i="76" s="1"/>
</calcChain>
</file>

<file path=xl/sharedStrings.xml><?xml version="1.0" encoding="utf-8"?>
<sst xmlns="http://schemas.openxmlformats.org/spreadsheetml/2006/main" count="4889" uniqueCount="1241">
  <si>
    <t xml:space="preserve"> </t>
  </si>
  <si>
    <t>Dátum:</t>
  </si>
  <si>
    <t>Készítette:</t>
  </si>
  <si>
    <t>Változás %</t>
  </si>
  <si>
    <t>Következtetés:</t>
  </si>
  <si>
    <t>Főlap - főkönyvi kivonat egyeztetés</t>
  </si>
  <si>
    <t>Anyagköltség</t>
  </si>
  <si>
    <t>%</t>
  </si>
  <si>
    <t xml:space="preserve">Eltérés </t>
  </si>
  <si>
    <t>Főkönyvi egyeztetés</t>
  </si>
  <si>
    <t>Ellenőrizte:</t>
  </si>
  <si>
    <t>ÜZEMI (ÜZLETI) TEVÉKENYSÉG EREDMÉNYE (Összköltség eljárással)</t>
  </si>
  <si>
    <t>Belföldi értékesítés nettó árbevétele</t>
  </si>
  <si>
    <t>Exportértékesítés nettó árbevétele</t>
  </si>
  <si>
    <t>Értékesítés nettó árbevétele</t>
  </si>
  <si>
    <t>Saját termelésû készletek állományváltozása</t>
  </si>
  <si>
    <t>Saját elõállítású eszközök aktivált értéke</t>
  </si>
  <si>
    <t>Aktivált saját teljesítmények értéke</t>
  </si>
  <si>
    <t>Egyéb bevételek</t>
  </si>
  <si>
    <t>Igénybe vett szolgáltatások értéke</t>
  </si>
  <si>
    <t>Egyéb szolgáltatások értéke</t>
  </si>
  <si>
    <t>Eladott áruk beszerzési értéke</t>
  </si>
  <si>
    <t>Eladott (közvetített) szolgáltatások értéke</t>
  </si>
  <si>
    <t>Anyagjellegû ráfordítások</t>
  </si>
  <si>
    <t>Bérköltség</t>
  </si>
  <si>
    <t>Személyi jellegû egyéb kifizetések</t>
  </si>
  <si>
    <t>Bérjárulékok</t>
  </si>
  <si>
    <t>Személyi jellegû ráfordítások</t>
  </si>
  <si>
    <t>Értékcsökkenési leírás</t>
  </si>
  <si>
    <t>Egyéb ráfordítások</t>
  </si>
  <si>
    <t>Üzemi (üzleti) tevékenység eredménye</t>
  </si>
  <si>
    <t>Megnevezés</t>
  </si>
  <si>
    <t>◄◄ NEM SZERKESZTHETŐ SOR !!</t>
  </si>
  <si>
    <t>B-01-EK-ÖK-01</t>
  </si>
  <si>
    <t>Tartalom</t>
  </si>
  <si>
    <t>B-01-EK-ÖK</t>
  </si>
  <si>
    <t>Eredménykimutatás</t>
  </si>
  <si>
    <t>Képlet eddig!</t>
  </si>
  <si>
    <t>Ide írja a következtetés szövegét</t>
  </si>
  <si>
    <t>B-01-EK-FO</t>
  </si>
  <si>
    <t>ÜZEMI (ÜZLETI) TEVÉKENYSÉG EREDMÉNYE (forgalmiköltség eljárással)</t>
  </si>
  <si>
    <t>Belföldi ért.nettó árbevétele</t>
  </si>
  <si>
    <t>Export ért. nettó árbevétele</t>
  </si>
  <si>
    <t>Ért. elszámolt közvetlen önk.</t>
  </si>
  <si>
    <t>Eladott árúk beszerzési értéke</t>
  </si>
  <si>
    <t>Eladott (közvetített) szolg. é.</t>
  </si>
  <si>
    <t>Értékesítési, forgalmazási költ.</t>
  </si>
  <si>
    <t>Igazgatási költségek</t>
  </si>
  <si>
    <t>Egyéb általános költségek</t>
  </si>
  <si>
    <t>Ebből: visszaírt értékvesztés</t>
  </si>
  <si>
    <t>Ebből: értékvesztés</t>
  </si>
  <si>
    <t>B-01-EK-FO-01</t>
  </si>
  <si>
    <t>Kapott (járó) oszt. és rész.</t>
  </si>
  <si>
    <t>Ebből: kapcsolt váll.-tól kapott</t>
  </si>
  <si>
    <t>Részesedésekből származó bevételek, árf.</t>
  </si>
  <si>
    <t xml:space="preserve">Ebből: kapcsolt váll.-tól kapott </t>
  </si>
  <si>
    <t>Befekt. pü. eszk. származó bev., árfnyer.</t>
  </si>
  <si>
    <t>Egyéb kapott k. és k.jell. bev.</t>
  </si>
  <si>
    <t>Pénzügyi műv. egyéb bevételei</t>
  </si>
  <si>
    <t>Ebből értékelési különbözet</t>
  </si>
  <si>
    <t xml:space="preserve">PÉNZÜGYI MŰV.  BEVÉTELEI </t>
  </si>
  <si>
    <t>Részesedésekből származó ráford, árfveszt</t>
  </si>
  <si>
    <t>Ebből: kapcsolt váll.-nak adott</t>
  </si>
  <si>
    <t>Befekt. pü.-i eszk.ráfordítások, árf. veszt.</t>
  </si>
  <si>
    <t>Fiz. kamatok és k.jell. ráford.</t>
  </si>
  <si>
    <t>Ebből: kapcsolt vál.-nak adott</t>
  </si>
  <si>
    <t>Rész., értékp., bankb. értékveszt.</t>
  </si>
  <si>
    <t>Pénzügyi műv. egyéb ráfordításai</t>
  </si>
  <si>
    <t xml:space="preserve">PÉNZÜGYI MŰV. RÁFORD. </t>
  </si>
  <si>
    <t xml:space="preserve">PÉNZÜGYI MŰV.  EREDMÉNYE </t>
  </si>
  <si>
    <t>PÉNZÜGYI MŰVELETEK EREDMÉNYE</t>
  </si>
  <si>
    <t>B-01-EK-PU</t>
  </si>
  <si>
    <t>B-01-EK-PU-01</t>
  </si>
  <si>
    <t>B-01-EK-AE-01</t>
  </si>
  <si>
    <t>ADÓZOTT EREDMÉNY</t>
  </si>
  <si>
    <t>B-01-EK-AE</t>
  </si>
  <si>
    <t>ADÓZÁS ELŐTTI  EREDMÉNY</t>
  </si>
  <si>
    <t>Adófizetési kötelezettség</t>
  </si>
  <si>
    <t>Főkönyvi kivonat egyeztetés</t>
  </si>
  <si>
    <t xml:space="preserve">B-01-EK-FO </t>
  </si>
  <si>
    <t>Üzemi eredmény (forgalmi)</t>
  </si>
  <si>
    <t xml:space="preserve">B-01-EK-FO-01 </t>
  </si>
  <si>
    <t xml:space="preserve">B-01-EK-PU </t>
  </si>
  <si>
    <t>Pénzügyi eredmény</t>
  </si>
  <si>
    <t xml:space="preserve">B-01-EK-PU-01 </t>
  </si>
  <si>
    <t xml:space="preserve">B-01-EK-AE </t>
  </si>
  <si>
    <t>Adózott eredmény</t>
  </si>
  <si>
    <t xml:space="preserve">B-01-EK-AE-01 </t>
  </si>
  <si>
    <t>B-01-G-01</t>
  </si>
  <si>
    <t>B-01-G-02</t>
  </si>
  <si>
    <t>B-01-G-10-01</t>
  </si>
  <si>
    <t>B-01-MK</t>
  </si>
  <si>
    <t>B-01-AI-01</t>
  </si>
  <si>
    <t>B-01-AI-02</t>
  </si>
  <si>
    <t>B-01-AI-10-01</t>
  </si>
  <si>
    <t>B-01-AI-10-02</t>
  </si>
  <si>
    <t>B-01-AII-01</t>
  </si>
  <si>
    <t>B-01-AII-02</t>
  </si>
  <si>
    <t>B-01-AII-10-01</t>
  </si>
  <si>
    <t>B-01-AII-10-02</t>
  </si>
  <si>
    <t>B-01-AII-10-03</t>
  </si>
  <si>
    <t>B-01-AIII-01</t>
  </si>
  <si>
    <t>B-01-AIII-02</t>
  </si>
  <si>
    <t>B-01-AIII-10-01</t>
  </si>
  <si>
    <t>B-01-AIII-10-02</t>
  </si>
  <si>
    <t>B-01-AIII-10-03</t>
  </si>
  <si>
    <t>B-01-BI-01</t>
  </si>
  <si>
    <t>B-01-BI-02</t>
  </si>
  <si>
    <t>B-01-BI-10-01</t>
  </si>
  <si>
    <t>B-01-BI-10-02</t>
  </si>
  <si>
    <t>B-01-BI-10-03</t>
  </si>
  <si>
    <t>B-01-BI-10-04</t>
  </si>
  <si>
    <t>B-01-BI-10-05</t>
  </si>
  <si>
    <t>B-01-BII-01</t>
  </si>
  <si>
    <t>B-01-BII-02</t>
  </si>
  <si>
    <t>B-01-BII-10-01</t>
  </si>
  <si>
    <t>B-01-BII-10-02</t>
  </si>
  <si>
    <t>B-01-BIII-01</t>
  </si>
  <si>
    <t>B-01-BIII-02</t>
  </si>
  <si>
    <t>B-01-BIII-10-01</t>
  </si>
  <si>
    <t>B-01-BIII-10-02</t>
  </si>
  <si>
    <t>B-01-BIV-01</t>
  </si>
  <si>
    <t>B-01-BIV-02</t>
  </si>
  <si>
    <t>B-01-BIV-10-01</t>
  </si>
  <si>
    <t>B-01-C-01</t>
  </si>
  <si>
    <t>B-01-C-02</t>
  </si>
  <si>
    <t>B-01-C-10-01</t>
  </si>
  <si>
    <t>B-01-D-01</t>
  </si>
  <si>
    <t>B-01-D-02</t>
  </si>
  <si>
    <t>B-01-D-10-01</t>
  </si>
  <si>
    <t>B-01-E-01</t>
  </si>
  <si>
    <t>B-01-E-02</t>
  </si>
  <si>
    <t>B-01-E-10-1</t>
  </si>
  <si>
    <t>B-01-FI-01</t>
  </si>
  <si>
    <t>B-01-FI-02</t>
  </si>
  <si>
    <t>B-01-FI-10-1</t>
  </si>
  <si>
    <t>B-01-FII-01</t>
  </si>
  <si>
    <t>B-01-FII-02</t>
  </si>
  <si>
    <t>B-01-FII-10-1</t>
  </si>
  <si>
    <t>B-01-FII-10-2</t>
  </si>
  <si>
    <t>B-01-FII-10-3</t>
  </si>
  <si>
    <t>B-01-FIII-01</t>
  </si>
  <si>
    <t>B-01-FIII-02</t>
  </si>
  <si>
    <t>B-01-FIII-10-1</t>
  </si>
  <si>
    <t>B-01-FIII-10-2</t>
  </si>
  <si>
    <t>B-01-FIII-10-3</t>
  </si>
  <si>
    <t>B-01-FIII-10-4</t>
  </si>
  <si>
    <t>B-01-FIII-10-5</t>
  </si>
  <si>
    <t>B-01-FIII-10-6</t>
  </si>
  <si>
    <t>B-01-FIII-10-7</t>
  </si>
  <si>
    <t>B-01-DEV</t>
  </si>
  <si>
    <t>Leltárösszesítő</t>
  </si>
  <si>
    <t>Beruházások,felujítások</t>
  </si>
  <si>
    <t>Készletek</t>
  </si>
  <si>
    <t>Követelések</t>
  </si>
  <si>
    <t>Értékpapírok</t>
  </si>
  <si>
    <t>Pénzeszközök</t>
  </si>
  <si>
    <t>Céltartalékok</t>
  </si>
  <si>
    <t>Állományváltozás</t>
  </si>
  <si>
    <t>Mérlegen kívüli tételek</t>
  </si>
  <si>
    <t>Immateriális javak</t>
  </si>
  <si>
    <t>Készletek leltráfelvételi íve (mennyiségi nyilvántartás hiányában)</t>
  </si>
  <si>
    <t>Készletek leltráfelvételi íve( mennyiségi nyilvántartás mellett)</t>
  </si>
  <si>
    <t>Vásárolt készletek ( anyag áru ) értékelése</t>
  </si>
  <si>
    <t>Saját termelésű készletek értékelése</t>
  </si>
  <si>
    <t>Készletre adott előlegek</t>
  </si>
  <si>
    <t>Egyéb követelések</t>
  </si>
  <si>
    <t>Értékpapírok (részesedések)</t>
  </si>
  <si>
    <t>Forgatási célú hitelviszonyt megtestesítő értékpapír</t>
  </si>
  <si>
    <t>Aktív időbeli elhatárolások</t>
  </si>
  <si>
    <t>Saját tőke</t>
  </si>
  <si>
    <t>Hátrasorolt kötelezettségek</t>
  </si>
  <si>
    <t>Hosszú lejáratú kötelezettségek</t>
  </si>
  <si>
    <t>Hosszú lejáratú kötelezettségek (kötvények) bemutatása</t>
  </si>
  <si>
    <t>Rövid lejáratú kötelezettségek</t>
  </si>
  <si>
    <t>Kölcsönök,hitelek részletezése</t>
  </si>
  <si>
    <t>Kapott előlegek, váltók részletezése</t>
  </si>
  <si>
    <t>Szállítók részletezése</t>
  </si>
  <si>
    <t>Egyéb rövid lejáratú kötelezettségek részletezése</t>
  </si>
  <si>
    <t>Adók, járulékok, jövedelemelszámolás fordulónapi egyeztetése</t>
  </si>
  <si>
    <t>Passzív időbeli elhatárolások</t>
  </si>
  <si>
    <t>Üzemi (üzleti) eredmény (összköltség)</t>
  </si>
  <si>
    <t>Üzemi (üzleti) eredmény (forgalmi)</t>
  </si>
  <si>
    <t>B-01 Leltár és Eredmény</t>
  </si>
  <si>
    <t>Eredmény</t>
  </si>
  <si>
    <t>Eredmény:</t>
  </si>
  <si>
    <t>Ide írja az egyeztetés / vizsgálat szöveges értékelését</t>
  </si>
  <si>
    <t>Immateriális javak (kivéve előlegek)</t>
  </si>
  <si>
    <t>Immateriális javakra adott előlegek</t>
  </si>
  <si>
    <t>Tárgyi eszközök</t>
  </si>
  <si>
    <t>Beruházásokra adott előlegek</t>
  </si>
  <si>
    <t>Befektetett pénzügyi eszközök</t>
  </si>
  <si>
    <t>Befektetett pénzügyi eszközök,Tartós részesedések</t>
  </si>
  <si>
    <t>Tartósan adott kölcsönök</t>
  </si>
  <si>
    <t>Tartós hitelviszonyt megtestesítő értékpapír</t>
  </si>
  <si>
    <t>G. Passzív időbeli elhatárolások</t>
  </si>
  <si>
    <t xml:space="preserve"> Ft-ban</t>
  </si>
  <si>
    <t xml:space="preserve"> E Ft-ban</t>
  </si>
  <si>
    <t>Analitika</t>
  </si>
  <si>
    <t>Főkönyv</t>
  </si>
  <si>
    <t>Mérleg</t>
  </si>
  <si>
    <t>1.</t>
  </si>
  <si>
    <t>Bevételek passzív időbeli elhatárolása</t>
  </si>
  <si>
    <t>2.</t>
  </si>
  <si>
    <t>Költségek, ráfordítások passzív időbeli elhatárolása</t>
  </si>
  <si>
    <t>3.</t>
  </si>
  <si>
    <t>Halasztott bevételek</t>
  </si>
  <si>
    <t xml:space="preserve">Összesen </t>
  </si>
  <si>
    <t>Eltérés:</t>
  </si>
  <si>
    <t>Leltármellékletek:</t>
  </si>
  <si>
    <t>Passzív időbeli elhatárolások részletezése</t>
  </si>
  <si>
    <t>Főkönyvi kivonat elemzése</t>
  </si>
  <si>
    <t>Mérlegértékek E Ft-ban</t>
  </si>
  <si>
    <t>Számlaegyenlegek Ft-ban</t>
  </si>
  <si>
    <r>
      <t xml:space="preserve">E Ft ; </t>
    </r>
    <r>
      <rPr>
        <sz val="9"/>
        <rFont val="Arial Narrow"/>
        <family val="2"/>
        <charset val="238"/>
      </rPr>
      <t>Ft</t>
    </r>
  </si>
  <si>
    <t>Leltár</t>
  </si>
  <si>
    <t>Adatok Ft-ban</t>
  </si>
  <si>
    <t>Főkönyvi szám</t>
  </si>
  <si>
    <t>Partner</t>
  </si>
  <si>
    <t>Bizonylatszám</t>
  </si>
  <si>
    <t>Könyvi érték</t>
  </si>
  <si>
    <t xml:space="preserve">Értékvesztés </t>
  </si>
  <si>
    <t>Mérleg érték</t>
  </si>
  <si>
    <t>G.1. Bevételek passzív időbeli elhatárolása</t>
  </si>
  <si>
    <t>Összesen:</t>
  </si>
  <si>
    <t>G.2 Költségek, ráfordítások passzív időbeli elhatárolása</t>
  </si>
  <si>
    <t>G.3 Halasztott bevételek</t>
  </si>
  <si>
    <t>Értékvesztés nyilvántartása</t>
  </si>
  <si>
    <t>Azonosító / 
Sorszám</t>
  </si>
  <si>
    <t>Vevő/Adós neve</t>
  </si>
  <si>
    <t>Fordulónapon fennálló követelés</t>
  </si>
  <si>
    <t>Mk-ig befolyt</t>
  </si>
  <si>
    <t>Vitatott / 
Behajthatatlan</t>
  </si>
  <si>
    <t>Mk-kor fennálló</t>
  </si>
  <si>
    <t xml:space="preserve">Nyitó értékvesztés </t>
  </si>
  <si>
    <t>Tárgy évi megtérülés, kivezetés</t>
  </si>
  <si>
    <t>Tárgy évi Értékvesztés "+"  Visszaírás"-"</t>
  </si>
  <si>
    <t>Záró értékvesztés</t>
  </si>
  <si>
    <t>Értékvesztés/ Mk-kor fennálló %</t>
  </si>
  <si>
    <t>4.</t>
  </si>
  <si>
    <t>5.</t>
  </si>
  <si>
    <t>Leltár összesítő</t>
  </si>
  <si>
    <t>Kölcsönök, hitelek részletezése</t>
  </si>
  <si>
    <t>FIII. Rövid lejáratú kötelezettségek</t>
  </si>
  <si>
    <t>Adó-és járulék nyilvántartás</t>
  </si>
  <si>
    <t>Rövid lejáratú kölcsönök</t>
  </si>
  <si>
    <t>Ebből: az átváltoztatható kötvények</t>
  </si>
  <si>
    <t>Rövid lejáratú hitelek</t>
  </si>
  <si>
    <t>Vevőktől kapott előlegek</t>
  </si>
  <si>
    <t>Kötelezettségek áruszállításból és szolgáltatásból (szállítók)</t>
  </si>
  <si>
    <t>6.</t>
  </si>
  <si>
    <t>Váltótartozások</t>
  </si>
  <si>
    <t>7.</t>
  </si>
  <si>
    <t>Rövid lejáratú köt-ek kapcsolt vállalkozással szemben</t>
  </si>
  <si>
    <t>8.</t>
  </si>
  <si>
    <t>Rövid lejáratú köt-ek jelentős tul. visz. lévő váll. szemben</t>
  </si>
  <si>
    <t>9.</t>
  </si>
  <si>
    <t>Rövid lejáratú köt-ek egyéb rész. visz. lévő váll. szemben</t>
  </si>
  <si>
    <t>10.</t>
  </si>
  <si>
    <t>Egyéb rövid lejáratú kötelezettségek</t>
  </si>
  <si>
    <t>Kötelezettségek értékelési különbözete</t>
  </si>
  <si>
    <t>11.</t>
  </si>
  <si>
    <t>Származékos ügyletek negatív értékelési különbözete</t>
  </si>
  <si>
    <t>Összesen</t>
  </si>
  <si>
    <t xml:space="preserve">Dátum:         </t>
  </si>
  <si>
    <t xml:space="preserve">Készítette:   </t>
  </si>
  <si>
    <t xml:space="preserve">Ellenőrízte:   </t>
  </si>
  <si>
    <t xml:space="preserve">Ellenőrizte:   </t>
  </si>
  <si>
    <t>Nyitó</t>
  </si>
  <si>
    <t>Növelő</t>
  </si>
  <si>
    <t>Csökkentő</t>
  </si>
  <si>
    <t>III.1. Rövid lejáratú kölcsönök</t>
  </si>
  <si>
    <t xml:space="preserve">                Ebből: az átváltoztatható kötvények</t>
  </si>
  <si>
    <t>III.2. Rövid lejáratú hitelek</t>
  </si>
  <si>
    <t>III.3. Vevőktől kapott előlegek</t>
  </si>
  <si>
    <t>III.4. Kötelezettségek áruszállításból és szolgáltatásból (szállítók)</t>
  </si>
  <si>
    <t>III.5. Váltótartozások</t>
  </si>
  <si>
    <t>III.6. Rövid lejáratú kötelezettségek kapcsolt vállalkozással szemben</t>
  </si>
  <si>
    <t>III.7. Rövid lejáratú kötelezettségek egyéb részesedési viszonyban lévő vállalkozással szemben</t>
  </si>
  <si>
    <t>III.8. Egyéb rövid lejáratú kötelezettségek</t>
  </si>
  <si>
    <t>III.9. Kötelezettségek értékelési különbözete</t>
  </si>
  <si>
    <t>III.10. Származékos ügyletek negatív értékelési különbözete</t>
  </si>
  <si>
    <t>Mindösszesen:</t>
  </si>
  <si>
    <t>KM-FIII-10-2</t>
  </si>
  <si>
    <t>KÖTELEZETTSÉGEK RÉSZLETEZÉSE / KÖLCSÖNÖK, HITELEK</t>
  </si>
  <si>
    <t>Eszköz/
Forrás cs.</t>
  </si>
  <si>
    <t>Azonosító</t>
  </si>
  <si>
    <t>Folyósítás időpontja</t>
  </si>
  <si>
    <t>Összege</t>
  </si>
  <si>
    <t>Törlesztések összege</t>
  </si>
  <si>
    <t>Mérleg szerinti érték</t>
  </si>
  <si>
    <t>Kamat %</t>
  </si>
  <si>
    <t>Fedezet</t>
  </si>
  <si>
    <t>III. 1. Rövid lejáratú kölcsönök</t>
  </si>
  <si>
    <t>- hosszú lejáratú kölcsönök egy éven belüli törlesztő összege</t>
  </si>
  <si>
    <t>- ebből az átváltoztatható kötvények</t>
  </si>
  <si>
    <t>- hosszú lejáratú hitelek egy éven belüli törlesztő összege</t>
  </si>
  <si>
    <t>III.6.  Rövid lejáratú kötelezettségek kapcsolt vállalkozással szemben</t>
  </si>
  <si>
    <t>- hosszú lejáratú kötelezettésgek egy éven belüli törlesztő összege</t>
  </si>
  <si>
    <t>KÖTELEZETTSÉGEK RÉSZLETEZÉSE / KAPOTT ELŐLEGEK, VÁLTÓK</t>
  </si>
  <si>
    <t>VEVŐKTŐL KAPOTT ELŐLEGEK</t>
  </si>
  <si>
    <t>EGYEZTETÉS/VISSZAIGAZOLÁS</t>
  </si>
  <si>
    <t>Vevő neve</t>
  </si>
  <si>
    <t>Ügylet megnevezése</t>
  </si>
  <si>
    <t>Teljesítés várható időpontja</t>
  </si>
  <si>
    <t>Beérkezett összeg</t>
  </si>
  <si>
    <t>Számlázott teljesítések</t>
  </si>
  <si>
    <t>Elengedett kötelezettség</t>
  </si>
  <si>
    <t>Mérlegérték</t>
  </si>
  <si>
    <t>VÁLTÓKÖTELEZETTSÉGEK</t>
  </si>
  <si>
    <t xml:space="preserve">Főkönyvi szám </t>
  </si>
  <si>
    <t xml:space="preserve">Jogosult neve
 </t>
  </si>
  <si>
    <t>Váltó típusa</t>
  </si>
  <si>
    <t>Kiállítás napja</t>
  </si>
  <si>
    <t>Lejárat napja</t>
  </si>
  <si>
    <t>Forgatmány típusa</t>
  </si>
  <si>
    <t>Tőketartozás (kapott összeg) értéke</t>
  </si>
  <si>
    <t>Fizetendő összegben lévő kamat</t>
  </si>
  <si>
    <t>Mérleg értéke</t>
  </si>
  <si>
    <t>Ellenőrízte:</t>
  </si>
  <si>
    <t>Szállítók</t>
  </si>
  <si>
    <t xml:space="preserve">Fordulónapig  </t>
  </si>
  <si>
    <t>Értékesítés</t>
  </si>
  <si>
    <t>Pénzügyi kiegyenlítés</t>
  </si>
  <si>
    <t>Egyéb csökkenés</t>
  </si>
  <si>
    <t>Belföldi szállítók</t>
  </si>
  <si>
    <t>Külföldi szállítók</t>
  </si>
  <si>
    <t>Belföldi beruházási szállítók</t>
  </si>
  <si>
    <t xml:space="preserve">  </t>
  </si>
  <si>
    <t>Külföldi beruházási szállítók</t>
  </si>
  <si>
    <t>EGYÉB RÖVID LEJÁRATÚ KÖTELEZETTSÉGEK</t>
  </si>
  <si>
    <t>Tételszám</t>
  </si>
  <si>
    <t>Előírás</t>
  </si>
  <si>
    <t>8.1</t>
  </si>
  <si>
    <t>Központi költségvetés adók, járulékok</t>
  </si>
  <si>
    <t>8.2</t>
  </si>
  <si>
    <t>Helyi adók</t>
  </si>
  <si>
    <t>8.4</t>
  </si>
  <si>
    <t>Nem számlázott szállítók</t>
  </si>
  <si>
    <t>8.5</t>
  </si>
  <si>
    <t>Eszközökből átsorolt tételek</t>
  </si>
  <si>
    <t>Ki nem emelt rövid lejáratú tételek</t>
  </si>
  <si>
    <t>Adók, járulékok, jövedelemelszámolás részletezése</t>
  </si>
  <si>
    <t>Ügyfél neve:</t>
  </si>
  <si>
    <t>Fordulónap:</t>
  </si>
  <si>
    <t>Sorsz.</t>
  </si>
  <si>
    <t>Előírás főkönyvi száma</t>
  </si>
  <si>
    <t>Teljesítés főkönyvi száma</t>
  </si>
  <si>
    <t>Főkönyv kötelezettség Ft</t>
  </si>
  <si>
    <t>+</t>
  </si>
  <si>
    <t>Főkönyv teljesítés Ft</t>
  </si>
  <si>
    <t>-</t>
  </si>
  <si>
    <t>Főkönyv egyenlege Ft</t>
  </si>
  <si>
    <t>∑</t>
  </si>
  <si>
    <t>Kötelezettség mérlegértéke</t>
  </si>
  <si>
    <t>Követelésbe átsorolt mérlegérték</t>
  </si>
  <si>
    <t>Fordulónap utáni utalás Ft</t>
  </si>
  <si>
    <t>Fordulónap utáni visszaigénylés Ft</t>
  </si>
  <si>
    <t>Átvezetés fordulónap után Ft</t>
  </si>
  <si>
    <t>+;-</t>
  </si>
  <si>
    <t>12.</t>
  </si>
  <si>
    <t>Önellenőrzés fordulónap után Ft</t>
  </si>
  <si>
    <t>13.</t>
  </si>
  <si>
    <t>Egyéb Ft</t>
  </si>
  <si>
    <t>14.</t>
  </si>
  <si>
    <t>Korrigált egyenleg Ft</t>
  </si>
  <si>
    <t>15.</t>
  </si>
  <si>
    <t>16.</t>
  </si>
  <si>
    <t>17.</t>
  </si>
  <si>
    <t>18.</t>
  </si>
  <si>
    <t>19.</t>
  </si>
  <si>
    <t>20.</t>
  </si>
  <si>
    <t>ELTÉRÉS  14. - 18.</t>
  </si>
  <si>
    <t>21.</t>
  </si>
  <si>
    <t>Magyarázatok</t>
  </si>
  <si>
    <t>IPA</t>
  </si>
  <si>
    <t>EGYA</t>
  </si>
  <si>
    <t>JOV</t>
  </si>
  <si>
    <t>Cég neve:</t>
  </si>
  <si>
    <t>VISSZA</t>
  </si>
  <si>
    <t>Ft</t>
  </si>
  <si>
    <t>Dátum</t>
  </si>
  <si>
    <t>Sorszám</t>
  </si>
  <si>
    <t>Hivatkozás</t>
  </si>
  <si>
    <t>Munkalap neve</t>
  </si>
  <si>
    <t>Részletezés</t>
  </si>
  <si>
    <t>Hosszú lejáratú kötelezettségek (kölcsön, hitel, pü. lízing) bemutatása</t>
  </si>
  <si>
    <t>FII. Hosszú lejáratú kötelezettségek</t>
  </si>
  <si>
    <t>HOSSZÚ LEJÁRATÚ KÖTELEZETTSÉGEK / HITELEK, PÜ-I LÍZINGEK</t>
  </si>
  <si>
    <t>Megnevezés / 
Hitelcél</t>
  </si>
  <si>
    <t>Finanszírozó</t>
  </si>
  <si>
    <t>Szerződés kelte</t>
  </si>
  <si>
    <t>Kötelezettség 
összege</t>
  </si>
  <si>
    <t>Fennálló tartozás összesen</t>
  </si>
  <si>
    <t>Egy éven belül esedékes</t>
  </si>
  <si>
    <t>Egy éven túl esedékes</t>
  </si>
  <si>
    <t>Öt éven túl esedékes</t>
  </si>
  <si>
    <t>II.1. Hosszú lejáratra kapott kölcsönök</t>
  </si>
  <si>
    <t>II.4. Beruházási és fejlesztési hitelek</t>
  </si>
  <si>
    <t>II.5. Egyéb hosszú lejáratú hitelek</t>
  </si>
  <si>
    <t>II.6.  Tartós kötelezettség kapcsolt vállalkozással szemben</t>
  </si>
  <si>
    <t>II.7. Tartós kötelezettségek egyéb részesedési viszonyban lévő vállalkozással szemben</t>
  </si>
  <si>
    <t>III.8. Egyéb hosszú lejáratú kötelezettségek</t>
  </si>
  <si>
    <t>FII. Hosszú lejáratú kötelezettségek részletezése</t>
  </si>
  <si>
    <t>II.2. Átváltoztatható kötvények</t>
  </si>
  <si>
    <t>II.3. Tartozások költvénykibocsátásból</t>
  </si>
  <si>
    <t>II.6. Tartós kötelezettségek kapcsolt vállalkozással szemben</t>
  </si>
  <si>
    <t>II.8. Egyéb hosszú lejáratú kötelezettségek</t>
  </si>
  <si>
    <t>HOSSZÚ LEJÁRATÚ KÖTELEZETTSÉGEK / KÖTVÉNYEK</t>
  </si>
  <si>
    <t>Kibocsátás időpontja</t>
  </si>
  <si>
    <t>Névérték összege</t>
  </si>
  <si>
    <t>Tartozásból egy éven belül esedékes</t>
  </si>
  <si>
    <t>Tartozásból egy éven túl esedékes</t>
  </si>
  <si>
    <t>Tartozásból öt éven túl esedékes</t>
  </si>
  <si>
    <t>Esedékes, de fel nem vett kamat összege</t>
  </si>
  <si>
    <t>II.2. Átváltoztatható kötvény</t>
  </si>
  <si>
    <t>II.3.  Tartozások kötvénykibocsátásból</t>
  </si>
  <si>
    <t>B-01-FI-10-01</t>
  </si>
  <si>
    <t>FI. Hátrasorolt kötelezettségek</t>
  </si>
  <si>
    <t>Hátrasorolt kötelezettségek kapcsolt vállalkozással szemben</t>
  </si>
  <si>
    <t>Hátrasorolt köt-ek jelentős tul. visz. lévő váll. szemben</t>
  </si>
  <si>
    <t>Hátrasorolt köt-ek egyéb rész. visz. lévő váll. szemben</t>
  </si>
  <si>
    <t>Hátrasorolt kötelezettségek egyéb gazdálkodóval szemben</t>
  </si>
  <si>
    <t>Állományváltozás részletezése</t>
  </si>
  <si>
    <t>HÁTRASOROLT KÖTELEZETTSÉGEK RÉSZLETEZÉSE</t>
  </si>
  <si>
    <t>Hátrasorolt kötelezettségek egyéb részesedési viszonyban lévő vállalkozással szemben</t>
  </si>
  <si>
    <t>Céltartalékok részletezése</t>
  </si>
  <si>
    <t>E. Céltartalékok</t>
  </si>
  <si>
    <t>Céltartalék a várható kötelezettségekre</t>
  </si>
  <si>
    <t>Céltartalék a jövőbeni költségekre</t>
  </si>
  <si>
    <t>Egyéb céltartalék</t>
  </si>
  <si>
    <t>Ügyvezetői, taggyűlési határozat</t>
  </si>
  <si>
    <t>Szerződés</t>
  </si>
  <si>
    <t>Elszámolás</t>
  </si>
  <si>
    <t>CÉLTARTALÉKOK</t>
  </si>
  <si>
    <t>Várható kötelezettségek</t>
  </si>
  <si>
    <t xml:space="preserve"> Jövőbeni költségek</t>
  </si>
  <si>
    <t>Egyéb céltartalékok</t>
  </si>
  <si>
    <t>Saját tőke részletezése</t>
  </si>
  <si>
    <t>D. Saját tőke</t>
  </si>
  <si>
    <t>JEGYZETT TŐKE</t>
  </si>
  <si>
    <t>ebből visszavásárolt tulajdoni részesedés névértéken</t>
  </si>
  <si>
    <t>JEGYZETT, DE MÉG BE NEM FIZETETT TŐKE (-)</t>
  </si>
  <si>
    <t>TŐKETARTALÉK</t>
  </si>
  <si>
    <t>EREDMÉNYTARTALÉK</t>
  </si>
  <si>
    <t>LEKÖTÖTT TARTALÉK</t>
  </si>
  <si>
    <t>ÉRTÉKELÉSI TARTALÉK</t>
  </si>
  <si>
    <t>Záró mérleg érték</t>
  </si>
  <si>
    <t>I. Jegyzett tőke:</t>
  </si>
  <si>
    <t>- ebből visszvásárolt tulajdoni részesedés névértéken</t>
  </si>
  <si>
    <t>II. Jegyzett, de még be nem fizetett tőke:</t>
  </si>
  <si>
    <t>III. Tőketartalék:</t>
  </si>
  <si>
    <t>IV. Eredménytartalék:</t>
  </si>
  <si>
    <t>V. Lekötött tartalék:</t>
  </si>
  <si>
    <t>VI. Értékelési tartalék:</t>
  </si>
  <si>
    <t>Befektetett pénzügyi eszközök értékhelyesbítése</t>
  </si>
  <si>
    <t>Aktív időbeli elhatárolások részletezése</t>
  </si>
  <si>
    <t>C. Aktív időbeli elhatárolások</t>
  </si>
  <si>
    <t>Bevételek aktív időbeli elhatárolása</t>
  </si>
  <si>
    <t>Költségek, ráfordítások aktív időbeli elhatárolása</t>
  </si>
  <si>
    <t>Halasztott ráfordítások</t>
  </si>
  <si>
    <t>C.1. Bevételek aktív időbeli elhatárolása</t>
  </si>
  <si>
    <t>C.2 Költségek, ráfordítások aktív időbeli elhatárolása</t>
  </si>
  <si>
    <t>C.3 Halasztott ráfordítások</t>
  </si>
  <si>
    <t>Pénzeszközök részletezése</t>
  </si>
  <si>
    <t>B.IV. Pénzeszközök</t>
  </si>
  <si>
    <t>Pénztár, csekkek</t>
  </si>
  <si>
    <t>Bankbetétek</t>
  </si>
  <si>
    <t xml:space="preserve">Mérlegérték  </t>
  </si>
  <si>
    <t>Értékvesztés Visszaírás indoka</t>
  </si>
  <si>
    <t xml:space="preserve">Forgatási célú hitelviszonyt megtestesítő értékpapír </t>
  </si>
  <si>
    <t>B.III. Értékpapírok</t>
  </si>
  <si>
    <t>Részesedés kapcsolt vállalkozásban</t>
  </si>
  <si>
    <t>Jelentős tulajdoni részesedés</t>
  </si>
  <si>
    <t>Egyéb részesedés</t>
  </si>
  <si>
    <t>Saját részvények, saját üzletrészek</t>
  </si>
  <si>
    <t>Forgatási célú hitelviszonyt megtestesítő értékpapírok</t>
  </si>
  <si>
    <t>Értékpapírok értékelési különbözete</t>
  </si>
  <si>
    <t xml:space="preserve">Leltár </t>
  </si>
  <si>
    <t>B.III.1. Részesedések kapcsolt vállalkozásban</t>
  </si>
  <si>
    <t>Leltárfelvét típusa:</t>
  </si>
  <si>
    <t>EGYEZTETÉS/SZÁMBAVÉTEL</t>
  </si>
  <si>
    <t>Cég/Kibocsátó</t>
  </si>
  <si>
    <t>Vásárlás időpontja</t>
  </si>
  <si>
    <t>Bekerülési érték</t>
  </si>
  <si>
    <t>Tulajdoni hányad %</t>
  </si>
  <si>
    <t xml:space="preserve">Üzletrész  </t>
  </si>
  <si>
    <t xml:space="preserve">Értékpapír </t>
  </si>
  <si>
    <t>Névérték</t>
  </si>
  <si>
    <t>Ft/Névérték</t>
  </si>
  <si>
    <t>-tól</t>
  </si>
  <si>
    <t>-ig</t>
  </si>
  <si>
    <t>Darabszám</t>
  </si>
  <si>
    <t>Névérték / Darab</t>
  </si>
  <si>
    <t>Értékelés</t>
  </si>
  <si>
    <t xml:space="preserve">Bekerülési érték </t>
  </si>
  <si>
    <t>Jegyzett tőke</t>
  </si>
  <si>
    <t>Befektetésre jutó saját tőke rész</t>
  </si>
  <si>
    <t>A társaság tartós piaci 
megítélése
tendenciája</t>
  </si>
  <si>
    <t>Megszűnő társaságnál  megtérülő összeg</t>
  </si>
  <si>
    <t>Piaci érték</t>
  </si>
  <si>
    <t>Veszteség
Tartós és
Jelentős
Igen / Nem</t>
  </si>
  <si>
    <r>
      <t xml:space="preserve">Tárgy évi
Értékvesztés/
Visszaírás </t>
    </r>
    <r>
      <rPr>
        <b/>
        <sz val="10"/>
        <color indexed="10"/>
        <rFont val="Arial Narrow"/>
        <family val="2"/>
        <charset val="238"/>
      </rPr>
      <t>"-"</t>
    </r>
  </si>
  <si>
    <t>Hozam %</t>
  </si>
  <si>
    <t>Sorszám: -tól, -ig</t>
  </si>
  <si>
    <t xml:space="preserve">Követelések </t>
  </si>
  <si>
    <t xml:space="preserve">Egyéb követelések </t>
  </si>
  <si>
    <t>B.II. Követelések</t>
  </si>
  <si>
    <t>Követelések áruszállításból és szolgáltatásból (vevők)</t>
  </si>
  <si>
    <t>Követelések kapcsolt vállalkozással szemben</t>
  </si>
  <si>
    <t>Követelések jel. tul. rész. visz. lévő vállalkozással szemben</t>
  </si>
  <si>
    <t>Követelések egyéb rész. visz. lévő vállalkozással szemben</t>
  </si>
  <si>
    <t>Váltókövetelések</t>
  </si>
  <si>
    <t>Követelések értékelési különbözete</t>
  </si>
  <si>
    <t>Származékos ügyletek pozitív értékelési különbözete</t>
  </si>
  <si>
    <t xml:space="preserve">B.II.1.,2.,3.,4., Követelések </t>
  </si>
  <si>
    <t xml:space="preserve">B.II.5. Egyéb követelések </t>
  </si>
  <si>
    <t>Előző évben</t>
  </si>
  <si>
    <t>kötelezettség</t>
  </si>
  <si>
    <t>Követelések korosítása</t>
  </si>
  <si>
    <t>&lt;30 nap</t>
  </si>
  <si>
    <t>31-90 nap közötti</t>
  </si>
  <si>
    <t>91-180 nap közötti</t>
  </si>
  <si>
    <t>181-360 nap közötti</t>
  </si>
  <si>
    <t>&gt;360</t>
  </si>
  <si>
    <t>Egyenlegközlés-Visszaigazolás egyeztetése</t>
  </si>
  <si>
    <t>Adós neve</t>
  </si>
  <si>
    <t>Követelés összege</t>
  </si>
  <si>
    <t>Visszaigazolt</t>
  </si>
  <si>
    <t>Eltérés</t>
  </si>
  <si>
    <t>Eltérésből vizsgálatig befolyt</t>
  </si>
  <si>
    <t>Fennmaradt eltérés</t>
  </si>
  <si>
    <t>Tisztázott eltérés</t>
  </si>
  <si>
    <t>Eltérés oka/Intézkedés**</t>
  </si>
  <si>
    <t>Tisztázatlan egyenleg</t>
  </si>
  <si>
    <t>**fizetési felszólítás; nem válaszolt; megszűnt; haladék; fizetési meghagyás; perelt; jogerősen megítélt; csődvédelem; csődegyezség; végelszámolás; felszámolás; igazoltan megtérülő; egyéb.</t>
  </si>
  <si>
    <t>Más vállalkozással szembeni rövid lejáratú követelések</t>
  </si>
  <si>
    <t>Dolgozó neve</t>
  </si>
  <si>
    <t>Fennálló követelés összesen</t>
  </si>
  <si>
    <t xml:space="preserve">Értékvesztés
 </t>
  </si>
  <si>
    <t>Lejárat</t>
  </si>
  <si>
    <t>Munkavállalókkal szembeni követelések</t>
  </si>
  <si>
    <t>Elszámolási előlegek</t>
  </si>
  <si>
    <t>Felvevő neve</t>
  </si>
  <si>
    <t>Vállalkozási cél</t>
  </si>
  <si>
    <t xml:space="preserve">Hosszú lejáratú követelések átsorolt (egy éven belül) esedékes része </t>
  </si>
  <si>
    <t>Honnan
Fk. Szla. szám</t>
  </si>
  <si>
    <t>Hova
Mérleg tétel</t>
  </si>
  <si>
    <t>Összeg</t>
  </si>
  <si>
    <t>B.II.5.</t>
  </si>
  <si>
    <t>Központi költségvetésnek fizetendő adók, járulékok túlfizetése</t>
  </si>
  <si>
    <t>Önkormányzati adók túlfizetése</t>
  </si>
  <si>
    <t>Szállítói túlfizetések</t>
  </si>
  <si>
    <t>Különféle egyéb követelések</t>
  </si>
  <si>
    <t>Eltérés oka/Intézkedés*</t>
  </si>
  <si>
    <t>*fizetési felszólítás; nem válaszolt; megszűnt; haladék; fizetési meghagyás; perelt; jogerősen megítélt; csődvédelem; csődegyezség; végelszámolás; felszámolás; igazoltan megtérülő; egyéb.</t>
  </si>
  <si>
    <r>
      <t xml:space="preserve">Készletek leltráfelvételi íve </t>
    </r>
    <r>
      <rPr>
        <b/>
        <sz val="14"/>
        <color indexed="10"/>
        <rFont val="Arial Narrow"/>
        <family val="2"/>
        <charset val="238"/>
      </rPr>
      <t>(mennyiségi nyilvántartás hiányában)</t>
    </r>
  </si>
  <si>
    <r>
      <t xml:space="preserve">Készletek leltráfelvételi íve </t>
    </r>
    <r>
      <rPr>
        <b/>
        <sz val="14"/>
        <color indexed="10"/>
        <rFont val="Arial Narrow"/>
        <family val="2"/>
        <charset val="238"/>
      </rPr>
      <t>(mennyiségi nyilvántartás mellett)</t>
    </r>
  </si>
  <si>
    <r>
      <t xml:space="preserve">Vásárolt készletek (anyag áru) </t>
    </r>
    <r>
      <rPr>
        <b/>
        <sz val="14"/>
        <color indexed="10"/>
        <rFont val="Arial Narrow"/>
        <family val="2"/>
        <charset val="238"/>
      </rPr>
      <t>értékelése</t>
    </r>
  </si>
  <si>
    <r>
      <t xml:space="preserve">Saját termelésű készletek </t>
    </r>
    <r>
      <rPr>
        <b/>
        <sz val="14"/>
        <color indexed="10"/>
        <rFont val="Arial Narrow"/>
        <family val="2"/>
        <charset val="238"/>
      </rPr>
      <t>értékelése</t>
    </r>
  </si>
  <si>
    <t>B.I. Készletek</t>
  </si>
  <si>
    <t>Anyagok</t>
  </si>
  <si>
    <t>Befejezetlen termelés és félkész termék</t>
  </si>
  <si>
    <t>Növendék-, hízó- és egyéb állatok</t>
  </si>
  <si>
    <t>Késztermékek</t>
  </si>
  <si>
    <t>Áruk</t>
  </si>
  <si>
    <t>Készletek leltráfelvételi íve (mennyiségi nyilvántartás mellett)</t>
  </si>
  <si>
    <t>Vásárolt készletek (anyag áru) értékelése</t>
  </si>
  <si>
    <t>B.I. 1-5. Készletek (kivéve készletre adott előlegek)</t>
  </si>
  <si>
    <r>
      <t xml:space="preserve">KÉSZLETEK LELTÁRFELVÉTELI ÍVE </t>
    </r>
    <r>
      <rPr>
        <b/>
        <sz val="10"/>
        <color indexed="10"/>
        <rFont val="Arial Narrow"/>
        <family val="2"/>
        <charset val="238"/>
      </rPr>
      <t>(mennyiségi nyilvántartás hiányában)</t>
    </r>
  </si>
  <si>
    <t>Készeletcsoport neve:</t>
  </si>
  <si>
    <t>TÉTELES SZÁMBAVÉTEL</t>
  </si>
  <si>
    <t>Áthozat:</t>
  </si>
  <si>
    <t>Nyilvántartási szám</t>
  </si>
  <si>
    <t>Mennyiségi egység</t>
  </si>
  <si>
    <t>Leltározott mennyiség</t>
  </si>
  <si>
    <t>Fordulónapi készlet</t>
  </si>
  <si>
    <t>Nyilvántartási ár</t>
  </si>
  <si>
    <t>Leltár szerinti készletérték</t>
  </si>
  <si>
    <t>Átvitel:</t>
  </si>
  <si>
    <r>
      <t xml:space="preserve">KÉSZLETEK LELTÁRFELVÉTELI ÍVE  </t>
    </r>
    <r>
      <rPr>
        <b/>
        <sz val="10"/>
        <color indexed="10"/>
        <rFont val="Arial Narrow"/>
        <family val="2"/>
        <charset val="238"/>
      </rPr>
      <t>(mennyiségi nyilvántartás mellett)</t>
    </r>
  </si>
  <si>
    <t>Készletcsoport neve:</t>
  </si>
  <si>
    <t>Könyv szerinti készlet</t>
  </si>
  <si>
    <t>Nyilvántartási egységár</t>
  </si>
  <si>
    <t>Leltározott</t>
  </si>
  <si>
    <t>Könyv szerinti</t>
  </si>
  <si>
    <t>mennyisége</t>
  </si>
  <si>
    <t>készlet értéke</t>
  </si>
  <si>
    <t>értéke</t>
  </si>
  <si>
    <t>Átvitel</t>
  </si>
  <si>
    <t>VÁSÁROLT KÉSZLETEK (anyag áru)</t>
  </si>
  <si>
    <t>Mérleg készítés napja:</t>
  </si>
  <si>
    <t>Tartós (napokban)</t>
  </si>
  <si>
    <t xml:space="preserve"> ANYAG / ÁRU</t>
  </si>
  <si>
    <t>Jelentős a nyilvántartási egységár %-ban</t>
  </si>
  <si>
    <t>Utolsó értékelés dátuma</t>
  </si>
  <si>
    <t>Nyilv. egységár</t>
  </si>
  <si>
    <t>F.napi készlet</t>
  </si>
  <si>
    <t>Könyv szerinti érték</t>
  </si>
  <si>
    <t>Piaci ár M-kor</t>
  </si>
  <si>
    <t>Piaci érték M-kor</t>
  </si>
  <si>
    <t>Nyitó értékvesztés</t>
  </si>
  <si>
    <t>Értékvesztés visszaírása</t>
  </si>
  <si>
    <t>Befejezelen termelés, félkésztermék, késztermék</t>
  </si>
  <si>
    <t>Leltár szerinti érték</t>
  </si>
  <si>
    <t>Várható támogatások</t>
  </si>
  <si>
    <t>É.vesztés visszaírása</t>
  </si>
  <si>
    <t>B.I.6. Készletre adott előlegek</t>
  </si>
  <si>
    <t>Befektetett pénzügyi eszközök, Tartós részesedések</t>
  </si>
  <si>
    <t>A.III.Befektetett pénzügyi eszközök</t>
  </si>
  <si>
    <t>Tartós részesedés kapcsolt vállalkozásban</t>
  </si>
  <si>
    <t>Tartósan adott kölcsön kapcsolt vállalkozásban</t>
  </si>
  <si>
    <t>Tartós jelentős tulajdoni részesedés</t>
  </si>
  <si>
    <t>Tartósan adott kölcsön jel. tul. rész. visz. álló vállalkozásban</t>
  </si>
  <si>
    <t>Egyéb tartósan adott kölcsön</t>
  </si>
  <si>
    <t>Tartósan adott kölcsön egyéb rész. visz. álló vállalkozásban</t>
  </si>
  <si>
    <t>Befektetett pénzügyi eszközök értékelési különbözete</t>
  </si>
  <si>
    <t>A.III.1.,3. Tartós részesedések</t>
  </si>
  <si>
    <t>A.III. 2.,4.,5. Tartósan adott kölcsönök</t>
  </si>
  <si>
    <t xml:space="preserve">A.III.6. Tartós hitelviszonyt megtestesítő értékpapír </t>
  </si>
  <si>
    <t>Főkönyvi kivonat elemzés</t>
  </si>
  <si>
    <t>A.III.1. Tartós részesedések kapcsolt vállalkozásban</t>
  </si>
  <si>
    <t>A.III.2. Tartósan adott kölcsön kapcsolt vállalkozásban</t>
  </si>
  <si>
    <t>Leltározás módja</t>
  </si>
  <si>
    <t>EGYENLEGKÖZLÉS / VISSZAIGAZOLÁS / EGYEZTETÉS</t>
  </si>
  <si>
    <t xml:space="preserve">Éven belül esedékes </t>
  </si>
  <si>
    <t>*fizetési felszólítás; nem válaszolt; megszűnt; haladékot kapott; fizetési meghagyás; perelt; jogerősen megítélt; csődvédelem; csődegyezség; végelszámolás; felszámolás; igazoltan megtérülő; egyéb.</t>
  </si>
  <si>
    <t>Éven belül esedékes</t>
  </si>
  <si>
    <t>B-1-AIII-10-3</t>
  </si>
  <si>
    <t>Tárgyi eszközök (kivéve beruházások, felújítások, beruházásra adott előlegek)</t>
  </si>
  <si>
    <t>A.II.Tárgyi eszközök</t>
  </si>
  <si>
    <t xml:space="preserve">   Ingatlanok és a kapcsolódó vagyonértékű jogok</t>
  </si>
  <si>
    <t xml:space="preserve">   Műszaki berendezések, gépek, járművek</t>
  </si>
  <si>
    <t xml:space="preserve">   Egyéb berendezések, felszerelések, járművek</t>
  </si>
  <si>
    <t xml:space="preserve">   Tenyészállatok</t>
  </si>
  <si>
    <t xml:space="preserve">   Beruházások, felújítások</t>
  </si>
  <si>
    <t xml:space="preserve">   Beruházásokra adott előleg</t>
  </si>
  <si>
    <t xml:space="preserve">   Tárgyi eszközök értékhelyesbítése</t>
  </si>
  <si>
    <t>A.II. Tárgyi eszközök (kivéve beruházások, felújítások, beruházásra adott előlegek)</t>
  </si>
  <si>
    <t>A.II.6. Beruházásokra adott előlegek</t>
  </si>
  <si>
    <t>A.II.5.  Beruházások, felujítások</t>
  </si>
  <si>
    <t>/</t>
  </si>
  <si>
    <t>Beruházások, felújítások</t>
  </si>
  <si>
    <t>EGYEZTETÉS / MENNYISÉGI FELVÉTEL (három évente kötelező)</t>
  </si>
  <si>
    <t>Sorszámszám</t>
  </si>
  <si>
    <t>Mennyiség</t>
  </si>
  <si>
    <t>Aktiválás időpontja</t>
  </si>
  <si>
    <t>Terv szerinti é.cs.</t>
  </si>
  <si>
    <t xml:space="preserve">Terven felüli écs.  </t>
  </si>
  <si>
    <t>Nettó mérleg érték</t>
  </si>
  <si>
    <t xml:space="preserve">Értékhelyesbítés </t>
  </si>
  <si>
    <t>Értékelés módszere</t>
  </si>
  <si>
    <t>Értékhelyesbítés</t>
  </si>
  <si>
    <t>A.II.5.  Beruházások, felújítások</t>
  </si>
  <si>
    <t xml:space="preserve">Leltározás módja: </t>
  </si>
  <si>
    <t xml:space="preserve">EGYEZTETÉS </t>
  </si>
  <si>
    <t>Szállító neve</t>
  </si>
  <si>
    <t>Termék / 
Szolgáltatás</t>
  </si>
  <si>
    <t>Bizonylat száma</t>
  </si>
  <si>
    <t>Vételár (le nem vonható ÁFA-val)</t>
  </si>
  <si>
    <t xml:space="preserve">Tartalom </t>
  </si>
  <si>
    <t>A.I. Immateriális javak</t>
  </si>
  <si>
    <t xml:space="preserve">    Alapítás-átszervezés aktívált értéke</t>
  </si>
  <si>
    <t xml:space="preserve">    Kísérleti fejlesztés aktívált értéke</t>
  </si>
  <si>
    <t xml:space="preserve">    Vagyoni értékű jogok</t>
  </si>
  <si>
    <t xml:space="preserve">    Szellemi termékek</t>
  </si>
  <si>
    <t xml:space="preserve">    Üzleti vagy cégérték</t>
  </si>
  <si>
    <t xml:space="preserve">    Immateriális javakra adott előlegek</t>
  </si>
  <si>
    <t xml:space="preserve">    Immateriális javak értékhelyesbítése</t>
  </si>
  <si>
    <t>A.I. Immateriális javak (kivéve előlegek)</t>
  </si>
  <si>
    <t>A.I.6. Immateriális javakra adott előlegek</t>
  </si>
  <si>
    <t>Terven felüli écs. *</t>
  </si>
  <si>
    <t>T.f.é.cs. Visszaírás *</t>
  </si>
  <si>
    <t>Értékhelyesbítés**</t>
  </si>
  <si>
    <t>* Kivéve: Alapítás-átszervezés értéke</t>
  </si>
  <si>
    <t>**  Csak Szellemi termék és Vagyon értékű jog</t>
  </si>
  <si>
    <t>*fizetési felszólítás; nem válaszolt; megszűnt; halasztás; fizetési meghagyás; perelt; jogerősen megítélt; csődvédelem; csődegyezség; végelszámolás; felszámolás; igazoltan megtérülő; egyéb.</t>
  </si>
  <si>
    <t>LELTÁRÖSSZESÍTŐ</t>
  </si>
  <si>
    <t>A.0. Mérlegen kívüli tételek ( "0" számlaosztály)</t>
  </si>
  <si>
    <t>Eszközök</t>
  </si>
  <si>
    <t>Adatok E Ft</t>
  </si>
  <si>
    <t>Főkönyvi összesítő</t>
  </si>
  <si>
    <t>Megjegyzés</t>
  </si>
  <si>
    <t>Aktivált érték</t>
  </si>
  <si>
    <t>Elszámolt ráfordítás</t>
  </si>
  <si>
    <t>Nyilvántartási érték</t>
  </si>
  <si>
    <t>A. BEFEKTETETT ESZKÖZÖK</t>
  </si>
  <si>
    <t>I. IMMATERIÁLIS JAVAK</t>
  </si>
  <si>
    <t>II. TÁRGYI ESZKÖZÖK</t>
  </si>
  <si>
    <t>III. BEFEKTETETT PÉNZÜGYI ESZKÖZÖK</t>
  </si>
  <si>
    <t>B. FORGÓESZKÖZÖK</t>
  </si>
  <si>
    <t>I. KÉSZLETEK</t>
  </si>
  <si>
    <t>II. KÖVETELÉSEK</t>
  </si>
  <si>
    <t>III. ÉRTÉKPAPÍROK</t>
  </si>
  <si>
    <t>IV. PÉNZESZKÖZÖK</t>
  </si>
  <si>
    <t>C. AKTÍV IDŐBELI ELHATÁROLÁSOK</t>
  </si>
  <si>
    <t>ESZKÖZÖK ÖSSZESEN</t>
  </si>
  <si>
    <t>Források</t>
  </si>
  <si>
    <t>Passzívált érték</t>
  </si>
  <si>
    <t>Elszámolt bevétel</t>
  </si>
  <si>
    <t xml:space="preserve"> D. SAJÁT TŐKE</t>
  </si>
  <si>
    <t>E. CÉLTARTALÉKOK</t>
  </si>
  <si>
    <t>F. KÖTELEZETTSÉGEK</t>
  </si>
  <si>
    <t>I. HÁTRASOROLT KÖTELEZETTSÉGEK</t>
  </si>
  <si>
    <t>II. HOSSZÚ LEJÁRATÚ KÖTELEZETTSÉGEK</t>
  </si>
  <si>
    <t>III. RÖVID LEJÁRATÚ KÖTELEZETTSÉGEK</t>
  </si>
  <si>
    <t>G. PASSZÍV IDŐBELI ELHATÁROLÁSOK</t>
  </si>
  <si>
    <t>FORRÁSOK ÖSSZESEN</t>
  </si>
  <si>
    <t>PÉLDÁK:</t>
  </si>
  <si>
    <t>Immateriális javak:</t>
  </si>
  <si>
    <t>Üzleti könyveken kívüli állomány:</t>
  </si>
  <si>
    <t>- 0-ra leírt eszközök bruttó értéke:</t>
  </si>
  <si>
    <t>........... E Ft,</t>
  </si>
  <si>
    <t>- egyéb:</t>
  </si>
  <si>
    <t>........... E Ft.</t>
  </si>
  <si>
    <t>Befektetett pénzügyi eszközök:</t>
  </si>
  <si>
    <t>- 0-ra leírt állomány beszerzési értéke:</t>
  </si>
  <si>
    <t>Készletek:</t>
  </si>
  <si>
    <t>- 0-ra leírt és még nyilvántartott készletek:</t>
  </si>
  <si>
    <t>- bizományosi készletek:</t>
  </si>
  <si>
    <t>Követelések:</t>
  </si>
  <si>
    <t>- be nem folyt késedelmi kamat:</t>
  </si>
  <si>
    <t>Értékpapírok:</t>
  </si>
  <si>
    <t>Pénzeszközök:</t>
  </si>
  <si>
    <t>- az állományból idegen pénz:</t>
  </si>
  <si>
    <t>Saját tőke:</t>
  </si>
  <si>
    <t>- előkészített tőkeemelés:</t>
  </si>
  <si>
    <t>- előkészített tőkeleszállítás:</t>
  </si>
  <si>
    <t>- részvénykibocsátási kötelezettségek (dolgozói, …)</t>
  </si>
  <si>
    <t>Céltartalékok:</t>
  </si>
  <si>
    <t>- felmondási időre:</t>
  </si>
  <si>
    <t>............ E Ft,</t>
  </si>
  <si>
    <t>- ki nem vett szabadságra:</t>
  </si>
  <si>
    <t>............ E Ft.</t>
  </si>
  <si>
    <t>Kötelezettségek:</t>
  </si>
  <si>
    <t>Pénzeszközre vonatkozó függő kötelezettségek:</t>
  </si>
  <si>
    <t>- kezességvállalás</t>
  </si>
  <si>
    <t>- garanciavállalás</t>
  </si>
  <si>
    <t>- váltókezesség</t>
  </si>
  <si>
    <t>- eladási opció kiírójának kötelezettsége</t>
  </si>
  <si>
    <t>- vételi opció vevőjének kötelezettsége</t>
  </si>
  <si>
    <t>- nem valódi penziós ügyletek kötelezettsége</t>
  </si>
  <si>
    <t>- le nem zárt peres ügyek várható kötelezettsége</t>
  </si>
  <si>
    <t>Egyéb eszközre vonatkozó függő kötelezettségek</t>
  </si>
  <si>
    <t>- fedezetre felajánlott</t>
  </si>
  <si>
    <t>- biztosítékként felajánlott</t>
  </si>
  <si>
    <t>- óvadékként lekötött</t>
  </si>
  <si>
    <t>- opciós ügylet miatt vállalt átadási kötelezettség</t>
  </si>
  <si>
    <t>Biztos jövőbeni kötelezettség</t>
  </si>
  <si>
    <t>- határidős ügyletre</t>
  </si>
  <si>
    <t>- swap ügyletre</t>
  </si>
  <si>
    <t>- egyéb eszköz átadására vállalt kötelezettség</t>
  </si>
  <si>
    <t>Környezetvédelmi kötlezettségek</t>
  </si>
  <si>
    <t>…………………………….</t>
  </si>
  <si>
    <t>B.</t>
  </si>
  <si>
    <t>Pénzügyi műveletek eredménye</t>
  </si>
  <si>
    <t>CHF</t>
  </si>
  <si>
    <t>EUR</t>
  </si>
  <si>
    <t>GBP</t>
  </si>
  <si>
    <t>USD</t>
  </si>
  <si>
    <t>Fordulónapi árfolyamok:</t>
  </si>
  <si>
    <t>HUF / DEVIZA</t>
  </si>
  <si>
    <t>Devizás  analitika</t>
  </si>
  <si>
    <t>Tétel megnevezése</t>
  </si>
  <si>
    <t>Tételazonosító</t>
  </si>
  <si>
    <t>Devizanem</t>
  </si>
  <si>
    <t>Mérlegfordulónapi érték</t>
  </si>
  <si>
    <t xml:space="preserve">Árfolyam különbözet </t>
  </si>
  <si>
    <t>Devizaösszeg</t>
  </si>
  <si>
    <t>Forint</t>
  </si>
  <si>
    <t>Árfolyam
Ft / …</t>
  </si>
  <si>
    <t>Nyereség</t>
  </si>
  <si>
    <t>Veszteség</t>
  </si>
  <si>
    <t>Követelés "+"
Kötelezettség " -"</t>
  </si>
  <si>
    <t>Deviza számlák</t>
  </si>
  <si>
    <t>Valutapénztár analitika</t>
  </si>
  <si>
    <t>Valutanem</t>
  </si>
  <si>
    <t>Mérleg fordulónapi érték</t>
  </si>
  <si>
    <t>Valutaösszeg</t>
  </si>
  <si>
    <t xml:space="preserve">Valutapénztár </t>
  </si>
  <si>
    <t>A tételsor Beszúrást mindig az összesítő sort megelőző sor fölé kell elvégezni.</t>
  </si>
  <si>
    <t xml:space="preserve">A tételsor Beszúrás után az új sorba be kell másolni a megelőző sor összefüggéseit. </t>
  </si>
  <si>
    <t>Üzemi (üzleti) eredmény</t>
  </si>
  <si>
    <t>Következtetés</t>
  </si>
  <si>
    <t>Áttekintés</t>
  </si>
  <si>
    <t>FEJLESZTÉSI TARTALÉK KÉPZÉS-FELHASZNÁLÁS</t>
  </si>
  <si>
    <t>Adatok ezer Ft-ban</t>
  </si>
  <si>
    <t>Év</t>
  </si>
  <si>
    <t>KÉPZÉS</t>
  </si>
  <si>
    <t>Adózás előtti eredmény</t>
  </si>
  <si>
    <t>Maximális mérték %-a</t>
  </si>
  <si>
    <t>Képzési korlát</t>
  </si>
  <si>
    <t>Képzett összeg</t>
  </si>
  <si>
    <t>FELHASZNÁLÁS</t>
  </si>
  <si>
    <t>Felhasználás összesen</t>
  </si>
  <si>
    <t>Halmozott felhasználás</t>
  </si>
  <si>
    <t>Halmozott képzés "-" felhasználás</t>
  </si>
  <si>
    <t>Fel nem használt (fizetendő adó alapja)</t>
  </si>
  <si>
    <t>B-01-D-10-02</t>
  </si>
  <si>
    <r>
      <t xml:space="preserve">Készletek leltráfelvételi íve </t>
    </r>
    <r>
      <rPr>
        <b/>
        <sz val="12"/>
        <color indexed="10"/>
        <rFont val="Arial Narrow"/>
        <family val="2"/>
        <charset val="238"/>
      </rPr>
      <t>(mennyiségi nyilvántartás hiányában)</t>
    </r>
  </si>
  <si>
    <r>
      <t xml:space="preserve">Készletek leltráfelvételi íve </t>
    </r>
    <r>
      <rPr>
        <b/>
        <sz val="12"/>
        <color indexed="10"/>
        <rFont val="Arial Narrow"/>
        <family val="2"/>
        <charset val="238"/>
      </rPr>
      <t>(mennyiségi nyilvántartás mellett)</t>
    </r>
  </si>
  <si>
    <r>
      <t xml:space="preserve">Vásárolt készletek (anyag áru) </t>
    </r>
    <r>
      <rPr>
        <b/>
        <sz val="12"/>
        <color indexed="10"/>
        <rFont val="Arial Narrow"/>
        <family val="2"/>
        <charset val="238"/>
      </rPr>
      <t>értékelése</t>
    </r>
  </si>
  <si>
    <r>
      <t xml:space="preserve">Saját termelésű készletek </t>
    </r>
    <r>
      <rPr>
        <b/>
        <sz val="12"/>
        <color indexed="10"/>
        <rFont val="Arial Narrow"/>
        <family val="2"/>
        <charset val="238"/>
      </rPr>
      <t>értékelése</t>
    </r>
  </si>
  <si>
    <t>Fejlesztési tartalék képzés-felhasználás</t>
  </si>
  <si>
    <t>BESZÁMOLÓ ÉS LELTÁR</t>
  </si>
  <si>
    <t>A TÁRSASÁG</t>
  </si>
  <si>
    <t>VEZETÉSE RÉSZÉRE</t>
  </si>
  <si>
    <t>Vállalkozás megnevezése</t>
  </si>
  <si>
    <t>Vállalkozás címe</t>
  </si>
  <si>
    <t>Üzleti év fordulónapja</t>
  </si>
  <si>
    <t>Beosztása:</t>
  </si>
  <si>
    <t>Beszámolót aláíró neve:</t>
  </si>
  <si>
    <t>Számviteli rendért felelős neve:</t>
  </si>
  <si>
    <t>Könyvvizsgáló társaság:</t>
  </si>
  <si>
    <t>Független könyvvizsgáló neve:</t>
  </si>
  <si>
    <t>Független könyvvizsgáló címe:</t>
  </si>
  <si>
    <r>
      <rPr>
        <b/>
        <sz val="14"/>
        <color indexed="23"/>
        <rFont val="Arial Narrow"/>
        <family val="2"/>
        <charset val="238"/>
      </rPr>
      <t>B</t>
    </r>
    <r>
      <rPr>
        <b/>
        <sz val="14"/>
        <rFont val="Arial Narrow"/>
        <family val="2"/>
        <charset val="238"/>
      </rPr>
      <t xml:space="preserve"> BESZÁMOLÓ ÉS LELTÁR</t>
    </r>
  </si>
  <si>
    <t xml:space="preserve">B-01 </t>
  </si>
  <si>
    <t>B-02</t>
  </si>
  <si>
    <t>Főkönyvi kivonat</t>
  </si>
  <si>
    <t xml:space="preserve">B-03 </t>
  </si>
  <si>
    <t>Mérleg, Eredménykimutatás</t>
  </si>
  <si>
    <t xml:space="preserve">B-04 </t>
  </si>
  <si>
    <t>Kiegészítő melléklet</t>
  </si>
  <si>
    <t xml:space="preserve">B-05 </t>
  </si>
  <si>
    <t>Üzleti jelentés</t>
  </si>
  <si>
    <t xml:space="preserve">B-06 </t>
  </si>
  <si>
    <t>Teljességi nyilatkozat</t>
  </si>
  <si>
    <t>B-07</t>
  </si>
  <si>
    <t>Könyvvizsgálói jelentés</t>
  </si>
  <si>
    <t xml:space="preserve">B-08 </t>
  </si>
  <si>
    <t>Vezetői levél</t>
  </si>
  <si>
    <t xml:space="preserve">B-09 </t>
  </si>
  <si>
    <t>Legfőbb szerv határozatai</t>
  </si>
  <si>
    <t>Használati útmutató</t>
  </si>
  <si>
    <t>Leltár és eredmény</t>
  </si>
  <si>
    <t>Az Exportálással a táblarendszer feltöltésre kerül és a főkönyvi adatok megjelennek a táblarendszer megfelelő celláiban.</t>
  </si>
  <si>
    <t>Az analitikus kimutatások főkönyvi kivonattal történő egyeztetésének elvégzése érdekében a felhasználónak ki kell töltenie az analitikus kimutatások összesítő adataival a táblák színes celláit (értelemszerűen, ahol nincs főkönyvi érték ott az analitikus összesítés is üres marad.)</t>
  </si>
  <si>
    <t>Mérleg-Eredmény</t>
  </si>
  <si>
    <t>Mutatók</t>
  </si>
  <si>
    <t>Az Exportálással a programban lévő mutatószámos elemző táblák is feltöltésre kerülnek a Dokumentumkezelő/Fastruktúrájából megnyitható másik Excel táblában.</t>
  </si>
  <si>
    <t>Az Exportálással a programban lévő Mérleg és Eredménykimutatás is feltöltésre kerülnek a Dokumentumkezelő/Fastruktúrájából megnyitható másik Excel táblában.</t>
  </si>
  <si>
    <t>Feladat</t>
  </si>
  <si>
    <t>Kitöltés</t>
  </si>
  <si>
    <t>Adatsor bővítés</t>
  </si>
  <si>
    <t>Dátumok</t>
  </si>
  <si>
    <t>A táblarendszer valemennyi dátuma alapértelmezésben megegyezik a Mérleg-Eredménykimuatás összeállítás Exportálása során megjelölt munkavégzés dátumával. Amennyiben módosítani kívánja az egyes táblák dátumát, írja felül a képletet, de legyen figyelemmel arra, hogy ezt követően az alapértelmezés már nem jöhet létre, a beírt dátum megmarad.</t>
  </si>
  <si>
    <t>Cél</t>
  </si>
  <si>
    <t>Előkészítés</t>
  </si>
  <si>
    <t>Feltöltés</t>
  </si>
  <si>
    <t>Ellenőrzés</t>
  </si>
  <si>
    <r>
      <t xml:space="preserve">A felhasználó a munkavégzés értékelése alapján a táblák </t>
    </r>
    <r>
      <rPr>
        <b/>
        <sz val="11"/>
        <color indexed="8"/>
        <rFont val="Arial Narrow"/>
        <family val="2"/>
        <charset val="238"/>
      </rPr>
      <t>Következtetés:</t>
    </r>
    <r>
      <rPr>
        <sz val="11"/>
        <color indexed="8"/>
        <rFont val="Arial Narrow"/>
        <family val="2"/>
        <charset val="238"/>
      </rPr>
      <t xml:space="preserve"> szövegű cellája alatt lévő cellába történő rövid szöveges megfogalmazással kifejtheti következtetését a beszámoló alátámasztásának megfelelőségére vonatkozóan. Pl. A mérleg/eredmény csoport megfelel a törvényi követelményeknek. A szöveges következtetés megjelenik a </t>
    </r>
    <r>
      <rPr>
        <b/>
        <sz val="11"/>
        <color indexed="8"/>
        <rFont val="Arial Narrow"/>
        <family val="2"/>
        <charset val="238"/>
      </rPr>
      <t xml:space="preserve">Tartalom </t>
    </r>
    <r>
      <rPr>
        <sz val="11"/>
        <color indexed="8"/>
        <rFont val="Arial Narrow"/>
        <family val="2"/>
        <charset val="238"/>
      </rPr>
      <t>munkalap I cellaoszlopában is.</t>
    </r>
  </si>
  <si>
    <r>
      <t xml:space="preserve">A </t>
    </r>
    <r>
      <rPr>
        <b/>
        <sz val="11"/>
        <color indexed="8"/>
        <rFont val="Arial Narrow"/>
        <family val="2"/>
        <charset val="238"/>
      </rPr>
      <t xml:space="preserve">DigitAudit </t>
    </r>
    <r>
      <rPr>
        <sz val="11"/>
        <color indexed="8"/>
        <rFont val="Arial Narrow"/>
        <family val="2"/>
        <charset val="238"/>
      </rPr>
      <t xml:space="preserve">program </t>
    </r>
    <r>
      <rPr>
        <b/>
        <sz val="11"/>
        <color indexed="8"/>
        <rFont val="Arial Narrow"/>
        <family val="2"/>
        <charset val="238"/>
      </rPr>
      <t>AuditBeszámoló</t>
    </r>
    <r>
      <rPr>
        <sz val="11"/>
        <color indexed="8"/>
        <rFont val="Arial Narrow"/>
        <family val="2"/>
        <charset val="238"/>
      </rPr>
      <t xml:space="preserve"> moduljának </t>
    </r>
    <r>
      <rPr>
        <b/>
        <sz val="11"/>
        <color indexed="8"/>
        <rFont val="Arial Narrow"/>
        <family val="2"/>
        <charset val="238"/>
      </rPr>
      <t>B01 Leltár és eredmény</t>
    </r>
    <r>
      <rPr>
        <sz val="11"/>
        <color indexed="8"/>
        <rFont val="Arial Narrow"/>
        <family val="2"/>
        <charset val="238"/>
      </rPr>
      <t xml:space="preserve"> táblarendszere segítséget nyújt a vállalkozások mérlegének és eredménykimutatásának szakszerű elkészítéséhez.</t>
    </r>
  </si>
  <si>
    <r>
      <t xml:space="preserve">A táblarendszer használatához előzetesen a </t>
    </r>
    <r>
      <rPr>
        <b/>
        <sz val="11"/>
        <color indexed="8"/>
        <rFont val="Arial Narrow"/>
        <family val="2"/>
        <charset val="238"/>
      </rPr>
      <t>program mérleg -és eredménykimutatás összeállító</t>
    </r>
    <r>
      <rPr>
        <sz val="11"/>
        <color indexed="8"/>
        <rFont val="Arial Narrow"/>
        <family val="2"/>
        <charset val="238"/>
      </rPr>
      <t xml:space="preserve"> felületén kell beolvasni az aktuális (három oszlopos) főkönyvi kivonat számláit, majd a főkönyvi számlák besorolását követően az adatokat exportálni kell.</t>
    </r>
  </si>
  <si>
    <t>JELZÉSEK</t>
  </si>
  <si>
    <t>Csak színes cellákba írjon adatot !</t>
  </si>
  <si>
    <t>E Ft ; Ft</t>
  </si>
  <si>
    <t>Hosszú lejáratra kapott kölcsönök</t>
  </si>
  <si>
    <t>Beruházási és fejlesztési hitelek</t>
  </si>
  <si>
    <t>Egyéb hosszú lejáratú hitelek</t>
  </si>
  <si>
    <t>Tartós kötelezettségek kapcsolt vállalkozással szemben</t>
  </si>
  <si>
    <t>Tartós kötelezettségek egyéb részesedési viszonyban lévő vállalkozással szemben</t>
  </si>
  <si>
    <t>Egyéb hosszú lejáratú kötelezettségek</t>
  </si>
  <si>
    <t>Tárgyieszközök (kivéve beruházások, felújítások, előlegek)</t>
  </si>
  <si>
    <t>Hosszú lejáratú kötelezettségek (kölcsön,hitel,pü.lízing) bem.</t>
  </si>
  <si>
    <r>
      <t xml:space="preserve">1. Ellenőrző szám
</t>
    </r>
    <r>
      <rPr>
        <b/>
        <sz val="12"/>
        <rFont val="Arial Narrow"/>
        <family val="2"/>
        <charset val="238"/>
      </rPr>
      <t>JÓ, HA "0"</t>
    </r>
  </si>
  <si>
    <r>
      <t xml:space="preserve">2. Ellenőrző szám
</t>
    </r>
    <r>
      <rPr>
        <b/>
        <sz val="12"/>
        <rFont val="Arial Narrow"/>
        <family val="2"/>
        <charset val="238"/>
      </rPr>
      <t>JÓ, HA "0"</t>
    </r>
  </si>
  <si>
    <t>Ellenőrzés - Értékelés - Következtetés</t>
  </si>
  <si>
    <t>Az alábbi feladatok közül:</t>
  </si>
  <si>
    <t>A piros betűs feladatok a használat Kiemelt támaköreit jelzik, amit el kell végezni.</t>
  </si>
  <si>
    <t>A zölddel jelzett témák kiegészítő információk, és javasolt feladatok a táblarendszer használatához.</t>
  </si>
  <si>
    <t>Üres ( fehér kitöltésű ) cellákban lévő képletet ne írja felül és ne töröljön sort, vagy oszlopot!</t>
  </si>
  <si>
    <r>
      <t xml:space="preserve">A táblarendszer kötelező összefüggéseit ellenőrző számok képzése segíti, JÓ, HA "0" összefüggés alkalmazásával. A </t>
    </r>
    <r>
      <rPr>
        <b/>
        <sz val="11"/>
        <color indexed="8"/>
        <rFont val="Arial Narrow"/>
        <family val="2"/>
        <charset val="238"/>
      </rPr>
      <t>01-el</t>
    </r>
    <r>
      <rPr>
        <sz val="11"/>
        <color indexed="8"/>
        <rFont val="Arial Narrow"/>
        <family val="2"/>
        <charset val="238"/>
      </rPr>
      <t xml:space="preserve"> végződő munkalapok analitika-főkönyv egyeztetésének ellenőrző számai a táblarendszerben szerepelnek.</t>
    </r>
  </si>
  <si>
    <t>A táblarendszer Tartalom munkalapjának F;G oszlopában áttekintheti a táblarendszer ellenőrző számait, követheti munkavégzésének pillanatnyi állapotát.</t>
  </si>
  <si>
    <t>Forduló napi deviza-valuta értékelés</t>
  </si>
  <si>
    <t>Deviza-valuta értékelése</t>
  </si>
  <si>
    <t>Deviza-valuta értékelés hatása az eredményre:</t>
  </si>
  <si>
    <t>DEVIZA-VALUTA ÉRTÉKELÉSE</t>
  </si>
  <si>
    <t>Ellenőrzés - Leltár analitika</t>
  </si>
  <si>
    <t>Ellenőrzés - Áttekintés</t>
  </si>
  <si>
    <r>
      <t xml:space="preserve">Az ellenőrzések eredményeit, a szöveges értékeléseket és következtetéseket a </t>
    </r>
    <r>
      <rPr>
        <b/>
        <sz val="11"/>
        <color indexed="8"/>
        <rFont val="Arial Narrow"/>
        <family val="2"/>
        <charset val="238"/>
      </rPr>
      <t>Tartalom</t>
    </r>
    <r>
      <rPr>
        <sz val="11"/>
        <color indexed="8"/>
        <rFont val="Arial Narrow"/>
        <family val="2"/>
        <charset val="238"/>
      </rPr>
      <t xml:space="preserve"> munkalapon tekintheti át. A </t>
    </r>
    <r>
      <rPr>
        <b/>
        <sz val="11"/>
        <color indexed="8"/>
        <rFont val="Arial Narrow"/>
        <family val="2"/>
        <charset val="238"/>
      </rPr>
      <t>Tartalom</t>
    </r>
    <r>
      <rPr>
        <sz val="11"/>
        <color indexed="8"/>
        <rFont val="Arial Narrow"/>
        <family val="2"/>
        <charset val="238"/>
      </rPr>
      <t xml:space="preserve"> munkalapon követheti munkavégzésének folyamatát.</t>
    </r>
  </si>
  <si>
    <t>Egyéb tartós részesedés</t>
  </si>
  <si>
    <t>NYILATKOZAT</t>
  </si>
  <si>
    <t>Számviteli-pénzügyi vezető neve:</t>
  </si>
  <si>
    <t>Számviteli-pénzügyi vezető aláírása:</t>
  </si>
  <si>
    <t>Leltározó aláírása:</t>
  </si>
  <si>
    <t>Leltározó neve:</t>
  </si>
  <si>
    <t>A főkönyvi kivonat és az analitikus nyilvántartások eggyezőek.</t>
  </si>
  <si>
    <t>VII. Adózott eredmény</t>
  </si>
  <si>
    <t>Átváltoztatható és átváltozó kötvények</t>
  </si>
  <si>
    <t>Tartozások kötvénykibocsátásból</t>
  </si>
  <si>
    <t>Tartós kötelezettségek jelentős tulajdoni részesedési viszonyban lévő vállalkozással szemben</t>
  </si>
  <si>
    <t>Kapcsolt ügyletek bemutatása</t>
  </si>
  <si>
    <t>Bevételek</t>
  </si>
  <si>
    <t>Kapcsolt fél megnevezése</t>
  </si>
  <si>
    <t>Szerződés dátuma</t>
  </si>
  <si>
    <t>Ügylet tárgya</t>
  </si>
  <si>
    <t>Könyvelt</t>
  </si>
  <si>
    <t>Piaci ár</t>
  </si>
  <si>
    <t>Könyvelt &gt; Piaci ár</t>
  </si>
  <si>
    <t>Könyvelt &lt; Piaci ár</t>
  </si>
  <si>
    <t>ÖSSZESEN:</t>
  </si>
  <si>
    <t>Költségek, ráfordítások</t>
  </si>
  <si>
    <t>Kapcsolt felek listája</t>
  </si>
  <si>
    <t xml:space="preserve">Adószáma
</t>
  </si>
  <si>
    <t>Termék adás-vétel</t>
  </si>
  <si>
    <t>Szolgáltatás</t>
  </si>
  <si>
    <t>Hitel/Kölcsön</t>
  </si>
  <si>
    <t>Tul. rész., Értékpapír</t>
  </si>
  <si>
    <t>Egyéb</t>
  </si>
  <si>
    <t>Sztv</t>
  </si>
  <si>
    <t>&gt; 20% &lt; 50% részesedés és &gt;20 %&lt; 50 % szavazat esetén nincs mértékadó befolyás + Társult vállalkozások (mértéadó befolyás: &gt; = 20 % szavazat, de teljesen nem vonják be)</t>
  </si>
  <si>
    <t>&lt;= 20% részesedés, és 20 % szavazat esetén nincs mértékadó befolyás</t>
  </si>
  <si>
    <t>115. § (1) A meghatározó befolyás megítélésénél a leányvállalatok bármelyikét megillető - a 3. § (2) bekezdés 1. pontjának alpontjai szerinti - jogokat az anyavállalatnál kell számításba venni.</t>
  </si>
  <si>
    <t>(2) Az összevont (konszolidált) éves beszámoló készítési kötelezettség megítélése során az anyavállalatnál kell figyelembe venni azokat az (1) bekezdés szerinti jogosultságokat (jogokat) is, amelyeket ugyan közvetlenül nem az anyavállalat vagy a leányvállalat gyakorol, de azt harmadik személyek - saját nevükben - az anyavállalat vagy egy leányvállalata javára gyakorolják.</t>
  </si>
  <si>
    <t>(3) Az összevont (konszolidált) éves beszámoló készítési kötelezettség megítélése során figyelmen kívül kell hagyni azokat a jogosultságokat (jogokat), amelyeket</t>
  </si>
  <si>
    <t>a) szerződés alapján átruházott jogkörben mások helyett gyakorolnak;</t>
  </si>
  <si>
    <t>b) biztosítékként átvettek, és a jogokat harmadik személy utasításai szerint gyakorolják;</t>
  </si>
  <si>
    <t>c) mint kezességvállalónak birtokba adtak és a jogokat a kezes érdekében gyakorolják.</t>
  </si>
  <si>
    <t>(4) A 3. § (2) bekezdése 1. pontjának a) és b) alpontja szerinti szavazati arány megállapításához az anyavállalatot közvetlenül vagy közvetetten megillető és gyakorolható szavazati jogot kell viszonyítani az összes szavazati joghoz. A számítás során az összes szavazati jogból le kell vonni a visszavásárolt saját részvény, saját üzletrész alapján vagy jogszabály előírása szerint nem gyakorolható szavazati jogokat, továbbá azokat a szavazati jogokat, amelyekkel az adott vállalat - mint anyavállalat - szavazati jogaiból saját leányvállalata rendelkezik.</t>
  </si>
  <si>
    <t>(5) A leányvállalati viszony létrejöttét az anyavállalat állapítja meg és egyidejűleg köteles ezt a minősítést a leányvállalattal közölni.</t>
  </si>
  <si>
    <t>Könyv szerinti
érték  E Ft</t>
  </si>
  <si>
    <t>Sztv.</t>
  </si>
  <si>
    <t>Tartós befektetések</t>
  </si>
  <si>
    <t>FOGALMAK:</t>
  </si>
  <si>
    <t>FOGALMAK</t>
  </si>
  <si>
    <t>Egyéb kimutatások</t>
  </si>
  <si>
    <t>E-01-KAPCS</t>
  </si>
  <si>
    <t>Jegyzett tőke (tulajdonosok)</t>
  </si>
  <si>
    <t>Tartósan adott kölcsön jelentős tul. részes. visz. álló váll.-ban</t>
  </si>
  <si>
    <t>Tartósan adott kölcsön egyéb rész. visz. álló váll.-ban</t>
  </si>
  <si>
    <t>Anyavállalat</t>
  </si>
  <si>
    <t>Leányvállalat</t>
  </si>
  <si>
    <t>Nem konszolidált</t>
  </si>
  <si>
    <t>IGEN</t>
  </si>
  <si>
    <t>NEM</t>
  </si>
  <si>
    <t>3. § (2) E törvény alkalmazásában</t>
  </si>
  <si>
    <t>Köz. Vez. Váll.</t>
  </si>
  <si>
    <t>Konszolidációs kör tagja?</t>
  </si>
  <si>
    <t>Státusza?</t>
  </si>
  <si>
    <t>Azonosítószám</t>
  </si>
  <si>
    <t>NYITÓ</t>
  </si>
  <si>
    <t>ZÁRÓ</t>
  </si>
  <si>
    <t>ZÁRÓ - NYITÓ</t>
  </si>
  <si>
    <t>Konszolidációs kör
státusza</t>
  </si>
  <si>
    <t>Akkor jó, ha "0"</t>
  </si>
  <si>
    <t>Tulajdonos megnevezése</t>
  </si>
  <si>
    <t>Részesedés megnevezése</t>
  </si>
  <si>
    <t>Egyéb (közvetett) részesedési viszonyban lévő vállalkozások</t>
  </si>
  <si>
    <t>Könyv szerinti 
érték  változás E Ft</t>
  </si>
  <si>
    <t>Szavazati arány változás %</t>
  </si>
  <si>
    <t>Szavazati arány %</t>
  </si>
  <si>
    <t>c)  a társaság tulajdonosaként (részvényeseként) jogosult arra, hogy a vezető tisztségviselők vagy a felügyelő bizottság tagjai többségét megválassza vagy visszahívja, vagy</t>
  </si>
  <si>
    <t>f)  az adózó és más személy, ha köztük az ügyvezetés egyezőségére tekintettel az üzleti és pénzügyi politikára vonatkozó döntő befolyásgyakorlás valósul meg;</t>
  </si>
  <si>
    <t xml:space="preserve">T.f.é.cs. visszaírás  </t>
  </si>
  <si>
    <t>A.III.5. Egyéb tartós részesedések</t>
  </si>
  <si>
    <t>A.III.3. Tartós jelentős tulajdoni részesedés</t>
  </si>
  <si>
    <t>A.III.1.,3.,5. Befektetett pénzügyi eszközök/Tartós részesedések</t>
  </si>
  <si>
    <t>A.III. 2.,4.,6.,7. Befektetett pénzügyi eszközök/ Tartósan adott kölcsönök</t>
  </si>
  <si>
    <t>A.III.7. Egyéb tartósan adott kölcsön</t>
  </si>
  <si>
    <t>A.III.4. Tartósan adott kölcsön jel. tul. rész. viszonyban álló váll-ban</t>
  </si>
  <si>
    <t>A.III.6. Tartósan adott kölcsön egyéb rész. viszonyban álló váll-ban</t>
  </si>
  <si>
    <t xml:space="preserve">A.III.8. Tartós hitelviszonyt megtestesítő értékpapír </t>
  </si>
  <si>
    <t>B-01-AIII-10-04</t>
  </si>
  <si>
    <t>A.III.9. Befektetett pénzügyi eszközök értékhelyesbítése</t>
  </si>
  <si>
    <t>Raktár</t>
  </si>
  <si>
    <t>Fk.szám</t>
  </si>
  <si>
    <t>Időközi változás +;-</t>
  </si>
  <si>
    <t>Hiány -
Többlet +</t>
  </si>
  <si>
    <t>Hiány/Többlet oka?</t>
  </si>
  <si>
    <t>Adminisztratív</t>
  </si>
  <si>
    <t>Valós</t>
  </si>
  <si>
    <t>Felmerülő költségek</t>
  </si>
  <si>
    <t>B.III.2. Jelentős tulajdoni részesedések</t>
  </si>
  <si>
    <t>B.III.3. Egyéb részesedés</t>
  </si>
  <si>
    <t>B.III.4. Saját részvények és részesedések</t>
  </si>
  <si>
    <t>B.III.1.,2.,3.,4. Értékpapírok (részesedések)</t>
  </si>
  <si>
    <t xml:space="preserve">B.III.5. Forgatási célú hitelviszonyt megtestesítő értékpapír </t>
  </si>
  <si>
    <t>ebből Értékhelyesbítés értékelési tartaléka</t>
  </si>
  <si>
    <t>ebből Valós értékelés értékelési tartaléka</t>
  </si>
  <si>
    <t>Pótbefizetés visszafizetése</t>
  </si>
  <si>
    <t>Tőkekivonás</t>
  </si>
  <si>
    <t>Bizonylat</t>
  </si>
  <si>
    <t>VI.1. Értékhelyesbítés értékelési tartaléka</t>
  </si>
  <si>
    <t>VI.2. Valós értékelés értékelési  tartaléka</t>
  </si>
  <si>
    <t>Alapítás/Tőkeemelés</t>
  </si>
  <si>
    <t>Bejegyzés</t>
  </si>
  <si>
    <t>Tőkeleszállítás</t>
  </si>
  <si>
    <t>Visszavásárlás</t>
  </si>
  <si>
    <t>Tulajdonátruházási szerz.</t>
  </si>
  <si>
    <t>Jegyzett tőke állományba vétele</t>
  </si>
  <si>
    <t>Jegyzett tőke befizetése</t>
  </si>
  <si>
    <t>Banki jóváírás</t>
  </si>
  <si>
    <t>Jegyzett tőke nem pénzbeli hozzájárulása</t>
  </si>
  <si>
    <t>Átruházás</t>
  </si>
  <si>
    <t>Jogszabály alapján</t>
  </si>
  <si>
    <t>Ázsió</t>
  </si>
  <si>
    <t>Lekötött tartalékba átvezett összeg</t>
  </si>
  <si>
    <t>Negatív eredménytartalék ellentételezése</t>
  </si>
  <si>
    <t>Lekötött tartalékba áthelyezett összeg</t>
  </si>
  <si>
    <t>Osztalék előírás</t>
  </si>
  <si>
    <t>Tőketartalékból átvezetés</t>
  </si>
  <si>
    <t>Eredménytartalékból átvezetés</t>
  </si>
  <si>
    <t>Pótbefizetés</t>
  </si>
  <si>
    <t>Jegyzett tőke leszállítás</t>
  </si>
  <si>
    <t>Tőketartalékba visszavezetés</t>
  </si>
  <si>
    <t>Eredménytartalékba visszavezetés</t>
  </si>
  <si>
    <t>Alaptőke emelés</t>
  </si>
  <si>
    <t>…….</t>
  </si>
  <si>
    <t>Állományba vétel</t>
  </si>
  <si>
    <t>Helyesbítés</t>
  </si>
  <si>
    <t>Kivezetés</t>
  </si>
  <si>
    <t>Bevételi számlák zárása</t>
  </si>
  <si>
    <t>Aktivált saját teljesítmények zárása</t>
  </si>
  <si>
    <t>Előző évi veszteség átvezetése eredménytartaléba</t>
  </si>
  <si>
    <t>Előző évi nyereség átvezetése eredménytartaléba</t>
  </si>
  <si>
    <t>Tárgyévi "K"</t>
  </si>
  <si>
    <t>Tárgyévi "T"</t>
  </si>
  <si>
    <t>Ráfordítás számlák zárása</t>
  </si>
  <si>
    <t>Adatok E Ft-ban</t>
  </si>
  <si>
    <t>Állomány csökkenés</t>
  </si>
  <si>
    <t>Halmozott nyitó + képzés</t>
  </si>
  <si>
    <t>Osztalékfizetési korlát</t>
  </si>
  <si>
    <t>B-01-D-10-03</t>
  </si>
  <si>
    <t>SAJÁT TŐKE</t>
  </si>
  <si>
    <t>KIFIZETHETŐ OSZTALÉK MAXIMUMA</t>
  </si>
  <si>
    <t>- LEKÖTÖTT TARTALÉK</t>
  </si>
  <si>
    <t>- JEGYZETT TŐKE</t>
  </si>
  <si>
    <t>+ Mérlegkészítésig elszámolt kapott (járó) osztalék</t>
  </si>
  <si>
    <t>OSZTALÉK FORRÁSA</t>
  </si>
  <si>
    <t>OSZTALÉK ELVI MAXIMUMA</t>
  </si>
  <si>
    <t>- ÉRTÉKELÉSI TARTALÉK, HA POZITÍV!</t>
  </si>
  <si>
    <t>Fejlesztési tartalék</t>
  </si>
  <si>
    <t>Az eredménykimutatás a Számv. Tv. 70-87. §-a alapján a fordulónapra készített főkönyvi kivonatból készült.</t>
  </si>
  <si>
    <t xml:space="preserve"> Az üzemi (üzleti) eredményt a gazdálkodó számviteli politikájában meghatározott módon állapítottuk meg.</t>
  </si>
  <si>
    <t>Az eszközök és források egyező végösszege:</t>
  </si>
  <si>
    <t>E Ft</t>
  </si>
  <si>
    <t>Az adózott eredmény:</t>
  </si>
  <si>
    <t>Ügyvezető aláírása:</t>
  </si>
  <si>
    <t>Ügyvezető neve:</t>
  </si>
  <si>
    <t>Eredmény*</t>
  </si>
  <si>
    <t>Következtetés*</t>
  </si>
  <si>
    <t>* Az eredményt és a következtetést az egyedi munkalapokon lehet megfogalmazni.</t>
  </si>
  <si>
    <t>ÜZEMI (ÜZLETI) TEVÉKENYSÉG EREDMÉNYE</t>
  </si>
  <si>
    <t xml:space="preserve"> (Összköltség eljárással)</t>
  </si>
  <si>
    <t>(Forgalmiköltség eljárással)</t>
  </si>
  <si>
    <t>Amennyiben az analitikus részletező táblázatokban lévő sorok nem elégségesek, akkor az adott táblázat utolsó cellasorának kijelölése és sorbeszúrás(ok) után másolja (húzza át) a fehér hátterű cellák képleteit az új sorba.</t>
  </si>
  <si>
    <r>
      <t xml:space="preserve">A főkönyvi kivonat adatainak és az analitikus leltárak egyeztetését a </t>
    </r>
    <r>
      <rPr>
        <b/>
        <sz val="11"/>
        <color indexed="8"/>
        <rFont val="Arial Narrow"/>
        <family val="2"/>
        <charset val="238"/>
      </rPr>
      <t>Leltárösszesítő 01-es</t>
    </r>
    <r>
      <rPr>
        <sz val="11"/>
        <color indexed="8"/>
        <rFont val="Arial Narrow"/>
        <family val="2"/>
        <charset val="238"/>
      </rPr>
      <t xml:space="preserve"> munkalapok C13-… celláiba kell beírni. A főkönyvi kivonat és az analitikus leltár értékegyezősége esetén a </t>
    </r>
    <r>
      <rPr>
        <b/>
        <sz val="11"/>
        <color indexed="8"/>
        <rFont val="Arial Narrow"/>
        <family val="2"/>
        <charset val="238"/>
      </rPr>
      <t>Leltárösszesítő</t>
    </r>
    <r>
      <rPr>
        <sz val="11"/>
        <color indexed="8"/>
        <rFont val="Arial Narrow"/>
        <family val="2"/>
        <charset val="238"/>
      </rPr>
      <t xml:space="preserve"> C10 cellájában EGYEZIK szöveg jelenik meg.</t>
    </r>
  </si>
  <si>
    <t xml:space="preserve">
</t>
  </si>
  <si>
    <t xml:space="preserve">
</t>
  </si>
  <si>
    <t xml:space="preserve">
</t>
  </si>
  <si>
    <r>
      <t xml:space="preserve">A munkalapok kitöltésének </t>
    </r>
    <r>
      <rPr>
        <b/>
        <sz val="11"/>
        <color indexed="8"/>
        <rFont val="Arial Narrow"/>
        <family val="2"/>
        <charset val="238"/>
      </rPr>
      <t>Eredménye</t>
    </r>
    <r>
      <rPr>
        <sz val="11"/>
        <color indexed="8"/>
        <rFont val="Arial Narrow"/>
        <family val="2"/>
        <charset val="238"/>
      </rPr>
      <t xml:space="preserve"> megjelenik valamennyi munkalapon és a </t>
    </r>
    <r>
      <rPr>
        <b/>
        <sz val="11"/>
        <color indexed="8"/>
        <rFont val="Arial Narrow"/>
        <family val="2"/>
        <charset val="238"/>
      </rPr>
      <t>Tartalom</t>
    </r>
    <r>
      <rPr>
        <sz val="11"/>
        <color indexed="8"/>
        <rFont val="Arial Narrow"/>
        <family val="2"/>
        <charset val="238"/>
      </rPr>
      <t xml:space="preserve"> munkalapon is. A ...01-es munkalapok kiértékelésé automatikus. 
</t>
    </r>
  </si>
  <si>
    <t>..01 munkalapok Eredménye</t>
  </si>
  <si>
    <r>
      <rPr>
        <b/>
        <sz val="11"/>
        <color indexed="8"/>
        <rFont val="Arial Narrow"/>
        <family val="2"/>
        <charset val="238"/>
      </rPr>
      <t>NINCS ADAT</t>
    </r>
    <r>
      <rPr>
        <sz val="11"/>
        <color indexed="8"/>
        <rFont val="Arial Narrow"/>
        <family val="2"/>
        <charset val="238"/>
      </rPr>
      <t xml:space="preserve">- Ha a munkalahoz nem tartozik főkönyvi érték.
</t>
    </r>
    <r>
      <rPr>
        <b/>
        <sz val="11"/>
        <color indexed="8"/>
        <rFont val="Arial Narrow"/>
        <family val="2"/>
        <charset val="238"/>
      </rPr>
      <t>NINCS ANALITIKA</t>
    </r>
    <r>
      <rPr>
        <sz val="11"/>
        <color indexed="8"/>
        <rFont val="Arial Narrow"/>
        <family val="2"/>
        <charset val="238"/>
      </rPr>
      <t xml:space="preserve"> - Ha a főkönyvi értékhez nem adták meg az analitikus részletezés(ek) összértékét.
</t>
    </r>
    <r>
      <rPr>
        <b/>
        <sz val="11"/>
        <color indexed="8"/>
        <rFont val="Arial Narrow"/>
        <family val="2"/>
        <charset val="238"/>
      </rPr>
      <t>NEM EGYEZIK</t>
    </r>
    <r>
      <rPr>
        <sz val="11"/>
        <color indexed="8"/>
        <rFont val="Arial Narrow"/>
        <family val="2"/>
        <charset val="238"/>
      </rPr>
      <t xml:space="preserve"> - Ha a főkönyvi értékhez pontatlanul adták meg az analitikus részletezés(ek) összértékét.
</t>
    </r>
    <r>
      <rPr>
        <b/>
        <sz val="11"/>
        <color indexed="8"/>
        <rFont val="Arial Narrow"/>
        <family val="2"/>
        <charset val="238"/>
      </rPr>
      <t>EGYEZIK</t>
    </r>
    <r>
      <rPr>
        <sz val="11"/>
        <color indexed="8"/>
        <rFont val="Arial Narrow"/>
        <family val="2"/>
        <charset val="238"/>
      </rPr>
      <t xml:space="preserve"> - Ha a főkönyvi érték(ek)hez teljes körűen megadták az analitikus részletezés(eke)t.</t>
    </r>
  </si>
  <si>
    <t>Összköltség-Forgalmiköltség 
eljárás Eredménye</t>
  </si>
  <si>
    <r>
      <t xml:space="preserve">Amennyiben a DigitAudit programba beállított eredménykimutatás összköltség eljárással készült, akkor a forgalimköltség eljárás </t>
    </r>
    <r>
      <rPr>
        <b/>
        <sz val="11"/>
        <color indexed="8"/>
        <rFont val="Arial Narrow"/>
        <family val="2"/>
        <charset val="238"/>
      </rPr>
      <t>Eredménye: NEM LÉNYEGES,</t>
    </r>
    <r>
      <rPr>
        <sz val="11"/>
        <color indexed="8"/>
        <rFont val="Arial Narrow"/>
        <family val="2"/>
        <charset val="238"/>
      </rPr>
      <t xml:space="preserve"> fordított esetben az összköltség eljárás </t>
    </r>
    <r>
      <rPr>
        <b/>
        <sz val="11"/>
        <color indexed="8"/>
        <rFont val="Arial Narrow"/>
        <family val="2"/>
        <charset val="238"/>
      </rPr>
      <t>Eredménye: NEM LÉNYEGES.</t>
    </r>
  </si>
  <si>
    <r>
      <rPr>
        <b/>
        <sz val="11"/>
        <color indexed="8"/>
        <rFont val="Arial Narrow"/>
        <family val="2"/>
        <charset val="238"/>
      </rPr>
      <t>NEM EGYEZIK</t>
    </r>
    <r>
      <rPr>
        <sz val="11"/>
        <color indexed="8"/>
        <rFont val="Arial Narrow"/>
        <family val="2"/>
        <charset val="238"/>
      </rPr>
      <t xml:space="preserve"> - Ha az Eredménykimutatás adózott eredménye eltér a Mérlegben szereplőtől.
</t>
    </r>
    <r>
      <rPr>
        <b/>
        <sz val="11"/>
        <color indexed="8"/>
        <rFont val="Arial Narrow"/>
        <family val="2"/>
        <charset val="238"/>
      </rPr>
      <t>EGYEZIK</t>
    </r>
    <r>
      <rPr>
        <sz val="11"/>
        <color indexed="8"/>
        <rFont val="Arial Narrow"/>
        <family val="2"/>
        <charset val="238"/>
      </rPr>
      <t xml:space="preserve"> - Ha az Eredménykimutatás adózott eredménye megegyezik a Mérlegben szereplővel.</t>
    </r>
  </si>
  <si>
    <t>TAO
101</t>
  </si>
  <si>
    <t>SZJA Kifizetői
103</t>
  </si>
  <si>
    <t>ÁFA
104</t>
  </si>
  <si>
    <t>REHAB
119</t>
  </si>
  <si>
    <t>NYBA
Kifizetői
125</t>
  </si>
  <si>
    <t>KESPÓT
138</t>
  </si>
  <si>
    <t>Megnevezés/adónem</t>
  </si>
  <si>
    <t>SZKH
182</t>
  </si>
  <si>
    <t>INNOVJ
184</t>
  </si>
  <si>
    <t>BIRÖNP
215</t>
  </si>
  <si>
    <t>CEGAA
241</t>
  </si>
  <si>
    <t>SZOCHJ
258</t>
  </si>
  <si>
    <t>SZJA
290</t>
  </si>
  <si>
    <t>NYBA
291</t>
  </si>
  <si>
    <t>KTD
339</t>
  </si>
  <si>
    <t>TBJ
407</t>
  </si>
  <si>
    <t>EÜH
Kifizetői
152</t>
  </si>
  <si>
    <t>TBJ
Kifizetői
406
239</t>
  </si>
  <si>
    <t>EBJH
293</t>
  </si>
  <si>
    <t>EBHJ
188</t>
  </si>
  <si>
    <t>Folyószámla befizetés</t>
  </si>
  <si>
    <t>Folyószámla bevallás</t>
  </si>
  <si>
    <t>Folyószámla egyenleg</t>
  </si>
  <si>
    <t>Kapcsolt vállakozás Tao. Tv. 4. § (23. a)-f) pontja alapján</t>
  </si>
  <si>
    <r>
      <rPr>
        <b/>
        <sz val="10"/>
        <color theme="1"/>
        <rFont val="Arial Narrow"/>
        <family val="2"/>
        <charset val="238"/>
      </rPr>
      <t>Van üzleti kapcsolat?</t>
    </r>
    <r>
      <rPr>
        <b/>
        <sz val="10"/>
        <color theme="1"/>
        <rFont val="Calibri"/>
        <family val="2"/>
        <charset val="238"/>
        <scheme val="minor"/>
      </rPr>
      <t xml:space="preserve">
</t>
    </r>
    <r>
      <rPr>
        <sz val="10"/>
        <color theme="1"/>
        <rFont val="Arial Narrow"/>
        <family val="2"/>
        <charset val="238"/>
      </rPr>
      <t>(kapcsolt vállalkozással fennálló üzleti kapcsolat esetén bejelentési kötelezettség NAV-nak)</t>
    </r>
  </si>
  <si>
    <r>
      <rPr>
        <b/>
        <sz val="10"/>
        <color theme="1"/>
        <rFont val="Arial Narrow"/>
        <family val="2"/>
        <charset val="238"/>
      </rPr>
      <t xml:space="preserve">Be van-e jelentve NAV-nak?
</t>
    </r>
    <r>
      <rPr>
        <sz val="10"/>
        <color theme="1"/>
        <rFont val="Arial Narrow"/>
        <family val="2"/>
        <charset val="238"/>
      </rPr>
      <t>(NAV EBEV-ről lekérhető információ: "Szervezet törzsadat lekérdezés" dokumentum alátámasztással)</t>
    </r>
  </si>
  <si>
    <t>.</t>
  </si>
  <si>
    <r>
      <t>4. § </t>
    </r>
    <r>
      <rPr>
        <sz val="11"/>
        <color rgb="FF000000"/>
        <rFont val="Arial Narrow"/>
        <family val="2"/>
        <charset val="238"/>
      </rPr>
      <t>E törvény alkalmazásában</t>
    </r>
  </si>
  <si>
    <t>8:2. § [Befolyás]</t>
  </si>
  <si>
    <t>8:1. § [Értelmező rendelkezések]</t>
  </si>
  <si>
    <t>(1) E törvény alkalmazásában</t>
  </si>
  <si>
    <t>Tao. Tv. 4.§ 23. ga) pontjához</t>
  </si>
  <si>
    <t>11.  ellenőrzött külföldi társaság:</t>
  </si>
  <si>
    <t xml:space="preserve">a) a belföldi illetőségű adózónak és a külföldi vállalkozónak nem minősülő külföldi személy, amely tekintetében az adózó (önmagában vagy kapcsolt vállalkozásaival együttesen)
</t>
  </si>
  <si>
    <t xml:space="preserve">      aa) a szavazati jogok 50 százalékát meghaladó közvetlen vagy közvetett részesedéssel rendelkezik, vagy</t>
  </si>
  <si>
    <t xml:space="preserve">      ab) a jegyzett tőkéből 50 százalékot meghaladó közvetlen vagy közvetett részesedéssel rendelkezik, vagy</t>
  </si>
  <si>
    <t xml:space="preserve">      ac) adózott nyereségéből 50 százalékot meghaladó részre jogosult,</t>
  </si>
  <si>
    <t>abban az adóévében, amelyben a külföldi személy által ténylegesen megfizetett társasági adónak megfelelő adó kisebb, mint az a különbözet, amellyel az a társasági adó, amelyet az illetősége szerinti államot Magyarországnak feltételezve fizetett volna, meghaladja a külföldi személy által megfizetett, társasági adónak megfelelő adót,</t>
  </si>
  <si>
    <t xml:space="preserve">   valamint</t>
  </si>
  <si>
    <t>b) a belföldi illetőségű adózó külföldi telephelye abban az adóévében, amelyben a külföldi telephely által megfizetett társasági adónak megfelelő adó kisebb, mint az a különbözet, amellyel az a társasági adó, amelyet a telephely szerinti államot Magyarországnak feltételezve fizetett volna, meghaladja a külföldi telephely által megfizetett társasági adónak megfelelő adót,</t>
  </si>
  <si>
    <t xml:space="preserve">   azzal hogy,</t>
  </si>
  <si>
    <t>c) nem minősül ellenőrzött külföldi társaságnak a külföldi személy, illetve a külföldi telephely abban az adóévében, amelyben kizárólag valódi jogügyletből, valódi jogügyletek sorozatából származó jövedelemmel rendelkezik, amelyet az adózó igazol,</t>
  </si>
  <si>
    <t>d) a c) pont alkalmazásában egy jogügylet vagy jogügyletek sorozata akkor nem valódi, ha</t>
  </si>
  <si>
    <t xml:space="preserve">      da) elsődlegesen adóelőny elérése céljából hajtják végre, és</t>
  </si>
  <si>
    <t xml:space="preserve">      db) a külföldi személynél vagy a külföldi telephelynél nem lennének a jövedelemszerzéshez kapcsolódó eszközök és kockázatok, ha egy belföldi illetőségű adózó nem látná el mindazokat a jelentős személyi funkciókat, amelyek az említett eszközök és kockázatok szempontjából lényegesek, és amelyek nagymértékben hozzájárulnak a külföldi személy vagy a külföldi telephely jövedelemszerzéséhez,</t>
  </si>
  <si>
    <t>e) nem minősül ellenőrzött külföldi társaságnak az a külföldi személy vagy külföldi telephely abban az adóévében,</t>
  </si>
  <si>
    <t xml:space="preserve">      ea)  amelyben a külföldi személy adóügyi illetősége, a külföldi telephely fekvése szerinti állam jogszabályai alapján megállapított adózás előtti eredménye a 243.952.500 forint összeghatárt meg nem haladó nyereség és a nem kereskedelmi tevékenységből származó jövedelme a 24.395.250 forint összeghatárt meg nem haladó nyereség, vagy</t>
  </si>
  <si>
    <t xml:space="preserve">      eb) amelyben a külföldi személy adóügyi illetősége, a külföldi telephely fekvése szerinti állam jogszabályai alapján megállapított adózás előtti nyeresége nem haladja meg az elszámolt működési költségei 10 százalékát,</t>
  </si>
  <si>
    <t>f) az e) pont ea) alpontja alkalmazásában nem kereskedelmi tevékenységből származó jövedelemnek minősül</t>
  </si>
  <si>
    <t xml:space="preserve">      fa) a kamat,</t>
  </si>
  <si>
    <t xml:space="preserve">      fb) a pénzügyi eszközből származó jövedelem,</t>
  </si>
  <si>
    <t xml:space="preserve">      fc) a szellemi alkotások jogából származó jövedelem,</t>
  </si>
  <si>
    <t xml:space="preserve">      fd) a részvény, részesedés tartásából és kivezetéséből származó jövedelem,</t>
  </si>
  <si>
    <t xml:space="preserve">      fe) a pénzügyi lízing tevékenységből származó jövedelem,</t>
  </si>
  <si>
    <t xml:space="preserve">      ff) a biztosítási, banki és egyéb pénzügyi tevékenységekből származó jövedelem,</t>
  </si>
  <si>
    <t xml:space="preserve">      fg) az a jövedelem, amely áruk és szolgáltatások kapcsolt vállalkozások számára történő értékesítéséből, kapcsolt vállalkozásoktól történő beszerzéséből származik, amennyiben az ilyen jövedelmet szerző személy ahhoz kapcsolódva nem, vagy csak kis mértékben valósít meg hozzáadott gazdasági értéket,</t>
  </si>
  <si>
    <t>g) az e) pont eb) pontja alkalmazásában a működési költségek nem foglalják magukban a külföldi személy adóügyi illetősége, a külföldi telephely fekvése szerinti ország határain kívül értékesített áruk bekerülési értékét, valamint a kapcsolt vállalkozások részére teljesített kifizetések alapján elszámolt költséget, ráfordítást,</t>
  </si>
  <si>
    <t>h) nem minősül ellenőrzött külföldi társaságnak az a külföldi telephely, amely olyan az Európai Unió vagy az Európai Gazdasági Térség tagállamának nem minősülő államban fekszik, amellyel Magyarországnak a külföldi telephely jövedelemét a magyar társasági adózás alól mentesítő rendelkezést tartalmazó egyezménye áll fenn, és amely az említett egyezmény szerint telephelynek minősül,</t>
  </si>
  <si>
    <t>i)  a 8. § (1) bekezdés f) pontja alkalmazásában nem mentesülhet az ellenőrzött külföldi társaság minősítés alól az e) pont szerint az a külföldi személy, amely az e törvény felhatalmazása alapján kiadott miniszteri rendelet szerinti adózási szempontból nem együttműködő államban rendelkezik illetőséggel és az a külföldi telephely, amely az e törvény felhatalmazása alapján kiadott miniszteri rendelet szerinti adózási szempontból nem együttműködő államban fekszik;</t>
  </si>
  <si>
    <t>f)  az adózó azon adóévében, amelyben az ellenőrzött külföldi társaság adóévének (üzleti évének) utolsó napja van, az ellenőrzött külföldi társaság nem valódi jogügyletéből, nem valódi jogügyletek sorozatából származó, az ellenőrzött külföldi társaság adóévének (üzleti évének) utolsó napján kimutatott pozitív adózott eredmény jóváhagyott (felosztott) osztalékkal csökkentett része olyan mértékben, amilyen mértékben az az adózó által ellátott jelentős személyi funkciókhoz kapcsolódó eszközökhöz és kockázatokhoz kötődik, feltéve, hogy az így kapott összeg pozitív,</t>
  </si>
  <si>
    <t>16/A. § Tőkekivonásra vonatkozó különös rendelkezések</t>
  </si>
  <si>
    <t>(1) Az adózó a (2) bekezdés szerint növeli az adóalapot</t>
  </si>
  <si>
    <t xml:space="preserve">      a) - a 16. § (7) bekezdése hatálya alá tartozó esetek közül -, ha az adózó e törvény hatálya alól azért kerül ki, mert az üzletvezetés helyét külföldre helyezi, feltéve, hogy ez a külföldi adóügyi illetőség megszerzését vonja maga után, azzal, hogy nem kell alkalmazni a növelést azon eszközökre, amelyek továbbra is ténylegesen kapcsolódnak a belföldön található telephelyhez,</t>
  </si>
  <si>
    <t xml:space="preserve">      b) ha az adózó a belföldi székhelyéről külföldi telephelyére helyez át eszközöket, amennyiben az áthelyezést követően az eszközök nem keletkeztetnek belföldön e törvény szerinti adófizetési kötelezettséget,</t>
  </si>
  <si>
    <t xml:space="preserve">      c) ha az adózó belföldi telephelyéről külföldi székhelyére vagy külföldi telephelyére helyez át eszközöket, amennyiben az áthelyezést követően az eszközök nem keletkeztetnek belföldön e törvény szerinti adófizetési kötelezettséget,</t>
  </si>
  <si>
    <t xml:space="preserve">      d) ha az adózó belföldről külföldre helyezi át a belföldi telephelye által folytatott üzleti tevékenységet, amennyiben az áthelyezést követően az eszközök nem keletkeztetnek belföldön e törvény szerinti adófizetési kötelezettséget [az a)-d) pont a továbbiakban együtt: kivonás] a kivonás adóévében, ha e törvény egyéb rendelkezései alapján a kivonásra okot adó körülmény miatt a (2) bekezdésben foglaltakkal megegyező adóalap-növelési kötelezettsége nem merülne fel.</t>
  </si>
  <si>
    <t>(2) Az (1) bekezdés szerinti kivonás esetén az áthelyezett eszközök, tevékenységek kivonáskori piaci értékének a kivonáskor fennálló számított nyilvántartási értékével vagy annak megfeleltethető értékével csökkentett összege növeli az adóalapot.</t>
  </si>
  <si>
    <t>(3) Az (1) bekezdés szerinti kivonást úgy kell tekinteni, mintha a kivonásra kerülő eszközök, tevékenységek vonatkozásában a kivonásra tekintettel a 7-8. § szerinti adóalap-módosító tételek alkalmazására okot adó körülmény - az egyéb jogszabályi feltételek teljesülése esetén - bekövetkezne és ezért a 7-8. § szerinti adóalap-módosító tételek - az egyéb jogszabályi feltételek teljesülése esetén - megfelelően alkalmazandóak.</t>
  </si>
  <si>
    <t>(4) Az (1) bekezdés hatálya alá tartozó adózó az (1) bekezdés hatálya alá tartozó áthelyezésre jutó fizetendő adót az adóigazgatási rendtartásról szóló törvényben és az adózás rendjéről szóló törvényben foglaltaktól eltérően az adóbevallásban tett választás alapján öt részletben fizetheti meg, ha</t>
  </si>
  <si>
    <t xml:space="preserve">      a) az Európai Unió más tagállamába helyezi át az üzletvezetés helyét, az eszközöket vagy a belföldi telephelye által folytatott üzleti tevékenységet vagy</t>
  </si>
  <si>
    <t xml:space="preserve">      b) olyan EGT-tagállamba helyezi át az üzletvezetés helyét, az eszközöket vagy a belföldi telephelye által folytatott üzleti tevékenységet, amely EGT-tagállam az adókból, vámokból, illetékekből és egyéb intézkedésekből eredő követelések behajtására irányuló kölcsönös segítségnyújtásról szóló, 2010. március 16-i (EU) 2010/24 tanácsi irányelv (a továbbiakban e §-ban: 2010/24 tanácsi irányelv) szerinti kölcsönös segítségnyújtással egyenértékűnek tekinthető, adókövetelések behajtására irányuló kölcsönös segítségnyújtásról szóló megállapodást kötött az adózó tagállamával vagy az Európai Unióval.</t>
  </si>
  <si>
    <t>(5) A (4) bekezdés szerinti részletfizetést választó adózó a fizetendő adó 20 százalékát a (3) bekezdés szerinti bevallás benyújtásával egyidejűleg fizeti meg. A (4) bekezdés szerinti részletfizetést választó adózó a fizetendő adó fennmaradó 80 százalékát négy egyenlő részletben, évente a társasági adóbevallás esedékességének napjáig fizeti meg. Az adózó az esedékes részletet az állami adó- és vámhatóság által meghatározott számla javára fizeti meg.</t>
  </si>
  <si>
    <t>(6) A (4) bekezdés szerinti választás esetén a halasztott fizetés összege egy összegben azonnal esedékessé válik, ha</t>
  </si>
  <si>
    <t xml:space="preserve">      a) az (1) bekezdés szerint áthelyezett eszközöket vagy az adózó telephelye által folytatott, áthelyezett üzleti tevékenységet értékesítik, vagy más módon elidegenítik;</t>
  </si>
  <si>
    <t xml:space="preserve">      b) az (1) bekezdés szerinti áthelyezést követően az eszközöket egy harmadik országba helyezik át;</t>
  </si>
  <si>
    <t xml:space="preserve">      c) a (4) bekezdés szerinti részletfizetést választó adózó az üzletvezetés helyét egy harmadik országba helyezi át;</t>
  </si>
  <si>
    <t xml:space="preserve">      d) a (4) bekezdés szerinti részletfizetést választó adózó vonatkozásában az áthelyezés helye szerinti tagállamban a csődeljárásnak, felszámolási vagy végelszámolási eljárásnak vagy a kényszertörlési eljárásnak megfeleltethető eljárást kezdeményeztek;</t>
  </si>
  <si>
    <t xml:space="preserve">      e) az adózó részletfizetési kötelezettségével 30 napos késedelembe esik,</t>
  </si>
  <si>
    <t xml:space="preserve">   azzal, hogy a b)-c) pont nem alkalmazandó azon EGT-tagállamokba történő áthelyezés esetében, amely tagállam a 2010/24 tanácsi irányelv szerinti kölcsönös segítségnyújtással egyenértékűnek tekinthető, adókövetelések behajtására irányuló kölcsönös segítségnyújtásról szóló megállapodást kötött az adózó tagállamával vagy az Európai Unióval.</t>
  </si>
  <si>
    <t>(7) A (4) bekezdés szerinti részletfizetést választó adózó a (6) bekezdés szerinti esetek fennállását, azok bekövetkezésétől számított 15 napon belül bejelenti az állami adó- és vámhatóságnak.</t>
  </si>
  <si>
    <t>(8) Az (1) bekezdés alkalmazásában a piaci értéket a 18. § (2), (4) és (9) bekezdése megfelelő alkalmazásával kell meghatározni.</t>
  </si>
  <si>
    <t>(9) Az (1)-(8) bekezdés nem alkalmazandó az értékpapír-finanszírozáshoz vagy biztosítékként nyújtott eszközökhöz kapcsolódó ügyletekre, továbbá ha az eszközök áthelyezésére prudenciális tőkekövetelmények teljesítése érdekében vagy likviditáskezelés céljából volt szükség és az eszközöknek 12 hónapon belül vissza kell kerülniük Magyarországra.</t>
  </si>
  <si>
    <t>(10) Az 5. § (10) bekezdésben foglaltaktól eltérően, amennyiben az eszközök, adóügyi illetőség vagy az állandó telephely által folytatott üzleti tevékenység áthelyezése az (1) bekezdés a)-d) pontjának megfeleltethető ügylet keretében az Európai Unió tagállamából belföldre történik, akkor az érintett eszközök adózási célú bekerülési értékének az érintett tagállam adó megállapításhoz használt kiindulási értékét kell tekinteni, kivéve ha az nem tükrözi a piaci értéket, mert ez esetben a piaci értéket kell alkalmazni.</t>
  </si>
  <si>
    <t>Tao. Tv. 4.§ 23. gb) pontjához</t>
  </si>
  <si>
    <t>2. § A társasági adó alanya</t>
  </si>
  <si>
    <t>(7)  A (8) bekezdésben foglalt kivétellel belföldi illetőségű adózónak minősül a Magyarországon bejegyzési hellyel vagy székhellyel rendelkező hibrid gazdálkodó szervezet, amely nem tartozik a (2)-(4) és (6) bekezdés hatálya alá, ha e törvény szerinti belföldi illetőséggel nem rendelkező szervezet (önmagában vagy e törvény szerinti belföldi illetőséggel nem rendelkező kapcsolt vállalkozásával együttesen)</t>
  </si>
  <si>
    <t xml:space="preserve">      a) a szavazati jogai 50 százalékát meghaladó közvetlen vagy közvetett részesedéssel rendelkezik,</t>
  </si>
  <si>
    <t xml:space="preserve">      b) a jegyzett tőkéjéből 50 százalékot meghaladó közvetlen vagy közvetett részesedéssel rendelkezik, vagy</t>
  </si>
  <si>
    <t xml:space="preserve">      c) adózott nyereségéből 50 százalékot meghaladó részre jogosult,</t>
  </si>
  <si>
    <t xml:space="preserve">   és az a)-c) pont szerinti személy olyan adójogrendszer hatálya alá tartozik, amely a Magyarországon bejegyzési hellyel vagy székhellyel rendelkező hibrid gazdálkodó szervezetet a társasági adó vagy annak megfelelő adó alanyának tekinti.</t>
  </si>
  <si>
    <t>(8)  Nem minősül a (7) bekezdés szerinti belföldi illetőségű adózónak az a befektetési alap és az a más kollektív befektetési forma, amelynek tulajdonosi köre széles, diverzifikált értékpapír-portfólióval rendelkezik, és Magyarországon befektetővédelmi szabályozás alá tartozik.</t>
  </si>
  <si>
    <t>16/B. § Adóelkerülésre vonatkozó különös rendelkezések</t>
  </si>
  <si>
    <t>(1) A 4. § 57. pont g) alpontja szerinti esetben</t>
  </si>
  <si>
    <t xml:space="preserve">      a) ha az adózó a külföldi személyben részesedéssel rendelkezik, akkor a kifizetésre nem alkalmazhatja az e törvény szerinti költség, ráfordítás figyelembevételére, adózás előtti eredmény csökkentésére vonatkozó rendelkezéseket,</t>
  </si>
  <si>
    <t xml:space="preserve">      b) ha a kifizetést az adózó teljesíti és az adózóban részesedéssel rendelkező külföldi személy adójogrendszerében a költség, ráfordítás társasági adóalapból vagy annak megfeleltethető adóalapból történő levonását nem tagadják meg, akkor az adózó nem alkalmazhatja az e törvény szerinti költség, ráfordítás figyelembevételére, adózás előtti eredmény csökkentésére vonatkozó rendelkezéseket, továbbá az adóalapjában nem veheti figyelembe a levonást.</t>
  </si>
  <si>
    <t>(2) A 4. § 57. pont a)-f) alpontja szerinti esetekben, ha a kifizetést az adózó teljesíti, akkor az adózó nem alkalmazhatja az e törvény szerinti költség, ráfordítás figyelembevételére, adózás előtti eredmény csökkentésére vonatkozó rendelkezéseket, továbbá az adóalapjában nem veheti figyelembe a levonást.</t>
  </si>
  <si>
    <t>(3) A 4. § 57. pont a) és e) alpontja szerinti esetekben, ha a kifizetésben az adózó részesül, és a kifizetést teljesítő adójogrendszerében a levonást nem tagadják meg, akkor az adózó adóalapjában a kifizetést figyelembe kell venni.</t>
  </si>
  <si>
    <t>(4) Amennyiben az adózó kapcsolt vállalkozásai olyan jogügyletben vagy jogügylet sorozatban vesznek részt, továbbá amennyiben olyan strukturált jogügyletre kerül sor, amely a 4. § 57. pont eseteknek megfeleltethető különbséget eredményez, amellyel összefüggésben az adózónál levonható költség, ráfordítás merül fel, akkor a költség, ráfordítás nem érvényesíthető, kivéve, ha az ügyletben érintett bármely személy adójogrendszere a levonás mértékével azonos mértékben rendelte el az adóalap módosítását.</t>
  </si>
  <si>
    <t>(5) Amennyiben 4. § 57. pont d) alpontja szerinti különbség miatt a kifizetés összege az önálló adóalanyként figyelembe nem vett állandó telephely társasági adóalapjában nem kerülne figyelembevételre, akkor az adózó nem alkalmazhatja a 28. §-t, kivéve, ha valamely az Európai Unió tagállamának nem minősülő állammal kötött nemzetközi szerződés a jövedelem mentesítéséről rendelkezik.</t>
  </si>
  <si>
    <t>(6) Amennyiben külföldi illetőséggel is rendelkező belföldi illetőségű adózó kifizetése, ráfordítása vagy vesztesége belföldön és külföldön is levonható a társasági adóalapból vagy az annak megfeleltethető adóalapból, akkor az e törvény szerinti belföldi illetőségű adózó a levonás összegével az e törvény szerint adóalapját növeli olyan mértékben, amilyen mértékben nincs olyan kapcsolódó bevétele, amely mindkét állam adójoga szerint adóztatható. Amennyiben a másik állam az Európai Unió tagállama, akkor az e törvény szerinti belföldi illetőségű adózó nem érvényesítheti az e törvény szerinti levonást, ha a másik állammal kötött törvénnyel vagy kormányrendelettel kihirdetett nemzetközi szerződés alapján Magyarországon nem minősül belföldi illetőségűnek.</t>
  </si>
  <si>
    <t>(7)  A 2. § (7) bekezdésében meghatározott belföldi illetőségű adózó az adóalapját úgy határozza meg, hogy az ne tartalmazza azt az összeget, amelyre e törvény szerint társasági adókötelezettsége merül fel, továbbá azt az összeget, amelyre más adójogrendszer adójogszabályai alapján vagy társasági adó, vagy annak megfelelő adókötelezettsége merül fel, amelyet a külföldi adóbevallásával igazol.</t>
  </si>
  <si>
    <t xml:space="preserve">53.  ugyanazon tényállás államok közötti eltérő jogi minősítéséből eredő különbségek: </t>
  </si>
  <si>
    <t xml:space="preserve">      g) ha az adózó olyan költséget, ráfordítást számol el, vagy olyan adóalap-csökkentést alkalmaz, amely a belföldi és a külföldi jog eltérése miatt az adózónál és egy külföldi személynél is elszámolásra kerül költségként, ráfordításként (adóalap-csökkentésként) a társasági adóalapban vagy az annak megfeleltethető adóalapban,</t>
  </si>
  <si>
    <t xml:space="preserve">   azzal, hogy</t>
  </si>
  <si>
    <t xml:space="preserve">      i) nem áll fenn az e), f) vagy g) pont szerinti különbség, addig a mértékig, ameddig van olyan, az érintett különbséghez kapcsolódó bevétel, amely az e), f) vagy g) pont szerinti államok mindegyikének társasági adóra vagy az annak megfeleltethető adóra vonatkozó adójogszabálya szerint belföldön adóztatható bevételként elszámolásra kerül,</t>
  </si>
  <si>
    <t xml:space="preserve">      j) az a)-g) pont szerinti különbség csak akkor tekinthető ugyanazon tényállás államok közötti eltérő jogi minősítéséből eredő különbségnek, ha az alapul szolgáló ügyletre kapcsolt vállalkozások között vagy strukturált jogügylet keretében kerül sor;</t>
  </si>
  <si>
    <t>Kapcsolt felek listája Sztv alapján</t>
  </si>
  <si>
    <t>Kapcsolt felek listája Sztv. alapján</t>
  </si>
  <si>
    <t>Kapcsolt ügyletek bemutatása Tao szerint</t>
  </si>
  <si>
    <t>Kapcsolt ügyletek bemutatása Tao. szerint</t>
  </si>
  <si>
    <r>
      <rPr>
        <b/>
        <sz val="10"/>
        <rFont val="Arial Narrow"/>
        <family val="2"/>
        <charset val="238"/>
      </rPr>
      <t>Kapcsolt vállalkozási vizsony jellege</t>
    </r>
    <r>
      <rPr>
        <u/>
        <sz val="10"/>
        <color theme="10"/>
        <rFont val="Arial Narrow"/>
        <family val="2"/>
        <charset val="238"/>
      </rPr>
      <t xml:space="preserve">
</t>
    </r>
    <r>
      <rPr>
        <sz val="10"/>
        <rFont val="Arial Narrow"/>
        <family val="2"/>
        <charset val="238"/>
      </rPr>
      <t>(pl. többségi közvetett v. közvetlen befolyás
ügyvezetés egyezősége,
ga) v. gb) pontnak megfelelő szavaztijog-, vagy tőke-, vagy nyereségrészesedés)</t>
    </r>
  </si>
  <si>
    <t>Törvény hivatkozás</t>
  </si>
  <si>
    <t xml:space="preserve">Szerződés típusa
</t>
  </si>
  <si>
    <t>igen</t>
  </si>
  <si>
    <t>nem</t>
  </si>
  <si>
    <t>A lényeges változás küszöbértéke:</t>
  </si>
  <si>
    <t>&amp;</t>
  </si>
  <si>
    <t>III. Értékesítés bruttó eredménye ( I-II sorok)</t>
  </si>
  <si>
    <t>V. Egyéb bevételek</t>
  </si>
  <si>
    <t>VI. Egyéb ráfordítások</t>
  </si>
  <si>
    <t>ÜZEMI (ÜZLETI) TEV. ER. ( +-III-IV+V-VI)</t>
  </si>
  <si>
    <t>I. Értékesítés nettó árbevétele (1+2)</t>
  </si>
  <si>
    <t>II. Értékesítés közv.  költségei (4+5+6)</t>
  </si>
  <si>
    <t>IV. Az ért. közvetett költségei (9+10+11)</t>
  </si>
  <si>
    <t>MÉRLEG TÉTEL</t>
  </si>
  <si>
    <t>Sztv. &gt;= 50% szavazat + Közösvezetésű vállalkozások</t>
  </si>
  <si>
    <r>
      <t xml:space="preserve">7.  </t>
    </r>
    <r>
      <rPr>
        <b/>
        <sz val="11"/>
        <color rgb="FF000000"/>
        <rFont val="Arial Narrow"/>
        <family val="2"/>
        <charset val="238"/>
      </rPr>
      <t>kapcsolt vállalkozás:</t>
    </r>
    <r>
      <rPr>
        <sz val="11"/>
        <color rgb="FF000000"/>
        <rFont val="Arial Narrow"/>
        <family val="2"/>
        <charset val="238"/>
      </rPr>
      <t xml:space="preserve"> az 1. pont szerinti anyavállalat és a 2-3. pont szerinti vállalkozások (fölérendelt anyavállalat esetében a minősítést </t>
    </r>
    <r>
      <rPr>
        <sz val="11"/>
        <color rgb="FF000000"/>
        <rFont val="Arial Narrow"/>
        <family val="2"/>
        <charset val="238"/>
      </rPr>
      <t>a fölérendelt anyavállalat szempontjából kell elvégezni);</t>
    </r>
  </si>
  <si>
    <r>
      <t xml:space="preserve">1. </t>
    </r>
    <r>
      <rPr>
        <b/>
        <i/>
        <sz val="11"/>
        <color rgb="FF000000"/>
        <rFont val="Arial Narrow"/>
        <family val="2"/>
        <charset val="238"/>
      </rPr>
      <t>anyavállalat:</t>
    </r>
    <r>
      <rPr>
        <i/>
        <sz val="11"/>
        <color rgb="FF000000"/>
        <rFont val="Arial Narrow"/>
        <family val="2"/>
        <charset val="238"/>
      </rPr>
      <t xml:space="preserve"> </t>
    </r>
    <r>
      <rPr>
        <sz val="11"/>
        <color rgb="FF000000"/>
        <rFont val="Arial Narrow"/>
        <family val="2"/>
        <charset val="238"/>
      </rPr>
      <t xml:space="preserve">az a vállalkozó, amely egy másik vállalkozónál (a továbbiakban: leányvállalat) közvetlenül vagy leányvállalatán keresztül közvetetten meghatározó </t>
    </r>
    <r>
      <rPr>
        <sz val="11"/>
        <rFont val="Arial Narrow"/>
        <family val="2"/>
        <charset val="238"/>
      </rPr>
      <t>befolyást képes gyakorolni, mert az alábbi feltételek közül legalább eggyel rendelkezik:</t>
    </r>
  </si>
  <si>
    <r>
      <t xml:space="preserve">a) </t>
    </r>
    <r>
      <rPr>
        <sz val="11"/>
        <color rgb="FF000000"/>
        <rFont val="Arial Narrow"/>
        <family val="2"/>
        <charset val="238"/>
      </rPr>
      <t>a tulajdonosok (a részvényesek) szavazatának többségével (50 százalékot meghaladóval) tulajdoni hányada alapján egyedül rendelkezik, vagy</t>
    </r>
  </si>
  <si>
    <r>
      <t xml:space="preserve">b) </t>
    </r>
    <r>
      <rPr>
        <sz val="11"/>
        <color rgb="FF000000"/>
        <rFont val="Arial Narrow"/>
        <family val="2"/>
        <charset val="238"/>
      </rPr>
      <t>más tulajdonosokkal (részvényesekkel) kötött megállapodás alapján a szavazatok többségét egyedül birtokolja, vagy</t>
    </r>
  </si>
  <si>
    <r>
      <t xml:space="preserve">d) </t>
    </r>
    <r>
      <rPr>
        <sz val="11"/>
        <color rgb="FF000000"/>
        <rFont val="Arial Narrow"/>
        <family val="2"/>
        <charset val="238"/>
      </rPr>
      <t xml:space="preserve">a tulajdonosokkal (a részvényesekkel) kötött szerződés (vagy a létesítő okirat rendelkezése) alapján - függetlenül a tulajdoni hányadtól, a szavazati aránytól, </t>
    </r>
    <r>
      <rPr>
        <i/>
        <sz val="11"/>
        <rFont val="Arial Narrow"/>
        <family val="2"/>
        <charset val="238"/>
      </rPr>
      <t>a megválasztási és visszahívási jogtól - döntő irányítást, ellenőrzést gyakorol;</t>
    </r>
  </si>
  <si>
    <r>
      <t xml:space="preserve">2. </t>
    </r>
    <r>
      <rPr>
        <b/>
        <i/>
        <sz val="11"/>
        <color rgb="FF000000"/>
        <rFont val="Arial Narrow"/>
        <family val="2"/>
        <charset val="238"/>
      </rPr>
      <t>leányvállalat:</t>
    </r>
    <r>
      <rPr>
        <i/>
        <sz val="11"/>
        <color rgb="FF000000"/>
        <rFont val="Arial Narrow"/>
        <family val="2"/>
        <charset val="238"/>
      </rPr>
      <t xml:space="preserve"> </t>
    </r>
    <r>
      <rPr>
        <sz val="11"/>
        <color rgb="FF000000"/>
        <rFont val="Arial Narrow"/>
        <family val="2"/>
        <charset val="238"/>
      </rPr>
      <t>az a gazdasági társaság, amelyre az 1. pont szerinti anyavállalat meghatározó befolyást képes gyakorolni;</t>
    </r>
  </si>
  <si>
    <r>
      <t xml:space="preserve">3. </t>
    </r>
    <r>
      <rPr>
        <b/>
        <i/>
        <sz val="11"/>
        <color rgb="FF000000"/>
        <rFont val="Arial Narrow"/>
        <family val="2"/>
        <charset val="238"/>
      </rPr>
      <t xml:space="preserve">közös vezetésű vállalkozás: </t>
    </r>
    <r>
      <rPr>
        <sz val="11"/>
        <color rgb="FF000000"/>
        <rFont val="Arial Narrow"/>
        <family val="2"/>
        <charset val="238"/>
      </rPr>
      <t xml:space="preserve">az a gazdasági társaság, ahol egyrészt az anyavállalat (az anyavállalat konszolidálásba bevont leányvállalata), másrészt egy </t>
    </r>
    <r>
      <rPr>
        <sz val="11"/>
        <rFont val="Arial Narrow"/>
        <family val="2"/>
        <charset val="238"/>
      </rPr>
      <t xml:space="preserve">(vagy több) másik vállalkozás az 1. pont szerinti jogosultságokkal paritásos alapon - legalább 33 százalékos szavazati aránnyal - rendelkezik.  A közös vezetésű vállalkozást a tulajdonostársak közösen irányítják; </t>
    </r>
  </si>
  <si>
    <t>&gt;= 50% szavazat + Közösvezetésű vállalkozások.</t>
  </si>
  <si>
    <r>
      <t xml:space="preserve">9.  </t>
    </r>
    <r>
      <rPr>
        <b/>
        <sz val="11"/>
        <color rgb="FF000000"/>
        <rFont val="Arial Narrow"/>
        <family val="2"/>
        <charset val="238"/>
      </rPr>
      <t xml:space="preserve">jelentős tulajdoni részesedés: </t>
    </r>
    <r>
      <rPr>
        <sz val="11"/>
        <color rgb="FF000000"/>
        <rFont val="Arial Narrow"/>
        <family val="2"/>
        <charset val="238"/>
      </rPr>
      <t>más vállalkozások tőkéjében való, értékpapírban megtestesülő vagy más módon meghatározott jog, amelynek célja az említett</t>
    </r>
    <r>
      <rPr>
        <sz val="11"/>
        <color rgb="FF000000"/>
        <rFont val="Arial Narrow"/>
        <family val="2"/>
        <charset val="238"/>
      </rPr>
      <t xml:space="preserve"> vállalkozással való tartós kapcsolat kialakítása révén hozzájárulás annak a vállalkozásnak a tevékenységéhez, amelyik e jogok birtokosa; </t>
    </r>
    <r>
      <rPr>
        <sz val="11"/>
        <color rgb="FF000000"/>
        <rFont val="Arial Narrow"/>
        <family val="2"/>
        <charset val="238"/>
      </rPr>
      <t>és amely részesedés mértéke a 20 százalékot meghaladja.</t>
    </r>
  </si>
  <si>
    <r>
      <t xml:space="preserve">4.  </t>
    </r>
    <r>
      <rPr>
        <b/>
        <sz val="11"/>
        <color rgb="FF000000"/>
        <rFont val="Arial Narrow"/>
        <family val="2"/>
        <charset val="238"/>
      </rPr>
      <t>társult vállalkozás:</t>
    </r>
    <r>
      <rPr>
        <sz val="11"/>
        <color rgb="FF000000"/>
        <rFont val="Arial Narrow"/>
        <family val="2"/>
        <charset val="238"/>
      </rPr>
      <t xml:space="preserve"> az a - konszolidálásba teljeskörűen be nem vont - gazdasági társaság, ahol az anyavállalat vagy a konszolidálásba bevont leányvállalata a </t>
    </r>
    <r>
      <rPr>
        <sz val="11"/>
        <color rgb="FF000000"/>
        <rFont val="Arial Narrow"/>
        <family val="2"/>
        <charset val="238"/>
      </rPr>
      <t>9. pont szerinti jelentős tulajdoni részesedéssel rendelkezik, és mértékadó befolyást gyakorol a gazdasági társaság üzleti és pénzügyi politikájára;</t>
    </r>
  </si>
  <si>
    <r>
      <t xml:space="preserve">4a.  </t>
    </r>
    <r>
      <rPr>
        <b/>
        <sz val="11"/>
        <color rgb="FF000000"/>
        <rFont val="Arial Narrow"/>
        <family val="2"/>
        <charset val="238"/>
      </rPr>
      <t>mértékadó befolyást gyakorló:</t>
    </r>
    <r>
      <rPr>
        <sz val="11"/>
        <color rgb="FF000000"/>
        <rFont val="Arial Narrow"/>
        <family val="2"/>
        <charset val="238"/>
      </rPr>
      <t xml:space="preserve"> az a vállalkozás, amely egy másik gazdasági társaságnál legalább a szavazatok - 115. § (4) bekezdésében előírt</t>
    </r>
    <r>
      <rPr>
        <sz val="11"/>
        <color rgb="FF000000"/>
        <rFont val="Arial Narrow"/>
        <family val="2"/>
        <charset val="238"/>
      </rPr>
      <t xml:space="preserve"> számítási eljárás értelemszerű alkalmazásával számított - 20 százalékával közvetlenül vagy közvetetten rendelkezik;</t>
    </r>
  </si>
  <si>
    <r>
      <t xml:space="preserve">9.  </t>
    </r>
    <r>
      <rPr>
        <b/>
        <sz val="11"/>
        <color rgb="FF000000"/>
        <rFont val="Arial Narrow"/>
        <family val="2"/>
        <charset val="238"/>
      </rPr>
      <t xml:space="preserve">jelentős tulajdoni részesedés: </t>
    </r>
    <r>
      <rPr>
        <sz val="11"/>
        <color rgb="FF000000"/>
        <rFont val="Arial Narrow"/>
        <family val="2"/>
        <charset val="238"/>
      </rPr>
      <t>más vállalkozások tőkéjében való, értékpapírban megtestesülő vagy más módon meghatározott jog, amelynek célja az említett</t>
    </r>
    <r>
      <rPr>
        <sz val="11"/>
        <color rgb="FF000000"/>
        <rFont val="Arial Narrow"/>
        <family val="2"/>
        <charset val="238"/>
      </rPr>
      <t xml:space="preserve"> vállalkozással való tartós kapcsolat kialakítása révén hozzájárulás annak a vállalkozásnak a tevékenységéhez, amelyik e jogok birtokosa;</t>
    </r>
    <r>
      <rPr>
        <sz val="11"/>
        <color rgb="FF000000"/>
        <rFont val="Arial Narrow"/>
        <family val="2"/>
        <charset val="238"/>
      </rPr>
      <t xml:space="preserve"> és amely részesedés mértéke a 20 százalékot meghaladja.</t>
    </r>
  </si>
  <si>
    <r>
      <t xml:space="preserve">5.  </t>
    </r>
    <r>
      <rPr>
        <b/>
        <sz val="11"/>
        <color rgb="FF000000"/>
        <rFont val="Arial Narrow"/>
        <family val="2"/>
        <charset val="238"/>
      </rPr>
      <t>egyéb részesedési viszonyban lévő vállalkozás:</t>
    </r>
    <r>
      <rPr>
        <sz val="11"/>
        <color rgb="FF000000"/>
        <rFont val="Arial Narrow"/>
        <family val="2"/>
        <charset val="238"/>
      </rPr>
      <t xml:space="preserve"> az a gazdasági társaság, amelyben a vállalkozó nem rendelkezik a 9. pont szerinti jelentős tulajdoni részesedéssel, </t>
    </r>
    <r>
      <rPr>
        <sz val="11"/>
        <color rgb="FF000000"/>
        <rFont val="Arial Narrow"/>
        <family val="2"/>
        <charset val="238"/>
      </rPr>
      <t>és amely nem tartozik a 2-4. pont szerinti vállalkozások közé;</t>
    </r>
  </si>
  <si>
    <t>Számviteli törvény</t>
  </si>
  <si>
    <r>
      <t xml:space="preserve">3. </t>
    </r>
    <r>
      <rPr>
        <b/>
        <i/>
        <sz val="11"/>
        <color rgb="FF000000"/>
        <rFont val="Arial Narrow"/>
        <family val="2"/>
        <charset val="238"/>
      </rPr>
      <t xml:space="preserve">közös vezetésű vállalkozás: </t>
    </r>
    <r>
      <rPr>
        <sz val="11"/>
        <color rgb="FF000000"/>
        <rFont val="Arial Narrow"/>
        <family val="2"/>
        <charset val="238"/>
      </rPr>
      <t xml:space="preserve">az a gazdasági társaság, ahol egyrészt az anyavállalat (az anyavállalat konszolidálásba bevont leányvállalata), másrészt egy </t>
    </r>
    <r>
      <rPr>
        <sz val="11"/>
        <rFont val="Arial Narrow"/>
        <family val="2"/>
        <charset val="238"/>
      </rPr>
      <t>(vagy több) másik vállalkozás az 1. pont szerinti jogosultságokkal paritásos alapon - legalább 33 százalékos szavazati aránnyal - rendelkezik. A közös vezetésű vállalkozást a tulajdonostársak közösen irányítják;</t>
    </r>
  </si>
  <si>
    <r>
      <t xml:space="preserve">4a.  </t>
    </r>
    <r>
      <rPr>
        <b/>
        <sz val="11"/>
        <color rgb="FF000000"/>
        <rFont val="Arial Narrow"/>
        <family val="2"/>
        <charset val="238"/>
      </rPr>
      <t>mértékadó befolyást gyakorló:</t>
    </r>
    <r>
      <rPr>
        <sz val="11"/>
        <color rgb="FF000000"/>
        <rFont val="Arial Narrow"/>
        <family val="2"/>
        <charset val="238"/>
      </rPr>
      <t xml:space="preserve"> az a vállalkozás, amely egy másik gazdasági társaságnál legalább a szavazatok - 115. § (4) bekezdésében előírt</t>
    </r>
    <r>
      <rPr>
        <sz val="11"/>
        <color rgb="FF000000"/>
        <rFont val="Arial Narrow"/>
        <family val="2"/>
        <charset val="238"/>
      </rPr>
      <t xml:space="preserve">  számítási eljárás értelemszerű alkalmazásával számított - 20 százalékával közvetlenül vagy közvetetten rendelkezik;</t>
    </r>
  </si>
  <si>
    <r>
      <t xml:space="preserve">6. </t>
    </r>
    <r>
      <rPr>
        <b/>
        <i/>
        <sz val="11"/>
        <color rgb="FF000000"/>
        <rFont val="Arial Narrow"/>
        <family val="2"/>
        <charset val="238"/>
      </rPr>
      <t>konszolidálásba bevont vállalkozások:</t>
    </r>
    <r>
      <rPr>
        <i/>
        <sz val="11"/>
        <color rgb="FF000000"/>
        <rFont val="Arial Narrow"/>
        <family val="2"/>
        <charset val="238"/>
      </rPr>
      <t xml:space="preserve"> </t>
    </r>
    <r>
      <rPr>
        <sz val="11"/>
        <color rgb="FF000000"/>
        <rFont val="Arial Narrow"/>
        <family val="2"/>
        <charset val="238"/>
      </rPr>
      <t>az anyavállalat, a konszolidálásba bevont leányvállalat, a konszolidálásba bevont közös vezetésű vállalkozás együttesen;</t>
    </r>
  </si>
  <si>
    <r>
      <t>8.</t>
    </r>
    <r>
      <rPr>
        <vertAlign val="superscript"/>
        <sz val="11"/>
        <color rgb="FF000000"/>
        <rFont val="Arial Narrow"/>
        <family val="2"/>
        <charset val="238"/>
      </rPr>
      <t> </t>
    </r>
    <r>
      <rPr>
        <sz val="11"/>
        <color rgb="FF000000"/>
        <rFont val="Arial Narrow"/>
        <family val="2"/>
        <charset val="238"/>
      </rPr>
      <t xml:space="preserve"> </t>
    </r>
    <r>
      <rPr>
        <b/>
        <i/>
        <sz val="11"/>
        <color rgb="FF000000"/>
        <rFont val="Arial Narrow"/>
        <family val="2"/>
        <charset val="238"/>
      </rPr>
      <t>kapcsolt fél:</t>
    </r>
    <r>
      <rPr>
        <i/>
        <sz val="11"/>
        <color rgb="FF000000"/>
        <rFont val="Arial Narrow"/>
        <family val="2"/>
        <charset val="238"/>
      </rPr>
      <t xml:space="preserve"> </t>
    </r>
    <r>
      <rPr>
        <sz val="11"/>
        <color rgb="FF000000"/>
        <rFont val="Arial Narrow"/>
        <family val="2"/>
        <charset val="238"/>
      </rPr>
      <t xml:space="preserve">az 1606/2002/EK európai parlamenti és tanácsi rendelettel összhangban egyes nemzetközi számviteli standardok elfogadásáról szóló </t>
    </r>
    <r>
      <rPr>
        <sz val="11"/>
        <rFont val="Arial Narrow"/>
        <family val="2"/>
        <charset val="238"/>
      </rPr>
      <t>1126/2008/EK bizottsági rendeletben meghatározott fogalom;</t>
    </r>
  </si>
  <si>
    <t>Társasági adó törvény</t>
  </si>
  <si>
    <t>23. kapcsolt vállalkozás:</t>
  </si>
  <si>
    <r>
      <t>a)</t>
    </r>
    <r>
      <rPr>
        <i/>
        <sz val="11"/>
        <color rgb="FF000000"/>
        <rFont val="Arial Narrow"/>
        <family val="2"/>
        <charset val="238"/>
      </rPr>
      <t> </t>
    </r>
    <r>
      <rPr>
        <sz val="11"/>
        <color rgb="FF000000"/>
        <rFont val="Arial Narrow"/>
        <family val="2"/>
        <charset val="238"/>
      </rPr>
      <t>az adózó és az a személy, amelyben az adózó - a </t>
    </r>
    <r>
      <rPr>
        <b/>
        <sz val="11"/>
        <color rgb="FF000000"/>
        <rFont val="Arial Narrow"/>
        <family val="2"/>
        <charset val="238"/>
      </rPr>
      <t>Ptk.</t>
    </r>
    <r>
      <rPr>
        <sz val="11"/>
        <color rgb="FF000000"/>
        <rFont val="Arial Narrow"/>
        <family val="2"/>
        <charset val="238"/>
      </rPr>
      <t> rendelkezéseinek megfelelő alkalmazásával - közvetlenül vagy közvetve többségi befolyással rendelkezik,</t>
    </r>
  </si>
  <si>
    <t>b) az adózó és az a személy, amely az adózóban - a Ptk. rendelkezéseinek megfelelő alkalmazásával - közvetlenül vagy közvetve többségi befolyással rendelkezik,</t>
  </si>
  <si>
    <r>
      <t>c)</t>
    </r>
    <r>
      <rPr>
        <i/>
        <sz val="11"/>
        <color rgb="FF000000"/>
        <rFont val="Arial Narrow"/>
        <family val="2"/>
        <charset val="238"/>
      </rPr>
      <t> </t>
    </r>
    <r>
      <rPr>
        <sz val="11"/>
        <color rgb="FF000000"/>
        <rFont val="Arial Narrow"/>
        <family val="2"/>
        <charset val="238"/>
      </rPr>
      <t>az adózó és más személy, ha harmadik személy - a </t>
    </r>
    <r>
      <rPr>
        <b/>
        <sz val="11"/>
        <color rgb="FF000000"/>
        <rFont val="Arial Narrow"/>
        <family val="2"/>
        <charset val="238"/>
      </rPr>
      <t>Ptk.</t>
    </r>
    <r>
      <rPr>
        <sz val="11"/>
        <color rgb="FF000000"/>
        <rFont val="Arial Narrow"/>
        <family val="2"/>
        <charset val="238"/>
      </rPr>
      <t> rendelkezéseinek megfelelő alkalmazásával - közvetlenül vagy közvetve mindkettőjükben többségi befolyással rendelkezik azzal, hogy azokat a közeli hozzátartozókat, akik az adózóban és a más személyben többségi befolyással rendelkeznek, harmadik személynek kell tekinteni,</t>
    </r>
  </si>
  <si>
    <t>d)  a külföldi vállalkozó és belföldi telephelye, valamint a külföldi vállalkozó telephelyei, továbbá a külföldi vállalkozó belföldi telephelye és az a személy, amely a külföldi vállalkozóval az a)-c) alpontban meghatározott viszonyban áll,</t>
  </si>
  <si>
    <t>e)  az adózó és külföldi telephelye, továbbá az adózó külföldi telephelye és az a személy, amely az adózóval az a)-c) alpontban meghatározott viszonyban áll,</t>
  </si>
  <si>
    <t>Polgári törvénykönyv</t>
  </si>
  <si>
    <r>
      <t>(1) </t>
    </r>
    <r>
      <rPr>
        <b/>
        <sz val="11"/>
        <color rgb="FF000000"/>
        <rFont val="Arial Narrow"/>
        <family val="2"/>
        <charset val="238"/>
      </rPr>
      <t>Többségi befolyás</t>
    </r>
    <r>
      <rPr>
        <sz val="11"/>
        <color rgb="FF000000"/>
        <rFont val="Arial Narrow"/>
        <family val="2"/>
        <charset val="238"/>
      </rPr>
      <t xml:space="preserve"> az olyan kapcsolat, amelynek révén természetes személy vagy jogi személy (befolyással rendelkező) egy jogi személyben a szavazatok </t>
    </r>
    <r>
      <rPr>
        <b/>
        <sz val="11"/>
        <color rgb="FF000000"/>
        <rFont val="Arial Narrow"/>
        <family val="2"/>
        <charset val="238"/>
      </rPr>
      <t xml:space="preserve">több mint felével vagy meghatározó befolyással </t>
    </r>
    <r>
      <rPr>
        <sz val="11"/>
        <color rgb="FF000000"/>
        <rFont val="Arial Narrow"/>
        <family val="2"/>
        <charset val="238"/>
      </rPr>
      <t>rendelkezik.</t>
    </r>
  </si>
  <si>
    <r>
      <t xml:space="preserve">(2) A befolyással rendelkező akkor rendelkezik egy jogi személyben </t>
    </r>
    <r>
      <rPr>
        <b/>
        <sz val="11"/>
        <color rgb="FF000000"/>
        <rFont val="Arial Narrow"/>
        <family val="2"/>
        <charset val="238"/>
      </rPr>
      <t>meghatározó befolyással</t>
    </r>
    <r>
      <rPr>
        <sz val="11"/>
        <color rgb="FF000000"/>
        <rFont val="Arial Narrow"/>
        <family val="2"/>
        <charset val="238"/>
      </rPr>
      <t>, ha annak tagja vagy részvényese, és</t>
    </r>
  </si>
  <si>
    <r>
      <t>a)</t>
    </r>
    <r>
      <rPr>
        <b/>
        <sz val="11"/>
        <color rgb="FF000000"/>
        <rFont val="Arial Narrow"/>
        <family val="2"/>
        <charset val="238"/>
      </rPr>
      <t xml:space="preserve"> jogosult e jogi személy vezető tisztségviselői vagy felügyelőbizottsága tagjai többségének megválasztására, illetve visszahívására</t>
    </r>
    <r>
      <rPr>
        <sz val="11"/>
        <color rgb="FF000000"/>
        <rFont val="Arial Narrow"/>
        <family val="2"/>
        <charset val="238"/>
      </rPr>
      <t>; vagy</t>
    </r>
  </si>
  <si>
    <r>
      <t xml:space="preserve">b) a jogi személy más tagjai, illetve részvényesei a befolyással rendelkezővel kötött megállapodás alapján a befolyással rendelkezővel </t>
    </r>
    <r>
      <rPr>
        <b/>
        <sz val="11"/>
        <color rgb="FF000000"/>
        <rFont val="Arial Narrow"/>
        <family val="2"/>
        <charset val="238"/>
      </rPr>
      <t>azonos tartalommal szavaznak</t>
    </r>
    <r>
      <rPr>
        <sz val="11"/>
        <color rgb="FF000000"/>
        <rFont val="Arial Narrow"/>
        <family val="2"/>
        <charset val="238"/>
      </rPr>
      <t>, vagy a befolyással rendelkezőn</t>
    </r>
    <r>
      <rPr>
        <b/>
        <sz val="11"/>
        <color rgb="FF000000"/>
        <rFont val="Arial Narrow"/>
        <family val="2"/>
        <charset val="238"/>
      </rPr>
      <t xml:space="preserve"> keresztül gyakorolják szavazati jogukat,</t>
    </r>
    <r>
      <rPr>
        <sz val="11"/>
        <color rgb="FF000000"/>
        <rFont val="Arial Narrow"/>
        <family val="2"/>
        <charset val="238"/>
      </rPr>
      <t xml:space="preserve"> feltéve, hogy </t>
    </r>
    <r>
      <rPr>
        <b/>
        <sz val="11"/>
        <color rgb="FF000000"/>
        <rFont val="Arial Narrow"/>
        <family val="2"/>
        <charset val="238"/>
      </rPr>
      <t>együtt a szavazatok több mint felével</t>
    </r>
    <r>
      <rPr>
        <sz val="11"/>
        <color rgb="FF000000"/>
        <rFont val="Arial Narrow"/>
        <family val="2"/>
        <charset val="238"/>
      </rPr>
      <t xml:space="preserve"> rendelkeznek.</t>
    </r>
  </si>
  <si>
    <r>
      <t xml:space="preserve">(3) </t>
    </r>
    <r>
      <rPr>
        <b/>
        <sz val="11"/>
        <color rgb="FF000000"/>
        <rFont val="Arial Narrow"/>
        <family val="2"/>
        <charset val="238"/>
      </rPr>
      <t>A többségi befolyás akkor is fennáll</t>
    </r>
    <r>
      <rPr>
        <sz val="11"/>
        <color rgb="FF000000"/>
        <rFont val="Arial Narrow"/>
        <family val="2"/>
        <charset val="238"/>
      </rPr>
      <t xml:space="preserve">, ha a befolyással rendelkező számára az (1)-(2) bekezdés szerinti jogosultságok </t>
    </r>
    <r>
      <rPr>
        <b/>
        <sz val="11"/>
        <color rgb="FF000000"/>
        <rFont val="Arial Narrow"/>
        <family val="2"/>
        <charset val="238"/>
      </rPr>
      <t>közvetett befolyás útján biztosítottak</t>
    </r>
    <r>
      <rPr>
        <sz val="11"/>
        <color rgb="FF000000"/>
        <rFont val="Arial Narrow"/>
        <family val="2"/>
        <charset val="238"/>
      </rPr>
      <t>.</t>
    </r>
  </si>
  <si>
    <r>
      <rPr>
        <b/>
        <sz val="11"/>
        <color rgb="FF000000"/>
        <rFont val="Arial Narrow"/>
        <family val="2"/>
        <charset val="238"/>
      </rPr>
      <t>(4) Közvetett befolyással</t>
    </r>
    <r>
      <rPr>
        <sz val="11"/>
        <color rgb="FF000000"/>
        <rFont val="Arial Narrow"/>
        <family val="2"/>
        <charset val="238"/>
      </rPr>
      <t xml:space="preserve"> rendelkezik a jogi személyben az, aki a jogi személyben szavazati joggal rendelkező más jogi személyben (köztes jogi személy) befolyással bír. A közvetett befolyás mértéke a köztes jogi személy befolyásának olyan hányada, amilyen mértékű befolyással a befolyással rendelkező a köztes jogi személyben rendelkezik. Ha a befolyással rendelkező a szavazatok felét meghaladó mértékű befolyással rendelkezik a köztes jogi személyben, akkor a köztes jogi személynek a jogi személyben fennálló befolyását teljes egészében a befolyással rendelkező közvetett befolyásaként kell figyelembe venni.</t>
    </r>
  </si>
  <si>
    <r>
      <t xml:space="preserve">(5) </t>
    </r>
    <r>
      <rPr>
        <b/>
        <sz val="11"/>
        <color rgb="FF000000"/>
        <rFont val="Arial Narrow"/>
        <family val="2"/>
        <charset val="238"/>
      </rPr>
      <t>A közeli hozzátartozók közvetlen és közvetett tulajdoni részesedését vagy szavazati jogát egybe kell számítani.</t>
    </r>
  </si>
  <si>
    <r>
      <rPr>
        <b/>
        <sz val="11"/>
        <color rgb="FF000000"/>
        <rFont val="Arial Narrow"/>
        <family val="2"/>
        <charset val="238"/>
      </rPr>
      <t>1. közeli hozzátartozó:</t>
    </r>
    <r>
      <rPr>
        <sz val="11"/>
        <color rgb="FF000000"/>
        <rFont val="Arial Narrow"/>
        <family val="2"/>
        <charset val="238"/>
      </rPr>
      <t> a házastárs, az egyeneságbeli rokon, az örökbefogadott, a mostoha- és a nevelt gyermek, az örökbefogadó-, a mostoha- és a nevelőszülő és a testvér;</t>
    </r>
  </si>
  <si>
    <t>4. § E törvény alkalmazásában</t>
  </si>
  <si>
    <t>11a.  energiahatékonysági célokat szolgáló beruházás, felújítás: az energiahatékonyságról szóló törvény szerinti energiahatékonyság növekedését eredményező beruházás, felújítás, amely révén az energiahatékonyságról szóló törvény szerinti végsőenergia-fogyasztás csökkenését eredményező energiamegtakarításra kerül sor;</t>
  </si>
  <si>
    <t>53.  adózási szempontból különálló adózó: olyan adózó, amely nem tagja összevont (konszolidált) éves beszámolót készítő vállalatcsoportnak, nem áll kapcsolt vállalkozási viszonyban más személlyel és külföldön nem rendelkezik telephellyel;</t>
  </si>
  <si>
    <t>8. § (1) Az adózás előtti eredményt növeli:</t>
  </si>
  <si>
    <t>A(Alapa!C31="Összköltség eljárással";"NEM LÉNYEGES";HA(D30=0;"EGYEZIK";"NEM EGYEZIK !"))</t>
  </si>
  <si>
    <t>A(Alapa!C31="Összköltség eljárással";"NEM LÉNYEGES";HA(SZUM(E12:E28)=0;"NINCS FK. ADAT";HA(SZUM(D12:D13)+SZUM(D15:D17)+SZUM(D20:D22)+SZUM(D24:D27)=0;"NINCS ANALITIKA";HA(D30=0;"EGYEZIK";"NEM EGYEZIK !"))))</t>
  </si>
  <si>
    <t>DigitAudit</t>
  </si>
  <si>
    <t>AuditBeszámoló</t>
  </si>
  <si>
    <t>Halasztott adókövetelés</t>
  </si>
  <si>
    <t>A.IV. Halasztott adókövetelés</t>
  </si>
  <si>
    <t>B-01-AIV-01</t>
  </si>
  <si>
    <t>B-01-AIV-02</t>
  </si>
  <si>
    <t>Halasztott adókötelezettség</t>
  </si>
  <si>
    <t>Halasztott adókülönbözet (+-)</t>
  </si>
  <si>
    <t>FII. Hosszú lejáratú kötelezettségek / 10. Halasztott adókötelezettség</t>
  </si>
  <si>
    <t>B-01-FII-02-01</t>
  </si>
  <si>
    <t xml:space="preserve">A mérlegtételek alátámasztása leltárral: Számv.tv. 69. § (1)-(2) bekezdései
</t>
  </si>
  <si>
    <t>Kivételes nagyságú bevétel költség:</t>
  </si>
  <si>
    <t>Hivatkozások:</t>
  </si>
  <si>
    <t>Az eredménykimutatás tartalma, tagolása: Számv. tv. 70-71. §-ok</t>
  </si>
  <si>
    <t>Az eredménykimutatás tételeinek tartalma: Számv. tv. 72-87. §-ok</t>
  </si>
  <si>
    <t>Számítás:</t>
  </si>
  <si>
    <t>Kivételes nagyságú vagy előfordulású bevételnek, költségnek és ráfordítás minősül:</t>
  </si>
  <si>
    <t>EFt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</si>
</sst>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_-* #,##0.00\ _F_t_-;\-* #,##0.00\ _F_t_-;_-* &quot;-&quot;??\ _F_t_-;_-@_-"/>
    <numFmt numFmtId="165" formatCode="#,###,###,###,##0"/>
    <numFmt numFmtId="166" formatCode="_-* #,##0.00\ _F_t_._-;\-* #,##0.00\ _F_t_._-;_-* &quot;-&quot;??\ _F_t_._-;_-@_-"/>
    <numFmt numFmtId="167" formatCode="#,##0_ ;[Red]\-#,##0\ "/>
    <numFmt numFmtId="168" formatCode="_-* #,##0\ _F_t_._-;\-* #,##0\ _F_t_._-;_-* &quot;-&quot;??\ _F_t_._-;_-@_-"/>
    <numFmt numFmtId="169" formatCode="0_ ;[Red]\-0\ "/>
    <numFmt numFmtId="170" formatCode="#,##0.00_ ;[Red]\-#,##0.00\ "/>
    <numFmt numFmtId="171" formatCode="#,##0.000"/>
    <numFmt numFmtId="172" formatCode="[$-40E]yyyy/\ mmm/\ d\.;@"/>
    <numFmt numFmtId="173" formatCode="[$-40E]yyyy/\ mmmm\ d\.;@"/>
    <numFmt numFmtId="174" formatCode="#\ ###\ ###\ ###\ ##0"/>
    <numFmt numFmtId="175" formatCode="#\ ##0"/>
  </numFmts>
  <fonts count="107" x14ac:knownFonts="1">
    <font>
      <sz val="11"/>
      <name val="Arial"/>
      <family val="2"/>
    </font>
    <font>
      <sz val="11"/>
      <color indexed="8"/>
      <name val="Arial"/>
      <family val="2"/>
      <charset val="238"/>
    </font>
    <font>
      <sz val="11"/>
      <name val="Arial"/>
      <family val="2"/>
    </font>
    <font>
      <sz val="11"/>
      <color indexed="8"/>
      <name val="Arial"/>
      <family val="2"/>
    </font>
    <font>
      <u/>
      <sz val="10"/>
      <color indexed="12"/>
      <name val="Arial"/>
      <family val="2"/>
      <charset val="238"/>
    </font>
    <font>
      <sz val="12"/>
      <name val="Times New Roman"/>
      <family val="1"/>
      <charset val="238"/>
    </font>
    <font>
      <sz val="10"/>
      <name val="Arial"/>
      <family val="2"/>
      <charset val="238"/>
    </font>
    <font>
      <sz val="10"/>
      <name val="Arial CE"/>
      <charset val="238"/>
    </font>
    <font>
      <sz val="12"/>
      <name val="Arial CE"/>
      <charset val="238"/>
    </font>
    <font>
      <sz val="11"/>
      <name val="Times New Roman CE"/>
      <family val="1"/>
      <charset val="238"/>
    </font>
    <font>
      <sz val="9"/>
      <name val="Arial"/>
      <family val="2"/>
      <charset val="238"/>
    </font>
    <font>
      <sz val="11"/>
      <color indexed="56"/>
      <name val="Garamond"/>
      <family val="1"/>
      <charset val="238"/>
    </font>
    <font>
      <b/>
      <sz val="9"/>
      <name val="Arial Narrow"/>
      <family val="2"/>
      <charset val="238"/>
    </font>
    <font>
      <b/>
      <sz val="12"/>
      <name val="Arial Narrow"/>
      <family val="2"/>
      <charset val="238"/>
    </font>
    <font>
      <sz val="11"/>
      <name val="Arial Narrow"/>
      <family val="2"/>
      <charset val="238"/>
    </font>
    <font>
      <b/>
      <sz val="11"/>
      <name val="Arial Narrow"/>
      <family val="2"/>
      <charset val="238"/>
    </font>
    <font>
      <b/>
      <sz val="10"/>
      <name val="Arial Narrow"/>
      <family val="2"/>
      <charset val="238"/>
    </font>
    <font>
      <sz val="10"/>
      <name val="Arial Narrow"/>
      <family val="2"/>
      <charset val="238"/>
    </font>
    <font>
      <sz val="12"/>
      <name val="Arial Narrow"/>
      <family val="2"/>
      <charset val="238"/>
    </font>
    <font>
      <sz val="9"/>
      <name val="Arial Narrow"/>
      <family val="2"/>
      <charset val="238"/>
    </font>
    <font>
      <sz val="10"/>
      <name val="MS Sans Serif"/>
      <family val="2"/>
      <charset val="238"/>
    </font>
    <font>
      <sz val="11"/>
      <color indexed="8"/>
      <name val="Arial Narrow"/>
      <family val="2"/>
      <charset val="238"/>
    </font>
    <font>
      <b/>
      <sz val="12"/>
      <color indexed="10"/>
      <name val="Arial Narrow"/>
      <family val="2"/>
      <charset val="238"/>
    </font>
    <font>
      <sz val="11"/>
      <color indexed="8"/>
      <name val="Calibri"/>
      <family val="2"/>
      <charset val="238"/>
    </font>
    <font>
      <u/>
      <sz val="10"/>
      <color indexed="12"/>
      <name val="Arial Narrow"/>
      <family val="2"/>
    </font>
    <font>
      <u/>
      <sz val="10"/>
      <color indexed="12"/>
      <name val="Arial CE"/>
      <charset val="238"/>
    </font>
    <font>
      <u/>
      <sz val="12"/>
      <color indexed="12"/>
      <name val="Arial CE"/>
      <charset val="238"/>
    </font>
    <font>
      <b/>
      <sz val="14"/>
      <name val="Arial Narrow"/>
      <family val="2"/>
      <charset val="238"/>
    </font>
    <font>
      <b/>
      <sz val="20"/>
      <name val="Arial Narrow"/>
      <family val="2"/>
      <charset val="238"/>
    </font>
    <font>
      <b/>
      <sz val="12"/>
      <color indexed="12"/>
      <name val="Arial Narrow"/>
      <family val="2"/>
      <charset val="238"/>
    </font>
    <font>
      <i/>
      <sz val="11"/>
      <name val="Arial Narrow"/>
      <family val="2"/>
      <charset val="238"/>
    </font>
    <font>
      <b/>
      <sz val="14"/>
      <color indexed="8"/>
      <name val="Arial Narrow"/>
      <family val="2"/>
      <charset val="238"/>
    </font>
    <font>
      <b/>
      <sz val="14"/>
      <name val="Arial CE"/>
      <charset val="238"/>
    </font>
    <font>
      <b/>
      <sz val="12"/>
      <name val="Arial CE"/>
      <charset val="238"/>
    </font>
    <font>
      <u/>
      <sz val="9"/>
      <name val="Arial Narrow"/>
      <family val="2"/>
      <charset val="238"/>
    </font>
    <font>
      <sz val="10"/>
      <color indexed="8"/>
      <name val="Arial Narrow"/>
      <family val="2"/>
      <charset val="238"/>
    </font>
    <font>
      <b/>
      <sz val="11"/>
      <color indexed="8"/>
      <name val="Arial Narrow"/>
      <family val="2"/>
      <charset val="238"/>
    </font>
    <font>
      <b/>
      <sz val="12"/>
      <color indexed="8"/>
      <name val="Arial Narrow"/>
      <family val="2"/>
      <charset val="238"/>
    </font>
    <font>
      <b/>
      <sz val="14"/>
      <color indexed="12"/>
      <name val="Arial Narrow"/>
      <family val="2"/>
      <charset val="238"/>
    </font>
    <font>
      <sz val="12"/>
      <color indexed="8"/>
      <name val="Arial Narrow"/>
      <family val="2"/>
      <charset val="238"/>
    </font>
    <font>
      <sz val="14"/>
      <name val="Arial Narrow"/>
      <family val="2"/>
      <charset val="238"/>
    </font>
    <font>
      <sz val="12"/>
      <color indexed="56"/>
      <name val="Arial Narrow"/>
      <family val="2"/>
      <charset val="238"/>
    </font>
    <font>
      <sz val="9"/>
      <name val="Arial Narrow"/>
      <family val="2"/>
    </font>
    <font>
      <b/>
      <sz val="9"/>
      <name val="Arial Narrow"/>
      <family val="2"/>
    </font>
    <font>
      <b/>
      <sz val="11"/>
      <color indexed="12"/>
      <name val="Arial Narrow"/>
      <family val="2"/>
      <charset val="238"/>
    </font>
    <font>
      <b/>
      <sz val="11"/>
      <name val="Arial Narrow"/>
      <family val="2"/>
    </font>
    <font>
      <sz val="11"/>
      <name val="Arial Narrow"/>
      <family val="2"/>
    </font>
    <font>
      <b/>
      <sz val="10"/>
      <color indexed="12"/>
      <name val="Arial Narrow"/>
      <family val="2"/>
      <charset val="238"/>
    </font>
    <font>
      <b/>
      <sz val="10"/>
      <color indexed="8"/>
      <name val="Arial Narrow"/>
      <family val="2"/>
      <charset val="238"/>
    </font>
    <font>
      <b/>
      <sz val="10"/>
      <name val="Arial Narrow"/>
      <family val="2"/>
    </font>
    <font>
      <b/>
      <sz val="10"/>
      <color indexed="10"/>
      <name val="Arial Narrow"/>
      <family val="2"/>
      <charset val="238"/>
    </font>
    <font>
      <b/>
      <sz val="9"/>
      <color indexed="10"/>
      <name val="Arial Narrow"/>
      <family val="2"/>
      <charset val="238"/>
    </font>
    <font>
      <b/>
      <sz val="8"/>
      <name val="Arial Narrow"/>
      <family val="2"/>
      <charset val="238"/>
    </font>
    <font>
      <b/>
      <sz val="14"/>
      <color indexed="10"/>
      <name val="Arial Narrow"/>
      <family val="2"/>
      <charset val="238"/>
    </font>
    <font>
      <b/>
      <sz val="8"/>
      <color indexed="10"/>
      <name val="Arial Narrow"/>
      <family val="2"/>
      <charset val="238"/>
    </font>
    <font>
      <sz val="8"/>
      <name val="Arial Narrow"/>
      <family val="2"/>
      <charset val="238"/>
    </font>
    <font>
      <b/>
      <i/>
      <sz val="10"/>
      <name val="Arial Narrow"/>
      <family val="2"/>
      <charset val="238"/>
    </font>
    <font>
      <b/>
      <sz val="26"/>
      <name val="Arial Narrow"/>
      <family val="2"/>
      <charset val="238"/>
    </font>
    <font>
      <i/>
      <sz val="10"/>
      <name val="Arial Narrow"/>
      <family val="2"/>
      <charset val="238"/>
    </font>
    <font>
      <b/>
      <i/>
      <sz val="9"/>
      <name val="Arial Narrow"/>
      <family val="2"/>
      <charset val="238"/>
    </font>
    <font>
      <b/>
      <u/>
      <sz val="20"/>
      <name val="Arial Narrow"/>
      <family val="2"/>
      <charset val="238"/>
    </font>
    <font>
      <sz val="10"/>
      <name val="Times New Roman CE"/>
      <charset val="238"/>
    </font>
    <font>
      <sz val="20"/>
      <name val="Arial Narrow"/>
      <family val="2"/>
      <charset val="238"/>
    </font>
    <font>
      <b/>
      <sz val="14"/>
      <color indexed="23"/>
      <name val="Arial Narrow"/>
      <family val="2"/>
      <charset val="238"/>
    </font>
    <font>
      <b/>
      <sz val="20"/>
      <name val="Arial"/>
      <family val="2"/>
      <charset val="238"/>
    </font>
    <font>
      <b/>
      <sz val="11"/>
      <name val="Arial"/>
      <family val="2"/>
    </font>
    <font>
      <b/>
      <u/>
      <sz val="11"/>
      <color indexed="8"/>
      <name val="Arial Narrow"/>
      <family val="2"/>
      <charset val="238"/>
    </font>
    <font>
      <u/>
      <sz val="11"/>
      <name val="Arial Narrow"/>
      <family val="2"/>
      <charset val="238"/>
    </font>
    <font>
      <sz val="11"/>
      <color theme="1"/>
      <name val="Arial Narrow"/>
      <family val="2"/>
      <charset val="238"/>
    </font>
    <font>
      <u/>
      <sz val="11"/>
      <color theme="10"/>
      <name val="Arial"/>
      <family val="2"/>
    </font>
    <font>
      <sz val="11"/>
      <color theme="1"/>
      <name val="Calibri"/>
      <family val="2"/>
      <charset val="238"/>
      <scheme val="minor"/>
    </font>
    <font>
      <sz val="11"/>
      <color theme="1"/>
      <name val="Calibri"/>
      <family val="2"/>
      <scheme val="minor"/>
    </font>
    <font>
      <sz val="11"/>
      <color theme="1"/>
      <name val="Arial"/>
      <family val="2"/>
    </font>
    <font>
      <sz val="10"/>
      <color theme="1"/>
      <name val="Arial Narrow"/>
      <family val="2"/>
      <charset val="238"/>
    </font>
    <font>
      <b/>
      <sz val="12"/>
      <color rgb="FFFF0000"/>
      <name val="Arial Narrow"/>
      <family val="2"/>
      <charset val="238"/>
    </font>
    <font>
      <b/>
      <sz val="11"/>
      <color rgb="FFFF0000"/>
      <name val="Arial Narrow"/>
      <family val="2"/>
      <charset val="238"/>
    </font>
    <font>
      <b/>
      <sz val="11"/>
      <color rgb="FF0000FF"/>
      <name val="Arial Narrow"/>
      <family val="2"/>
      <charset val="238"/>
    </font>
    <font>
      <sz val="11"/>
      <color theme="0"/>
      <name val="Arial Narrow"/>
      <family val="2"/>
      <charset val="238"/>
    </font>
    <font>
      <b/>
      <sz val="12"/>
      <color theme="0"/>
      <name val="Arial Narrow"/>
      <family val="2"/>
      <charset val="238"/>
    </font>
    <font>
      <b/>
      <sz val="11"/>
      <color rgb="FF00B050"/>
      <name val="Arial Narrow"/>
      <family val="2"/>
      <charset val="238"/>
    </font>
    <font>
      <b/>
      <sz val="11"/>
      <color theme="0"/>
      <name val="Arial Narrow"/>
      <family val="2"/>
      <charset val="238"/>
    </font>
    <font>
      <i/>
      <sz val="11"/>
      <color rgb="FF000000"/>
      <name val="Arial Narrow"/>
      <family val="2"/>
      <charset val="238"/>
    </font>
    <font>
      <sz val="11"/>
      <color rgb="FF000000"/>
      <name val="Arial Narrow"/>
      <family val="2"/>
      <charset val="238"/>
    </font>
    <font>
      <sz val="10"/>
      <color rgb="FFFF0000"/>
      <name val="Arial Narrow"/>
      <family val="2"/>
      <charset val="238"/>
    </font>
    <font>
      <b/>
      <sz val="11"/>
      <color rgb="FF000000"/>
      <name val="Arial Narrow"/>
      <family val="2"/>
      <charset val="238"/>
    </font>
    <font>
      <sz val="11"/>
      <color rgb="FF000000"/>
      <name val="Arial Narrow"/>
      <family val="2"/>
      <charset val="238"/>
    </font>
    <font>
      <b/>
      <sz val="14"/>
      <color rgb="FF000000"/>
      <name val="Arial Narrow"/>
      <family val="2"/>
      <charset val="238"/>
    </font>
    <font>
      <b/>
      <sz val="11"/>
      <color theme="1"/>
      <name val="Arial"/>
      <family val="2"/>
      <charset val="238"/>
    </font>
    <font>
      <sz val="11"/>
      <color rgb="FFFFFFFF"/>
      <name val="Arial Narrow"/>
      <family val="2"/>
      <charset val="238"/>
    </font>
    <font>
      <sz val="9"/>
      <name val="Arial"/>
      <family val="2"/>
      <charset val="238"/>
    </font>
    <font>
      <b/>
      <sz val="11"/>
      <color rgb="FF000000"/>
      <name val="Arial Narrow"/>
      <family val="2"/>
      <charset val="238"/>
    </font>
    <font>
      <b/>
      <sz val="10"/>
      <color rgb="FFFF0000"/>
      <name val="Arial Narrow"/>
      <family val="2"/>
      <charset val="238"/>
    </font>
    <font>
      <b/>
      <sz val="11"/>
      <color rgb="FF000000"/>
      <name val="Arial"/>
      <family val="2"/>
      <charset val="238"/>
    </font>
    <font>
      <u/>
      <sz val="11"/>
      <color theme="10"/>
      <name val="Arial"/>
      <family val="2"/>
      <charset val="238"/>
    </font>
    <font>
      <u/>
      <sz val="10"/>
      <color theme="10"/>
      <name val="Arial Narrow"/>
      <family val="2"/>
      <charset val="238"/>
    </font>
    <font>
      <b/>
      <sz val="10"/>
      <color theme="1"/>
      <name val="Calibri"/>
      <family val="2"/>
      <charset val="238"/>
      <scheme val="minor"/>
    </font>
    <font>
      <b/>
      <sz val="10"/>
      <color theme="1"/>
      <name val="Arial Narrow"/>
      <family val="2"/>
      <charset val="238"/>
    </font>
    <font>
      <sz val="10"/>
      <color theme="1"/>
      <name val="Calibri"/>
      <family val="2"/>
      <charset val="238"/>
      <scheme val="minor"/>
    </font>
    <font>
      <b/>
      <i/>
      <sz val="11"/>
      <color rgb="FF000000"/>
      <name val="Arial Narrow"/>
      <family val="2"/>
      <charset val="238"/>
    </font>
    <font>
      <i/>
      <sz val="10"/>
      <color rgb="FF000000"/>
      <name val="Arial Narrow"/>
      <family val="2"/>
      <charset val="238"/>
    </font>
    <font>
      <i/>
      <sz val="9"/>
      <name val="Arial Narrow"/>
      <family val="2"/>
      <charset val="238"/>
    </font>
    <font>
      <b/>
      <sz val="14"/>
      <color rgb="FFFF0000"/>
      <name val="Arial Narrow"/>
      <family val="2"/>
      <charset val="238"/>
    </font>
    <font>
      <vertAlign val="superscript"/>
      <sz val="11"/>
      <color rgb="FF000000"/>
      <name val="Arial Narrow"/>
      <family val="2"/>
      <charset val="238"/>
    </font>
    <font>
      <b/>
      <sz val="12"/>
      <color rgb="FFFFFFFF"/>
      <name val="Arial Narrow"/>
      <family val="2"/>
      <charset val="238"/>
    </font>
    <font>
      <sz val="10"/>
      <name val="Arial"/>
      <family val="2"/>
    </font>
    <font>
      <sz val="11"/>
      <color rgb="FF000000"/>
      <name val="Arial Narrow"/>
    </font>
    <font>
      <b/>
      <sz val="14"/>
      <color rgb="FF000000"/>
      <name val="Arial Narrow"/>
    </font>
  </fonts>
  <fills count="14">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indexed="22"/>
        <bgColor indexed="64"/>
      </patternFill>
    </fill>
    <fill>
      <patternFill patternType="solid">
        <fgColor theme="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79998168889431442"/>
        <bgColor indexed="42"/>
      </patternFill>
    </fill>
    <fill>
      <patternFill patternType="solid">
        <fgColor theme="0" tint="-0.249977111117893"/>
        <bgColor indexed="64"/>
      </patternFill>
    </fill>
    <fill>
      <patternFill patternType="solid">
        <fgColor rgb="FFFFFFCC"/>
        <bgColor indexed="64"/>
      </patternFill>
    </fill>
    <fill>
      <patternFill patternType="solid">
        <fgColor rgb="FFFDE9D9"/>
        <bgColor indexed="64"/>
      </patternFill>
    </fill>
    <fill>
      <patternFill patternType="solid">
        <fgColor theme="6" tint="0.59999389629810485"/>
        <bgColor indexed="64"/>
      </patternFill>
    </fill>
    <fill>
      <patternFill patternType="solid">
        <fgColor rgb="FFFFFFFF"/>
        <bgColor indexed="64"/>
      </patternFill>
    </fill>
  </fills>
  <borders count="88">
    <border>
      <left/>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right/>
      <top/>
      <bottom style="medium">
        <color indexed="64"/>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top/>
      <bottom/>
      <diagonal/>
    </border>
    <border>
      <left style="thin">
        <color indexed="64"/>
      </left>
      <right/>
      <top style="thin">
        <color indexed="64"/>
      </top>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bottom style="double">
        <color indexed="64"/>
      </bottom>
      <diagonal/>
    </border>
    <border>
      <left style="thin">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style="thin">
        <color indexed="64"/>
      </top>
      <bottom/>
      <diagonal/>
    </border>
    <border>
      <left/>
      <right/>
      <top style="hair">
        <color indexed="64"/>
      </top>
      <bottom style="hair">
        <color indexed="64"/>
      </bottom>
      <diagonal/>
    </border>
    <border>
      <left/>
      <right/>
      <top style="hair">
        <color indexed="64"/>
      </top>
      <bottom/>
      <diagonal/>
    </border>
    <border>
      <left/>
      <right/>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top/>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medium">
        <color indexed="64"/>
      </left>
      <right/>
      <top/>
      <bottom style="medium">
        <color indexed="64"/>
      </bottom>
      <diagonal/>
    </border>
    <border>
      <left style="thin">
        <color indexed="64"/>
      </left>
      <right style="medium">
        <color indexed="64"/>
      </right>
      <top/>
      <bottom/>
      <diagonal/>
    </border>
    <border>
      <left/>
      <right/>
      <top style="medium">
        <color indexed="64"/>
      </top>
      <bottom style="double">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thin">
        <color indexed="64"/>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indexed="64"/>
      </left>
      <right style="thin">
        <color rgb="FF000000"/>
      </right>
      <top style="medium">
        <color indexed="64"/>
      </top>
      <bottom style="thin">
        <color indexed="64"/>
      </bottom>
      <diagonal/>
    </border>
    <border>
      <left style="thin">
        <color rgb="FF000000"/>
      </left>
      <right style="thin">
        <color rgb="FF000000"/>
      </right>
      <top style="medium">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rgb="FF000000"/>
      </left>
      <right/>
      <top style="medium">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thin">
        <color rgb="FF000000"/>
      </left>
      <right style="thin">
        <color rgb="FF000000"/>
      </right>
      <top style="thin">
        <color rgb="FF000000"/>
      </top>
      <bottom/>
      <diagonal/>
    </border>
    <border>
      <left/>
      <right/>
      <top/>
      <bottom style="double">
        <color rgb="FF000000"/>
      </bottom>
      <diagonal/>
    </border>
  </borders>
  <cellStyleXfs count="100">
    <xf numFmtId="0" fontId="0" fillId="0" borderId="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4" fontId="1" fillId="0" borderId="0" applyFont="0" applyFill="0" applyBorder="0" applyAlignment="0" applyProtection="0"/>
    <xf numFmtId="164" fontId="17" fillId="0" borderId="0" applyFont="0" applyFill="0" applyBorder="0" applyAlignment="0" applyProtection="0"/>
    <xf numFmtId="164" fontId="1" fillId="0" borderId="0" applyFont="0" applyFill="0" applyBorder="0" applyAlignment="0" applyProtection="0"/>
    <xf numFmtId="166" fontId="20" fillId="0" borderId="0" applyFont="0" applyFill="0" applyBorder="0" applyAlignment="0" applyProtection="0"/>
    <xf numFmtId="164" fontId="23" fillId="0" borderId="0" applyFont="0" applyFill="0" applyBorder="0" applyAlignment="0" applyProtection="0"/>
    <xf numFmtId="166" fontId="20"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23"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17"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68" fillId="0" borderId="0" applyFont="0" applyFill="0" applyBorder="0" applyAlignment="0" applyProtection="0"/>
    <xf numFmtId="164" fontId="17"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164" fontId="8"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3"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4" fillId="0" borderId="0" applyNumberFormat="0" applyFill="0" applyBorder="0" applyAlignment="0" applyProtection="0">
      <alignment vertical="top"/>
      <protection locked="0"/>
    </xf>
    <xf numFmtId="0" fontId="25" fillId="0" borderId="0" applyNumberFormat="0" applyFill="0" applyBorder="0" applyAlignment="0" applyProtection="0">
      <alignment vertical="top"/>
      <protection locked="0"/>
    </xf>
    <xf numFmtId="0" fontId="26" fillId="0" borderId="0" applyNumberFormat="0" applyFill="0" applyBorder="0" applyAlignment="0" applyProtection="0">
      <alignment vertical="top"/>
      <protection locked="0"/>
    </xf>
    <xf numFmtId="0" fontId="17" fillId="0" borderId="0">
      <alignment vertical="top"/>
    </xf>
    <xf numFmtId="0" fontId="2" fillId="0" borderId="0"/>
    <xf numFmtId="0" fontId="70" fillId="0" borderId="0"/>
    <xf numFmtId="0" fontId="8" fillId="0" borderId="0"/>
    <xf numFmtId="0" fontId="68" fillId="0" borderId="0"/>
    <xf numFmtId="0" fontId="71" fillId="0" borderId="0"/>
    <xf numFmtId="0" fontId="72" fillId="0" borderId="0"/>
    <xf numFmtId="0" fontId="8" fillId="0" borderId="0"/>
    <xf numFmtId="0" fontId="2" fillId="0" borderId="0"/>
    <xf numFmtId="0" fontId="2" fillId="0" borderId="0"/>
    <xf numFmtId="0" fontId="72" fillId="0" borderId="0"/>
    <xf numFmtId="0" fontId="2" fillId="0" borderId="0"/>
    <xf numFmtId="0" fontId="5" fillId="0" borderId="0"/>
    <xf numFmtId="0" fontId="72" fillId="0" borderId="0"/>
    <xf numFmtId="0" fontId="73" fillId="0" borderId="0"/>
    <xf numFmtId="0" fontId="73" fillId="0" borderId="0"/>
    <xf numFmtId="0" fontId="73" fillId="0" borderId="0"/>
    <xf numFmtId="0" fontId="72" fillId="0" borderId="0"/>
    <xf numFmtId="0" fontId="3" fillId="0" borderId="0"/>
    <xf numFmtId="0" fontId="6" fillId="0" borderId="0"/>
    <xf numFmtId="0" fontId="5" fillId="0" borderId="0"/>
    <xf numFmtId="0" fontId="23" fillId="0" borderId="0"/>
    <xf numFmtId="0" fontId="17" fillId="0" borderId="0">
      <alignment vertical="top"/>
    </xf>
    <xf numFmtId="0" fontId="17" fillId="0" borderId="0">
      <alignment vertical="top"/>
    </xf>
    <xf numFmtId="0" fontId="6" fillId="0" borderId="0"/>
    <xf numFmtId="0" fontId="2" fillId="0" borderId="0"/>
    <xf numFmtId="0" fontId="1" fillId="0" borderId="0"/>
    <xf numFmtId="0" fontId="11" fillId="0" borderId="0"/>
    <xf numFmtId="0" fontId="6" fillId="0" borderId="0"/>
    <xf numFmtId="0" fontId="11" fillId="0" borderId="0"/>
    <xf numFmtId="0" fontId="70" fillId="0" borderId="0"/>
    <xf numFmtId="0" fontId="1" fillId="0" borderId="0"/>
    <xf numFmtId="0" fontId="7" fillId="0" borderId="0"/>
    <xf numFmtId="0" fontId="17" fillId="0" borderId="0"/>
    <xf numFmtId="0" fontId="17" fillId="0" borderId="0"/>
    <xf numFmtId="0" fontId="6" fillId="0" borderId="0"/>
    <xf numFmtId="0" fontId="7" fillId="0" borderId="0"/>
    <xf numFmtId="0" fontId="17" fillId="0" borderId="0">
      <alignment vertical="top"/>
    </xf>
    <xf numFmtId="0" fontId="6" fillId="0" borderId="0"/>
    <xf numFmtId="0" fontId="17" fillId="0" borderId="0">
      <alignment vertical="top"/>
    </xf>
    <xf numFmtId="0" fontId="7" fillId="0" borderId="0"/>
    <xf numFmtId="0" fontId="7" fillId="0" borderId="0"/>
    <xf numFmtId="0" fontId="5" fillId="0" borderId="0"/>
    <xf numFmtId="0" fontId="61" fillId="0" borderId="0"/>
    <xf numFmtId="0" fontId="6" fillId="0" borderId="0"/>
    <xf numFmtId="0" fontId="6" fillId="0" borderId="0"/>
    <xf numFmtId="0" fontId="20" fillId="0" borderId="0"/>
    <xf numFmtId="0" fontId="6" fillId="0" borderId="0"/>
    <xf numFmtId="0" fontId="8" fillId="0" borderId="0"/>
    <xf numFmtId="0" fontId="6" fillId="0" borderId="0"/>
    <xf numFmtId="0" fontId="11" fillId="0" borderId="0">
      <alignment horizontal="left" vertical="center"/>
    </xf>
    <xf numFmtId="0" fontId="19" fillId="0" borderId="0"/>
    <xf numFmtId="0" fontId="6" fillId="0" borderId="0"/>
    <xf numFmtId="0" fontId="44" fillId="5" borderId="0">
      <alignment horizontal="center" vertical="top"/>
    </xf>
    <xf numFmtId="0" fontId="44" fillId="5" borderId="0"/>
    <xf numFmtId="0" fontId="44" fillId="3" borderId="0">
      <alignment horizontal="center"/>
    </xf>
    <xf numFmtId="9" fontId="6" fillId="0" borderId="0" applyFont="0" applyFill="0" applyBorder="0" applyAlignment="0" applyProtection="0"/>
  </cellStyleXfs>
  <cellXfs count="1238">
    <xf numFmtId="0" fontId="0" fillId="0" borderId="0" xfId="0"/>
    <xf numFmtId="0" fontId="9" fillId="0" borderId="0" xfId="0" applyFont="1"/>
    <xf numFmtId="0" fontId="10" fillId="0" borderId="0" xfId="0" applyFont="1"/>
    <xf numFmtId="0" fontId="15" fillId="0" borderId="0" xfId="0" applyFont="1" applyAlignment="1">
      <alignment horizontal="left"/>
    </xf>
    <xf numFmtId="0" fontId="13" fillId="0" borderId="0" xfId="0" applyFont="1"/>
    <xf numFmtId="0" fontId="16" fillId="0" borderId="1" xfId="0" applyFont="1" applyBorder="1"/>
    <xf numFmtId="0" fontId="16" fillId="0" borderId="0" xfId="0" applyFont="1"/>
    <xf numFmtId="0" fontId="17" fillId="0" borderId="0" xfId="0" applyFont="1"/>
    <xf numFmtId="0" fontId="17" fillId="0" borderId="0" xfId="0" applyFont="1" applyAlignment="1">
      <alignment vertical="center" wrapText="1"/>
    </xf>
    <xf numFmtId="167" fontId="12" fillId="0" borderId="2" xfId="0" applyNumberFormat="1" applyFont="1" applyBorder="1" applyAlignment="1">
      <alignment horizontal="center"/>
    </xf>
    <xf numFmtId="167" fontId="12" fillId="0" borderId="3" xfId="0" applyNumberFormat="1" applyFont="1" applyBorder="1" applyAlignment="1">
      <alignment horizontal="center"/>
    </xf>
    <xf numFmtId="0" fontId="19" fillId="0" borderId="0" xfId="0" applyFont="1"/>
    <xf numFmtId="0" fontId="18" fillId="0" borderId="0" xfId="0" applyFont="1"/>
    <xf numFmtId="0" fontId="18" fillId="0" borderId="4" xfId="0" applyFont="1" applyBorder="1"/>
    <xf numFmtId="169" fontId="19" fillId="0" borderId="0" xfId="0" applyNumberFormat="1" applyFont="1"/>
    <xf numFmtId="0" fontId="16" fillId="0" borderId="0" xfId="90" applyFont="1"/>
    <xf numFmtId="0" fontId="16" fillId="0" borderId="0" xfId="0" applyFont="1" applyAlignment="1">
      <alignment horizontal="left" vertical="center"/>
    </xf>
    <xf numFmtId="0" fontId="17" fillId="6" borderId="0" xfId="0" applyFont="1" applyFill="1"/>
    <xf numFmtId="0" fontId="18" fillId="6" borderId="0" xfId="0" applyFont="1" applyFill="1"/>
    <xf numFmtId="0" fontId="16" fillId="6" borderId="0" xfId="0" applyFont="1" applyFill="1"/>
    <xf numFmtId="0" fontId="74" fillId="6" borderId="0" xfId="51" applyFont="1" applyFill="1"/>
    <xf numFmtId="0" fontId="14" fillId="6" borderId="0" xfId="0" applyFont="1" applyFill="1"/>
    <xf numFmtId="0" fontId="19" fillId="6" borderId="0" xfId="0" applyFont="1" applyFill="1"/>
    <xf numFmtId="0" fontId="17" fillId="6" borderId="0" xfId="0" applyFont="1" applyFill="1" applyAlignment="1">
      <alignment vertical="center" wrapText="1"/>
    </xf>
    <xf numFmtId="0" fontId="19" fillId="6" borderId="0" xfId="0" applyFont="1" applyFill="1" applyAlignment="1">
      <alignment horizontal="left"/>
    </xf>
    <xf numFmtId="0" fontId="12" fillId="6" borderId="0" xfId="0" applyFont="1" applyFill="1" applyAlignment="1">
      <alignment horizontal="left"/>
    </xf>
    <xf numFmtId="3" fontId="12" fillId="6" borderId="0" xfId="0" applyNumberFormat="1" applyFont="1" applyFill="1" applyAlignment="1">
      <alignment horizontal="right"/>
    </xf>
    <xf numFmtId="0" fontId="12" fillId="6" borderId="0" xfId="0" applyFont="1" applyFill="1" applyAlignment="1">
      <alignment horizontal="right"/>
    </xf>
    <xf numFmtId="0" fontId="18" fillId="6" borderId="0" xfId="0" applyFont="1" applyFill="1" applyAlignment="1">
      <alignment horizontal="left"/>
    </xf>
    <xf numFmtId="0" fontId="17" fillId="0" borderId="5" xfId="0" applyFont="1" applyBorder="1"/>
    <xf numFmtId="0" fontId="17" fillId="0" borderId="3" xfId="0" applyFont="1" applyBorder="1"/>
    <xf numFmtId="0" fontId="16" fillId="0" borderId="0" xfId="0" applyFont="1" applyAlignment="1">
      <alignment horizontal="right"/>
    </xf>
    <xf numFmtId="0" fontId="16" fillId="0" borderId="6" xfId="0" applyFont="1" applyBorder="1"/>
    <xf numFmtId="3" fontId="12" fillId="0" borderId="0" xfId="0" applyNumberFormat="1" applyFont="1"/>
    <xf numFmtId="0" fontId="12" fillId="0" borderId="0" xfId="0" applyFont="1"/>
    <xf numFmtId="0" fontId="17" fillId="0" borderId="0" xfId="0" applyFont="1" applyAlignment="1">
      <alignment horizontal="left"/>
    </xf>
    <xf numFmtId="0" fontId="17" fillId="0" borderId="0" xfId="0" applyFont="1" applyAlignment="1">
      <alignment wrapText="1"/>
    </xf>
    <xf numFmtId="3" fontId="16" fillId="0" borderId="7" xfId="0" applyNumberFormat="1" applyFont="1" applyBorder="1"/>
    <xf numFmtId="0" fontId="16" fillId="0" borderId="9" xfId="0" applyFont="1" applyBorder="1" applyAlignment="1">
      <alignment horizontal="center" vertical="center"/>
    </xf>
    <xf numFmtId="0" fontId="17" fillId="0" borderId="10" xfId="0" applyFont="1" applyBorder="1" applyAlignment="1">
      <alignment horizontal="left"/>
    </xf>
    <xf numFmtId="0" fontId="17" fillId="0" borderId="10" xfId="0" applyFont="1" applyBorder="1"/>
    <xf numFmtId="0" fontId="16" fillId="0" borderId="10" xfId="0" applyFont="1" applyBorder="1"/>
    <xf numFmtId="0" fontId="16" fillId="0" borderId="11" xfId="0" applyFont="1" applyBorder="1" applyAlignment="1">
      <alignment horizontal="left"/>
    </xf>
    <xf numFmtId="3" fontId="16" fillId="0" borderId="12" xfId="0" applyNumberFormat="1" applyFont="1" applyBorder="1"/>
    <xf numFmtId="167" fontId="12" fillId="0" borderId="5" xfId="0" applyNumberFormat="1" applyFont="1" applyBorder="1"/>
    <xf numFmtId="167" fontId="12" fillId="0" borderId="4" xfId="0" applyNumberFormat="1" applyFont="1" applyBorder="1"/>
    <xf numFmtId="0" fontId="18" fillId="0" borderId="13" xfId="0" applyFont="1" applyBorder="1"/>
    <xf numFmtId="0" fontId="17" fillId="0" borderId="0" xfId="0" applyFont="1" applyProtection="1">
      <protection hidden="1"/>
    </xf>
    <xf numFmtId="0" fontId="75" fillId="6" borderId="0" xfId="49" applyFont="1" applyFill="1" applyProtection="1">
      <protection locked="0"/>
    </xf>
    <xf numFmtId="0" fontId="21" fillId="0" borderId="0" xfId="49" applyFont="1" applyProtection="1">
      <protection hidden="1"/>
    </xf>
    <xf numFmtId="0" fontId="16" fillId="0" borderId="1" xfId="0" applyFont="1" applyBorder="1" applyProtection="1">
      <protection hidden="1"/>
    </xf>
    <xf numFmtId="0" fontId="21" fillId="6" borderId="0" xfId="49" applyFont="1" applyFill="1" applyAlignment="1" applyProtection="1">
      <alignment horizontal="left"/>
      <protection locked="0"/>
    </xf>
    <xf numFmtId="0" fontId="21" fillId="6" borderId="0" xfId="49" applyFont="1" applyFill="1" applyProtection="1">
      <protection locked="0"/>
    </xf>
    <xf numFmtId="0" fontId="18" fillId="0" borderId="0" xfId="0" applyFont="1" applyProtection="1">
      <protection hidden="1"/>
    </xf>
    <xf numFmtId="0" fontId="12" fillId="0" borderId="5" xfId="0" applyFont="1" applyBorder="1"/>
    <xf numFmtId="0" fontId="12" fillId="0" borderId="1" xfId="0" applyFont="1" applyBorder="1"/>
    <xf numFmtId="167" fontId="19" fillId="0" borderId="0" xfId="0" applyNumberFormat="1" applyFont="1"/>
    <xf numFmtId="0" fontId="22" fillId="6" borderId="0" xfId="0" applyFont="1" applyFill="1"/>
    <xf numFmtId="0" fontId="12" fillId="0" borderId="2" xfId="0" applyFont="1" applyBorder="1" applyAlignment="1">
      <alignment horizontal="center"/>
    </xf>
    <xf numFmtId="0" fontId="12" fillId="0" borderId="2" xfId="0" applyFont="1" applyBorder="1" applyAlignment="1" applyProtection="1">
      <alignment horizontal="center"/>
      <protection hidden="1"/>
    </xf>
    <xf numFmtId="0" fontId="12" fillId="0" borderId="3" xfId="0" applyFont="1" applyBorder="1" applyAlignment="1" applyProtection="1">
      <alignment horizontal="center"/>
      <protection locked="0"/>
    </xf>
    <xf numFmtId="0" fontId="12" fillId="0" borderId="3" xfId="0" applyFont="1" applyBorder="1"/>
    <xf numFmtId="0" fontId="15" fillId="0" borderId="0" xfId="0" applyFont="1"/>
    <xf numFmtId="0" fontId="16" fillId="0" borderId="2" xfId="0" applyFont="1" applyBorder="1"/>
    <xf numFmtId="0" fontId="19" fillId="0" borderId="2" xfId="0" applyFont="1" applyBorder="1"/>
    <xf numFmtId="0" fontId="19" fillId="0" borderId="3" xfId="0" applyFont="1" applyBorder="1"/>
    <xf numFmtId="167" fontId="12" fillId="0" borderId="0" xfId="0" applyNumberFormat="1" applyFont="1"/>
    <xf numFmtId="0" fontId="17" fillId="0" borderId="0" xfId="0" applyFont="1" applyAlignment="1">
      <alignment vertical="center"/>
    </xf>
    <xf numFmtId="0" fontId="30" fillId="6" borderId="0" xfId="0" applyFont="1" applyFill="1"/>
    <xf numFmtId="167" fontId="16" fillId="0" borderId="14" xfId="0" applyNumberFormat="1" applyFont="1" applyBorder="1" applyAlignment="1">
      <alignment horizontal="center"/>
    </xf>
    <xf numFmtId="167" fontId="16" fillId="0" borderId="15" xfId="0" applyNumberFormat="1" applyFont="1" applyBorder="1" applyAlignment="1">
      <alignment horizontal="center" vertical="center"/>
    </xf>
    <xf numFmtId="167" fontId="16" fillId="0" borderId="14" xfId="0" applyNumberFormat="1" applyFont="1" applyBorder="1" applyAlignment="1">
      <alignment horizontal="center" vertical="center"/>
    </xf>
    <xf numFmtId="3" fontId="16" fillId="0" borderId="15" xfId="0" applyNumberFormat="1" applyFont="1" applyBorder="1" applyAlignment="1">
      <alignment horizontal="center"/>
    </xf>
    <xf numFmtId="3" fontId="16" fillId="0" borderId="14" xfId="0" applyNumberFormat="1" applyFont="1" applyBorder="1" applyAlignment="1">
      <alignment horizontal="center"/>
    </xf>
    <xf numFmtId="167" fontId="16" fillId="0" borderId="15" xfId="0" applyNumberFormat="1" applyFont="1" applyBorder="1" applyAlignment="1">
      <alignment horizontal="center"/>
    </xf>
    <xf numFmtId="167" fontId="16" fillId="0" borderId="12" xfId="0" applyNumberFormat="1" applyFont="1" applyBorder="1"/>
    <xf numFmtId="0" fontId="0" fillId="6" borderId="0" xfId="0" applyFill="1"/>
    <xf numFmtId="167" fontId="16" fillId="0" borderId="7" xfId="0" applyNumberFormat="1" applyFont="1" applyBorder="1"/>
    <xf numFmtId="0" fontId="12" fillId="0" borderId="0" xfId="0" applyFont="1" applyAlignment="1">
      <alignment horizontal="center"/>
    </xf>
    <xf numFmtId="0" fontId="37" fillId="0" borderId="0" xfId="49" applyFont="1" applyProtection="1">
      <protection hidden="1"/>
    </xf>
    <xf numFmtId="0" fontId="13" fillId="0" borderId="0" xfId="0" applyFont="1" applyAlignment="1" applyProtection="1">
      <alignment horizontal="left"/>
      <protection hidden="1"/>
    </xf>
    <xf numFmtId="0" fontId="38" fillId="6" borderId="0" xfId="31" applyFont="1" applyFill="1" applyBorder="1" applyAlignment="1" applyProtection="1">
      <alignment vertical="top" wrapText="1"/>
      <protection locked="0"/>
    </xf>
    <xf numFmtId="0" fontId="16" fillId="6" borderId="0" xfId="0" applyFont="1" applyFill="1" applyAlignment="1" applyProtection="1">
      <alignment horizontal="right"/>
      <protection locked="0"/>
    </xf>
    <xf numFmtId="0" fontId="39" fillId="0" borderId="0" xfId="49" applyFont="1" applyProtection="1">
      <protection hidden="1"/>
    </xf>
    <xf numFmtId="0" fontId="13" fillId="0" borderId="0" xfId="0" applyFont="1" applyAlignment="1" applyProtection="1">
      <alignment horizontal="center"/>
      <protection hidden="1"/>
    </xf>
    <xf numFmtId="0" fontId="16" fillId="6" borderId="0" xfId="0" applyFont="1" applyFill="1" applyAlignment="1" applyProtection="1">
      <alignment horizontal="center"/>
      <protection locked="0"/>
    </xf>
    <xf numFmtId="0" fontId="40" fillId="6" borderId="0" xfId="94" applyFont="1" applyFill="1" applyProtection="1">
      <protection locked="0"/>
    </xf>
    <xf numFmtId="0" fontId="13" fillId="0" borderId="1" xfId="0" applyFont="1" applyBorder="1" applyProtection="1">
      <protection hidden="1"/>
    </xf>
    <xf numFmtId="0" fontId="13" fillId="0" borderId="4" xfId="0" applyFont="1" applyBorder="1" applyProtection="1">
      <protection hidden="1"/>
    </xf>
    <xf numFmtId="0" fontId="39" fillId="0" borderId="4" xfId="49" applyFont="1" applyBorder="1" applyProtection="1">
      <protection hidden="1"/>
    </xf>
    <xf numFmtId="0" fontId="15" fillId="6" borderId="0" xfId="0" applyFont="1" applyFill="1" applyProtection="1">
      <protection locked="0"/>
    </xf>
    <xf numFmtId="0" fontId="15" fillId="6" borderId="0" xfId="0" applyFont="1" applyFill="1" applyAlignment="1" applyProtection="1">
      <alignment horizontal="center"/>
      <protection locked="0"/>
    </xf>
    <xf numFmtId="0" fontId="19" fillId="6" borderId="0" xfId="0" applyFont="1" applyFill="1" applyProtection="1">
      <protection locked="0"/>
    </xf>
    <xf numFmtId="0" fontId="13" fillId="0" borderId="3" xfId="0" applyFont="1" applyBorder="1" applyAlignment="1" applyProtection="1">
      <alignment horizontal="left"/>
      <protection hidden="1"/>
    </xf>
    <xf numFmtId="0" fontId="14" fillId="6" borderId="0" xfId="0" applyFont="1" applyFill="1" applyProtection="1">
      <protection locked="0"/>
    </xf>
    <xf numFmtId="0" fontId="17" fillId="6" borderId="0" xfId="0" applyFont="1" applyFill="1" applyProtection="1">
      <protection locked="0"/>
    </xf>
    <xf numFmtId="0" fontId="39" fillId="0" borderId="0" xfId="49" applyFont="1" applyProtection="1">
      <protection locked="0"/>
    </xf>
    <xf numFmtId="0" fontId="37" fillId="0" borderId="0" xfId="93" applyFont="1" applyAlignment="1" applyProtection="1">
      <alignment horizontal="center" vertical="center"/>
      <protection locked="0"/>
    </xf>
    <xf numFmtId="0" fontId="41" fillId="0" borderId="0" xfId="0" applyFont="1" applyProtection="1">
      <protection locked="0"/>
    </xf>
    <xf numFmtId="0" fontId="13" fillId="0" borderId="0" xfId="0" applyFont="1" applyProtection="1">
      <protection locked="0"/>
    </xf>
    <xf numFmtId="0" fontId="74" fillId="0" borderId="0" xfId="0" applyFont="1" applyAlignment="1" applyProtection="1">
      <alignment horizontal="center"/>
      <protection locked="0"/>
    </xf>
    <xf numFmtId="168" fontId="37" fillId="0" borderId="0" xfId="9" applyNumberFormat="1" applyFont="1" applyFill="1" applyBorder="1" applyAlignment="1" applyProtection="1">
      <alignment horizontal="left" vertical="center"/>
      <protection locked="0"/>
    </xf>
    <xf numFmtId="0" fontId="37" fillId="0" borderId="0" xfId="0" applyFont="1" applyAlignment="1" applyProtection="1">
      <alignment horizontal="center"/>
      <protection locked="0"/>
    </xf>
    <xf numFmtId="0" fontId="13" fillId="0" borderId="16" xfId="0" applyFont="1" applyBorder="1" applyAlignment="1" applyProtection="1">
      <alignment horizontal="center"/>
      <protection locked="0"/>
    </xf>
    <xf numFmtId="0" fontId="13" fillId="0" borderId="17" xfId="0" applyFont="1" applyBorder="1" applyAlignment="1" applyProtection="1">
      <alignment horizontal="left"/>
      <protection locked="0"/>
    </xf>
    <xf numFmtId="0" fontId="13" fillId="0" borderId="18" xfId="0" applyFont="1" applyBorder="1" applyAlignment="1" applyProtection="1">
      <alignment horizontal="center"/>
      <protection locked="0"/>
    </xf>
    <xf numFmtId="0" fontId="13" fillId="0" borderId="19" xfId="0" applyFont="1" applyBorder="1" applyAlignment="1" applyProtection="1">
      <alignment horizontal="center"/>
      <protection locked="0"/>
    </xf>
    <xf numFmtId="0" fontId="18" fillId="0" borderId="20" xfId="0" applyFont="1" applyBorder="1" applyAlignment="1" applyProtection="1">
      <alignment horizontal="center"/>
      <protection locked="0"/>
    </xf>
    <xf numFmtId="0" fontId="18" fillId="0" borderId="13" xfId="0" applyFont="1" applyBorder="1" applyAlignment="1" applyProtection="1">
      <alignment horizontal="left"/>
      <protection locked="0"/>
    </xf>
    <xf numFmtId="167" fontId="18" fillId="6" borderId="13" xfId="87" applyNumberFormat="1" applyFont="1" applyFill="1" applyBorder="1" applyAlignment="1" applyProtection="1">
      <alignment horizontal="right"/>
      <protection locked="0"/>
    </xf>
    <xf numFmtId="3" fontId="18" fillId="0" borderId="21" xfId="0" applyNumberFormat="1" applyFont="1" applyBorder="1" applyAlignment="1" applyProtection="1">
      <alignment horizontal="right"/>
      <protection hidden="1"/>
    </xf>
    <xf numFmtId="3" fontId="18" fillId="0" borderId="22" xfId="0" applyNumberFormat="1" applyFont="1" applyBorder="1" applyAlignment="1" applyProtection="1">
      <alignment horizontal="right"/>
      <protection hidden="1"/>
    </xf>
    <xf numFmtId="0" fontId="18" fillId="0" borderId="23" xfId="0" applyFont="1" applyBorder="1" applyAlignment="1" applyProtection="1">
      <alignment horizontal="center"/>
      <protection locked="0"/>
    </xf>
    <xf numFmtId="0" fontId="18" fillId="0" borderId="4" xfId="0" applyFont="1" applyBorder="1" applyAlignment="1" applyProtection="1">
      <alignment horizontal="left"/>
      <protection locked="0"/>
    </xf>
    <xf numFmtId="167" fontId="18" fillId="6" borderId="4" xfId="87" applyNumberFormat="1" applyFont="1" applyFill="1" applyBorder="1" applyAlignment="1" applyProtection="1">
      <alignment horizontal="right"/>
      <protection locked="0"/>
    </xf>
    <xf numFmtId="167" fontId="13" fillId="0" borderId="18" xfId="0" applyNumberFormat="1" applyFont="1" applyBorder="1" applyAlignment="1" applyProtection="1">
      <alignment horizontal="right"/>
      <protection locked="0"/>
    </xf>
    <xf numFmtId="167" fontId="13" fillId="0" borderId="19" xfId="0" applyNumberFormat="1" applyFont="1" applyBorder="1" applyAlignment="1" applyProtection="1">
      <alignment horizontal="right"/>
      <protection locked="0"/>
    </xf>
    <xf numFmtId="0" fontId="21" fillId="0" borderId="0" xfId="49" applyFont="1" applyProtection="1">
      <protection locked="0"/>
    </xf>
    <xf numFmtId="0" fontId="14" fillId="0" borderId="0" xfId="0" applyFont="1" applyProtection="1">
      <protection locked="0"/>
    </xf>
    <xf numFmtId="0" fontId="13" fillId="0" borderId="0" xfId="0" applyFont="1" applyAlignment="1" applyProtection="1">
      <alignment horizontal="right"/>
      <protection locked="0"/>
    </xf>
    <xf numFmtId="167" fontId="18" fillId="0" borderId="24" xfId="0" applyNumberFormat="1" applyFont="1" applyBorder="1" applyProtection="1">
      <protection locked="0"/>
    </xf>
    <xf numFmtId="0" fontId="15" fillId="0" borderId="0" xfId="0" applyFont="1" applyProtection="1">
      <protection locked="0"/>
    </xf>
    <xf numFmtId="0" fontId="18" fillId="6" borderId="0" xfId="0" applyFont="1" applyFill="1" applyProtection="1">
      <protection locked="0"/>
    </xf>
    <xf numFmtId="0" fontId="12" fillId="0" borderId="1" xfId="0" applyFont="1" applyBorder="1" applyProtection="1">
      <protection hidden="1"/>
    </xf>
    <xf numFmtId="0" fontId="12" fillId="0" borderId="5" xfId="0" applyFont="1" applyBorder="1" applyProtection="1">
      <protection hidden="1"/>
    </xf>
    <xf numFmtId="0" fontId="12" fillId="0" borderId="5" xfId="0" applyFont="1" applyBorder="1" applyAlignment="1" applyProtection="1">
      <alignment horizontal="left"/>
      <protection hidden="1"/>
    </xf>
    <xf numFmtId="0" fontId="18" fillId="0" borderId="5" xfId="0" applyFont="1" applyBorder="1" applyProtection="1">
      <protection hidden="1"/>
    </xf>
    <xf numFmtId="0" fontId="18" fillId="0" borderId="4" xfId="0" applyFont="1" applyBorder="1" applyProtection="1">
      <protection hidden="1"/>
    </xf>
    <xf numFmtId="0" fontId="12" fillId="0" borderId="25" xfId="0" applyFont="1" applyBorder="1" applyProtection="1">
      <protection hidden="1"/>
    </xf>
    <xf numFmtId="0" fontId="12" fillId="0" borderId="3" xfId="0" applyFont="1" applyBorder="1" applyProtection="1">
      <protection hidden="1"/>
    </xf>
    <xf numFmtId="0" fontId="19" fillId="0" borderId="5" xfId="0" applyFont="1" applyBorder="1" applyProtection="1">
      <protection hidden="1"/>
    </xf>
    <xf numFmtId="0" fontId="19" fillId="0" borderId="4" xfId="0" applyFont="1" applyBorder="1" applyProtection="1">
      <protection hidden="1"/>
    </xf>
    <xf numFmtId="0" fontId="19" fillId="0" borderId="0" xfId="0" applyFont="1" applyProtection="1">
      <protection hidden="1"/>
    </xf>
    <xf numFmtId="0" fontId="12" fillId="0" borderId="2" xfId="0" applyFont="1" applyBorder="1" applyProtection="1">
      <protection hidden="1"/>
    </xf>
    <xf numFmtId="0" fontId="13" fillId="0" borderId="0" xfId="0" applyFont="1" applyProtection="1">
      <protection hidden="1"/>
    </xf>
    <xf numFmtId="0" fontId="14" fillId="0" borderId="2" xfId="0" applyFont="1" applyBorder="1" applyProtection="1">
      <protection hidden="1"/>
    </xf>
    <xf numFmtId="0" fontId="19" fillId="0" borderId="2" xfId="0" applyFont="1" applyBorder="1" applyProtection="1">
      <protection hidden="1"/>
    </xf>
    <xf numFmtId="0" fontId="19" fillId="0" borderId="3" xfId="0" applyFont="1" applyBorder="1" applyProtection="1">
      <protection locked="0"/>
    </xf>
    <xf numFmtId="0" fontId="14" fillId="0" borderId="3" xfId="0" applyFont="1" applyBorder="1" applyProtection="1">
      <protection locked="0"/>
    </xf>
    <xf numFmtId="0" fontId="18" fillId="0" borderId="0" xfId="0" applyFont="1" applyProtection="1">
      <protection locked="0"/>
    </xf>
    <xf numFmtId="2" fontId="12" fillId="0" borderId="0" xfId="0" applyNumberFormat="1" applyFont="1" applyProtection="1">
      <protection locked="0"/>
    </xf>
    <xf numFmtId="0" fontId="19" fillId="0" borderId="0" xfId="0" applyFont="1" applyAlignment="1" applyProtection="1">
      <alignment horizontal="left"/>
      <protection locked="0"/>
    </xf>
    <xf numFmtId="2" fontId="19" fillId="0" borderId="0" xfId="0" applyNumberFormat="1" applyFont="1" applyProtection="1">
      <protection locked="0"/>
    </xf>
    <xf numFmtId="0" fontId="19" fillId="0" borderId="0" xfId="0" applyFont="1" applyProtection="1">
      <protection locked="0"/>
    </xf>
    <xf numFmtId="0" fontId="15" fillId="0" borderId="0" xfId="0" applyFont="1" applyAlignment="1" applyProtection="1">
      <alignment horizontal="left"/>
      <protection hidden="1"/>
    </xf>
    <xf numFmtId="0" fontId="16" fillId="0" borderId="0" xfId="0" applyFont="1" applyProtection="1">
      <protection hidden="1"/>
    </xf>
    <xf numFmtId="49" fontId="12" fillId="0" borderId="5" xfId="0" applyNumberFormat="1" applyFont="1" applyBorder="1" applyProtection="1">
      <protection hidden="1"/>
    </xf>
    <xf numFmtId="0" fontId="19" fillId="0" borderId="3" xfId="0" applyFont="1" applyBorder="1" applyProtection="1">
      <protection hidden="1"/>
    </xf>
    <xf numFmtId="0" fontId="12" fillId="0" borderId="3" xfId="0" applyFont="1" applyBorder="1" applyAlignment="1" applyProtection="1">
      <alignment horizontal="left"/>
      <protection hidden="1"/>
    </xf>
    <xf numFmtId="0" fontId="16" fillId="0" borderId="0" xfId="0" applyFont="1" applyAlignment="1" applyProtection="1">
      <alignment horizontal="right"/>
      <protection locked="0"/>
    </xf>
    <xf numFmtId="0" fontId="16" fillId="0" borderId="26" xfId="87" applyFont="1" applyBorder="1" applyAlignment="1" applyProtection="1">
      <alignment horizontal="center" vertical="top" wrapText="1"/>
      <protection locked="0"/>
    </xf>
    <xf numFmtId="0" fontId="16" fillId="0" borderId="8" xfId="87" applyFont="1" applyBorder="1" applyAlignment="1" applyProtection="1">
      <alignment horizontal="center" vertical="top" wrapText="1"/>
      <protection locked="0"/>
    </xf>
    <xf numFmtId="0" fontId="16" fillId="0" borderId="9" xfId="87" applyFont="1" applyBorder="1" applyAlignment="1" applyProtection="1">
      <alignment horizontal="center" vertical="top" wrapText="1"/>
      <protection locked="0"/>
    </xf>
    <xf numFmtId="0" fontId="16" fillId="0" borderId="23" xfId="87" applyFont="1" applyBorder="1" applyProtection="1">
      <protection locked="0"/>
    </xf>
    <xf numFmtId="0" fontId="16" fillId="0" borderId="5" xfId="87" applyFont="1" applyBorder="1" applyProtection="1">
      <protection locked="0"/>
    </xf>
    <xf numFmtId="167" fontId="16" fillId="0" borderId="5" xfId="87" applyNumberFormat="1" applyFont="1" applyBorder="1" applyProtection="1">
      <protection locked="0"/>
    </xf>
    <xf numFmtId="167" fontId="16" fillId="0" borderId="27" xfId="87" applyNumberFormat="1" applyFont="1" applyBorder="1" applyProtection="1">
      <protection locked="0"/>
    </xf>
    <xf numFmtId="0" fontId="17" fillId="6" borderId="10" xfId="87" applyFont="1" applyFill="1" applyBorder="1" applyProtection="1">
      <protection locked="0"/>
    </xf>
    <xf numFmtId="0" fontId="17" fillId="6" borderId="4" xfId="87" applyFont="1" applyFill="1" applyBorder="1" applyProtection="1">
      <protection locked="0"/>
    </xf>
    <xf numFmtId="0" fontId="17" fillId="6" borderId="7" xfId="87" applyFont="1" applyFill="1" applyBorder="1" applyProtection="1">
      <protection locked="0"/>
    </xf>
    <xf numFmtId="167" fontId="17" fillId="6" borderId="7" xfId="87" applyNumberFormat="1" applyFont="1" applyFill="1" applyBorder="1" applyProtection="1">
      <protection locked="0"/>
    </xf>
    <xf numFmtId="167" fontId="17" fillId="0" borderId="14" xfId="87" applyNumberFormat="1" applyFont="1" applyBorder="1" applyProtection="1">
      <protection locked="0"/>
    </xf>
    <xf numFmtId="0" fontId="17" fillId="6" borderId="28" xfId="87" applyFont="1" applyFill="1" applyBorder="1" applyProtection="1">
      <protection locked="0"/>
    </xf>
    <xf numFmtId="0" fontId="17" fillId="6" borderId="29" xfId="87" applyFont="1" applyFill="1" applyBorder="1" applyProtection="1">
      <protection locked="0"/>
    </xf>
    <xf numFmtId="0" fontId="16" fillId="0" borderId="23" xfId="87" applyFont="1" applyBorder="1" applyAlignment="1" applyProtection="1">
      <alignment horizontal="right"/>
      <protection locked="0"/>
    </xf>
    <xf numFmtId="0" fontId="16" fillId="0" borderId="5" xfId="87" applyFont="1" applyBorder="1" applyAlignment="1" applyProtection="1">
      <alignment horizontal="right"/>
      <protection locked="0"/>
    </xf>
    <xf numFmtId="0" fontId="16" fillId="0" borderId="4" xfId="87" applyFont="1" applyBorder="1" applyProtection="1">
      <protection locked="0"/>
    </xf>
    <xf numFmtId="167" fontId="16" fillId="0" borderId="7" xfId="87" applyNumberFormat="1" applyFont="1" applyBorder="1" applyProtection="1">
      <protection locked="0"/>
    </xf>
    <xf numFmtId="167" fontId="17" fillId="0" borderId="7" xfId="87" applyNumberFormat="1" applyFont="1" applyBorder="1" applyProtection="1">
      <protection locked="0"/>
    </xf>
    <xf numFmtId="167" fontId="16" fillId="0" borderId="14" xfId="87" applyNumberFormat="1" applyFont="1" applyBorder="1" applyProtection="1">
      <protection locked="0"/>
    </xf>
    <xf numFmtId="0" fontId="16" fillId="0" borderId="20" xfId="87" applyFont="1" applyBorder="1" applyProtection="1">
      <protection locked="0"/>
    </xf>
    <xf numFmtId="0" fontId="16" fillId="0" borderId="3" xfId="87" applyFont="1" applyBorder="1" applyProtection="1">
      <protection locked="0"/>
    </xf>
    <xf numFmtId="0" fontId="17" fillId="6" borderId="30" xfId="87" applyFont="1" applyFill="1" applyBorder="1" applyProtection="1">
      <protection locked="0"/>
    </xf>
    <xf numFmtId="167" fontId="16" fillId="0" borderId="4" xfId="87" applyNumberFormat="1" applyFont="1" applyBorder="1" applyProtection="1">
      <protection locked="0"/>
    </xf>
    <xf numFmtId="0" fontId="16" fillId="0" borderId="31" xfId="87" applyFont="1" applyBorder="1" applyAlignment="1" applyProtection="1">
      <alignment horizontal="right"/>
      <protection locked="0"/>
    </xf>
    <xf numFmtId="0" fontId="16" fillId="0" borderId="32" xfId="87" applyFont="1" applyBorder="1" applyAlignment="1" applyProtection="1">
      <alignment horizontal="right"/>
      <protection locked="0"/>
    </xf>
    <xf numFmtId="0" fontId="16" fillId="0" borderId="33" xfId="87" applyFont="1" applyBorder="1" applyProtection="1">
      <protection locked="0"/>
    </xf>
    <xf numFmtId="167" fontId="16" fillId="0" borderId="12" xfId="87" applyNumberFormat="1" applyFont="1" applyBorder="1" applyProtection="1">
      <protection locked="0"/>
    </xf>
    <xf numFmtId="167" fontId="17" fillId="0" borderId="12" xfId="87" applyNumberFormat="1" applyFont="1" applyBorder="1" applyProtection="1">
      <protection locked="0"/>
    </xf>
    <xf numFmtId="167" fontId="16" fillId="0" borderId="15" xfId="87" applyNumberFormat="1" applyFont="1" applyBorder="1" applyProtection="1">
      <protection locked="0"/>
    </xf>
    <xf numFmtId="0" fontId="42" fillId="0" borderId="0" xfId="88" applyFont="1" applyProtection="1">
      <protection locked="0"/>
    </xf>
    <xf numFmtId="0" fontId="42" fillId="0" borderId="0" xfId="88" applyFont="1" applyAlignment="1" applyProtection="1">
      <alignment horizontal="right"/>
      <protection locked="0"/>
    </xf>
    <xf numFmtId="0" fontId="43" fillId="0" borderId="6" xfId="87" applyFont="1" applyBorder="1" applyAlignment="1" applyProtection="1">
      <alignment horizontal="center" vertical="center" wrapText="1"/>
      <protection locked="0"/>
    </xf>
    <xf numFmtId="0" fontId="43" fillId="0" borderId="8" xfId="87" applyFont="1" applyBorder="1" applyAlignment="1" applyProtection="1">
      <alignment horizontal="center" vertical="center" wrapText="1"/>
      <protection locked="0"/>
    </xf>
    <xf numFmtId="0" fontId="43" fillId="0" borderId="9" xfId="87" applyFont="1" applyBorder="1" applyAlignment="1" applyProtection="1">
      <alignment horizontal="center" vertical="center" wrapText="1"/>
      <protection locked="0"/>
    </xf>
    <xf numFmtId="0" fontId="42" fillId="0" borderId="10" xfId="87" applyFont="1" applyBorder="1" applyAlignment="1" applyProtection="1">
      <alignment horizontal="center"/>
      <protection locked="0"/>
    </xf>
    <xf numFmtId="0" fontId="19" fillId="6" borderId="1" xfId="88" applyFont="1" applyFill="1" applyBorder="1" applyAlignment="1" applyProtection="1">
      <alignment horizontal="left" vertical="center" wrapText="1"/>
      <protection locked="0"/>
    </xf>
    <xf numFmtId="167" fontId="19" fillId="0" borderId="7" xfId="87" applyNumberFormat="1" applyFont="1" applyBorder="1" applyAlignment="1" applyProtection="1">
      <alignment horizontal="right" vertical="center" wrapText="1"/>
      <protection locked="0"/>
    </xf>
    <xf numFmtId="167" fontId="42" fillId="0" borderId="7" xfId="87" applyNumberFormat="1" applyFont="1" applyBorder="1" applyAlignment="1" applyProtection="1">
      <alignment horizontal="right"/>
      <protection locked="0"/>
    </xf>
    <xf numFmtId="170" fontId="42" fillId="0" borderId="14" xfId="87" applyNumberFormat="1" applyFont="1" applyBorder="1" applyAlignment="1" applyProtection="1">
      <alignment horizontal="center"/>
      <protection locked="0"/>
    </xf>
    <xf numFmtId="0" fontId="42" fillId="0" borderId="10" xfId="88" applyFont="1" applyBorder="1" applyAlignment="1" applyProtection="1">
      <alignment horizontal="center"/>
      <protection locked="0"/>
    </xf>
    <xf numFmtId="0" fontId="42" fillId="0" borderId="11" xfId="88" applyFont="1" applyBorder="1" applyProtection="1">
      <protection locked="0"/>
    </xf>
    <xf numFmtId="0" fontId="12" fillId="0" borderId="34" xfId="88" applyFont="1" applyBorder="1" applyAlignment="1" applyProtection="1">
      <alignment horizontal="left"/>
      <protection locked="0"/>
    </xf>
    <xf numFmtId="167" fontId="12" fillId="0" borderId="12" xfId="88" applyNumberFormat="1" applyFont="1" applyBorder="1" applyAlignment="1" applyProtection="1">
      <alignment horizontal="right"/>
      <protection locked="0"/>
    </xf>
    <xf numFmtId="170" fontId="12" fillId="0" borderId="15" xfId="87" applyNumberFormat="1" applyFont="1" applyBorder="1" applyAlignment="1" applyProtection="1">
      <alignment horizontal="center"/>
      <protection locked="0"/>
    </xf>
    <xf numFmtId="0" fontId="13" fillId="0" borderId="0" xfId="0" applyFont="1" applyAlignment="1" applyProtection="1">
      <alignment horizontal="right"/>
      <protection hidden="1"/>
    </xf>
    <xf numFmtId="0" fontId="16" fillId="0" borderId="0" xfId="0" applyFont="1" applyAlignment="1" applyProtection="1">
      <alignment horizontal="right"/>
      <protection hidden="1"/>
    </xf>
    <xf numFmtId="0" fontId="39" fillId="6" borderId="0" xfId="49" applyFont="1" applyFill="1" applyProtection="1">
      <protection locked="0"/>
    </xf>
    <xf numFmtId="0" fontId="13" fillId="6" borderId="0" xfId="0" applyFont="1" applyFill="1" applyAlignment="1" applyProtection="1">
      <alignment horizontal="right"/>
      <protection locked="0"/>
    </xf>
    <xf numFmtId="0" fontId="27" fillId="6" borderId="0" xfId="94" applyFont="1" applyFill="1" applyProtection="1">
      <protection locked="0"/>
    </xf>
    <xf numFmtId="0" fontId="13" fillId="6" borderId="0" xfId="0" applyFont="1" applyFill="1" applyAlignment="1" applyProtection="1">
      <alignment horizontal="center"/>
      <protection locked="0"/>
    </xf>
    <xf numFmtId="0" fontId="18" fillId="0" borderId="13" xfId="0" applyFont="1" applyBorder="1" applyAlignment="1" applyProtection="1">
      <alignment horizontal="left" wrapText="1"/>
      <protection locked="0"/>
    </xf>
    <xf numFmtId="0" fontId="18" fillId="0" borderId="4" xfId="0" applyFont="1" applyBorder="1" applyAlignment="1" applyProtection="1">
      <alignment horizontal="left" wrapText="1"/>
      <protection locked="0"/>
    </xf>
    <xf numFmtId="0" fontId="21" fillId="0" borderId="0" xfId="49" applyFont="1" applyAlignment="1" applyProtection="1">
      <alignment horizontal="left" vertical="top"/>
      <protection locked="0"/>
    </xf>
    <xf numFmtId="0" fontId="39" fillId="0" borderId="0" xfId="49" applyFont="1" applyAlignment="1" applyProtection="1">
      <alignment horizontal="justify" vertical="top" wrapText="1"/>
      <protection locked="0"/>
    </xf>
    <xf numFmtId="0" fontId="19" fillId="0" borderId="5" xfId="0" applyFont="1" applyBorder="1"/>
    <xf numFmtId="0" fontId="19" fillId="0" borderId="4" xfId="0" applyFont="1" applyBorder="1"/>
    <xf numFmtId="0" fontId="12" fillId="0" borderId="2" xfId="0" applyFont="1" applyBorder="1"/>
    <xf numFmtId="0" fontId="15" fillId="0" borderId="0" xfId="87" applyFont="1" applyAlignment="1" applyProtection="1">
      <alignment horizontal="left"/>
      <protection hidden="1"/>
    </xf>
    <xf numFmtId="0" fontId="16" fillId="0" borderId="0" xfId="87" applyFont="1" applyAlignment="1" applyProtection="1">
      <alignment horizontal="left"/>
      <protection hidden="1"/>
    </xf>
    <xf numFmtId="0" fontId="17" fillId="6" borderId="0" xfId="87" applyFont="1" applyFill="1" applyProtection="1">
      <protection locked="0"/>
    </xf>
    <xf numFmtId="0" fontId="17" fillId="6" borderId="0" xfId="87" applyFont="1" applyFill="1" applyAlignment="1" applyProtection="1">
      <alignment vertical="top"/>
      <protection locked="0"/>
    </xf>
    <xf numFmtId="0" fontId="16" fillId="0" borderId="0" xfId="87" applyFont="1" applyAlignment="1" applyProtection="1">
      <alignment horizontal="center"/>
      <protection hidden="1"/>
    </xf>
    <xf numFmtId="0" fontId="17" fillId="0" borderId="0" xfId="87" applyFont="1" applyProtection="1">
      <protection locked="0"/>
    </xf>
    <xf numFmtId="0" fontId="17" fillId="0" borderId="0" xfId="87" applyFont="1" applyProtection="1">
      <protection hidden="1"/>
    </xf>
    <xf numFmtId="0" fontId="13" fillId="0" borderId="0" xfId="87" applyFont="1" applyAlignment="1" applyProtection="1">
      <alignment horizontal="center"/>
      <protection hidden="1"/>
    </xf>
    <xf numFmtId="0" fontId="16" fillId="0" borderId="5" xfId="0" applyFont="1" applyBorder="1" applyProtection="1">
      <protection hidden="1"/>
    </xf>
    <xf numFmtId="0" fontId="17" fillId="0" borderId="4" xfId="0" applyFont="1" applyBorder="1" applyProtection="1">
      <protection hidden="1"/>
    </xf>
    <xf numFmtId="0" fontId="16" fillId="0" borderId="3" xfId="0" applyFont="1" applyBorder="1" applyProtection="1">
      <protection hidden="1"/>
    </xf>
    <xf numFmtId="0" fontId="16" fillId="0" borderId="25" xfId="0" applyFont="1" applyBorder="1" applyProtection="1">
      <protection hidden="1"/>
    </xf>
    <xf numFmtId="0" fontId="17" fillId="0" borderId="13" xfId="0" applyFont="1" applyBorder="1" applyProtection="1">
      <protection hidden="1"/>
    </xf>
    <xf numFmtId="0" fontId="16" fillId="0" borderId="0" xfId="87" applyFont="1" applyAlignment="1" applyProtection="1">
      <alignment horizontal="center"/>
      <protection locked="0"/>
    </xf>
    <xf numFmtId="0" fontId="17" fillId="0" borderId="10" xfId="87" applyFont="1" applyBorder="1" applyProtection="1">
      <protection locked="0"/>
    </xf>
    <xf numFmtId="0" fontId="16" fillId="0" borderId="1" xfId="87" applyFont="1" applyBorder="1" applyProtection="1">
      <protection locked="0"/>
    </xf>
    <xf numFmtId="0" fontId="16" fillId="0" borderId="31" xfId="87" applyFont="1" applyBorder="1" applyAlignment="1" applyProtection="1">
      <alignment horizontal="left"/>
      <protection locked="0"/>
    </xf>
    <xf numFmtId="0" fontId="16" fillId="0" borderId="32" xfId="87" applyFont="1" applyBorder="1" applyAlignment="1" applyProtection="1">
      <alignment horizontal="left"/>
      <protection locked="0"/>
    </xf>
    <xf numFmtId="167" fontId="16" fillId="0" borderId="32" xfId="87" applyNumberFormat="1" applyFont="1" applyBorder="1" applyAlignment="1" applyProtection="1">
      <alignment horizontal="left"/>
      <protection locked="0"/>
    </xf>
    <xf numFmtId="167" fontId="16" fillId="0" borderId="33" xfId="87" applyNumberFormat="1" applyFont="1" applyBorder="1" applyAlignment="1" applyProtection="1">
      <alignment horizontal="left"/>
      <protection locked="0"/>
    </xf>
    <xf numFmtId="0" fontId="16" fillId="6" borderId="0" xfId="87" applyFont="1" applyFill="1" applyProtection="1">
      <protection locked="0"/>
    </xf>
    <xf numFmtId="0" fontId="15" fillId="0" borderId="0" xfId="87" applyFont="1" applyProtection="1">
      <protection hidden="1"/>
    </xf>
    <xf numFmtId="0" fontId="14" fillId="0" borderId="0" xfId="87" applyFont="1" applyProtection="1">
      <protection hidden="1"/>
    </xf>
    <xf numFmtId="0" fontId="14" fillId="6" borderId="0" xfId="75" applyFont="1" applyFill="1" applyProtection="1">
      <protection locked="0"/>
    </xf>
    <xf numFmtId="14" fontId="15" fillId="0" borderId="0" xfId="87" applyNumberFormat="1" applyFont="1" applyAlignment="1" applyProtection="1">
      <alignment horizontal="center"/>
      <protection hidden="1"/>
    </xf>
    <xf numFmtId="0" fontId="15" fillId="0" borderId="0" xfId="92" applyFont="1" applyAlignment="1" applyProtection="1">
      <alignment vertical="center"/>
      <protection hidden="1"/>
    </xf>
    <xf numFmtId="0" fontId="15" fillId="0" borderId="0" xfId="87" applyFont="1" applyAlignment="1" applyProtection="1">
      <alignment horizontal="center"/>
      <protection hidden="1"/>
    </xf>
    <xf numFmtId="0" fontId="16" fillId="0" borderId="1" xfId="84" applyFont="1" applyBorder="1" applyAlignment="1" applyProtection="1">
      <alignment vertical="top"/>
      <protection hidden="1"/>
    </xf>
    <xf numFmtId="0" fontId="16" fillId="0" borderId="5" xfId="84" applyFont="1" applyBorder="1" applyAlignment="1" applyProtection="1">
      <alignment horizontal="left" vertical="top"/>
      <protection hidden="1"/>
    </xf>
    <xf numFmtId="0" fontId="16" fillId="0" borderId="1" xfId="93" applyFont="1" applyBorder="1" applyProtection="1">
      <alignment horizontal="left" vertical="center"/>
      <protection hidden="1"/>
    </xf>
    <xf numFmtId="0" fontId="35" fillId="0" borderId="5" xfId="56" applyFont="1" applyBorder="1" applyProtection="1">
      <protection hidden="1"/>
    </xf>
    <xf numFmtId="0" fontId="17" fillId="0" borderId="5" xfId="87" applyFont="1" applyBorder="1" applyProtection="1">
      <protection hidden="1"/>
    </xf>
    <xf numFmtId="0" fontId="17" fillId="0" borderId="4" xfId="87" applyFont="1" applyBorder="1" applyProtection="1">
      <protection hidden="1"/>
    </xf>
    <xf numFmtId="14" fontId="16" fillId="0" borderId="5" xfId="84" applyNumberFormat="1" applyFont="1" applyBorder="1" applyAlignment="1" applyProtection="1">
      <alignment horizontal="left" vertical="top"/>
      <protection hidden="1"/>
    </xf>
    <xf numFmtId="0" fontId="16" fillId="0" borderId="25" xfId="84" applyFont="1" applyBorder="1" applyAlignment="1" applyProtection="1">
      <alignment horizontal="left" vertical="top"/>
      <protection hidden="1"/>
    </xf>
    <xf numFmtId="0" fontId="17" fillId="0" borderId="3" xfId="75" applyFont="1" applyBorder="1" applyProtection="1">
      <protection hidden="1"/>
    </xf>
    <xf numFmtId="0" fontId="16" fillId="0" borderId="3" xfId="84" applyFont="1" applyBorder="1" applyAlignment="1" applyProtection="1">
      <alignment horizontal="left" vertical="top"/>
      <protection hidden="1"/>
    </xf>
    <xf numFmtId="0" fontId="13" fillId="0" borderId="3" xfId="0" applyFont="1" applyBorder="1" applyProtection="1">
      <protection hidden="1"/>
    </xf>
    <xf numFmtId="0" fontId="17" fillId="0" borderId="13" xfId="87" applyFont="1" applyBorder="1" applyProtection="1">
      <protection hidden="1"/>
    </xf>
    <xf numFmtId="0" fontId="15" fillId="0" borderId="0" xfId="84" applyFont="1" applyAlignment="1" applyProtection="1">
      <alignment vertical="top"/>
      <protection locked="0"/>
    </xf>
    <xf numFmtId="14" fontId="15" fillId="0" borderId="0" xfId="84" applyNumberFormat="1" applyFont="1" applyAlignment="1" applyProtection="1">
      <alignment horizontal="left" vertical="top"/>
      <protection locked="0"/>
    </xf>
    <xf numFmtId="14" fontId="15" fillId="0" borderId="2" xfId="84" applyNumberFormat="1" applyFont="1" applyBorder="1" applyAlignment="1" applyProtection="1">
      <alignment horizontal="left" vertical="top"/>
      <protection locked="0"/>
    </xf>
    <xf numFmtId="0" fontId="15" fillId="0" borderId="0" xfId="84" applyFont="1" applyAlignment="1" applyProtection="1">
      <alignment horizontal="left" vertical="top"/>
      <protection locked="0"/>
    </xf>
    <xf numFmtId="0" fontId="15" fillId="0" borderId="2" xfId="84" applyFont="1" applyBorder="1" applyAlignment="1" applyProtection="1">
      <alignment horizontal="left" vertical="top"/>
      <protection locked="0"/>
    </xf>
    <xf numFmtId="0" fontId="14" fillId="0" borderId="0" xfId="75" applyFont="1" applyProtection="1">
      <protection locked="0"/>
    </xf>
    <xf numFmtId="0" fontId="14" fillId="0" borderId="0" xfId="87" applyFont="1" applyProtection="1">
      <protection locked="0"/>
    </xf>
    <xf numFmtId="0" fontId="14" fillId="6" borderId="0" xfId="87" applyFont="1" applyFill="1" applyProtection="1">
      <protection locked="0"/>
    </xf>
    <xf numFmtId="0" fontId="42" fillId="0" borderId="0" xfId="87" applyFont="1" applyProtection="1">
      <protection locked="0"/>
    </xf>
    <xf numFmtId="0" fontId="16" fillId="0" borderId="6" xfId="87" applyFont="1" applyBorder="1" applyAlignment="1" applyProtection="1">
      <alignment horizontal="center" vertical="top" wrapText="1"/>
      <protection locked="0"/>
    </xf>
    <xf numFmtId="0" fontId="16" fillId="0" borderId="35" xfId="87" applyFont="1" applyBorder="1" applyAlignment="1" applyProtection="1">
      <alignment horizontal="center" vertical="top" wrapText="1"/>
      <protection locked="0"/>
    </xf>
    <xf numFmtId="0" fontId="17" fillId="0" borderId="36" xfId="87" applyFont="1" applyBorder="1" applyProtection="1">
      <protection locked="0"/>
    </xf>
    <xf numFmtId="0" fontId="16" fillId="0" borderId="27" xfId="87" applyFont="1" applyBorder="1" applyProtection="1">
      <protection locked="0"/>
    </xf>
    <xf numFmtId="0" fontId="17" fillId="6" borderId="1" xfId="87" applyFont="1" applyFill="1" applyBorder="1" applyProtection="1">
      <protection locked="0"/>
    </xf>
    <xf numFmtId="10" fontId="17" fillId="6" borderId="7" xfId="87" applyNumberFormat="1" applyFont="1" applyFill="1" applyBorder="1" applyProtection="1">
      <protection locked="0"/>
    </xf>
    <xf numFmtId="167" fontId="17" fillId="6" borderId="14" xfId="87" applyNumberFormat="1" applyFont="1" applyFill="1" applyBorder="1" applyProtection="1">
      <protection locked="0"/>
    </xf>
    <xf numFmtId="0" fontId="12" fillId="6" borderId="1" xfId="87" quotePrefix="1" applyFont="1" applyFill="1" applyBorder="1" applyProtection="1">
      <protection locked="0"/>
    </xf>
    <xf numFmtId="167" fontId="17" fillId="4" borderId="7" xfId="87" applyNumberFormat="1" applyFont="1" applyFill="1" applyBorder="1" applyProtection="1">
      <protection locked="0"/>
    </xf>
    <xf numFmtId="10" fontId="17" fillId="4" borderId="7" xfId="87" applyNumberFormat="1" applyFont="1" applyFill="1" applyBorder="1" applyProtection="1">
      <protection locked="0"/>
    </xf>
    <xf numFmtId="167" fontId="17" fillId="4" borderId="14" xfId="87" applyNumberFormat="1" applyFont="1" applyFill="1" applyBorder="1" applyProtection="1">
      <protection locked="0"/>
    </xf>
    <xf numFmtId="167" fontId="16" fillId="0" borderId="4" xfId="87" applyNumberFormat="1" applyFont="1" applyBorder="1" applyAlignment="1" applyProtection="1">
      <alignment horizontal="right"/>
      <protection locked="0"/>
    </xf>
    <xf numFmtId="10" fontId="16" fillId="4" borderId="7" xfId="87" applyNumberFormat="1" applyFont="1" applyFill="1" applyBorder="1" applyProtection="1">
      <protection locked="0"/>
    </xf>
    <xf numFmtId="167" fontId="16" fillId="4" borderId="14" xfId="87" applyNumberFormat="1" applyFont="1" applyFill="1" applyBorder="1" applyProtection="1">
      <protection locked="0"/>
    </xf>
    <xf numFmtId="167" fontId="17" fillId="2" borderId="7" xfId="87" applyNumberFormat="1" applyFont="1" applyFill="1" applyBorder="1" applyProtection="1">
      <protection locked="0"/>
    </xf>
    <xf numFmtId="10" fontId="16" fillId="0" borderId="5" xfId="87" applyNumberFormat="1" applyFont="1" applyBorder="1" applyProtection="1">
      <protection locked="0"/>
    </xf>
    <xf numFmtId="167" fontId="16" fillId="0" borderId="33" xfId="87" applyNumberFormat="1" applyFont="1" applyBorder="1" applyAlignment="1" applyProtection="1">
      <alignment horizontal="right"/>
      <protection locked="0"/>
    </xf>
    <xf numFmtId="10" fontId="16" fillId="4" borderId="12" xfId="87" applyNumberFormat="1" applyFont="1" applyFill="1" applyBorder="1" applyProtection="1">
      <protection locked="0"/>
    </xf>
    <xf numFmtId="167" fontId="16" fillId="4" borderId="15" xfId="87" applyNumberFormat="1" applyFont="1" applyFill="1" applyBorder="1" applyProtection="1">
      <protection locked="0"/>
    </xf>
    <xf numFmtId="0" fontId="27" fillId="6" borderId="0" xfId="87" applyFont="1" applyFill="1" applyProtection="1">
      <protection locked="0"/>
    </xf>
    <xf numFmtId="0" fontId="16" fillId="0" borderId="37" xfId="93" applyFont="1" applyBorder="1" applyProtection="1">
      <alignment horizontal="left" vertical="center"/>
      <protection hidden="1"/>
    </xf>
    <xf numFmtId="0" fontId="16" fillId="0" borderId="2" xfId="84" applyFont="1" applyBorder="1" applyAlignment="1" applyProtection="1">
      <alignment horizontal="left" vertical="top"/>
      <protection hidden="1"/>
    </xf>
    <xf numFmtId="0" fontId="35" fillId="0" borderId="2" xfId="56" applyFont="1" applyBorder="1" applyProtection="1">
      <protection hidden="1"/>
    </xf>
    <xf numFmtId="0" fontId="17" fillId="0" borderId="2" xfId="87" applyFont="1" applyBorder="1" applyProtection="1">
      <protection hidden="1"/>
    </xf>
    <xf numFmtId="0" fontId="17" fillId="0" borderId="29" xfId="87" applyFont="1" applyBorder="1" applyProtection="1">
      <protection hidden="1"/>
    </xf>
    <xf numFmtId="0" fontId="16" fillId="0" borderId="1" xfId="84" applyFont="1" applyBorder="1" applyAlignment="1" applyProtection="1">
      <alignment horizontal="left" vertical="top"/>
      <protection hidden="1"/>
    </xf>
    <xf numFmtId="0" fontId="17" fillId="0" borderId="5" xfId="75" applyFont="1" applyBorder="1" applyProtection="1">
      <protection hidden="1"/>
    </xf>
    <xf numFmtId="0" fontId="16" fillId="0" borderId="0" xfId="87" applyFont="1" applyProtection="1">
      <protection locked="0"/>
    </xf>
    <xf numFmtId="0" fontId="12" fillId="0" borderId="6" xfId="87" applyFont="1" applyBorder="1" applyAlignment="1" applyProtection="1">
      <alignment horizontal="center" vertical="top" wrapText="1"/>
      <protection locked="0"/>
    </xf>
    <xf numFmtId="0" fontId="12" fillId="0" borderId="8" xfId="87" applyFont="1" applyBorder="1" applyAlignment="1" applyProtection="1">
      <alignment horizontal="center" vertical="top" wrapText="1"/>
      <protection locked="0"/>
    </xf>
    <xf numFmtId="0" fontId="12" fillId="0" borderId="9" xfId="87" applyFont="1" applyBorder="1" applyAlignment="1" applyProtection="1">
      <alignment horizontal="center" vertical="top" wrapText="1"/>
      <protection locked="0"/>
    </xf>
    <xf numFmtId="0" fontId="16" fillId="0" borderId="36" xfId="87" applyFont="1" applyBorder="1" applyAlignment="1" applyProtection="1">
      <alignment horizontal="center" vertical="top" wrapText="1"/>
      <protection locked="0"/>
    </xf>
    <xf numFmtId="0" fontId="16" fillId="0" borderId="0" xfId="87" applyFont="1" applyAlignment="1" applyProtection="1">
      <alignment horizontal="center" vertical="top" wrapText="1"/>
      <protection locked="0"/>
    </xf>
    <xf numFmtId="0" fontId="16" fillId="0" borderId="38" xfId="87" applyFont="1" applyBorder="1" applyAlignment="1" applyProtection="1">
      <alignment horizontal="center" vertical="top" wrapText="1"/>
      <protection locked="0"/>
    </xf>
    <xf numFmtId="14" fontId="17" fillId="6" borderId="7" xfId="87" applyNumberFormat="1" applyFont="1" applyFill="1" applyBorder="1" applyProtection="1">
      <protection locked="0"/>
    </xf>
    <xf numFmtId="167" fontId="16" fillId="0" borderId="12" xfId="87" applyNumberFormat="1" applyFont="1" applyBorder="1" applyAlignment="1" applyProtection="1">
      <alignment horizontal="right"/>
      <protection locked="0"/>
    </xf>
    <xf numFmtId="167" fontId="17" fillId="0" borderId="0" xfId="87" applyNumberFormat="1" applyFont="1" applyProtection="1">
      <protection locked="0"/>
    </xf>
    <xf numFmtId="0" fontId="12" fillId="0" borderId="0" xfId="87" applyFont="1" applyProtection="1">
      <protection locked="0"/>
    </xf>
    <xf numFmtId="0" fontId="6" fillId="0" borderId="0" xfId="87" applyProtection="1">
      <protection locked="0"/>
    </xf>
    <xf numFmtId="0" fontId="12" fillId="0" borderId="8" xfId="87" applyFont="1" applyBorder="1" applyAlignment="1" applyProtection="1">
      <alignment horizontal="center" vertical="center" wrapText="1"/>
      <protection locked="0"/>
    </xf>
    <xf numFmtId="0" fontId="43" fillId="0" borderId="36" xfId="87" applyFont="1" applyBorder="1" applyAlignment="1" applyProtection="1">
      <alignment horizontal="center" vertical="center"/>
      <protection locked="0"/>
    </xf>
    <xf numFmtId="0" fontId="43" fillId="0" borderId="0" xfId="87" applyFont="1" applyAlignment="1" applyProtection="1">
      <alignment horizontal="center" vertical="center" wrapText="1"/>
      <protection locked="0"/>
    </xf>
    <xf numFmtId="167" fontId="43" fillId="0" borderId="0" xfId="87" applyNumberFormat="1" applyFont="1" applyAlignment="1" applyProtection="1">
      <alignment horizontal="center" vertical="center" wrapText="1"/>
      <protection locked="0"/>
    </xf>
    <xf numFmtId="167" fontId="43" fillId="0" borderId="38" xfId="87" applyNumberFormat="1" applyFont="1" applyBorder="1" applyAlignment="1" applyProtection="1">
      <alignment horizontal="center" vertical="center" wrapText="1"/>
      <protection locked="0"/>
    </xf>
    <xf numFmtId="0" fontId="42" fillId="6" borderId="10" xfId="87" applyFont="1" applyFill="1" applyBorder="1" applyAlignment="1" applyProtection="1">
      <alignment horizontal="left"/>
      <protection locked="0"/>
    </xf>
    <xf numFmtId="0" fontId="42" fillId="6" borderId="7" xfId="87" applyFont="1" applyFill="1" applyBorder="1" applyAlignment="1" applyProtection="1">
      <alignment horizontal="left"/>
      <protection locked="0"/>
    </xf>
    <xf numFmtId="167" fontId="42" fillId="6" borderId="7" xfId="87" applyNumberFormat="1" applyFont="1" applyFill="1" applyBorder="1" applyProtection="1">
      <protection locked="0"/>
    </xf>
    <xf numFmtId="167" fontId="42" fillId="0" borderId="14" xfId="87" applyNumberFormat="1" applyFont="1" applyBorder="1" applyProtection="1">
      <protection locked="0"/>
    </xf>
    <xf numFmtId="167" fontId="12" fillId="0" borderId="12" xfId="87" applyNumberFormat="1" applyFont="1" applyBorder="1" applyAlignment="1" applyProtection="1">
      <alignment horizontal="right"/>
      <protection locked="0"/>
    </xf>
    <xf numFmtId="167" fontId="12" fillId="0" borderId="15" xfId="87" applyNumberFormat="1" applyFont="1" applyBorder="1" applyAlignment="1" applyProtection="1">
      <alignment horizontal="right"/>
      <protection locked="0"/>
    </xf>
    <xf numFmtId="0" fontId="15" fillId="0" borderId="0" xfId="0" applyFont="1" applyProtection="1">
      <protection hidden="1"/>
    </xf>
    <xf numFmtId="0" fontId="14" fillId="0" borderId="0" xfId="0" applyFont="1" applyProtection="1">
      <protection hidden="1"/>
    </xf>
    <xf numFmtId="0" fontId="15" fillId="0" borderId="0" xfId="92" applyFont="1" applyAlignment="1" applyProtection="1">
      <alignment vertical="center" wrapText="1"/>
      <protection hidden="1"/>
    </xf>
    <xf numFmtId="0" fontId="14" fillId="0" borderId="0" xfId="92" applyFont="1" applyProtection="1">
      <protection hidden="1"/>
    </xf>
    <xf numFmtId="0" fontId="16" fillId="0" borderId="5" xfId="0" applyFont="1" applyBorder="1" applyAlignment="1" applyProtection="1">
      <alignment horizontal="right"/>
      <protection hidden="1"/>
    </xf>
    <xf numFmtId="0" fontId="16" fillId="0" borderId="4" xfId="87" applyFont="1" applyBorder="1" applyAlignment="1" applyProtection="1">
      <alignment horizontal="center"/>
      <protection hidden="1"/>
    </xf>
    <xf numFmtId="0" fontId="16" fillId="0" borderId="0" xfId="91" applyFont="1" applyProtection="1">
      <protection hidden="1"/>
    </xf>
    <xf numFmtId="0" fontId="16" fillId="0" borderId="0" xfId="91" applyFont="1" applyProtection="1">
      <protection locked="0"/>
    </xf>
    <xf numFmtId="0" fontId="16" fillId="0" borderId="0" xfId="0" applyFont="1" applyProtection="1">
      <protection locked="0"/>
    </xf>
    <xf numFmtId="0" fontId="17" fillId="0" borderId="0" xfId="91" applyFont="1" applyProtection="1">
      <protection locked="0"/>
    </xf>
    <xf numFmtId="0" fontId="43" fillId="0" borderId="7" xfId="87" applyFont="1" applyBorder="1" applyAlignment="1" applyProtection="1">
      <alignment horizontal="center" vertical="center" wrapText="1"/>
      <protection locked="0"/>
    </xf>
    <xf numFmtId="167" fontId="12" fillId="0" borderId="5" xfId="87" applyNumberFormat="1" applyFont="1" applyBorder="1" applyProtection="1">
      <protection locked="0"/>
    </xf>
    <xf numFmtId="167" fontId="12" fillId="0" borderId="27" xfId="87" applyNumberFormat="1" applyFont="1" applyBorder="1" applyProtection="1">
      <protection locked="0"/>
    </xf>
    <xf numFmtId="167" fontId="12" fillId="0" borderId="23" xfId="87" applyNumberFormat="1" applyFont="1" applyBorder="1" applyProtection="1">
      <protection locked="0"/>
    </xf>
    <xf numFmtId="167" fontId="42" fillId="6" borderId="10" xfId="87" applyNumberFormat="1" applyFont="1" applyFill="1" applyBorder="1" applyProtection="1">
      <protection locked="0"/>
    </xf>
    <xf numFmtId="167" fontId="12" fillId="0" borderId="23" xfId="87" applyNumberFormat="1" applyFont="1" applyBorder="1" applyAlignment="1" applyProtection="1">
      <alignment horizontal="left"/>
      <protection locked="0"/>
    </xf>
    <xf numFmtId="167" fontId="12" fillId="0" borderId="4" xfId="87" applyNumberFormat="1" applyFont="1" applyBorder="1" applyAlignment="1" applyProtection="1">
      <alignment horizontal="right"/>
      <protection locked="0"/>
    </xf>
    <xf numFmtId="167" fontId="12" fillId="0" borderId="7" xfId="87" applyNumberFormat="1" applyFont="1" applyBorder="1" applyProtection="1">
      <protection locked="0"/>
    </xf>
    <xf numFmtId="167" fontId="12" fillId="0" borderId="14" xfId="87" applyNumberFormat="1" applyFont="1" applyBorder="1" applyProtection="1">
      <protection locked="0"/>
    </xf>
    <xf numFmtId="0" fontId="12" fillId="0" borderId="11" xfId="87" applyFont="1" applyBorder="1" applyAlignment="1" applyProtection="1">
      <alignment horizontal="left"/>
      <protection locked="0"/>
    </xf>
    <xf numFmtId="0" fontId="12" fillId="0" borderId="34" xfId="87" applyFont="1" applyBorder="1" applyAlignment="1" applyProtection="1">
      <alignment horizontal="left"/>
      <protection locked="0"/>
    </xf>
    <xf numFmtId="0" fontId="19" fillId="0" borderId="13" xfId="0" applyFont="1" applyBorder="1" applyProtection="1">
      <protection hidden="1"/>
    </xf>
    <xf numFmtId="0" fontId="46" fillId="6" borderId="0" xfId="87" applyFont="1" applyFill="1" applyProtection="1">
      <protection locked="0"/>
    </xf>
    <xf numFmtId="167" fontId="12" fillId="0" borderId="36" xfId="87" quotePrefix="1" applyNumberFormat="1" applyFont="1" applyBorder="1" applyAlignment="1" applyProtection="1">
      <alignment horizontal="right"/>
      <protection locked="0"/>
    </xf>
    <xf numFmtId="167" fontId="12" fillId="0" borderId="0" xfId="87" applyNumberFormat="1" applyFont="1" applyProtection="1">
      <protection locked="0"/>
    </xf>
    <xf numFmtId="167" fontId="12" fillId="0" borderId="38" xfId="87" applyNumberFormat="1" applyFont="1" applyBorder="1" applyProtection="1">
      <protection locked="0"/>
    </xf>
    <xf numFmtId="167" fontId="12" fillId="0" borderId="4" xfId="87" applyNumberFormat="1" applyFont="1" applyBorder="1" applyAlignment="1" applyProtection="1">
      <alignment horizontal="left"/>
      <protection locked="0"/>
    </xf>
    <xf numFmtId="167" fontId="12" fillId="0" borderId="36" xfId="87" applyNumberFormat="1" applyFont="1" applyBorder="1" applyAlignment="1" applyProtection="1">
      <alignment horizontal="right"/>
      <protection locked="0"/>
    </xf>
    <xf numFmtId="0" fontId="12" fillId="0" borderId="31" xfId="87" applyFont="1" applyBorder="1" applyProtection="1">
      <protection locked="0"/>
    </xf>
    <xf numFmtId="0" fontId="12" fillId="0" borderId="33" xfId="87" applyFont="1" applyBorder="1" applyAlignment="1" applyProtection="1">
      <alignment horizontal="left"/>
      <protection locked="0"/>
    </xf>
    <xf numFmtId="0" fontId="42" fillId="6" borderId="0" xfId="87" applyFont="1" applyFill="1" applyAlignment="1" applyProtection="1">
      <alignment horizontal="left"/>
      <protection locked="0"/>
    </xf>
    <xf numFmtId="0" fontId="36" fillId="0" borderId="0" xfId="49" applyFont="1" applyAlignment="1" applyProtection="1">
      <alignment horizontal="left" vertical="center"/>
      <protection hidden="1"/>
    </xf>
    <xf numFmtId="0" fontId="16" fillId="0" borderId="0" xfId="87" applyFont="1" applyProtection="1">
      <protection hidden="1"/>
    </xf>
    <xf numFmtId="0" fontId="36" fillId="0" borderId="0" xfId="49" applyFont="1" applyProtection="1">
      <protection hidden="1"/>
    </xf>
    <xf numFmtId="0" fontId="16" fillId="0" borderId="37" xfId="84" applyFont="1" applyBorder="1" applyAlignment="1" applyProtection="1">
      <alignment horizontal="left" vertical="top"/>
      <protection hidden="1"/>
    </xf>
    <xf numFmtId="14" fontId="16" fillId="0" borderId="2" xfId="84" applyNumberFormat="1" applyFont="1" applyBorder="1" applyAlignment="1" applyProtection="1">
      <alignment horizontal="left" vertical="top"/>
      <protection hidden="1"/>
    </xf>
    <xf numFmtId="14" fontId="16" fillId="0" borderId="29" xfId="84" applyNumberFormat="1" applyFont="1" applyBorder="1" applyAlignment="1" applyProtection="1">
      <alignment horizontal="left" vertical="top"/>
      <protection hidden="1"/>
    </xf>
    <xf numFmtId="0" fontId="48" fillId="0" borderId="5" xfId="49" applyFont="1" applyBorder="1" applyAlignment="1" applyProtection="1">
      <alignment vertical="top"/>
      <protection hidden="1"/>
    </xf>
    <xf numFmtId="0" fontId="13" fillId="0" borderId="4" xfId="0" applyFont="1" applyBorder="1" applyAlignment="1" applyProtection="1">
      <alignment vertical="top"/>
      <protection hidden="1"/>
    </xf>
    <xf numFmtId="0" fontId="19" fillId="0" borderId="0" xfId="87" applyFont="1" applyProtection="1">
      <protection locked="0"/>
    </xf>
    <xf numFmtId="0" fontId="12" fillId="2" borderId="6" xfId="87" applyFont="1" applyFill="1" applyBorder="1" applyAlignment="1" applyProtection="1">
      <alignment horizontal="center" vertical="center" wrapText="1"/>
      <protection locked="0"/>
    </xf>
    <xf numFmtId="0" fontId="12" fillId="2" borderId="8" xfId="87" applyFont="1" applyFill="1" applyBorder="1" applyAlignment="1" applyProtection="1">
      <alignment horizontal="center" vertical="center" wrapText="1"/>
      <protection locked="0"/>
    </xf>
    <xf numFmtId="0" fontId="12" fillId="2" borderId="10" xfId="87" applyFont="1" applyFill="1" applyBorder="1" applyAlignment="1" applyProtection="1">
      <alignment horizontal="center" vertical="center" wrapText="1"/>
      <protection locked="0"/>
    </xf>
    <xf numFmtId="0" fontId="12" fillId="2" borderId="1" xfId="87" applyFont="1" applyFill="1" applyBorder="1" applyAlignment="1" applyProtection="1">
      <alignment horizontal="left" vertical="center" wrapText="1"/>
      <protection locked="0"/>
    </xf>
    <xf numFmtId="0" fontId="12" fillId="2" borderId="7" xfId="87" applyFont="1" applyFill="1" applyBorder="1" applyAlignment="1" applyProtection="1">
      <alignment horizontal="left" vertical="center" wrapText="1"/>
      <protection locked="0"/>
    </xf>
    <xf numFmtId="0" fontId="19" fillId="6" borderId="21" xfId="87" applyFont="1" applyFill="1" applyBorder="1" applyAlignment="1" applyProtection="1">
      <alignment horizontal="center"/>
      <protection locked="0"/>
    </xf>
    <xf numFmtId="0" fontId="19" fillId="6" borderId="22" xfId="87" applyFont="1" applyFill="1" applyBorder="1" applyAlignment="1" applyProtection="1">
      <alignment horizontal="center"/>
      <protection locked="0"/>
    </xf>
    <xf numFmtId="0" fontId="19" fillId="6" borderId="7" xfId="87" applyFont="1" applyFill="1" applyBorder="1" applyAlignment="1" applyProtection="1">
      <alignment horizontal="center"/>
      <protection locked="0"/>
    </xf>
    <xf numFmtId="0" fontId="19" fillId="6" borderId="14" xfId="87" applyFont="1" applyFill="1" applyBorder="1" applyAlignment="1" applyProtection="1">
      <alignment horizontal="center"/>
      <protection locked="0"/>
    </xf>
    <xf numFmtId="0" fontId="12" fillId="2" borderId="5" xfId="87" applyFont="1" applyFill="1" applyBorder="1" applyAlignment="1" applyProtection="1">
      <alignment horizontal="left" vertical="center" wrapText="1"/>
      <protection locked="0"/>
    </xf>
    <xf numFmtId="0" fontId="12" fillId="2" borderId="27" xfId="87" applyFont="1" applyFill="1" applyBorder="1" applyAlignment="1" applyProtection="1">
      <alignment horizontal="left" vertical="center" wrapText="1"/>
      <protection locked="0"/>
    </xf>
    <xf numFmtId="0" fontId="12" fillId="2" borderId="7" xfId="87" quotePrefix="1" applyFont="1" applyFill="1" applyBorder="1" applyAlignment="1" applyProtection="1">
      <alignment horizontal="center" vertical="center" wrapText="1"/>
      <protection locked="0"/>
    </xf>
    <xf numFmtId="167" fontId="19" fillId="6" borderId="7" xfId="87" applyNumberFormat="1" applyFont="1" applyFill="1" applyBorder="1" applyProtection="1">
      <protection locked="0"/>
    </xf>
    <xf numFmtId="167" fontId="19" fillId="6" borderId="14" xfId="87" applyNumberFormat="1" applyFont="1" applyFill="1" applyBorder="1" applyProtection="1">
      <protection locked="0"/>
    </xf>
    <xf numFmtId="0" fontId="12" fillId="2" borderId="7" xfId="87" applyFont="1" applyFill="1" applyBorder="1" applyAlignment="1" applyProtection="1">
      <alignment horizontal="center" vertical="center" wrapText="1"/>
      <protection locked="0"/>
    </xf>
    <xf numFmtId="167" fontId="19" fillId="2" borderId="7" xfId="87" applyNumberFormat="1" applyFont="1" applyFill="1" applyBorder="1" applyProtection="1">
      <protection locked="0"/>
    </xf>
    <xf numFmtId="167" fontId="19" fillId="2" borderId="14" xfId="87" applyNumberFormat="1" applyFont="1" applyFill="1" applyBorder="1" applyProtection="1">
      <protection locked="0"/>
    </xf>
    <xf numFmtId="0" fontId="12" fillId="2" borderId="11" xfId="87" applyFont="1" applyFill="1" applyBorder="1" applyAlignment="1" applyProtection="1">
      <alignment horizontal="center" vertical="center" wrapText="1"/>
      <protection locked="0"/>
    </xf>
    <xf numFmtId="0" fontId="12" fillId="2" borderId="34" xfId="87" applyFont="1" applyFill="1" applyBorder="1" applyAlignment="1" applyProtection="1">
      <alignment horizontal="left" vertical="center" wrapText="1"/>
      <protection locked="0"/>
    </xf>
    <xf numFmtId="0" fontId="12" fillId="2" borderId="12" xfId="87" applyFont="1" applyFill="1" applyBorder="1" applyAlignment="1" applyProtection="1">
      <alignment horizontal="center" vertical="center" wrapText="1"/>
      <protection locked="0"/>
    </xf>
    <xf numFmtId="0" fontId="19" fillId="6" borderId="12" xfId="87" applyFont="1" applyFill="1" applyBorder="1" applyAlignment="1" applyProtection="1">
      <alignment horizontal="center"/>
      <protection locked="0"/>
    </xf>
    <xf numFmtId="0" fontId="19" fillId="6" borderId="15" xfId="87" applyFont="1" applyFill="1" applyBorder="1" applyAlignment="1" applyProtection="1">
      <alignment horizontal="center"/>
      <protection locked="0"/>
    </xf>
    <xf numFmtId="0" fontId="17" fillId="2" borderId="0" xfId="87" applyFont="1" applyFill="1" applyProtection="1">
      <protection locked="0"/>
    </xf>
    <xf numFmtId="0" fontId="19" fillId="7" borderId="14" xfId="87" applyFont="1" applyFill="1" applyBorder="1" applyAlignment="1" applyProtection="1">
      <alignment horizontal="center"/>
      <protection locked="0"/>
    </xf>
    <xf numFmtId="0" fontId="12" fillId="2" borderId="14" xfId="87" applyFont="1" applyFill="1" applyBorder="1" applyAlignment="1" applyProtection="1">
      <alignment horizontal="left" vertical="center" wrapText="1"/>
      <protection locked="0"/>
    </xf>
    <xf numFmtId="0" fontId="19" fillId="7" borderId="7" xfId="87" applyFont="1" applyFill="1" applyBorder="1" applyAlignment="1" applyProtection="1">
      <alignment horizontal="center"/>
      <protection locked="0"/>
    </xf>
    <xf numFmtId="0" fontId="19" fillId="7" borderId="15" xfId="87" applyFont="1" applyFill="1" applyBorder="1" applyAlignment="1" applyProtection="1">
      <alignment horizontal="center"/>
      <protection locked="0"/>
    </xf>
    <xf numFmtId="0" fontId="16" fillId="6" borderId="0" xfId="87" applyFont="1" applyFill="1" applyAlignment="1" applyProtection="1">
      <alignment horizontal="center"/>
      <protection locked="0"/>
    </xf>
    <xf numFmtId="0" fontId="21" fillId="6" borderId="0" xfId="49" applyFont="1" applyFill="1" applyProtection="1">
      <protection hidden="1"/>
    </xf>
    <xf numFmtId="0" fontId="49" fillId="0" borderId="8" xfId="88" applyFont="1" applyBorder="1" applyAlignment="1" applyProtection="1">
      <alignment horizontal="center" vertical="center" wrapText="1"/>
      <protection locked="0"/>
    </xf>
    <xf numFmtId="0" fontId="43" fillId="0" borderId="21" xfId="88" applyFont="1" applyBorder="1" applyAlignment="1" applyProtection="1">
      <alignment horizontal="center" vertical="center" wrapText="1"/>
      <protection locked="0"/>
    </xf>
    <xf numFmtId="0" fontId="43" fillId="0" borderId="39" xfId="88" applyFont="1" applyBorder="1" applyAlignment="1" applyProtection="1">
      <alignment horizontal="center" vertical="center" wrapText="1"/>
      <protection locked="0"/>
    </xf>
    <xf numFmtId="0" fontId="49" fillId="0" borderId="40" xfId="88" applyFont="1" applyBorder="1" applyAlignment="1" applyProtection="1">
      <alignment horizontal="center" vertical="center" wrapText="1"/>
      <protection locked="0"/>
    </xf>
    <xf numFmtId="0" fontId="43" fillId="0" borderId="41" xfId="88" applyFont="1" applyBorder="1" applyAlignment="1" applyProtection="1">
      <alignment horizontal="center" vertical="center" wrapText="1"/>
      <protection locked="0"/>
    </xf>
    <xf numFmtId="0" fontId="21" fillId="0" borderId="5" xfId="49" applyFont="1" applyBorder="1" applyProtection="1">
      <protection hidden="1"/>
    </xf>
    <xf numFmtId="0" fontId="15" fillId="0" borderId="0" xfId="0" applyFont="1" applyAlignment="1" applyProtection="1">
      <alignment horizontal="right"/>
      <protection hidden="1"/>
    </xf>
    <xf numFmtId="167" fontId="42" fillId="6" borderId="7" xfId="88" applyNumberFormat="1" applyFont="1" applyFill="1" applyBorder="1" applyAlignment="1" applyProtection="1">
      <alignment horizontal="right" vertical="center" wrapText="1"/>
      <protection locked="0"/>
    </xf>
    <xf numFmtId="167" fontId="43" fillId="6" borderId="7" xfId="88" applyNumberFormat="1" applyFont="1" applyFill="1" applyBorder="1" applyAlignment="1" applyProtection="1">
      <alignment horizontal="right" vertical="center" wrapText="1"/>
      <protection locked="0"/>
    </xf>
    <xf numFmtId="167" fontId="17" fillId="0" borderId="22" xfId="87" applyNumberFormat="1" applyFont="1" applyBorder="1" applyProtection="1">
      <protection locked="0"/>
    </xf>
    <xf numFmtId="167" fontId="17" fillId="6" borderId="21" xfId="87" applyNumberFormat="1" applyFont="1" applyFill="1" applyBorder="1" applyProtection="1">
      <protection locked="0"/>
    </xf>
    <xf numFmtId="0" fontId="17" fillId="6" borderId="13" xfId="87" applyFont="1" applyFill="1" applyBorder="1" applyProtection="1">
      <protection locked="0"/>
    </xf>
    <xf numFmtId="0" fontId="43" fillId="0" borderId="6" xfId="88" applyFont="1" applyBorder="1" applyAlignment="1" applyProtection="1">
      <alignment horizontal="center" vertical="center" wrapText="1"/>
      <protection locked="0"/>
    </xf>
    <xf numFmtId="0" fontId="21" fillId="0" borderId="29" xfId="49" applyFont="1" applyBorder="1" applyProtection="1">
      <protection hidden="1"/>
    </xf>
    <xf numFmtId="49" fontId="12" fillId="0" borderId="2" xfId="0" applyNumberFormat="1" applyFont="1" applyBorder="1" applyProtection="1">
      <protection hidden="1"/>
    </xf>
    <xf numFmtId="3" fontId="18" fillId="0" borderId="14" xfId="0" applyNumberFormat="1" applyFont="1" applyBorder="1" applyAlignment="1" applyProtection="1">
      <alignment horizontal="right"/>
      <protection hidden="1"/>
    </xf>
    <xf numFmtId="3" fontId="18" fillId="0" borderId="7" xfId="0" applyNumberFormat="1" applyFont="1" applyBorder="1" applyAlignment="1" applyProtection="1">
      <alignment horizontal="right"/>
      <protection hidden="1"/>
    </xf>
    <xf numFmtId="0" fontId="12" fillId="0" borderId="0" xfId="0" applyFont="1" applyProtection="1">
      <protection locked="0"/>
    </xf>
    <xf numFmtId="0" fontId="21" fillId="0" borderId="4" xfId="49" applyFont="1" applyBorder="1" applyProtection="1">
      <protection hidden="1"/>
    </xf>
    <xf numFmtId="0" fontId="12" fillId="0" borderId="4" xfId="0" applyFont="1" applyBorder="1" applyAlignment="1" applyProtection="1">
      <alignment horizontal="left"/>
      <protection hidden="1"/>
    </xf>
    <xf numFmtId="0" fontId="16" fillId="0" borderId="0" xfId="87" applyFont="1" applyAlignment="1" applyProtection="1">
      <alignment horizontal="right"/>
      <protection locked="0"/>
    </xf>
    <xf numFmtId="0" fontId="17" fillId="0" borderId="23" xfId="87" applyFont="1" applyBorder="1" applyProtection="1">
      <protection locked="0"/>
    </xf>
    <xf numFmtId="0" fontId="12" fillId="0" borderId="35" xfId="87" applyFont="1" applyBorder="1" applyAlignment="1" applyProtection="1">
      <alignment horizontal="center" vertical="top" wrapText="1"/>
      <protection locked="0"/>
    </xf>
    <xf numFmtId="0" fontId="14" fillId="0" borderId="4" xfId="87" applyFont="1" applyBorder="1" applyProtection="1">
      <protection hidden="1"/>
    </xf>
    <xf numFmtId="0" fontId="16" fillId="0" borderId="32" xfId="87" applyFont="1" applyBorder="1" applyProtection="1">
      <protection locked="0"/>
    </xf>
    <xf numFmtId="0" fontId="16" fillId="0" borderId="31" xfId="87" applyFont="1" applyBorder="1" applyProtection="1">
      <protection locked="0"/>
    </xf>
    <xf numFmtId="0" fontId="16" fillId="0" borderId="36" xfId="87" applyFont="1" applyBorder="1" applyProtection="1">
      <protection locked="0"/>
    </xf>
    <xf numFmtId="0" fontId="16" fillId="0" borderId="27" xfId="87" applyFont="1" applyBorder="1" applyAlignment="1" applyProtection="1">
      <alignment horizontal="left" vertical="top" wrapText="1"/>
      <protection locked="0"/>
    </xf>
    <xf numFmtId="0" fontId="16" fillId="0" borderId="5" xfId="87" applyFont="1" applyBorder="1" applyAlignment="1" applyProtection="1">
      <alignment horizontal="left" vertical="top" wrapText="1"/>
      <protection locked="0"/>
    </xf>
    <xf numFmtId="0" fontId="17" fillId="0" borderId="5" xfId="87" applyFont="1" applyBorder="1" applyProtection="1">
      <protection locked="0"/>
    </xf>
    <xf numFmtId="0" fontId="14" fillId="0" borderId="0" xfId="75" applyFont="1" applyProtection="1">
      <protection hidden="1"/>
    </xf>
    <xf numFmtId="0" fontId="16" fillId="0" borderId="0" xfId="0" applyFont="1" applyAlignment="1" applyProtection="1">
      <alignment horizontal="left"/>
      <protection hidden="1"/>
    </xf>
    <xf numFmtId="0" fontId="18" fillId="6" borderId="4" xfId="87" applyFont="1" applyFill="1" applyBorder="1" applyAlignment="1" applyProtection="1">
      <alignment horizontal="right"/>
      <protection locked="0"/>
    </xf>
    <xf numFmtId="0" fontId="18" fillId="6" borderId="13" xfId="87" applyFont="1" applyFill="1" applyBorder="1" applyAlignment="1" applyProtection="1">
      <alignment horizontal="right"/>
      <protection locked="0"/>
    </xf>
    <xf numFmtId="0" fontId="27" fillId="0" borderId="0" xfId="31" applyFont="1" applyFill="1" applyBorder="1" applyAlignment="1" applyProtection="1">
      <alignment vertical="top" wrapText="1"/>
      <protection hidden="1"/>
    </xf>
    <xf numFmtId="0" fontId="31" fillId="0" borderId="0" xfId="49" applyFont="1" applyAlignment="1" applyProtection="1">
      <alignment horizontal="left"/>
      <protection hidden="1"/>
    </xf>
    <xf numFmtId="0" fontId="21" fillId="0" borderId="0" xfId="49" applyFont="1" applyAlignment="1" applyProtection="1">
      <alignment horizontal="left"/>
      <protection hidden="1"/>
    </xf>
    <xf numFmtId="0" fontId="18" fillId="0" borderId="0" xfId="0" applyFont="1" applyAlignment="1" applyProtection="1">
      <alignment horizontal="left"/>
      <protection hidden="1"/>
    </xf>
    <xf numFmtId="0" fontId="27" fillId="0" borderId="0" xfId="94" applyFont="1" applyProtection="1">
      <protection hidden="1"/>
    </xf>
    <xf numFmtId="0" fontId="27" fillId="0" borderId="0" xfId="31" applyFont="1" applyFill="1" applyBorder="1" applyAlignment="1" applyProtection="1">
      <alignment horizontal="center" vertical="top" wrapText="1"/>
      <protection hidden="1"/>
    </xf>
    <xf numFmtId="0" fontId="27" fillId="0" borderId="3" xfId="94" applyFont="1" applyBorder="1" applyProtection="1">
      <protection hidden="1"/>
    </xf>
    <xf numFmtId="0" fontId="27" fillId="0" borderId="3" xfId="31" applyFont="1" applyFill="1" applyBorder="1" applyAlignment="1" applyProtection="1">
      <alignment horizontal="center" vertical="top" wrapText="1"/>
      <protection hidden="1"/>
    </xf>
    <xf numFmtId="0" fontId="27" fillId="0" borderId="42" xfId="94" applyFont="1" applyBorder="1" applyProtection="1">
      <protection hidden="1"/>
    </xf>
    <xf numFmtId="0" fontId="27" fillId="0" borderId="42" xfId="31" applyFont="1" applyFill="1" applyBorder="1" applyAlignment="1" applyProtection="1">
      <alignment horizontal="center" vertical="top" wrapText="1"/>
      <protection hidden="1"/>
    </xf>
    <xf numFmtId="0" fontId="16" fillId="0" borderId="25" xfId="75" applyFont="1" applyBorder="1" applyAlignment="1" applyProtection="1">
      <alignment horizontal="center" wrapText="1"/>
      <protection locked="0"/>
    </xf>
    <xf numFmtId="0" fontId="16" fillId="0" borderId="7" xfId="75" applyFont="1" applyBorder="1" applyAlignment="1" applyProtection="1">
      <alignment horizontal="center" wrapText="1"/>
      <protection locked="0"/>
    </xf>
    <xf numFmtId="0" fontId="16" fillId="0" borderId="14" xfId="75" applyFont="1" applyBorder="1" applyAlignment="1" applyProtection="1">
      <alignment horizontal="center" wrapText="1"/>
      <protection locked="0"/>
    </xf>
    <xf numFmtId="0" fontId="42" fillId="0" borderId="39" xfId="88" applyFont="1" applyBorder="1" applyAlignment="1" applyProtection="1">
      <alignment horizontal="center"/>
      <protection locked="0"/>
    </xf>
    <xf numFmtId="14" fontId="17" fillId="6" borderId="1" xfId="87" applyNumberFormat="1" applyFont="1" applyFill="1" applyBorder="1" applyProtection="1">
      <protection locked="0"/>
    </xf>
    <xf numFmtId="3" fontId="17" fillId="6" borderId="7" xfId="75" applyNumberFormat="1" applyFont="1" applyFill="1" applyBorder="1" applyProtection="1">
      <protection locked="0"/>
    </xf>
    <xf numFmtId="9" fontId="17" fillId="6" borderId="1" xfId="87" applyNumberFormat="1" applyFont="1" applyFill="1" applyBorder="1" applyProtection="1">
      <protection locked="0"/>
    </xf>
    <xf numFmtId="3" fontId="17" fillId="6" borderId="1" xfId="75" applyNumberFormat="1" applyFont="1" applyFill="1" applyBorder="1" applyProtection="1">
      <protection locked="0"/>
    </xf>
    <xf numFmtId="3" fontId="17" fillId="6" borderId="1" xfId="87" applyNumberFormat="1" applyFont="1" applyFill="1" applyBorder="1" applyProtection="1">
      <protection locked="0"/>
    </xf>
    <xf numFmtId="0" fontId="17" fillId="0" borderId="1" xfId="87" applyFont="1" applyBorder="1" applyProtection="1">
      <protection locked="0"/>
    </xf>
    <xf numFmtId="171" fontId="17" fillId="6" borderId="14" xfId="75" applyNumberFormat="1" applyFont="1" applyFill="1" applyBorder="1" applyProtection="1">
      <protection locked="0"/>
    </xf>
    <xf numFmtId="0" fontId="16" fillId="0" borderId="11" xfId="87" applyFont="1" applyBorder="1" applyProtection="1">
      <protection locked="0"/>
    </xf>
    <xf numFmtId="0" fontId="16" fillId="0" borderId="12" xfId="87" applyFont="1" applyBorder="1" applyProtection="1">
      <protection locked="0"/>
    </xf>
    <xf numFmtId="0" fontId="16" fillId="0" borderId="40" xfId="87" applyFont="1" applyBorder="1" applyAlignment="1" applyProtection="1">
      <alignment horizontal="center" vertical="top" wrapText="1"/>
      <protection locked="0"/>
    </xf>
    <xf numFmtId="0" fontId="16" fillId="0" borderId="43" xfId="87" applyFont="1" applyBorder="1" applyAlignment="1" applyProtection="1">
      <alignment horizontal="center" vertical="top" wrapText="1"/>
      <protection locked="0"/>
    </xf>
    <xf numFmtId="167" fontId="17" fillId="6" borderId="1" xfId="87" applyNumberFormat="1" applyFont="1" applyFill="1" applyBorder="1" applyProtection="1">
      <protection locked="0"/>
    </xf>
    <xf numFmtId="167" fontId="22" fillId="6" borderId="0" xfId="0" applyNumberFormat="1" applyFont="1" applyFill="1" applyAlignment="1" applyProtection="1">
      <alignment horizontal="center"/>
      <protection locked="0"/>
    </xf>
    <xf numFmtId="167" fontId="19" fillId="6" borderId="44" xfId="87" applyNumberFormat="1" applyFont="1" applyFill="1" applyBorder="1" applyAlignment="1" applyProtection="1">
      <alignment horizontal="right" vertical="center" wrapText="1"/>
      <protection locked="0"/>
    </xf>
    <xf numFmtId="167" fontId="19" fillId="6" borderId="0" xfId="87" applyNumberFormat="1" applyFont="1" applyFill="1" applyAlignment="1" applyProtection="1">
      <alignment horizontal="right" vertical="center" wrapText="1"/>
      <protection locked="0"/>
    </xf>
    <xf numFmtId="0" fontId="18" fillId="0" borderId="29" xfId="0" applyFont="1" applyBorder="1" applyAlignment="1" applyProtection="1">
      <alignment horizontal="left"/>
      <protection locked="0"/>
    </xf>
    <xf numFmtId="49" fontId="12" fillId="0" borderId="3" xfId="0" applyNumberFormat="1" applyFont="1" applyBorder="1" applyProtection="1">
      <protection hidden="1"/>
    </xf>
    <xf numFmtId="0" fontId="17" fillId="0" borderId="0" xfId="88" applyFont="1" applyProtection="1">
      <protection locked="0"/>
    </xf>
    <xf numFmtId="0" fontId="43" fillId="0" borderId="8" xfId="88" applyFont="1" applyBorder="1" applyAlignment="1" applyProtection="1">
      <alignment horizontal="center" vertical="center" wrapText="1"/>
      <protection locked="0"/>
    </xf>
    <xf numFmtId="0" fontId="43" fillId="0" borderId="45" xfId="88" applyFont="1" applyBorder="1" applyAlignment="1" applyProtection="1">
      <alignment horizontal="center" vertical="center" wrapText="1"/>
      <protection locked="0"/>
    </xf>
    <xf numFmtId="0" fontId="42" fillId="6" borderId="7" xfId="88" applyFont="1" applyFill="1" applyBorder="1" applyAlignment="1" applyProtection="1">
      <alignment horizontal="left"/>
      <protection locked="0"/>
    </xf>
    <xf numFmtId="167" fontId="42" fillId="6" borderId="7" xfId="88" applyNumberFormat="1" applyFont="1" applyFill="1" applyBorder="1" applyProtection="1">
      <protection locked="0"/>
    </xf>
    <xf numFmtId="167" fontId="42" fillId="0" borderId="7" xfId="88" applyNumberFormat="1" applyFont="1" applyBorder="1" applyProtection="1">
      <protection locked="0"/>
    </xf>
    <xf numFmtId="167" fontId="42" fillId="0" borderId="14" xfId="88" applyNumberFormat="1" applyFont="1" applyBorder="1" applyProtection="1">
      <protection locked="0"/>
    </xf>
    <xf numFmtId="0" fontId="16" fillId="0" borderId="34" xfId="88" applyFont="1" applyBorder="1" applyProtection="1">
      <protection locked="0"/>
    </xf>
    <xf numFmtId="167" fontId="16" fillId="0" borderId="12" xfId="88" applyNumberFormat="1" applyFont="1" applyBorder="1" applyProtection="1">
      <protection locked="0"/>
    </xf>
    <xf numFmtId="167" fontId="16" fillId="0" borderId="15" xfId="88" applyNumberFormat="1" applyFont="1" applyBorder="1" applyProtection="1">
      <protection locked="0"/>
    </xf>
    <xf numFmtId="0" fontId="43" fillId="0" borderId="9" xfId="88" applyFont="1" applyBorder="1" applyAlignment="1" applyProtection="1">
      <alignment horizontal="center" vertical="center" wrapText="1"/>
      <protection locked="0"/>
    </xf>
    <xf numFmtId="167" fontId="42" fillId="6" borderId="14" xfId="88" applyNumberFormat="1" applyFont="1" applyFill="1" applyBorder="1" applyProtection="1">
      <protection locked="0"/>
    </xf>
    <xf numFmtId="167" fontId="42" fillId="0" borderId="34" xfId="88" applyNumberFormat="1" applyFont="1" applyBorder="1" applyProtection="1">
      <protection locked="0"/>
    </xf>
    <xf numFmtId="0" fontId="52" fillId="0" borderId="0" xfId="88" applyFont="1" applyAlignment="1" applyProtection="1">
      <alignment vertical="top"/>
      <protection locked="0"/>
    </xf>
    <xf numFmtId="0" fontId="52" fillId="0" borderId="0" xfId="88" applyFont="1" applyAlignment="1" applyProtection="1">
      <alignment wrapText="1"/>
      <protection locked="0"/>
    </xf>
    <xf numFmtId="0" fontId="13" fillId="0" borderId="0" xfId="87" applyFont="1" applyProtection="1">
      <protection locked="0"/>
    </xf>
    <xf numFmtId="0" fontId="27" fillId="0" borderId="0" xfId="87" applyFont="1" applyProtection="1">
      <protection locked="0"/>
    </xf>
    <xf numFmtId="0" fontId="43" fillId="0" borderId="6" xfId="87" applyFont="1" applyBorder="1" applyAlignment="1" applyProtection="1">
      <alignment horizontal="center" vertical="center"/>
      <protection locked="0"/>
    </xf>
    <xf numFmtId="14" fontId="17" fillId="6" borderId="14" xfId="87" applyNumberFormat="1" applyFont="1" applyFill="1" applyBorder="1" applyProtection="1">
      <protection locked="0"/>
    </xf>
    <xf numFmtId="0" fontId="17" fillId="0" borderId="44" xfId="87" applyFont="1" applyBorder="1" applyProtection="1">
      <protection locked="0"/>
    </xf>
    <xf numFmtId="1" fontId="16" fillId="6" borderId="7" xfId="87" applyNumberFormat="1" applyFont="1" applyFill="1" applyBorder="1" applyAlignment="1" applyProtection="1">
      <alignment horizontal="center"/>
      <protection locked="0"/>
    </xf>
    <xf numFmtId="167" fontId="16" fillId="0" borderId="7" xfId="87" applyNumberFormat="1" applyFont="1" applyBorder="1" applyAlignment="1" applyProtection="1">
      <alignment horizontal="center"/>
      <protection locked="0"/>
    </xf>
    <xf numFmtId="167" fontId="16" fillId="0" borderId="0" xfId="87" applyNumberFormat="1" applyFont="1" applyProtection="1">
      <protection locked="0"/>
    </xf>
    <xf numFmtId="0" fontId="16" fillId="0" borderId="12" xfId="88" applyFont="1" applyBorder="1" applyProtection="1">
      <protection locked="0"/>
    </xf>
    <xf numFmtId="167" fontId="42" fillId="0" borderId="12" xfId="88" applyNumberFormat="1" applyFont="1" applyBorder="1" applyProtection="1">
      <protection locked="0"/>
    </xf>
    <xf numFmtId="167" fontId="42" fillId="0" borderId="15" xfId="88" applyNumberFormat="1" applyFont="1" applyBorder="1" applyProtection="1">
      <protection locked="0"/>
    </xf>
    <xf numFmtId="0" fontId="54" fillId="0" borderId="0" xfId="87" applyFont="1" applyProtection="1">
      <protection locked="0"/>
    </xf>
    <xf numFmtId="0" fontId="55" fillId="0" borderId="0" xfId="87" applyFont="1" applyProtection="1">
      <protection locked="0"/>
    </xf>
    <xf numFmtId="0" fontId="16" fillId="0" borderId="0" xfId="87" applyFont="1" applyAlignment="1" applyProtection="1">
      <alignment wrapText="1"/>
      <protection locked="0"/>
    </xf>
    <xf numFmtId="0" fontId="56" fillId="6" borderId="46" xfId="87" applyFont="1" applyFill="1" applyBorder="1" applyAlignment="1" applyProtection="1">
      <alignment wrapText="1"/>
      <protection locked="0"/>
    </xf>
    <xf numFmtId="0" fontId="19" fillId="0" borderId="0" xfId="87" applyFont="1" applyAlignment="1" applyProtection="1">
      <alignment horizontal="right"/>
      <protection locked="0"/>
    </xf>
    <xf numFmtId="0" fontId="19" fillId="6" borderId="30" xfId="87" applyFont="1" applyFill="1" applyBorder="1" applyProtection="1">
      <protection locked="0"/>
    </xf>
    <xf numFmtId="0" fontId="12" fillId="0" borderId="41" xfId="87" applyFont="1" applyBorder="1" applyAlignment="1" applyProtection="1">
      <alignment horizontal="center" vertical="center"/>
      <protection locked="0"/>
    </xf>
    <xf numFmtId="0" fontId="12" fillId="0" borderId="40" xfId="87" applyFont="1" applyBorder="1" applyAlignment="1" applyProtection="1">
      <alignment horizontal="center" vertical="center" wrapText="1"/>
      <protection locked="0"/>
    </xf>
    <xf numFmtId="0" fontId="12" fillId="0" borderId="35" xfId="87" applyFont="1" applyBorder="1" applyAlignment="1" applyProtection="1">
      <alignment horizontal="center" vertical="center" wrapText="1"/>
      <protection locked="0"/>
    </xf>
    <xf numFmtId="0" fontId="12" fillId="0" borderId="43" xfId="87" applyFont="1" applyBorder="1" applyAlignment="1" applyProtection="1">
      <alignment horizontal="center" vertical="center" wrapText="1"/>
      <protection locked="0"/>
    </xf>
    <xf numFmtId="0" fontId="19" fillId="0" borderId="10" xfId="87" applyFont="1" applyBorder="1" applyAlignment="1" applyProtection="1">
      <alignment horizontal="center"/>
      <protection locked="0"/>
    </xf>
    <xf numFmtId="0" fontId="19" fillId="6" borderId="7" xfId="87" applyFont="1" applyFill="1" applyBorder="1" applyAlignment="1" applyProtection="1">
      <alignment horizontal="left"/>
      <protection locked="0"/>
    </xf>
    <xf numFmtId="167" fontId="19" fillId="0" borderId="7" xfId="87" applyNumberFormat="1" applyFont="1" applyBorder="1" applyProtection="1">
      <protection locked="0"/>
    </xf>
    <xf numFmtId="167" fontId="19" fillId="0" borderId="14" xfId="87" applyNumberFormat="1" applyFont="1" applyBorder="1" applyProtection="1">
      <protection locked="0"/>
    </xf>
    <xf numFmtId="0" fontId="12" fillId="0" borderId="33" xfId="87" applyFont="1" applyBorder="1" applyProtection="1">
      <protection locked="0"/>
    </xf>
    <xf numFmtId="167" fontId="12" fillId="0" borderId="12" xfId="87" applyNumberFormat="1" applyFont="1" applyBorder="1" applyProtection="1">
      <protection locked="0"/>
    </xf>
    <xf numFmtId="0" fontId="16" fillId="0" borderId="24" xfId="87" applyFont="1" applyBorder="1" applyAlignment="1" applyProtection="1">
      <alignment horizontal="right"/>
      <protection locked="0"/>
    </xf>
    <xf numFmtId="167" fontId="12" fillId="0" borderId="15" xfId="87" applyNumberFormat="1" applyFont="1" applyBorder="1" applyProtection="1">
      <protection locked="0"/>
    </xf>
    <xf numFmtId="0" fontId="50" fillId="0" borderId="0" xfId="87" applyFont="1" applyProtection="1">
      <protection locked="0"/>
    </xf>
    <xf numFmtId="0" fontId="19" fillId="6" borderId="46" xfId="87" applyFont="1" applyFill="1" applyBorder="1" applyProtection="1">
      <protection locked="0"/>
    </xf>
    <xf numFmtId="0" fontId="12" fillId="0" borderId="9" xfId="87" applyFont="1" applyBorder="1" applyAlignment="1" applyProtection="1">
      <alignment horizontal="center" vertical="center" wrapText="1"/>
      <protection locked="0"/>
    </xf>
    <xf numFmtId="0" fontId="12" fillId="0" borderId="47" xfId="87" applyFont="1" applyBorder="1" applyAlignment="1" applyProtection="1">
      <alignment horizontal="center" vertical="center"/>
      <protection locked="0"/>
    </xf>
    <xf numFmtId="0" fontId="12" fillId="0" borderId="48" xfId="87" applyFont="1" applyBorder="1" applyAlignment="1" applyProtection="1">
      <alignment horizontal="center" vertical="center" wrapText="1"/>
      <protection locked="0"/>
    </xf>
    <xf numFmtId="167" fontId="19" fillId="0" borderId="12" xfId="87" applyNumberFormat="1" applyFont="1" applyBorder="1" applyProtection="1">
      <protection locked="0"/>
    </xf>
    <xf numFmtId="167" fontId="12" fillId="0" borderId="34" xfId="87" applyNumberFormat="1" applyFont="1" applyBorder="1" applyProtection="1">
      <protection locked="0"/>
    </xf>
    <xf numFmtId="167" fontId="12" fillId="0" borderId="33" xfId="87" applyNumberFormat="1" applyFont="1" applyBorder="1" applyProtection="1">
      <protection locked="0"/>
    </xf>
    <xf numFmtId="14" fontId="16" fillId="0" borderId="0" xfId="87" applyNumberFormat="1" applyFont="1" applyAlignment="1" applyProtection="1">
      <alignment horizontal="center"/>
      <protection locked="0"/>
    </xf>
    <xf numFmtId="0" fontId="21" fillId="6" borderId="7" xfId="49" applyFont="1" applyFill="1" applyBorder="1" applyProtection="1">
      <protection locked="0"/>
    </xf>
    <xf numFmtId="0" fontId="56" fillId="6" borderId="46" xfId="87" applyFont="1" applyFill="1" applyBorder="1" applyAlignment="1" applyProtection="1">
      <alignment horizontal="left"/>
      <protection locked="0"/>
    </xf>
    <xf numFmtId="14" fontId="19" fillId="6" borderId="7" xfId="87" applyNumberFormat="1" applyFont="1" applyFill="1" applyBorder="1" applyProtection="1">
      <protection locked="0"/>
    </xf>
    <xf numFmtId="167" fontId="19" fillId="0" borderId="7" xfId="87" applyNumberFormat="1" applyFont="1" applyBorder="1" applyAlignment="1" applyProtection="1">
      <alignment horizontal="right"/>
      <protection locked="0"/>
    </xf>
    <xf numFmtId="0" fontId="16" fillId="0" borderId="12" xfId="87" applyFont="1" applyBorder="1" applyAlignment="1" applyProtection="1">
      <alignment horizontal="right"/>
      <protection locked="0"/>
    </xf>
    <xf numFmtId="0" fontId="56" fillId="6" borderId="46" xfId="87" applyFont="1" applyFill="1" applyBorder="1" applyProtection="1">
      <protection locked="0"/>
    </xf>
    <xf numFmtId="2" fontId="57" fillId="0" borderId="0" xfId="87" applyNumberFormat="1" applyFont="1" applyAlignment="1" applyProtection="1">
      <alignment horizontal="center"/>
      <protection locked="0"/>
    </xf>
    <xf numFmtId="0" fontId="21" fillId="6" borderId="30" xfId="49" applyFont="1" applyFill="1" applyBorder="1" applyProtection="1">
      <protection locked="0"/>
    </xf>
    <xf numFmtId="0" fontId="6" fillId="0" borderId="0" xfId="88" applyProtection="1">
      <protection locked="0"/>
    </xf>
    <xf numFmtId="0" fontId="18" fillId="0" borderId="50" xfId="0" applyFont="1" applyBorder="1" applyAlignment="1" applyProtection="1">
      <alignment horizontal="left"/>
      <protection locked="0"/>
    </xf>
    <xf numFmtId="0" fontId="12" fillId="0" borderId="2" xfId="0" applyFont="1" applyBorder="1" applyProtection="1">
      <protection locked="0"/>
    </xf>
    <xf numFmtId="0" fontId="14" fillId="0" borderId="2" xfId="0" applyFont="1" applyBorder="1" applyProtection="1">
      <protection locked="0"/>
    </xf>
    <xf numFmtId="0" fontId="19" fillId="0" borderId="2" xfId="0" applyFont="1" applyBorder="1" applyProtection="1">
      <protection locked="0"/>
    </xf>
    <xf numFmtId="0" fontId="12" fillId="0" borderId="2" xfId="0" applyFont="1" applyBorder="1" applyAlignment="1" applyProtection="1">
      <alignment horizontal="center"/>
      <protection locked="0"/>
    </xf>
    <xf numFmtId="0" fontId="16" fillId="0" borderId="0" xfId="88" applyFont="1" applyAlignment="1" applyProtection="1">
      <alignment horizontal="right"/>
      <protection locked="0"/>
    </xf>
    <xf numFmtId="0" fontId="18" fillId="0" borderId="31" xfId="0" applyFont="1" applyBorder="1" applyAlignment="1" applyProtection="1">
      <alignment horizontal="center"/>
      <protection locked="0"/>
    </xf>
    <xf numFmtId="0" fontId="18" fillId="0" borderId="33" xfId="0" applyFont="1" applyBorder="1" applyAlignment="1" applyProtection="1">
      <alignment horizontal="left"/>
      <protection locked="0"/>
    </xf>
    <xf numFmtId="167" fontId="18" fillId="6" borderId="33" xfId="87" applyNumberFormat="1" applyFont="1" applyFill="1" applyBorder="1" applyAlignment="1" applyProtection="1">
      <alignment horizontal="right"/>
      <protection locked="0"/>
    </xf>
    <xf numFmtId="3" fontId="18" fillId="0" borderId="12" xfId="0" applyNumberFormat="1" applyFont="1" applyBorder="1" applyAlignment="1" applyProtection="1">
      <alignment horizontal="right"/>
      <protection hidden="1"/>
    </xf>
    <xf numFmtId="3" fontId="18" fillId="0" borderId="15" xfId="0" applyNumberFormat="1" applyFont="1" applyBorder="1" applyAlignment="1" applyProtection="1">
      <alignment horizontal="right"/>
      <protection hidden="1"/>
    </xf>
    <xf numFmtId="0" fontId="42" fillId="0" borderId="0" xfId="87" applyFont="1" applyAlignment="1" applyProtection="1">
      <alignment horizontal="right"/>
      <protection locked="0"/>
    </xf>
    <xf numFmtId="0" fontId="16" fillId="0" borderId="51" xfId="87" applyFont="1" applyBorder="1" applyAlignment="1" applyProtection="1">
      <alignment horizontal="center" vertical="top" wrapText="1"/>
      <protection locked="0"/>
    </xf>
    <xf numFmtId="0" fontId="16" fillId="0" borderId="39" xfId="87" applyFont="1" applyBorder="1" applyAlignment="1" applyProtection="1">
      <alignment horizontal="center" vertical="top" wrapText="1"/>
      <protection locked="0"/>
    </xf>
    <xf numFmtId="0" fontId="16" fillId="0" borderId="7" xfId="87" applyFont="1" applyBorder="1" applyAlignment="1" applyProtection="1">
      <alignment horizontal="center" vertical="top" wrapText="1"/>
      <protection locked="0"/>
    </xf>
    <xf numFmtId="0" fontId="16" fillId="0" borderId="25" xfId="87" applyFont="1" applyBorder="1" applyAlignment="1" applyProtection="1">
      <alignment horizontal="center" vertical="top" wrapText="1"/>
      <protection locked="0"/>
    </xf>
    <xf numFmtId="0" fontId="16" fillId="0" borderId="14" xfId="87" applyFont="1" applyBorder="1" applyAlignment="1" applyProtection="1">
      <alignment horizontal="center" vertical="top" wrapText="1"/>
      <protection locked="0"/>
    </xf>
    <xf numFmtId="0" fontId="17" fillId="6" borderId="7" xfId="87" applyFont="1" applyFill="1" applyBorder="1" applyAlignment="1" applyProtection="1">
      <alignment horizontal="center"/>
      <protection locked="0"/>
    </xf>
    <xf numFmtId="0" fontId="17" fillId="6" borderId="1" xfId="87" applyFont="1" applyFill="1" applyBorder="1" applyAlignment="1" applyProtection="1">
      <alignment horizontal="left"/>
      <protection locked="0"/>
    </xf>
    <xf numFmtId="0" fontId="16" fillId="0" borderId="32" xfId="87" applyFont="1" applyBorder="1" applyAlignment="1" applyProtection="1">
      <alignment horizontal="center"/>
      <protection locked="0"/>
    </xf>
    <xf numFmtId="167" fontId="16" fillId="0" borderId="34" xfId="87" applyNumberFormat="1" applyFont="1" applyBorder="1" applyProtection="1">
      <protection locked="0"/>
    </xf>
    <xf numFmtId="167" fontId="17" fillId="0" borderId="15" xfId="87" applyNumberFormat="1" applyFont="1" applyBorder="1" applyProtection="1">
      <protection locked="0"/>
    </xf>
    <xf numFmtId="0" fontId="15" fillId="0" borderId="0" xfId="0" applyFont="1" applyAlignment="1" applyProtection="1">
      <alignment horizontal="center"/>
      <protection hidden="1"/>
    </xf>
    <xf numFmtId="49" fontId="12" fillId="0" borderId="4" xfId="0" applyNumberFormat="1" applyFont="1" applyBorder="1" applyProtection="1">
      <protection hidden="1"/>
    </xf>
    <xf numFmtId="0" fontId="12" fillId="0" borderId="4" xfId="0" applyFont="1" applyBorder="1" applyProtection="1">
      <protection hidden="1"/>
    </xf>
    <xf numFmtId="0" fontId="36" fillId="0" borderId="0" xfId="49" applyFont="1" applyProtection="1">
      <protection locked="0"/>
    </xf>
    <xf numFmtId="167" fontId="42" fillId="6" borderId="14" xfId="87" applyNumberFormat="1" applyFont="1" applyFill="1" applyBorder="1" applyProtection="1">
      <protection locked="0"/>
    </xf>
    <xf numFmtId="0" fontId="36" fillId="0" borderId="31" xfId="49" applyFont="1" applyBorder="1" applyProtection="1">
      <protection locked="0"/>
    </xf>
    <xf numFmtId="0" fontId="36" fillId="0" borderId="32" xfId="49" applyFont="1" applyBorder="1" applyProtection="1">
      <protection locked="0"/>
    </xf>
    <xf numFmtId="167" fontId="36" fillId="0" borderId="15" xfId="49" applyNumberFormat="1" applyFont="1" applyBorder="1" applyProtection="1">
      <protection locked="0"/>
    </xf>
    <xf numFmtId="0" fontId="13" fillId="0" borderId="0" xfId="0" applyFont="1" applyAlignment="1" applyProtection="1">
      <alignment horizontal="left"/>
      <protection locked="0"/>
    </xf>
    <xf numFmtId="0" fontId="17" fillId="0" borderId="0" xfId="0" applyFont="1" applyProtection="1">
      <protection locked="0"/>
    </xf>
    <xf numFmtId="0" fontId="13" fillId="0" borderId="0" xfId="0" applyFont="1" applyAlignment="1" applyProtection="1">
      <alignment horizontal="center"/>
      <protection locked="0"/>
    </xf>
    <xf numFmtId="0" fontId="12" fillId="0" borderId="1" xfId="0" applyFont="1" applyBorder="1" applyProtection="1">
      <protection locked="0"/>
    </xf>
    <xf numFmtId="0" fontId="19" fillId="0" borderId="5" xfId="0" applyFont="1" applyBorder="1" applyProtection="1">
      <protection locked="0"/>
    </xf>
    <xf numFmtId="49" fontId="12" fillId="0" borderId="5" xfId="0" applyNumberFormat="1" applyFont="1" applyBorder="1" applyProtection="1">
      <protection locked="0"/>
    </xf>
    <xf numFmtId="0" fontId="19" fillId="0" borderId="4" xfId="0" applyFont="1" applyBorder="1" applyProtection="1">
      <protection locked="0"/>
    </xf>
    <xf numFmtId="0" fontId="12" fillId="0" borderId="25" xfId="0" applyFont="1" applyBorder="1" applyProtection="1">
      <protection locked="0"/>
    </xf>
    <xf numFmtId="0" fontId="12" fillId="0" borderId="5" xfId="0" applyFont="1" applyBorder="1" applyProtection="1">
      <protection locked="0"/>
    </xf>
    <xf numFmtId="0" fontId="52" fillId="0" borderId="0" xfId="87" applyFont="1" applyAlignment="1" applyProtection="1">
      <alignment horizontal="left"/>
      <protection locked="0"/>
    </xf>
    <xf numFmtId="0" fontId="55" fillId="0" borderId="0" xfId="87" applyFont="1" applyAlignment="1" applyProtection="1">
      <alignment horizontal="left"/>
      <protection locked="0"/>
    </xf>
    <xf numFmtId="0" fontId="19" fillId="6" borderId="14" xfId="88" applyFont="1" applyFill="1" applyBorder="1" applyAlignment="1" applyProtection="1">
      <alignment horizontal="left" vertical="center" wrapText="1"/>
      <protection locked="0"/>
    </xf>
    <xf numFmtId="0" fontId="13" fillId="0" borderId="0" xfId="87" applyFont="1" applyAlignment="1" applyProtection="1">
      <alignment horizontal="left"/>
      <protection hidden="1"/>
    </xf>
    <xf numFmtId="0" fontId="18" fillId="6" borderId="0" xfId="94" applyFont="1" applyFill="1" applyProtection="1">
      <protection locked="0"/>
    </xf>
    <xf numFmtId="0" fontId="13" fillId="0" borderId="0" xfId="87" applyFont="1" applyProtection="1">
      <protection hidden="1"/>
    </xf>
    <xf numFmtId="14" fontId="16" fillId="0" borderId="3" xfId="87" applyNumberFormat="1" applyFont="1" applyBorder="1" applyProtection="1">
      <protection hidden="1"/>
    </xf>
    <xf numFmtId="0" fontId="17" fillId="6" borderId="0" xfId="94" applyFont="1" applyFill="1" applyProtection="1">
      <protection locked="0"/>
    </xf>
    <xf numFmtId="0" fontId="12" fillId="0" borderId="1" xfId="47" applyFont="1" applyBorder="1" applyProtection="1">
      <protection hidden="1"/>
    </xf>
    <xf numFmtId="0" fontId="17" fillId="0" borderId="4" xfId="94" applyFont="1" applyBorder="1" applyProtection="1">
      <protection hidden="1"/>
    </xf>
    <xf numFmtId="0" fontId="12" fillId="0" borderId="5" xfId="47" applyFont="1" applyBorder="1" applyAlignment="1" applyProtection="1">
      <alignment horizontal="left"/>
      <protection hidden="1"/>
    </xf>
    <xf numFmtId="0" fontId="17" fillId="0" borderId="5" xfId="94" applyFont="1" applyBorder="1" applyProtection="1">
      <protection hidden="1"/>
    </xf>
    <xf numFmtId="0" fontId="12" fillId="0" borderId="25" xfId="47" applyFont="1" applyBorder="1" applyProtection="1">
      <protection hidden="1"/>
    </xf>
    <xf numFmtId="0" fontId="12" fillId="0" borderId="3" xfId="47" applyFont="1" applyBorder="1" applyAlignment="1" applyProtection="1">
      <alignment horizontal="left"/>
      <protection hidden="1"/>
    </xf>
    <xf numFmtId="0" fontId="15" fillId="6" borderId="0" xfId="47" applyFont="1" applyFill="1" applyProtection="1">
      <protection locked="0"/>
    </xf>
    <xf numFmtId="0" fontId="19" fillId="0" borderId="0" xfId="47" applyFont="1" applyProtection="1">
      <protection locked="0"/>
    </xf>
    <xf numFmtId="0" fontId="17" fillId="0" borderId="0" xfId="94" applyFont="1" applyProtection="1">
      <protection locked="0"/>
    </xf>
    <xf numFmtId="0" fontId="17" fillId="0" borderId="0" xfId="94" applyFont="1" applyAlignment="1" applyProtection="1">
      <alignment horizontal="center"/>
      <protection locked="0"/>
    </xf>
    <xf numFmtId="0" fontId="16" fillId="0" borderId="0" xfId="94" applyFont="1" applyAlignment="1" applyProtection="1">
      <alignment horizontal="left"/>
      <protection locked="0"/>
    </xf>
    <xf numFmtId="0" fontId="16" fillId="0" borderId="0" xfId="94" applyFont="1" applyAlignment="1" applyProtection="1">
      <alignment horizontal="center"/>
      <protection locked="0"/>
    </xf>
    <xf numFmtId="0" fontId="16" fillId="0" borderId="0" xfId="94" applyFont="1" applyAlignment="1" applyProtection="1">
      <alignment horizontal="right"/>
      <protection locked="0"/>
    </xf>
    <xf numFmtId="0" fontId="16" fillId="0" borderId="3" xfId="87" applyFont="1" applyBorder="1" applyAlignment="1" applyProtection="1">
      <alignment horizontal="center" vertical="top" wrapText="1"/>
      <protection locked="0"/>
    </xf>
    <xf numFmtId="0" fontId="16" fillId="0" borderId="21" xfId="87" applyFont="1" applyBorder="1" applyAlignment="1" applyProtection="1">
      <alignment horizontal="center" vertical="top" wrapText="1"/>
      <protection locked="0"/>
    </xf>
    <xf numFmtId="0" fontId="16" fillId="0" borderId="22" xfId="87" applyFont="1" applyBorder="1" applyAlignment="1" applyProtection="1">
      <alignment horizontal="center" vertical="top" wrapText="1"/>
      <protection locked="0"/>
    </xf>
    <xf numFmtId="0" fontId="16" fillId="0" borderId="23" xfId="94" applyFont="1" applyBorder="1" applyAlignment="1" applyProtection="1">
      <alignment horizontal="left"/>
      <protection locked="0"/>
    </xf>
    <xf numFmtId="0" fontId="16" fillId="0" borderId="5" xfId="94" applyFont="1" applyBorder="1" applyAlignment="1" applyProtection="1">
      <alignment horizontal="left"/>
      <protection locked="0"/>
    </xf>
    <xf numFmtId="167" fontId="56" fillId="0" borderId="7" xfId="94" applyNumberFormat="1" applyFont="1" applyBorder="1" applyAlignment="1" applyProtection="1">
      <alignment horizontal="right"/>
      <protection locked="0"/>
    </xf>
    <xf numFmtId="167" fontId="56" fillId="0" borderId="14" xfId="94" applyNumberFormat="1" applyFont="1" applyBorder="1" applyAlignment="1" applyProtection="1">
      <alignment horizontal="right"/>
      <protection locked="0"/>
    </xf>
    <xf numFmtId="0" fontId="58" fillId="0" borderId="23" xfId="94" applyFont="1" applyBorder="1" applyAlignment="1" applyProtection="1">
      <alignment horizontal="left"/>
      <protection locked="0"/>
    </xf>
    <xf numFmtId="0" fontId="58" fillId="0" borderId="5" xfId="94" applyFont="1" applyBorder="1" applyAlignment="1" applyProtection="1">
      <alignment horizontal="left"/>
      <protection locked="0"/>
    </xf>
    <xf numFmtId="0" fontId="58" fillId="6" borderId="10" xfId="94" applyFont="1" applyFill="1" applyBorder="1" applyAlignment="1" applyProtection="1">
      <alignment horizontal="left"/>
      <protection locked="0"/>
    </xf>
    <xf numFmtId="0" fontId="58" fillId="6" borderId="7" xfId="94" applyFont="1" applyFill="1" applyBorder="1" applyAlignment="1" applyProtection="1">
      <alignment horizontal="left"/>
      <protection locked="0"/>
    </xf>
    <xf numFmtId="0" fontId="17" fillId="6" borderId="7" xfId="94" applyFont="1" applyFill="1" applyBorder="1" applyAlignment="1" applyProtection="1">
      <alignment horizontal="left"/>
      <protection locked="0"/>
    </xf>
    <xf numFmtId="167" fontId="58" fillId="6" borderId="7" xfId="94" applyNumberFormat="1" applyFont="1" applyFill="1" applyBorder="1" applyAlignment="1" applyProtection="1">
      <alignment horizontal="left"/>
      <protection locked="0"/>
    </xf>
    <xf numFmtId="167" fontId="58" fillId="0" borderId="14" xfId="94" applyNumberFormat="1" applyFont="1" applyBorder="1" applyAlignment="1" applyProtection="1">
      <alignment horizontal="right"/>
      <protection locked="0"/>
    </xf>
    <xf numFmtId="0" fontId="16" fillId="0" borderId="31" xfId="94" applyFont="1" applyBorder="1" applyAlignment="1" applyProtection="1">
      <alignment horizontal="left"/>
      <protection locked="0"/>
    </xf>
    <xf numFmtId="0" fontId="16" fillId="0" borderId="32" xfId="94" applyFont="1" applyBorder="1" applyAlignment="1" applyProtection="1">
      <alignment horizontal="left"/>
      <protection locked="0"/>
    </xf>
    <xf numFmtId="167" fontId="56" fillId="0" borderId="12" xfId="94" applyNumberFormat="1" applyFont="1" applyBorder="1" applyAlignment="1" applyProtection="1">
      <alignment horizontal="right"/>
      <protection locked="0"/>
    </xf>
    <xf numFmtId="167" fontId="56" fillId="0" borderId="15" xfId="94" applyNumberFormat="1" applyFont="1" applyBorder="1" applyAlignment="1" applyProtection="1">
      <alignment horizontal="right"/>
      <protection locked="0"/>
    </xf>
    <xf numFmtId="167" fontId="16" fillId="0" borderId="0" xfId="94" applyNumberFormat="1" applyFont="1" applyAlignment="1" applyProtection="1">
      <alignment horizontal="right"/>
      <protection locked="0"/>
    </xf>
    <xf numFmtId="167" fontId="17" fillId="0" borderId="0" xfId="94" applyNumberFormat="1" applyFont="1" applyProtection="1">
      <protection locked="0"/>
    </xf>
    <xf numFmtId="167" fontId="16" fillId="0" borderId="8" xfId="87" applyNumberFormat="1" applyFont="1" applyBorder="1" applyAlignment="1" applyProtection="1">
      <alignment horizontal="center" vertical="top" wrapText="1"/>
      <protection locked="0"/>
    </xf>
    <xf numFmtId="167" fontId="16" fillId="0" borderId="9" xfId="87" applyNumberFormat="1" applyFont="1" applyBorder="1" applyAlignment="1" applyProtection="1">
      <alignment horizontal="center" vertical="top" wrapText="1"/>
      <protection locked="0"/>
    </xf>
    <xf numFmtId="0" fontId="16" fillId="0" borderId="31" xfId="94" applyFont="1" applyBorder="1" applyProtection="1">
      <protection locked="0"/>
    </xf>
    <xf numFmtId="0" fontId="16" fillId="0" borderId="32" xfId="94" applyFont="1" applyBorder="1" applyProtection="1">
      <protection locked="0"/>
    </xf>
    <xf numFmtId="167" fontId="16" fillId="0" borderId="12" xfId="94" applyNumberFormat="1" applyFont="1" applyBorder="1" applyAlignment="1" applyProtection="1">
      <alignment horizontal="right"/>
      <protection locked="0"/>
    </xf>
    <xf numFmtId="167" fontId="16" fillId="0" borderId="15" xfId="94" applyNumberFormat="1" applyFont="1" applyBorder="1" applyAlignment="1" applyProtection="1">
      <alignment horizontal="right"/>
      <protection locked="0"/>
    </xf>
    <xf numFmtId="0" fontId="17" fillId="6" borderId="0" xfId="94" applyFont="1" applyFill="1" applyAlignment="1" applyProtection="1">
      <alignment vertical="center"/>
      <protection locked="0"/>
    </xf>
    <xf numFmtId="167" fontId="17" fillId="6" borderId="0" xfId="87" applyNumberFormat="1" applyFont="1" applyFill="1" applyProtection="1">
      <protection locked="0"/>
    </xf>
    <xf numFmtId="0" fontId="19" fillId="6" borderId="0" xfId="94" applyFill="1" applyProtection="1">
      <protection locked="0"/>
    </xf>
    <xf numFmtId="0" fontId="13" fillId="6" borderId="0" xfId="87" applyFont="1" applyFill="1" applyAlignment="1" applyProtection="1">
      <alignment horizontal="center"/>
      <protection locked="0"/>
    </xf>
    <xf numFmtId="0" fontId="17" fillId="6" borderId="0" xfId="75" applyFont="1" applyFill="1" applyProtection="1">
      <protection locked="0"/>
    </xf>
    <xf numFmtId="0" fontId="13" fillId="6" borderId="0" xfId="75" applyFont="1" applyFill="1" applyProtection="1">
      <protection locked="0"/>
    </xf>
    <xf numFmtId="0" fontId="39" fillId="6" borderId="0" xfId="75" applyFont="1" applyFill="1" applyProtection="1">
      <protection locked="0"/>
    </xf>
    <xf numFmtId="0" fontId="18" fillId="6" borderId="0" xfId="75" applyFont="1" applyFill="1" applyProtection="1">
      <protection locked="0"/>
    </xf>
    <xf numFmtId="0" fontId="18" fillId="6" borderId="0" xfId="75" quotePrefix="1" applyFont="1" applyFill="1" applyProtection="1">
      <protection locked="0"/>
    </xf>
    <xf numFmtId="0" fontId="39" fillId="6" borderId="0" xfId="75" quotePrefix="1" applyFont="1" applyFill="1" applyProtection="1">
      <protection locked="0"/>
    </xf>
    <xf numFmtId="0" fontId="17" fillId="6" borderId="0" xfId="94" applyFont="1" applyFill="1" applyAlignment="1" applyProtection="1">
      <alignment horizontal="center"/>
      <protection locked="0"/>
    </xf>
    <xf numFmtId="0" fontId="15" fillId="0" borderId="0" xfId="47" applyFont="1" applyAlignment="1" applyProtection="1">
      <alignment horizontal="left"/>
      <protection hidden="1"/>
    </xf>
    <xf numFmtId="0" fontId="17" fillId="0" borderId="0" xfId="47" applyFont="1" applyProtection="1">
      <protection hidden="1"/>
    </xf>
    <xf numFmtId="4" fontId="16" fillId="0" borderId="0" xfId="47" applyNumberFormat="1" applyFont="1" applyProtection="1">
      <protection hidden="1"/>
    </xf>
    <xf numFmtId="0" fontId="16" fillId="0" borderId="0" xfId="47" applyFont="1" applyProtection="1">
      <protection hidden="1"/>
    </xf>
    <xf numFmtId="0" fontId="16" fillId="0" borderId="0" xfId="47" applyFont="1" applyAlignment="1" applyProtection="1">
      <alignment horizontal="right"/>
      <protection hidden="1"/>
    </xf>
    <xf numFmtId="4" fontId="21" fillId="0" borderId="0" xfId="49" applyNumberFormat="1" applyFont="1" applyProtection="1">
      <protection locked="0"/>
    </xf>
    <xf numFmtId="0" fontId="13" fillId="0" borderId="0" xfId="47" applyFont="1" applyAlignment="1" applyProtection="1">
      <alignment horizontal="center"/>
      <protection hidden="1"/>
    </xf>
    <xf numFmtId="0" fontId="13" fillId="0" borderId="0" xfId="47" applyFont="1" applyProtection="1">
      <protection hidden="1"/>
    </xf>
    <xf numFmtId="4" fontId="17" fillId="0" borderId="0" xfId="47" applyNumberFormat="1" applyFont="1" applyProtection="1">
      <protection hidden="1"/>
    </xf>
    <xf numFmtId="0" fontId="19" fillId="0" borderId="5" xfId="47" applyFont="1" applyBorder="1" applyProtection="1">
      <protection hidden="1"/>
    </xf>
    <xf numFmtId="4" fontId="12" fillId="0" borderId="5" xfId="47" applyNumberFormat="1" applyFont="1" applyBorder="1" applyProtection="1">
      <protection hidden="1"/>
    </xf>
    <xf numFmtId="49" fontId="12" fillId="0" borderId="5" xfId="47" applyNumberFormat="1" applyFont="1" applyBorder="1" applyProtection="1">
      <protection hidden="1"/>
    </xf>
    <xf numFmtId="0" fontId="19" fillId="0" borderId="4" xfId="47" applyFont="1" applyBorder="1" applyProtection="1">
      <protection hidden="1"/>
    </xf>
    <xf numFmtId="0" fontId="19" fillId="0" borderId="0" xfId="47" applyFont="1" applyProtection="1">
      <protection hidden="1"/>
    </xf>
    <xf numFmtId="0" fontId="19" fillId="0" borderId="3" xfId="47" applyFont="1" applyBorder="1" applyProtection="1">
      <protection hidden="1"/>
    </xf>
    <xf numFmtId="0" fontId="12" fillId="0" borderId="5" xfId="47" applyFont="1" applyBorder="1" applyProtection="1">
      <protection hidden="1"/>
    </xf>
    <xf numFmtId="4" fontId="19" fillId="0" borderId="0" xfId="47" applyNumberFormat="1" applyFont="1" applyProtection="1">
      <protection hidden="1"/>
    </xf>
    <xf numFmtId="0" fontId="27" fillId="0" borderId="0" xfId="87" applyFont="1" applyProtection="1">
      <protection hidden="1"/>
    </xf>
    <xf numFmtId="0" fontId="19" fillId="0" borderId="0" xfId="94" applyAlignment="1" applyProtection="1">
      <alignment vertical="top" wrapText="1"/>
      <protection hidden="1"/>
    </xf>
    <xf numFmtId="0" fontId="19" fillId="0" borderId="0" xfId="94" applyProtection="1">
      <protection hidden="1"/>
    </xf>
    <xf numFmtId="0" fontId="12" fillId="0" borderId="0" xfId="94" applyFont="1" applyProtection="1">
      <protection hidden="1"/>
    </xf>
    <xf numFmtId="170" fontId="19" fillId="0" borderId="0" xfId="94" applyNumberFormat="1" applyProtection="1">
      <protection hidden="1"/>
    </xf>
    <xf numFmtId="0" fontId="19" fillId="0" borderId="0" xfId="94" applyAlignment="1" applyProtection="1">
      <alignment horizontal="center"/>
      <protection hidden="1"/>
    </xf>
    <xf numFmtId="0" fontId="12" fillId="0" borderId="16" xfId="94" applyFont="1" applyBorder="1" applyAlignment="1" applyProtection="1">
      <alignment horizontal="center" wrapText="1"/>
      <protection hidden="1"/>
    </xf>
    <xf numFmtId="0" fontId="27" fillId="0" borderId="16" xfId="94" applyFont="1" applyBorder="1" applyAlignment="1" applyProtection="1">
      <alignment horizontal="left" vertical="top"/>
      <protection hidden="1"/>
    </xf>
    <xf numFmtId="0" fontId="12" fillId="0" borderId="17" xfId="94" applyFont="1" applyBorder="1" applyAlignment="1" applyProtection="1">
      <alignment horizontal="left" vertical="top" wrapText="1"/>
      <protection hidden="1"/>
    </xf>
    <xf numFmtId="0" fontId="51" fillId="0" borderId="18" xfId="94" applyFont="1" applyBorder="1" applyAlignment="1" applyProtection="1">
      <alignment horizontal="center"/>
      <protection hidden="1"/>
    </xf>
    <xf numFmtId="167" fontId="12" fillId="0" borderId="18" xfId="94" applyNumberFormat="1" applyFont="1" applyBorder="1" applyAlignment="1" applyProtection="1">
      <alignment horizontal="right"/>
      <protection hidden="1"/>
    </xf>
    <xf numFmtId="0" fontId="12" fillId="0" borderId="17" xfId="94" applyFont="1" applyBorder="1" applyAlignment="1" applyProtection="1">
      <alignment horizontal="left"/>
      <protection hidden="1"/>
    </xf>
    <xf numFmtId="4" fontId="12" fillId="0" borderId="52" xfId="94" applyNumberFormat="1" applyFont="1" applyBorder="1" applyProtection="1">
      <protection hidden="1"/>
    </xf>
    <xf numFmtId="0" fontId="12" fillId="0" borderId="16" xfId="94" applyFont="1" applyBorder="1" applyAlignment="1" applyProtection="1">
      <alignment horizontal="left"/>
      <protection hidden="1"/>
    </xf>
    <xf numFmtId="0" fontId="19" fillId="0" borderId="17" xfId="94" applyBorder="1" applyProtection="1">
      <protection hidden="1"/>
    </xf>
    <xf numFmtId="0" fontId="19" fillId="0" borderId="52" xfId="94" applyBorder="1" applyProtection="1">
      <protection hidden="1"/>
    </xf>
    <xf numFmtId="0" fontId="19" fillId="0" borderId="0" xfId="94" applyAlignment="1" applyProtection="1">
      <alignment horizontal="center"/>
      <protection locked="0"/>
    </xf>
    <xf numFmtId="0" fontId="19" fillId="0" borderId="0" xfId="94" applyProtection="1">
      <protection locked="0"/>
    </xf>
    <xf numFmtId="0" fontId="13" fillId="0" borderId="0" xfId="87" applyFont="1" applyAlignment="1" applyProtection="1">
      <alignment horizontal="center"/>
      <protection locked="0"/>
    </xf>
    <xf numFmtId="4" fontId="12" fillId="0" borderId="0" xfId="94" applyNumberFormat="1" applyFont="1" applyAlignment="1" applyProtection="1">
      <alignment horizontal="center"/>
      <protection locked="0"/>
    </xf>
    <xf numFmtId="170" fontId="12" fillId="0" borderId="0" xfId="94" applyNumberFormat="1" applyFont="1" applyAlignment="1" applyProtection="1">
      <alignment horizontal="center"/>
      <protection locked="0"/>
    </xf>
    <xf numFmtId="0" fontId="12" fillId="0" borderId="0" xfId="94" applyFont="1" applyAlignment="1" applyProtection="1">
      <alignment horizontal="center"/>
      <protection locked="0"/>
    </xf>
    <xf numFmtId="0" fontId="13" fillId="0" borderId="0" xfId="94" applyFont="1" applyProtection="1">
      <protection locked="0"/>
    </xf>
    <xf numFmtId="0" fontId="12" fillId="0" borderId="0" xfId="94" applyFont="1" applyProtection="1">
      <protection locked="0"/>
    </xf>
    <xf numFmtId="172" fontId="12" fillId="0" borderId="0" xfId="94" applyNumberFormat="1" applyFont="1" applyAlignment="1" applyProtection="1">
      <alignment horizontal="right"/>
      <protection locked="0"/>
    </xf>
    <xf numFmtId="170" fontId="19" fillId="6" borderId="7" xfId="94" applyNumberFormat="1" applyFill="1" applyBorder="1" applyAlignment="1" applyProtection="1">
      <alignment horizontal="right"/>
      <protection locked="0"/>
    </xf>
    <xf numFmtId="0" fontId="17" fillId="0" borderId="0" xfId="87" applyFont="1" applyAlignment="1" applyProtection="1">
      <alignment horizontal="center"/>
      <protection locked="0"/>
    </xf>
    <xf numFmtId="0" fontId="17" fillId="0" borderId="0" xfId="87" applyFont="1" applyAlignment="1" applyProtection="1">
      <alignment horizontal="right"/>
      <protection locked="0"/>
    </xf>
    <xf numFmtId="4" fontId="13" fillId="0" borderId="0" xfId="87" applyNumberFormat="1" applyFont="1" applyAlignment="1" applyProtection="1">
      <alignment horizontal="center"/>
      <protection locked="0"/>
    </xf>
    <xf numFmtId="0" fontId="16" fillId="0" borderId="0" xfId="47" applyFont="1" applyAlignment="1" applyProtection="1">
      <alignment horizontal="right"/>
      <protection locked="0"/>
    </xf>
    <xf numFmtId="4" fontId="12" fillId="0" borderId="7" xfId="94" applyNumberFormat="1" applyFont="1" applyBorder="1" applyAlignment="1" applyProtection="1">
      <alignment horizontal="center" vertical="center" wrapText="1"/>
      <protection hidden="1"/>
    </xf>
    <xf numFmtId="170" fontId="12" fillId="0" borderId="7" xfId="94" applyNumberFormat="1" applyFont="1" applyBorder="1" applyAlignment="1" applyProtection="1">
      <alignment horizontal="center" vertical="center" wrapText="1"/>
      <protection hidden="1"/>
    </xf>
    <xf numFmtId="0" fontId="19" fillId="6" borderId="10" xfId="94" applyFill="1" applyBorder="1" applyAlignment="1" applyProtection="1">
      <alignment horizontal="center"/>
      <protection locked="0"/>
    </xf>
    <xf numFmtId="0" fontId="19" fillId="6" borderId="7" xfId="94" applyFill="1" applyBorder="1" applyAlignment="1" applyProtection="1">
      <alignment horizontal="left" vertical="top" wrapText="1"/>
      <protection locked="0"/>
    </xf>
    <xf numFmtId="167" fontId="19" fillId="6" borderId="7" xfId="94" applyNumberFormat="1" applyFill="1" applyBorder="1" applyAlignment="1" applyProtection="1">
      <alignment horizontal="center"/>
      <protection locked="0"/>
    </xf>
    <xf numFmtId="167" fontId="19" fillId="6" borderId="7" xfId="94" applyNumberFormat="1" applyFill="1" applyBorder="1" applyAlignment="1" applyProtection="1">
      <alignment horizontal="right"/>
      <protection locked="0"/>
    </xf>
    <xf numFmtId="170" fontId="19" fillId="0" borderId="7" xfId="94" applyNumberFormat="1" applyBorder="1" applyAlignment="1" applyProtection="1">
      <alignment horizontal="right"/>
      <protection locked="0"/>
    </xf>
    <xf numFmtId="167" fontId="19" fillId="0" borderId="7" xfId="94" applyNumberFormat="1" applyBorder="1" applyAlignment="1" applyProtection="1">
      <alignment horizontal="right"/>
      <protection locked="0"/>
    </xf>
    <xf numFmtId="167" fontId="19" fillId="0" borderId="14" xfId="94" applyNumberFormat="1" applyBorder="1" applyAlignment="1" applyProtection="1">
      <alignment horizontal="right"/>
      <protection locked="0"/>
    </xf>
    <xf numFmtId="0" fontId="59" fillId="0" borderId="11" xfId="94" applyFont="1" applyBorder="1" applyAlignment="1" applyProtection="1">
      <alignment horizontal="center"/>
      <protection locked="0"/>
    </xf>
    <xf numFmtId="0" fontId="59" fillId="0" borderId="12" xfId="94" applyFont="1" applyBorder="1" applyAlignment="1" applyProtection="1">
      <alignment horizontal="left" vertical="top" wrapText="1"/>
      <protection locked="0"/>
    </xf>
    <xf numFmtId="170" fontId="59" fillId="0" borderId="12" xfId="94" applyNumberFormat="1" applyFont="1" applyBorder="1" applyAlignment="1" applyProtection="1">
      <alignment horizontal="right"/>
      <protection locked="0"/>
    </xf>
    <xf numFmtId="167" fontId="59" fillId="0" borderId="12" xfId="94" applyNumberFormat="1" applyFont="1" applyBorder="1" applyAlignment="1" applyProtection="1">
      <alignment horizontal="right"/>
      <protection locked="0"/>
    </xf>
    <xf numFmtId="167" fontId="59" fillId="0" borderId="15" xfId="94" applyNumberFormat="1" applyFont="1" applyBorder="1" applyAlignment="1" applyProtection="1">
      <alignment horizontal="right"/>
      <protection locked="0"/>
    </xf>
    <xf numFmtId="0" fontId="59" fillId="0" borderId="0" xfId="94" applyFont="1" applyAlignment="1" applyProtection="1">
      <alignment horizontal="center"/>
      <protection locked="0"/>
    </xf>
    <xf numFmtId="0" fontId="59" fillId="0" borderId="0" xfId="94" applyFont="1" applyAlignment="1" applyProtection="1">
      <alignment horizontal="left" vertical="top" wrapText="1"/>
      <protection locked="0"/>
    </xf>
    <xf numFmtId="167" fontId="59" fillId="0" borderId="0" xfId="94" applyNumberFormat="1" applyFont="1" applyAlignment="1" applyProtection="1">
      <alignment horizontal="right"/>
      <protection locked="0"/>
    </xf>
    <xf numFmtId="167" fontId="12" fillId="0" borderId="7" xfId="94" applyNumberFormat="1" applyFont="1" applyBorder="1" applyAlignment="1" applyProtection="1">
      <alignment horizontal="center" wrapText="1"/>
      <protection locked="0"/>
    </xf>
    <xf numFmtId="167" fontId="12" fillId="0" borderId="7" xfId="94" applyNumberFormat="1" applyFont="1" applyBorder="1" applyAlignment="1" applyProtection="1">
      <alignment horizontal="center" vertical="top" wrapText="1"/>
      <protection locked="0"/>
    </xf>
    <xf numFmtId="167" fontId="12" fillId="0" borderId="7" xfId="94" applyNumberFormat="1" applyFont="1" applyBorder="1" applyAlignment="1" applyProtection="1">
      <alignment horizontal="center" vertical="center" wrapText="1"/>
      <protection locked="0"/>
    </xf>
    <xf numFmtId="167" fontId="12" fillId="0" borderId="14" xfId="94" applyNumberFormat="1" applyFont="1" applyBorder="1" applyAlignment="1" applyProtection="1">
      <alignment horizontal="center" vertical="center" wrapText="1"/>
      <protection locked="0"/>
    </xf>
    <xf numFmtId="0" fontId="12" fillId="0" borderId="11" xfId="94" applyFont="1" applyBorder="1" applyAlignment="1" applyProtection="1">
      <alignment horizontal="center"/>
      <protection locked="0"/>
    </xf>
    <xf numFmtId="0" fontId="12" fillId="0" borderId="12" xfId="94" applyFont="1" applyBorder="1" applyAlignment="1" applyProtection="1">
      <alignment horizontal="left" vertical="top" wrapText="1"/>
      <protection locked="0"/>
    </xf>
    <xf numFmtId="0" fontId="36" fillId="6" borderId="0" xfId="49" applyFont="1" applyFill="1" applyProtection="1">
      <protection locked="0"/>
    </xf>
    <xf numFmtId="4" fontId="21" fillId="6" borderId="0" xfId="49" applyNumberFormat="1" applyFont="1" applyFill="1" applyProtection="1">
      <protection locked="0"/>
    </xf>
    <xf numFmtId="167" fontId="17" fillId="7" borderId="21" xfId="87" applyNumberFormat="1" applyFont="1" applyFill="1" applyBorder="1" applyProtection="1">
      <protection locked="0"/>
    </xf>
    <xf numFmtId="167" fontId="17" fillId="7" borderId="7" xfId="87" applyNumberFormat="1" applyFont="1" applyFill="1" applyBorder="1" applyProtection="1">
      <protection locked="0"/>
    </xf>
    <xf numFmtId="0" fontId="16" fillId="6" borderId="46" xfId="47" applyFont="1" applyFill="1" applyBorder="1" applyAlignment="1" applyProtection="1">
      <alignment horizontal="center"/>
      <protection locked="0"/>
    </xf>
    <xf numFmtId="0" fontId="76" fillId="0" borderId="42" xfId="31" applyFont="1" applyFill="1" applyBorder="1" applyAlignment="1" applyProtection="1">
      <alignment vertical="top" wrapText="1"/>
      <protection hidden="1"/>
    </xf>
    <xf numFmtId="0" fontId="15" fillId="8" borderId="46" xfId="0" applyFont="1" applyFill="1" applyBorder="1" applyAlignment="1" applyProtection="1">
      <alignment horizontal="center"/>
      <protection locked="0"/>
    </xf>
    <xf numFmtId="0" fontId="18" fillId="0" borderId="7" xfId="0" applyFont="1" applyBorder="1" applyProtection="1">
      <protection hidden="1"/>
    </xf>
    <xf numFmtId="0" fontId="18" fillId="0" borderId="53" xfId="0" applyFont="1" applyBorder="1" applyProtection="1">
      <protection hidden="1"/>
    </xf>
    <xf numFmtId="0" fontId="27" fillId="0" borderId="7" xfId="31" applyFont="1" applyFill="1" applyBorder="1" applyAlignment="1" applyProtection="1">
      <alignment horizontal="center" vertical="top" wrapText="1"/>
      <protection hidden="1"/>
    </xf>
    <xf numFmtId="0" fontId="27" fillId="0" borderId="7" xfId="94" applyFont="1" applyBorder="1" applyAlignment="1" applyProtection="1">
      <alignment horizontal="center"/>
      <protection hidden="1"/>
    </xf>
    <xf numFmtId="0" fontId="27" fillId="0" borderId="7" xfId="31" applyFont="1" applyFill="1" applyBorder="1" applyAlignment="1" applyProtection="1">
      <alignment horizontal="center" vertical="top"/>
      <protection hidden="1"/>
    </xf>
    <xf numFmtId="0" fontId="13" fillId="0" borderId="7" xfId="31" applyFont="1" applyFill="1" applyBorder="1" applyAlignment="1" applyProtection="1">
      <alignment horizontal="center" vertical="top"/>
      <protection hidden="1"/>
    </xf>
    <xf numFmtId="0" fontId="16" fillId="0" borderId="8" xfId="87" applyFont="1" applyBorder="1" applyAlignment="1">
      <alignment horizontal="center" vertical="top"/>
    </xf>
    <xf numFmtId="0" fontId="16" fillId="0" borderId="9" xfId="87" applyFont="1" applyBorder="1" applyAlignment="1">
      <alignment horizontal="center" vertical="top"/>
    </xf>
    <xf numFmtId="9" fontId="17" fillId="2" borderId="5" xfId="87" applyNumberFormat="1" applyFont="1" applyFill="1" applyBorder="1" applyAlignment="1">
      <alignment horizontal="center"/>
    </xf>
    <xf numFmtId="9" fontId="17" fillId="2" borderId="27" xfId="87" applyNumberFormat="1" applyFont="1" applyFill="1" applyBorder="1" applyAlignment="1">
      <alignment horizontal="center"/>
    </xf>
    <xf numFmtId="9" fontId="17" fillId="0" borderId="7" xfId="87" applyNumberFormat="1" applyFont="1" applyBorder="1" applyAlignment="1">
      <alignment horizontal="center"/>
    </xf>
    <xf numFmtId="9" fontId="17" fillId="0" borderId="14" xfId="87" applyNumberFormat="1" applyFont="1" applyBorder="1" applyAlignment="1">
      <alignment horizontal="center"/>
    </xf>
    <xf numFmtId="9" fontId="17" fillId="2" borderId="7" xfId="87" applyNumberFormat="1" applyFont="1" applyFill="1" applyBorder="1" applyAlignment="1">
      <alignment horizontal="center"/>
    </xf>
    <xf numFmtId="9" fontId="17" fillId="2" borderId="14" xfId="87" applyNumberFormat="1" applyFont="1" applyFill="1" applyBorder="1" applyAlignment="1">
      <alignment horizontal="center"/>
    </xf>
    <xf numFmtId="167" fontId="17" fillId="0" borderId="30" xfId="87" applyNumberFormat="1" applyFont="1" applyBorder="1"/>
    <xf numFmtId="167" fontId="17" fillId="0" borderId="49" xfId="87" applyNumberFormat="1" applyFont="1" applyBorder="1"/>
    <xf numFmtId="167" fontId="17" fillId="9" borderId="7" xfId="87" applyNumberFormat="1" applyFont="1" applyFill="1" applyBorder="1"/>
    <xf numFmtId="167" fontId="17" fillId="9" borderId="1" xfId="87" applyNumberFormat="1" applyFont="1" applyFill="1" applyBorder="1"/>
    <xf numFmtId="167" fontId="17" fillId="9" borderId="14" xfId="87" applyNumberFormat="1" applyFont="1" applyFill="1" applyBorder="1"/>
    <xf numFmtId="167" fontId="17" fillId="0" borderId="7" xfId="87" applyNumberFormat="1" applyFont="1" applyBorder="1"/>
    <xf numFmtId="167" fontId="17" fillId="0" borderId="14" xfId="87" applyNumberFormat="1" applyFont="1" applyBorder="1"/>
    <xf numFmtId="167" fontId="17" fillId="0" borderId="12" xfId="87" applyNumberFormat="1" applyFont="1" applyBorder="1"/>
    <xf numFmtId="167" fontId="17" fillId="0" borderId="15" xfId="87" applyNumberFormat="1" applyFont="1" applyBorder="1"/>
    <xf numFmtId="0" fontId="16" fillId="0" borderId="0" xfId="87" applyFont="1"/>
    <xf numFmtId="167" fontId="17" fillId="0" borderId="0" xfId="87" applyNumberFormat="1" applyFont="1"/>
    <xf numFmtId="0" fontId="17" fillId="6" borderId="0" xfId="87" applyFont="1" applyFill="1"/>
    <xf numFmtId="167" fontId="17" fillId="6" borderId="7" xfId="87" applyNumberFormat="1" applyFont="1" applyFill="1" applyBorder="1"/>
    <xf numFmtId="167" fontId="17" fillId="6" borderId="1" xfId="87" applyNumberFormat="1" applyFont="1" applyFill="1" applyBorder="1"/>
    <xf numFmtId="167" fontId="17" fillId="6" borderId="14" xfId="87" applyNumberFormat="1" applyFont="1" applyFill="1" applyBorder="1"/>
    <xf numFmtId="167" fontId="17" fillId="6" borderId="30" xfId="87" applyNumberFormat="1" applyFont="1" applyFill="1" applyBorder="1"/>
    <xf numFmtId="167" fontId="17" fillId="6" borderId="37" xfId="87" applyNumberFormat="1" applyFont="1" applyFill="1" applyBorder="1"/>
    <xf numFmtId="167" fontId="17" fillId="6" borderId="49" xfId="87" applyNumberFormat="1" applyFont="1" applyFill="1" applyBorder="1"/>
    <xf numFmtId="0" fontId="16" fillId="0" borderId="5" xfId="0" applyFont="1" applyBorder="1"/>
    <xf numFmtId="0" fontId="16" fillId="0" borderId="5" xfId="0" applyFont="1" applyBorder="1" applyAlignment="1">
      <alignment horizontal="left"/>
    </xf>
    <xf numFmtId="0" fontId="17" fillId="0" borderId="4" xfId="0" applyFont="1" applyBorder="1"/>
    <xf numFmtId="0" fontId="16" fillId="0" borderId="3" xfId="0" applyFont="1" applyBorder="1"/>
    <xf numFmtId="0" fontId="16" fillId="0" borderId="25" xfId="0" applyFont="1" applyBorder="1"/>
    <xf numFmtId="0" fontId="16" fillId="0" borderId="3" xfId="0" applyFont="1" applyBorder="1" applyAlignment="1">
      <alignment horizontal="left"/>
    </xf>
    <xf numFmtId="0" fontId="17" fillId="0" borderId="13" xfId="0" applyFont="1" applyBorder="1"/>
    <xf numFmtId="0" fontId="16" fillId="0" borderId="0" xfId="87" applyFont="1" applyAlignment="1">
      <alignment horizontal="center"/>
    </xf>
    <xf numFmtId="0" fontId="17" fillId="0" borderId="0" xfId="87" applyFont="1"/>
    <xf numFmtId="0" fontId="17" fillId="0" borderId="0" xfId="87" applyFont="1" applyAlignment="1">
      <alignment horizontal="right"/>
    </xf>
    <xf numFmtId="0" fontId="16" fillId="0" borderId="23" xfId="87" applyFont="1" applyBorder="1" applyAlignment="1">
      <alignment horizontal="left" vertical="top" wrapText="1"/>
    </xf>
    <xf numFmtId="9" fontId="17" fillId="0" borderId="5" xfId="87" applyNumberFormat="1" applyFont="1" applyBorder="1" applyAlignment="1">
      <alignment horizontal="center"/>
    </xf>
    <xf numFmtId="9" fontId="17" fillId="0" borderId="27" xfId="87" applyNumberFormat="1" applyFont="1" applyBorder="1" applyAlignment="1">
      <alignment horizontal="center"/>
    </xf>
    <xf numFmtId="0" fontId="16" fillId="0" borderId="54" xfId="87" applyFont="1" applyBorder="1" applyAlignment="1">
      <alignment horizontal="left" vertical="top" wrapText="1"/>
    </xf>
    <xf numFmtId="0" fontId="14" fillId="0" borderId="0" xfId="0" applyFont="1"/>
    <xf numFmtId="0" fontId="16" fillId="6" borderId="46" xfId="0" applyFont="1" applyFill="1" applyBorder="1" applyAlignment="1">
      <alignment horizontal="center"/>
    </xf>
    <xf numFmtId="0" fontId="15" fillId="0" borderId="0" xfId="87" applyFont="1" applyAlignment="1">
      <alignment horizontal="left"/>
    </xf>
    <xf numFmtId="0" fontId="16" fillId="0" borderId="0" xfId="87" applyFont="1" applyAlignment="1">
      <alignment horizontal="left"/>
    </xf>
    <xf numFmtId="3" fontId="16" fillId="0" borderId="14" xfId="0" applyNumberFormat="1" applyFont="1" applyBorder="1"/>
    <xf numFmtId="0" fontId="18" fillId="6" borderId="0" xfId="94" applyFont="1" applyFill="1" applyAlignment="1" applyProtection="1">
      <alignment vertical="top"/>
      <protection locked="0"/>
    </xf>
    <xf numFmtId="0" fontId="18" fillId="6" borderId="0" xfId="31" applyFont="1" applyFill="1" applyBorder="1" applyAlignment="1" applyProtection="1">
      <alignment vertical="top"/>
      <protection locked="0"/>
    </xf>
    <xf numFmtId="0" fontId="29" fillId="6" borderId="0" xfId="97" applyFont="1" applyFill="1" applyProtection="1">
      <protection locked="0"/>
    </xf>
    <xf numFmtId="0" fontId="29" fillId="6" borderId="0" xfId="31" applyFont="1" applyFill="1" applyBorder="1" applyAlignment="1" applyProtection="1">
      <alignment vertical="top" wrapText="1"/>
      <protection locked="0"/>
    </xf>
    <xf numFmtId="0" fontId="40" fillId="6" borderId="0" xfId="0" applyFont="1" applyFill="1" applyProtection="1">
      <protection locked="0"/>
    </xf>
    <xf numFmtId="0" fontId="18" fillId="6" borderId="0" xfId="0" applyFont="1" applyFill="1" applyAlignment="1" applyProtection="1">
      <alignment vertical="center"/>
      <protection locked="0"/>
    </xf>
    <xf numFmtId="0" fontId="18" fillId="6" borderId="0" xfId="31" applyFont="1" applyFill="1" applyBorder="1" applyAlignment="1" applyProtection="1">
      <alignment vertical="center"/>
      <protection locked="0"/>
    </xf>
    <xf numFmtId="0" fontId="29" fillId="6" borderId="0" xfId="97" applyFont="1" applyFill="1" applyAlignment="1" applyProtection="1">
      <alignment vertical="center"/>
      <protection locked="0"/>
    </xf>
    <xf numFmtId="0" fontId="18" fillId="6" borderId="0" xfId="0" applyFont="1" applyFill="1" applyAlignment="1" applyProtection="1">
      <alignment vertical="top"/>
      <protection locked="0"/>
    </xf>
    <xf numFmtId="0" fontId="29" fillId="6" borderId="0" xfId="96" applyFont="1" applyFill="1" applyAlignment="1" applyProtection="1">
      <alignment horizontal="left" vertical="top"/>
      <protection locked="0"/>
    </xf>
    <xf numFmtId="0" fontId="47" fillId="6" borderId="0" xfId="96" applyFont="1" applyFill="1" applyAlignment="1" applyProtection="1">
      <alignment horizontal="left" vertical="top"/>
      <protection locked="0"/>
    </xf>
    <xf numFmtId="0" fontId="17" fillId="6" borderId="0" xfId="0" applyFont="1" applyFill="1" applyAlignment="1" applyProtection="1">
      <alignment vertical="top"/>
      <protection locked="0"/>
    </xf>
    <xf numFmtId="0" fontId="17" fillId="6" borderId="0" xfId="31" applyFont="1" applyFill="1" applyBorder="1" applyAlignment="1" applyProtection="1">
      <alignment vertical="top"/>
      <protection locked="0"/>
    </xf>
    <xf numFmtId="0" fontId="17" fillId="6" borderId="0" xfId="94" applyFont="1" applyFill="1" applyAlignment="1" applyProtection="1">
      <alignment vertical="top"/>
      <protection locked="0"/>
    </xf>
    <xf numFmtId="0" fontId="76" fillId="0" borderId="3" xfId="31" applyFont="1" applyFill="1" applyBorder="1" applyAlignment="1" applyProtection="1">
      <alignment vertical="top" wrapText="1"/>
      <protection hidden="1"/>
    </xf>
    <xf numFmtId="0" fontId="76" fillId="0" borderId="0" xfId="31" applyFont="1" applyFill="1" applyBorder="1" applyAlignment="1" applyProtection="1">
      <alignment vertical="top" wrapText="1"/>
      <protection hidden="1"/>
    </xf>
    <xf numFmtId="0" fontId="77" fillId="0" borderId="0" xfId="49" applyFont="1" applyProtection="1">
      <protection hidden="1"/>
    </xf>
    <xf numFmtId="0" fontId="18" fillId="0" borderId="7" xfId="0" quotePrefix="1" applyFont="1" applyBorder="1" applyProtection="1">
      <protection hidden="1"/>
    </xf>
    <xf numFmtId="0" fontId="78" fillId="0" borderId="0" xfId="0" applyFont="1" applyAlignment="1" applyProtection="1">
      <alignment horizontal="left"/>
      <protection hidden="1"/>
    </xf>
    <xf numFmtId="0" fontId="60" fillId="0" borderId="0" xfId="0" applyFont="1" applyAlignment="1" applyProtection="1">
      <alignment horizontal="center"/>
      <protection hidden="1"/>
    </xf>
    <xf numFmtId="0" fontId="44" fillId="6" borderId="0" xfId="31" applyFont="1" applyFill="1" applyAlignment="1" applyProtection="1">
      <protection hidden="1"/>
    </xf>
    <xf numFmtId="0" fontId="14" fillId="6" borderId="0" xfId="47" applyFont="1" applyFill="1" applyProtection="1">
      <protection hidden="1"/>
    </xf>
    <xf numFmtId="0" fontId="28" fillId="0" borderId="0" xfId="47" applyFont="1" applyProtection="1">
      <protection hidden="1"/>
    </xf>
    <xf numFmtId="0" fontId="21" fillId="0" borderId="0" xfId="49" applyFont="1" applyAlignment="1" applyProtection="1">
      <alignment vertical="top" wrapText="1"/>
      <protection hidden="1"/>
    </xf>
    <xf numFmtId="0" fontId="18" fillId="0" borderId="0" xfId="47" applyFont="1" applyProtection="1">
      <protection hidden="1"/>
    </xf>
    <xf numFmtId="0" fontId="18" fillId="0" borderId="0" xfId="47" applyFont="1" applyAlignment="1" applyProtection="1">
      <alignment horizontal="center"/>
      <protection hidden="1"/>
    </xf>
    <xf numFmtId="0" fontId="27" fillId="0" borderId="3" xfId="47" applyFont="1" applyBorder="1" applyProtection="1">
      <protection hidden="1"/>
    </xf>
    <xf numFmtId="0" fontId="18" fillId="0" borderId="3" xfId="47" applyFont="1" applyBorder="1" applyProtection="1">
      <protection hidden="1"/>
    </xf>
    <xf numFmtId="0" fontId="40" fillId="0" borderId="0" xfId="47" applyFont="1" applyProtection="1">
      <protection hidden="1"/>
    </xf>
    <xf numFmtId="0" fontId="40" fillId="0" borderId="3" xfId="47" applyFont="1" applyBorder="1" applyProtection="1">
      <protection hidden="1"/>
    </xf>
    <xf numFmtId="0" fontId="27" fillId="0" borderId="0" xfId="49" applyFont="1" applyProtection="1">
      <protection hidden="1"/>
    </xf>
    <xf numFmtId="0" fontId="27" fillId="0" borderId="0" xfId="47" applyFont="1" applyAlignment="1" applyProtection="1">
      <alignment horizontal="left"/>
      <protection hidden="1"/>
    </xf>
    <xf numFmtId="0" fontId="63" fillId="0" borderId="0" xfId="31" applyFont="1" applyFill="1" applyBorder="1" applyAlignment="1" applyProtection="1">
      <alignment vertical="top" wrapText="1"/>
      <protection hidden="1"/>
    </xf>
    <xf numFmtId="0" fontId="63" fillId="0" borderId="0" xfId="94" applyFont="1" applyAlignment="1" applyProtection="1">
      <alignment vertical="center"/>
      <protection hidden="1"/>
    </xf>
    <xf numFmtId="0" fontId="63" fillId="0" borderId="0" xfId="47" applyFont="1" applyProtection="1">
      <protection hidden="1"/>
    </xf>
    <xf numFmtId="0" fontId="63" fillId="0" borderId="0" xfId="47" applyFont="1" applyAlignment="1" applyProtection="1">
      <alignment horizontal="left"/>
      <protection hidden="1"/>
    </xf>
    <xf numFmtId="0" fontId="27" fillId="0" borderId="0" xfId="47" applyFont="1" applyProtection="1">
      <protection hidden="1"/>
    </xf>
    <xf numFmtId="0" fontId="21" fillId="6" borderId="0" xfId="49" applyFont="1" applyFill="1" applyAlignment="1" applyProtection="1">
      <alignment vertical="top" wrapText="1"/>
      <protection hidden="1"/>
    </xf>
    <xf numFmtId="0" fontId="36" fillId="6" borderId="0" xfId="49" applyFont="1" applyFill="1" applyAlignment="1" applyProtection="1">
      <alignment vertical="top"/>
      <protection hidden="1"/>
    </xf>
    <xf numFmtId="0" fontId="36" fillId="0" borderId="0" xfId="49" applyFont="1" applyAlignment="1" applyProtection="1">
      <alignment vertical="top"/>
      <protection hidden="1"/>
    </xf>
    <xf numFmtId="0" fontId="12" fillId="6" borderId="5" xfId="47" applyFont="1" applyFill="1" applyBorder="1" applyAlignment="1" applyProtection="1">
      <alignment horizontal="left"/>
      <protection hidden="1"/>
    </xf>
    <xf numFmtId="0" fontId="13" fillId="6" borderId="5" xfId="0" applyFont="1" applyFill="1" applyBorder="1" applyAlignment="1" applyProtection="1">
      <alignment horizontal="left"/>
      <protection hidden="1"/>
    </xf>
    <xf numFmtId="0" fontId="12" fillId="6" borderId="5" xfId="0" applyFont="1" applyFill="1" applyBorder="1" applyAlignment="1" applyProtection="1">
      <alignment horizontal="left"/>
      <protection hidden="1"/>
    </xf>
    <xf numFmtId="0" fontId="12" fillId="6" borderId="5" xfId="0" applyFont="1" applyFill="1" applyBorder="1" applyAlignment="1" applyProtection="1">
      <alignment horizontal="left"/>
      <protection locked="0"/>
    </xf>
    <xf numFmtId="0" fontId="16" fillId="6" borderId="5" xfId="0" applyFont="1" applyFill="1" applyBorder="1" applyAlignment="1">
      <alignment horizontal="left"/>
    </xf>
    <xf numFmtId="0" fontId="16" fillId="6" borderId="5" xfId="0" applyFont="1" applyFill="1" applyBorder="1" applyAlignment="1" applyProtection="1">
      <alignment horizontal="left"/>
      <protection hidden="1"/>
    </xf>
    <xf numFmtId="0" fontId="16" fillId="6" borderId="2" xfId="0" applyFont="1" applyFill="1" applyBorder="1" applyAlignment="1" applyProtection="1">
      <alignment horizontal="left"/>
      <protection hidden="1"/>
    </xf>
    <xf numFmtId="0" fontId="16" fillId="6" borderId="5" xfId="0" applyFont="1" applyFill="1" applyBorder="1" applyProtection="1">
      <protection hidden="1"/>
    </xf>
    <xf numFmtId="0" fontId="16" fillId="6" borderId="2" xfId="84" applyFont="1" applyFill="1" applyBorder="1" applyAlignment="1" applyProtection="1">
      <alignment horizontal="left" vertical="top"/>
      <protection hidden="1"/>
    </xf>
    <xf numFmtId="0" fontId="36" fillId="0" borderId="55" xfId="49" applyFont="1" applyBorder="1" applyAlignment="1" applyProtection="1">
      <alignment vertical="top"/>
      <protection hidden="1"/>
    </xf>
    <xf numFmtId="0" fontId="21" fillId="0" borderId="55" xfId="49" applyFont="1" applyBorder="1" applyProtection="1">
      <protection hidden="1"/>
    </xf>
    <xf numFmtId="0" fontId="75" fillId="0" borderId="55" xfId="49" applyFont="1" applyBorder="1" applyAlignment="1" applyProtection="1">
      <alignment vertical="top"/>
      <protection hidden="1"/>
    </xf>
    <xf numFmtId="0" fontId="79" fillId="0" borderId="55" xfId="49" applyFont="1" applyBorder="1" applyAlignment="1" applyProtection="1">
      <alignment vertical="top"/>
      <protection hidden="1"/>
    </xf>
    <xf numFmtId="0" fontId="21" fillId="0" borderId="55" xfId="49" applyFont="1" applyBorder="1" applyAlignment="1" applyProtection="1">
      <alignment vertical="top" wrapText="1"/>
      <protection hidden="1"/>
    </xf>
    <xf numFmtId="0" fontId="38" fillId="6" borderId="0" xfId="31" applyFont="1" applyFill="1" applyBorder="1" applyAlignment="1" applyProtection="1">
      <alignment vertical="top"/>
      <protection locked="0"/>
    </xf>
    <xf numFmtId="0" fontId="40" fillId="0" borderId="0" xfId="94" applyFont="1" applyProtection="1">
      <protection hidden="1"/>
    </xf>
    <xf numFmtId="0" fontId="18" fillId="0" borderId="7" xfId="31" applyFont="1" applyFill="1" applyBorder="1" applyAlignment="1" applyProtection="1">
      <alignment vertical="top"/>
      <protection hidden="1"/>
    </xf>
    <xf numFmtId="0" fontId="18" fillId="0" borderId="53" xfId="31" applyFont="1" applyFill="1" applyBorder="1" applyAlignment="1" applyProtection="1">
      <alignment vertical="top"/>
      <protection hidden="1"/>
    </xf>
    <xf numFmtId="0" fontId="18" fillId="0" borderId="7" xfId="94" applyFont="1" applyBorder="1" applyProtection="1">
      <protection hidden="1"/>
    </xf>
    <xf numFmtId="167" fontId="13" fillId="0" borderId="0" xfId="94" applyNumberFormat="1" applyFont="1" applyProtection="1">
      <protection hidden="1"/>
    </xf>
    <xf numFmtId="167" fontId="13" fillId="0" borderId="7" xfId="31" applyNumberFormat="1" applyFont="1" applyFill="1" applyBorder="1" applyAlignment="1" applyProtection="1">
      <alignment vertical="top" wrapText="1"/>
      <protection hidden="1"/>
    </xf>
    <xf numFmtId="167" fontId="13" fillId="0" borderId="53" xfId="31" applyNumberFormat="1" applyFont="1" applyFill="1" applyBorder="1" applyAlignment="1" applyProtection="1">
      <alignment vertical="top" wrapText="1"/>
      <protection hidden="1"/>
    </xf>
    <xf numFmtId="0" fontId="29" fillId="6" borderId="0" xfId="31" applyFont="1" applyFill="1" applyBorder="1" applyAlignment="1" applyProtection="1">
      <alignment vertical="top"/>
      <protection locked="0"/>
    </xf>
    <xf numFmtId="0" fontId="31" fillId="6" borderId="0" xfId="49" applyFont="1" applyFill="1" applyProtection="1">
      <protection hidden="1"/>
    </xf>
    <xf numFmtId="0" fontId="36" fillId="0" borderId="56" xfId="49" applyFont="1" applyBorder="1" applyAlignment="1" applyProtection="1">
      <alignment vertical="top"/>
      <protection hidden="1"/>
    </xf>
    <xf numFmtId="0" fontId="21" fillId="0" borderId="56" xfId="49" applyFont="1" applyBorder="1" applyProtection="1">
      <protection hidden="1"/>
    </xf>
    <xf numFmtId="0" fontId="21" fillId="0" borderId="56" xfId="49" applyFont="1" applyBorder="1" applyAlignment="1" applyProtection="1">
      <alignment horizontal="justify" vertical="top" wrapText="1"/>
      <protection hidden="1"/>
    </xf>
    <xf numFmtId="0" fontId="21" fillId="0" borderId="57" xfId="49" applyFont="1" applyBorder="1" applyProtection="1">
      <protection hidden="1"/>
    </xf>
    <xf numFmtId="0" fontId="79" fillId="0" borderId="57" xfId="49" applyFont="1" applyBorder="1" applyAlignment="1" applyProtection="1">
      <alignment vertical="top"/>
      <protection hidden="1"/>
    </xf>
    <xf numFmtId="0" fontId="21" fillId="0" borderId="57" xfId="49" applyFont="1" applyBorder="1" applyAlignment="1" applyProtection="1">
      <alignment vertical="top" wrapText="1"/>
      <protection hidden="1"/>
    </xf>
    <xf numFmtId="0" fontId="21" fillId="0" borderId="57" xfId="49" applyFont="1" applyBorder="1" applyAlignment="1" applyProtection="1">
      <alignment horizontal="justify" vertical="top" wrapText="1"/>
      <protection hidden="1"/>
    </xf>
    <xf numFmtId="0" fontId="13" fillId="0" borderId="0" xfId="0" applyFont="1" applyAlignment="1">
      <alignment horizontal="left"/>
    </xf>
    <xf numFmtId="0" fontId="36" fillId="0" borderId="0" xfId="49" applyFont="1" applyAlignment="1" applyProtection="1">
      <alignment horizontal="left"/>
      <protection hidden="1"/>
    </xf>
    <xf numFmtId="0" fontId="78" fillId="0" borderId="0" xfId="87" applyFont="1" applyAlignment="1" applyProtection="1">
      <alignment horizontal="left"/>
      <protection hidden="1"/>
    </xf>
    <xf numFmtId="0" fontId="77" fillId="0" borderId="0" xfId="49" applyFont="1" applyAlignment="1" applyProtection="1">
      <alignment horizontal="left"/>
      <protection locked="0"/>
    </xf>
    <xf numFmtId="0" fontId="78" fillId="0" borderId="0" xfId="0" applyFont="1" applyAlignment="1" applyProtection="1">
      <alignment horizontal="left"/>
      <protection locked="0"/>
    </xf>
    <xf numFmtId="0" fontId="80" fillId="0" borderId="0" xfId="0" applyFont="1" applyAlignment="1" applyProtection="1">
      <alignment horizontal="left"/>
      <protection hidden="1"/>
    </xf>
    <xf numFmtId="0" fontId="21" fillId="6" borderId="58" xfId="49" applyFont="1" applyFill="1" applyBorder="1" applyAlignment="1" applyProtection="1">
      <alignment horizontal="justify" vertical="top" wrapText="1"/>
      <protection hidden="1"/>
    </xf>
    <xf numFmtId="0" fontId="21" fillId="0" borderId="58" xfId="49" applyFont="1" applyBorder="1" applyAlignment="1" applyProtection="1">
      <alignment horizontal="justify" vertical="top" wrapText="1"/>
      <protection hidden="1"/>
    </xf>
    <xf numFmtId="167" fontId="18" fillId="0" borderId="0" xfId="0" applyNumberFormat="1" applyFont="1" applyProtection="1">
      <protection hidden="1"/>
    </xf>
    <xf numFmtId="167" fontId="12" fillId="6" borderId="5" xfId="0" applyNumberFormat="1" applyFont="1" applyFill="1" applyBorder="1" applyAlignment="1" applyProtection="1">
      <alignment horizontal="left"/>
      <protection hidden="1"/>
    </xf>
    <xf numFmtId="167" fontId="12" fillId="0" borderId="3" xfId="47" applyNumberFormat="1" applyFont="1" applyBorder="1" applyAlignment="1" applyProtection="1">
      <alignment horizontal="left"/>
      <protection hidden="1"/>
    </xf>
    <xf numFmtId="167" fontId="12" fillId="0" borderId="5" xfId="0" applyNumberFormat="1" applyFont="1" applyBorder="1" applyProtection="1">
      <protection hidden="1"/>
    </xf>
    <xf numFmtId="167" fontId="19" fillId="0" borderId="0" xfId="0" applyNumberFormat="1" applyFont="1" applyProtection="1">
      <protection hidden="1"/>
    </xf>
    <xf numFmtId="167" fontId="12" fillId="0" borderId="2" xfId="0" applyNumberFormat="1" applyFont="1" applyBorder="1" applyAlignment="1" applyProtection="1">
      <alignment horizontal="center"/>
      <protection hidden="1"/>
    </xf>
    <xf numFmtId="167" fontId="12" fillId="0" borderId="3" xfId="0" applyNumberFormat="1" applyFont="1" applyBorder="1" applyAlignment="1" applyProtection="1">
      <alignment horizontal="center"/>
      <protection locked="0"/>
    </xf>
    <xf numFmtId="167" fontId="12" fillId="0" borderId="0" xfId="0" applyNumberFormat="1" applyFont="1" applyProtection="1">
      <protection locked="0"/>
    </xf>
    <xf numFmtId="167" fontId="18" fillId="0" borderId="0" xfId="0" applyNumberFormat="1" applyFont="1" applyProtection="1">
      <protection locked="0"/>
    </xf>
    <xf numFmtId="167" fontId="18" fillId="0" borderId="3" xfId="0" applyNumberFormat="1" applyFont="1" applyBorder="1" applyProtection="1">
      <protection hidden="1"/>
    </xf>
    <xf numFmtId="0" fontId="18" fillId="0" borderId="3" xfId="0" applyFont="1" applyBorder="1" applyProtection="1">
      <protection hidden="1"/>
    </xf>
    <xf numFmtId="167" fontId="19" fillId="0" borderId="0" xfId="0" applyNumberFormat="1" applyFont="1" applyProtection="1">
      <protection locked="0"/>
    </xf>
    <xf numFmtId="167" fontId="78" fillId="0" borderId="3" xfId="0" applyNumberFormat="1" applyFont="1" applyBorder="1" applyAlignment="1" applyProtection="1">
      <alignment horizontal="left"/>
      <protection hidden="1"/>
    </xf>
    <xf numFmtId="167" fontId="12" fillId="0" borderId="1" xfId="0" applyNumberFormat="1" applyFont="1" applyBorder="1" applyProtection="1">
      <protection hidden="1"/>
    </xf>
    <xf numFmtId="167" fontId="12" fillId="0" borderId="3" xfId="0" applyNumberFormat="1" applyFont="1" applyBorder="1" applyProtection="1">
      <protection hidden="1"/>
    </xf>
    <xf numFmtId="167" fontId="12" fillId="0" borderId="2" xfId="0" applyNumberFormat="1" applyFont="1" applyBorder="1" applyProtection="1">
      <protection hidden="1"/>
    </xf>
    <xf numFmtId="167" fontId="14" fillId="0" borderId="0" xfId="0" applyNumberFormat="1" applyFont="1" applyProtection="1">
      <protection locked="0"/>
    </xf>
    <xf numFmtId="0" fontId="18" fillId="2" borderId="13" xfId="0" applyFont="1" applyFill="1" applyBorder="1" applyAlignment="1" applyProtection="1">
      <alignment horizontal="left"/>
      <protection locked="0"/>
    </xf>
    <xf numFmtId="0" fontId="18" fillId="2" borderId="4" xfId="0" applyFont="1" applyFill="1" applyBorder="1" applyAlignment="1" applyProtection="1">
      <alignment horizontal="left" wrapText="1"/>
      <protection locked="0"/>
    </xf>
    <xf numFmtId="0" fontId="18" fillId="2" borderId="4" xfId="0" applyFont="1" applyFill="1" applyBorder="1" applyAlignment="1" applyProtection="1">
      <alignment horizontal="left"/>
      <protection locked="0"/>
    </xf>
    <xf numFmtId="0" fontId="14" fillId="0" borderId="42" xfId="0" applyFont="1" applyBorder="1" applyProtection="1">
      <protection hidden="1"/>
    </xf>
    <xf numFmtId="0" fontId="14" fillId="0" borderId="3" xfId="0" applyFont="1" applyBorder="1" applyProtection="1">
      <protection hidden="1"/>
    </xf>
    <xf numFmtId="0" fontId="16" fillId="0" borderId="7" xfId="31" applyFont="1" applyFill="1" applyBorder="1" applyAlignment="1" applyProtection="1">
      <alignment horizontal="center" vertical="top" wrapText="1"/>
      <protection hidden="1"/>
    </xf>
    <xf numFmtId="0" fontId="27" fillId="0" borderId="0" xfId="31" applyFont="1" applyFill="1" applyBorder="1" applyAlignment="1" applyProtection="1">
      <alignment vertical="top"/>
      <protection hidden="1"/>
    </xf>
    <xf numFmtId="0" fontId="21" fillId="0" borderId="56" xfId="49" applyFont="1" applyBorder="1" applyAlignment="1" applyProtection="1">
      <alignment vertical="top"/>
      <protection hidden="1"/>
    </xf>
    <xf numFmtId="0" fontId="75" fillId="0" borderId="0" xfId="49" applyFont="1" applyAlignment="1" applyProtection="1">
      <alignment vertical="top"/>
      <protection hidden="1"/>
    </xf>
    <xf numFmtId="0" fontId="21" fillId="0" borderId="0" xfId="49" applyFont="1" applyAlignment="1" applyProtection="1">
      <alignment horizontal="justify" vertical="top" wrapText="1"/>
      <protection hidden="1"/>
    </xf>
    <xf numFmtId="0" fontId="27" fillId="0" borderId="0" xfId="31" applyFont="1" applyFill="1" applyBorder="1" applyAlignment="1" applyProtection="1">
      <alignment horizontal="center" vertical="top"/>
      <protection hidden="1"/>
    </xf>
    <xf numFmtId="0" fontId="27" fillId="0" borderId="5" xfId="31" applyFont="1" applyFill="1" applyBorder="1" applyAlignment="1" applyProtection="1">
      <alignment horizontal="center" vertical="top"/>
      <protection hidden="1"/>
    </xf>
    <xf numFmtId="0" fontId="16" fillId="0" borderId="5" xfId="31" applyFont="1" applyFill="1" applyBorder="1" applyAlignment="1" applyProtection="1">
      <alignment horizontal="center" vertical="top" wrapText="1"/>
      <protection hidden="1"/>
    </xf>
    <xf numFmtId="0" fontId="13" fillId="0" borderId="5" xfId="31" applyFont="1" applyFill="1" applyBorder="1" applyAlignment="1" applyProtection="1">
      <alignment horizontal="center" vertical="top"/>
      <protection hidden="1"/>
    </xf>
    <xf numFmtId="0" fontId="75" fillId="0" borderId="55" xfId="49" applyFont="1" applyBorder="1" applyAlignment="1" applyProtection="1">
      <alignment vertical="top" wrapText="1"/>
      <protection hidden="1"/>
    </xf>
    <xf numFmtId="0" fontId="18" fillId="6" borderId="0" xfId="0" applyFont="1" applyFill="1" applyProtection="1">
      <protection hidden="1"/>
    </xf>
    <xf numFmtId="0" fontId="74" fillId="6" borderId="0" xfId="51" applyFont="1" applyFill="1" applyProtection="1">
      <protection hidden="1"/>
    </xf>
    <xf numFmtId="167" fontId="12" fillId="0" borderId="4" xfId="0" applyNumberFormat="1" applyFont="1" applyBorder="1" applyProtection="1">
      <protection hidden="1"/>
    </xf>
    <xf numFmtId="0" fontId="18" fillId="0" borderId="13" xfId="0" applyFont="1" applyBorder="1" applyProtection="1">
      <protection hidden="1"/>
    </xf>
    <xf numFmtId="0" fontId="16" fillId="0" borderId="2" xfId="0" applyFont="1" applyBorder="1" applyProtection="1">
      <protection hidden="1"/>
    </xf>
    <xf numFmtId="0" fontId="17" fillId="0" borderId="3" xfId="0" applyFont="1" applyBorder="1" applyProtection="1">
      <protection hidden="1"/>
    </xf>
    <xf numFmtId="167" fontId="12" fillId="0" borderId="3" xfId="0" applyNumberFormat="1" applyFont="1" applyBorder="1" applyAlignment="1" applyProtection="1">
      <alignment horizontal="center"/>
      <protection hidden="1"/>
    </xf>
    <xf numFmtId="0" fontId="12" fillId="0" borderId="3" xfId="0" applyFont="1" applyBorder="1" applyAlignment="1" applyProtection="1">
      <alignment horizontal="center"/>
      <protection hidden="1"/>
    </xf>
    <xf numFmtId="167" fontId="14" fillId="0" borderId="0" xfId="0" applyNumberFormat="1" applyFont="1" applyProtection="1">
      <protection hidden="1"/>
    </xf>
    <xf numFmtId="2" fontId="19" fillId="0" borderId="0" xfId="0" applyNumberFormat="1" applyFont="1" applyProtection="1">
      <protection hidden="1"/>
    </xf>
    <xf numFmtId="169" fontId="19" fillId="0" borderId="0" xfId="0" applyNumberFormat="1" applyFont="1" applyProtection="1">
      <protection hidden="1"/>
    </xf>
    <xf numFmtId="167" fontId="12" fillId="0" borderId="0" xfId="0" applyNumberFormat="1" applyFont="1" applyProtection="1">
      <protection hidden="1"/>
    </xf>
    <xf numFmtId="0" fontId="15" fillId="6" borderId="0" xfId="47" applyFont="1" applyFill="1" applyProtection="1">
      <protection hidden="1"/>
    </xf>
    <xf numFmtId="0" fontId="0" fillId="6" borderId="0" xfId="0" applyFill="1" applyProtection="1">
      <protection hidden="1"/>
    </xf>
    <xf numFmtId="0" fontId="22" fillId="6" borderId="0" xfId="0" applyFont="1" applyFill="1" applyProtection="1">
      <protection hidden="1"/>
    </xf>
    <xf numFmtId="0" fontId="32" fillId="0" borderId="0" xfId="0" applyFont="1"/>
    <xf numFmtId="0" fontId="33" fillId="0" borderId="0" xfId="0" applyFont="1" applyAlignment="1">
      <alignment horizontal="center"/>
    </xf>
    <xf numFmtId="0" fontId="65" fillId="0" borderId="0" xfId="0" applyFont="1" applyAlignment="1">
      <alignment horizontal="center"/>
    </xf>
    <xf numFmtId="0" fontId="12" fillId="0" borderId="0" xfId="0" applyFont="1" applyAlignment="1">
      <alignment horizontal="left"/>
    </xf>
    <xf numFmtId="165" fontId="12" fillId="0" borderId="0" xfId="0" applyNumberFormat="1" applyFont="1"/>
    <xf numFmtId="0" fontId="34" fillId="0" borderId="0" xfId="0" applyFont="1"/>
    <xf numFmtId="0" fontId="34" fillId="0" borderId="0" xfId="0" applyFont="1" applyAlignment="1">
      <alignment horizontal="left"/>
    </xf>
    <xf numFmtId="165" fontId="34" fillId="0" borderId="0" xfId="0" applyNumberFormat="1" applyFont="1"/>
    <xf numFmtId="0" fontId="19" fillId="0" borderId="0" xfId="0" applyFont="1" applyAlignment="1">
      <alignment horizontal="left"/>
    </xf>
    <xf numFmtId="165" fontId="19" fillId="0" borderId="0" xfId="0" applyNumberFormat="1" applyFont="1"/>
    <xf numFmtId="0" fontId="21" fillId="5" borderId="0" xfId="49" applyFont="1" applyFill="1" applyAlignment="1" applyProtection="1">
      <alignment horizontal="left"/>
      <protection locked="0"/>
    </xf>
    <xf numFmtId="0" fontId="21" fillId="5" borderId="0" xfId="49" applyFont="1" applyFill="1" applyProtection="1">
      <protection locked="0"/>
    </xf>
    <xf numFmtId="0" fontId="66" fillId="5" borderId="0" xfId="49" applyFont="1" applyFill="1" applyAlignment="1" applyProtection="1">
      <alignment horizontal="left"/>
      <protection locked="0"/>
    </xf>
    <xf numFmtId="14" fontId="21" fillId="5" borderId="0" xfId="49" applyNumberFormat="1" applyFont="1" applyFill="1" applyAlignment="1" applyProtection="1">
      <alignment horizontal="left"/>
      <protection locked="0"/>
    </xf>
    <xf numFmtId="0" fontId="21" fillId="5" borderId="0" xfId="49" applyFont="1" applyFill="1" applyAlignment="1" applyProtection="1">
      <alignment horizontal="right"/>
      <protection locked="0"/>
    </xf>
    <xf numFmtId="0" fontId="36" fillId="5" borderId="0" xfId="49" applyFont="1" applyFill="1" applyProtection="1">
      <protection locked="0"/>
    </xf>
    <xf numFmtId="0" fontId="21" fillId="5" borderId="3" xfId="49" applyFont="1" applyFill="1" applyBorder="1" applyAlignment="1" applyProtection="1">
      <alignment horizontal="center"/>
      <protection locked="0"/>
    </xf>
    <xf numFmtId="0" fontId="21" fillId="5" borderId="5" xfId="49" applyFont="1" applyFill="1" applyBorder="1" applyAlignment="1" applyProtection="1">
      <alignment horizontal="center"/>
      <protection locked="0"/>
    </xf>
    <xf numFmtId="0" fontId="15" fillId="5" borderId="0" xfId="51" applyFont="1" applyFill="1"/>
    <xf numFmtId="0" fontId="17" fillId="5" borderId="0" xfId="51" applyFont="1" applyFill="1"/>
    <xf numFmtId="0" fontId="16" fillId="5" borderId="0" xfId="51" applyFont="1" applyFill="1" applyAlignment="1">
      <alignment wrapText="1"/>
    </xf>
    <xf numFmtId="0" fontId="14" fillId="5" borderId="0" xfId="85" applyFont="1" applyFill="1"/>
    <xf numFmtId="0" fontId="17" fillId="5" borderId="0" xfId="85" applyFont="1" applyFill="1"/>
    <xf numFmtId="0" fontId="16" fillId="5" borderId="40" xfId="80" applyFont="1" applyFill="1" applyBorder="1" applyAlignment="1">
      <alignment horizontal="center" vertical="center" wrapText="1"/>
    </xf>
    <xf numFmtId="0" fontId="16" fillId="5" borderId="47" xfId="51" applyFont="1" applyFill="1" applyBorder="1"/>
    <xf numFmtId="0" fontId="16" fillId="5" borderId="48" xfId="80" applyFont="1" applyFill="1" applyBorder="1" applyAlignment="1">
      <alignment horizontal="center" vertical="center" wrapText="1"/>
    </xf>
    <xf numFmtId="0" fontId="16" fillId="5" borderId="59" xfId="80" applyFont="1" applyFill="1" applyBorder="1" applyAlignment="1">
      <alignment horizontal="center" vertical="center" wrapText="1"/>
    </xf>
    <xf numFmtId="0" fontId="16" fillId="5" borderId="21" xfId="80" applyFont="1" applyFill="1" applyBorder="1" applyAlignment="1">
      <alignment horizontal="center" vertical="center" wrapText="1"/>
    </xf>
    <xf numFmtId="0" fontId="16" fillId="5" borderId="38" xfId="80" applyFont="1" applyFill="1" applyBorder="1" applyAlignment="1">
      <alignment horizontal="center" vertical="center" wrapText="1"/>
    </xf>
    <xf numFmtId="167" fontId="14" fillId="10" borderId="7" xfId="51" applyNumberFormat="1" applyFont="1" applyFill="1" applyBorder="1" applyAlignment="1">
      <alignment horizontal="center" wrapText="1"/>
    </xf>
    <xf numFmtId="167" fontId="14" fillId="5" borderId="7" xfId="51" applyNumberFormat="1" applyFont="1" applyFill="1" applyBorder="1" applyAlignment="1">
      <alignment wrapText="1"/>
    </xf>
    <xf numFmtId="167" fontId="14" fillId="5" borderId="27" xfId="51" applyNumberFormat="1" applyFont="1" applyFill="1" applyBorder="1" applyAlignment="1">
      <alignment wrapText="1"/>
    </xf>
    <xf numFmtId="14" fontId="14" fillId="5" borderId="60" xfId="90" applyNumberFormat="1" applyFont="1" applyFill="1" applyBorder="1" applyAlignment="1">
      <alignment horizontal="center"/>
    </xf>
    <xf numFmtId="167" fontId="15" fillId="5" borderId="18" xfId="51" applyNumberFormat="1" applyFont="1" applyFill="1" applyBorder="1" applyAlignment="1">
      <alignment wrapText="1"/>
    </xf>
    <xf numFmtId="167" fontId="14" fillId="5" borderId="61" xfId="51" applyNumberFormat="1" applyFont="1" applyFill="1" applyBorder="1"/>
    <xf numFmtId="167" fontId="14" fillId="5" borderId="17" xfId="51" applyNumberFormat="1" applyFont="1" applyFill="1" applyBorder="1"/>
    <xf numFmtId="167" fontId="14" fillId="5" borderId="62" xfId="51" applyNumberFormat="1" applyFont="1" applyFill="1" applyBorder="1" applyAlignment="1">
      <alignment wrapText="1"/>
    </xf>
    <xf numFmtId="167" fontId="15" fillId="5" borderId="62" xfId="51" applyNumberFormat="1" applyFont="1" applyFill="1" applyBorder="1" applyAlignment="1">
      <alignment wrapText="1"/>
    </xf>
    <xf numFmtId="167" fontId="15" fillId="5" borderId="52" xfId="51" applyNumberFormat="1" applyFont="1" applyFill="1" applyBorder="1" applyAlignment="1">
      <alignment wrapText="1"/>
    </xf>
    <xf numFmtId="0" fontId="16" fillId="5" borderId="0" xfId="51" applyFont="1" applyFill="1"/>
    <xf numFmtId="0" fontId="21" fillId="11" borderId="0" xfId="49" applyFont="1" applyFill="1" applyProtection="1">
      <protection locked="0"/>
    </xf>
    <xf numFmtId="167" fontId="15" fillId="6" borderId="7" xfId="51" applyNumberFormat="1" applyFont="1" applyFill="1" applyBorder="1" applyAlignment="1">
      <alignment wrapText="1"/>
    </xf>
    <xf numFmtId="167" fontId="14" fillId="6" borderId="7" xfId="51" applyNumberFormat="1" applyFont="1" applyFill="1" applyBorder="1"/>
    <xf numFmtId="14" fontId="14" fillId="6" borderId="7" xfId="51" applyNumberFormat="1" applyFont="1" applyFill="1" applyBorder="1"/>
    <xf numFmtId="167" fontId="15" fillId="6" borderId="30" xfId="51" applyNumberFormat="1" applyFont="1" applyFill="1" applyBorder="1" applyAlignment="1">
      <alignment wrapText="1"/>
    </xf>
    <xf numFmtId="167" fontId="14" fillId="6" borderId="30" xfId="51" applyNumberFormat="1" applyFont="1" applyFill="1" applyBorder="1"/>
    <xf numFmtId="14" fontId="14" fillId="6" borderId="30" xfId="51" applyNumberFormat="1" applyFont="1" applyFill="1" applyBorder="1"/>
    <xf numFmtId="167" fontId="14" fillId="11" borderId="7" xfId="51" applyNumberFormat="1" applyFont="1" applyFill="1" applyBorder="1" applyAlignment="1">
      <alignment wrapText="1"/>
    </xf>
    <xf numFmtId="167" fontId="14" fillId="11" borderId="30" xfId="51" applyNumberFormat="1" applyFont="1" applyFill="1" applyBorder="1" applyAlignment="1">
      <alignment wrapText="1"/>
    </xf>
    <xf numFmtId="167" fontId="15" fillId="11" borderId="7" xfId="51" applyNumberFormat="1" applyFont="1" applyFill="1" applyBorder="1" applyAlignment="1">
      <alignment wrapText="1"/>
    </xf>
    <xf numFmtId="167" fontId="14" fillId="11" borderId="7" xfId="51" applyNumberFormat="1" applyFont="1" applyFill="1" applyBorder="1"/>
    <xf numFmtId="14" fontId="14" fillId="11" borderId="7" xfId="51" applyNumberFormat="1" applyFont="1" applyFill="1" applyBorder="1"/>
    <xf numFmtId="167" fontId="15" fillId="11" borderId="30" xfId="51" applyNumberFormat="1" applyFont="1" applyFill="1" applyBorder="1" applyAlignment="1">
      <alignment wrapText="1"/>
    </xf>
    <xf numFmtId="167" fontId="14" fillId="11" borderId="30" xfId="51" applyNumberFormat="1" applyFont="1" applyFill="1" applyBorder="1"/>
    <xf numFmtId="14" fontId="14" fillId="11" borderId="30" xfId="51" applyNumberFormat="1" applyFont="1" applyFill="1" applyBorder="1"/>
    <xf numFmtId="0" fontId="16" fillId="5" borderId="41" xfId="51" applyFont="1" applyFill="1" applyBorder="1"/>
    <xf numFmtId="0" fontId="16" fillId="5" borderId="40" xfId="80" applyFont="1" applyFill="1" applyBorder="1" applyAlignment="1">
      <alignment horizontal="center" vertical="center"/>
    </xf>
    <xf numFmtId="0" fontId="16" fillId="5" borderId="51" xfId="80" applyFont="1" applyFill="1" applyBorder="1" applyAlignment="1">
      <alignment horizontal="center" vertical="center"/>
    </xf>
    <xf numFmtId="0" fontId="16" fillId="5" borderId="43" xfId="80" applyFont="1" applyFill="1" applyBorder="1" applyAlignment="1">
      <alignment horizontal="center" vertical="center"/>
    </xf>
    <xf numFmtId="0" fontId="17" fillId="11" borderId="0" xfId="51" applyFont="1" applyFill="1"/>
    <xf numFmtId="167" fontId="14" fillId="11" borderId="4" xfId="51" applyNumberFormat="1" applyFont="1" applyFill="1" applyBorder="1"/>
    <xf numFmtId="0" fontId="16" fillId="5" borderId="63" xfId="80" applyFont="1" applyFill="1" applyBorder="1" applyAlignment="1">
      <alignment horizontal="center" vertical="center" wrapText="1"/>
    </xf>
    <xf numFmtId="0" fontId="16" fillId="5" borderId="64" xfId="80" applyFont="1" applyFill="1" applyBorder="1" applyAlignment="1">
      <alignment horizontal="center" vertical="center"/>
    </xf>
    <xf numFmtId="0" fontId="15" fillId="5" borderId="65" xfId="51" applyFont="1" applyFill="1" applyBorder="1"/>
    <xf numFmtId="0" fontId="14" fillId="5" borderId="24" xfId="85" applyFont="1" applyFill="1" applyBorder="1"/>
    <xf numFmtId="0" fontId="17" fillId="5" borderId="24" xfId="85" applyFont="1" applyFill="1" applyBorder="1"/>
    <xf numFmtId="167" fontId="15" fillId="0" borderId="12" xfId="51" applyNumberFormat="1" applyFont="1" applyBorder="1"/>
    <xf numFmtId="0" fontId="36" fillId="6" borderId="0" xfId="49" applyFont="1" applyFill="1" applyAlignment="1" applyProtection="1">
      <alignment horizontal="right"/>
      <protection locked="0"/>
    </xf>
    <xf numFmtId="0" fontId="18" fillId="0" borderId="0" xfId="31" applyFont="1" applyFill="1" applyBorder="1" applyAlignment="1" applyProtection="1">
      <alignment vertical="top"/>
      <protection hidden="1"/>
    </xf>
    <xf numFmtId="167" fontId="13" fillId="0" borderId="0" xfId="31" applyNumberFormat="1" applyFont="1" applyFill="1" applyBorder="1" applyAlignment="1" applyProtection="1">
      <alignment vertical="top" wrapText="1"/>
      <protection hidden="1"/>
    </xf>
    <xf numFmtId="167" fontId="15" fillId="0" borderId="0" xfId="51" applyNumberFormat="1" applyFont="1"/>
    <xf numFmtId="167" fontId="14" fillId="0" borderId="0" xfId="51" applyNumberFormat="1" applyFont="1"/>
    <xf numFmtId="0" fontId="15" fillId="5" borderId="0" xfId="51" applyFont="1" applyFill="1" applyAlignment="1">
      <alignment horizontal="right"/>
    </xf>
    <xf numFmtId="0" fontId="16" fillId="10" borderId="7" xfId="51" applyFont="1" applyFill="1" applyBorder="1" applyAlignment="1">
      <alignment horizontal="center" wrapText="1"/>
    </xf>
    <xf numFmtId="10" fontId="14" fillId="11" borderId="4" xfId="51" applyNumberFormat="1" applyFont="1" applyFill="1" applyBorder="1" applyAlignment="1">
      <alignment horizontal="center"/>
    </xf>
    <xf numFmtId="167" fontId="15" fillId="0" borderId="33" xfId="51" applyNumberFormat="1" applyFont="1" applyBorder="1"/>
    <xf numFmtId="0" fontId="16" fillId="5" borderId="50" xfId="51" applyFont="1" applyFill="1" applyBorder="1" applyAlignment="1">
      <alignment wrapText="1"/>
    </xf>
    <xf numFmtId="0" fontId="16" fillId="5" borderId="48" xfId="80" applyFont="1" applyFill="1" applyBorder="1" applyAlignment="1">
      <alignment horizontal="center" vertical="center"/>
    </xf>
    <xf numFmtId="10" fontId="14" fillId="0" borderId="4" xfId="51" applyNumberFormat="1" applyFont="1" applyBorder="1" applyAlignment="1">
      <alignment horizontal="center"/>
    </xf>
    <xf numFmtId="0" fontId="16" fillId="5" borderId="43" xfId="80" applyFont="1" applyFill="1" applyBorder="1" applyAlignment="1">
      <alignment horizontal="center" vertical="center" wrapText="1"/>
    </xf>
    <xf numFmtId="0" fontId="16" fillId="5" borderId="66" xfId="80" applyFont="1" applyFill="1" applyBorder="1" applyAlignment="1">
      <alignment horizontal="center" vertical="center" wrapText="1"/>
    </xf>
    <xf numFmtId="167" fontId="14" fillId="0" borderId="14" xfId="51" applyNumberFormat="1" applyFont="1" applyBorder="1"/>
    <xf numFmtId="167" fontId="15" fillId="0" borderId="15" xfId="51" applyNumberFormat="1" applyFont="1" applyBorder="1"/>
    <xf numFmtId="10" fontId="15" fillId="0" borderId="33" xfId="51" applyNumberFormat="1" applyFont="1" applyBorder="1" applyAlignment="1">
      <alignment horizontal="center"/>
    </xf>
    <xf numFmtId="0" fontId="16" fillId="5" borderId="0" xfId="51" applyFont="1" applyFill="1" applyAlignment="1">
      <alignment horizontal="right" wrapText="1"/>
    </xf>
    <xf numFmtId="167" fontId="15" fillId="0" borderId="67" xfId="51" applyNumberFormat="1" applyFont="1" applyBorder="1"/>
    <xf numFmtId="0" fontId="12" fillId="0" borderId="21" xfId="87" applyFont="1" applyBorder="1" applyAlignment="1" applyProtection="1">
      <alignment horizontal="center" vertical="center" wrapText="1"/>
      <protection locked="0"/>
    </xf>
    <xf numFmtId="0" fontId="12" fillId="0" borderId="22" xfId="87" applyFont="1" applyBorder="1" applyAlignment="1" applyProtection="1">
      <alignment horizontal="center" vertical="center" wrapText="1"/>
      <protection locked="0"/>
    </xf>
    <xf numFmtId="0" fontId="12" fillId="0" borderId="32" xfId="87" applyFont="1" applyBorder="1" applyProtection="1">
      <protection locked="0"/>
    </xf>
    <xf numFmtId="0" fontId="12" fillId="0" borderId="39" xfId="87" applyFont="1" applyBorder="1" applyAlignment="1" applyProtection="1">
      <alignment horizontal="center" vertical="center"/>
      <protection locked="0"/>
    </xf>
    <xf numFmtId="0" fontId="14" fillId="0" borderId="63" xfId="0" applyFont="1" applyBorder="1" applyProtection="1">
      <protection hidden="1"/>
    </xf>
    <xf numFmtId="0" fontId="12" fillId="0" borderId="64" xfId="87" applyFont="1" applyBorder="1" applyAlignment="1" applyProtection="1">
      <alignment horizontal="center" vertical="center"/>
      <protection locked="0"/>
    </xf>
    <xf numFmtId="0" fontId="12" fillId="0" borderId="13" xfId="87" applyFont="1" applyBorder="1" applyAlignment="1" applyProtection="1">
      <alignment horizontal="center" vertical="center"/>
      <protection locked="0"/>
    </xf>
    <xf numFmtId="0" fontId="56" fillId="6" borderId="16" xfId="87" applyFont="1" applyFill="1" applyBorder="1" applyAlignment="1" applyProtection="1">
      <alignment wrapText="1"/>
      <protection locked="0"/>
    </xf>
    <xf numFmtId="0" fontId="56" fillId="6" borderId="52" xfId="87" applyFont="1" applyFill="1" applyBorder="1" applyAlignment="1" applyProtection="1">
      <alignment wrapText="1"/>
      <protection locked="0"/>
    </xf>
    <xf numFmtId="0" fontId="12" fillId="0" borderId="21" xfId="87" quotePrefix="1" applyFont="1" applyBorder="1" applyAlignment="1" applyProtection="1">
      <alignment horizontal="center" vertical="center" wrapText="1"/>
      <protection locked="0"/>
    </xf>
    <xf numFmtId="0" fontId="12" fillId="0" borderId="25" xfId="87" applyFont="1" applyBorder="1" applyAlignment="1" applyProtection="1">
      <alignment horizontal="center" vertical="center" wrapText="1"/>
      <protection locked="0"/>
    </xf>
    <xf numFmtId="167" fontId="19" fillId="0" borderId="34" xfId="87" applyNumberFormat="1" applyFont="1" applyBorder="1" applyProtection="1">
      <protection locked="0"/>
    </xf>
    <xf numFmtId="167" fontId="12" fillId="12" borderId="7" xfId="87" applyNumberFormat="1" applyFont="1" applyFill="1" applyBorder="1" applyAlignment="1" applyProtection="1">
      <alignment horizontal="center"/>
      <protection locked="0"/>
    </xf>
    <xf numFmtId="0" fontId="43" fillId="0" borderId="71" xfId="87" applyFont="1" applyBorder="1" applyAlignment="1" applyProtection="1">
      <alignment horizontal="center" vertical="center" wrapText="1"/>
      <protection locked="0"/>
    </xf>
    <xf numFmtId="0" fontId="42" fillId="0" borderId="23" xfId="88" applyFont="1" applyBorder="1" applyAlignment="1" applyProtection="1">
      <alignment horizontal="center"/>
      <protection locked="0"/>
    </xf>
    <xf numFmtId="0" fontId="42" fillId="6" borderId="7" xfId="88" applyFont="1" applyFill="1" applyBorder="1" applyAlignment="1" applyProtection="1">
      <alignment horizontal="center"/>
      <protection locked="0"/>
    </xf>
    <xf numFmtId="0" fontId="21" fillId="0" borderId="24" xfId="49" applyFont="1" applyBorder="1" applyProtection="1">
      <protection locked="0"/>
    </xf>
    <xf numFmtId="0" fontId="16" fillId="0" borderId="69" xfId="87" applyFont="1" applyBorder="1" applyAlignment="1" applyProtection="1">
      <alignment horizontal="center" vertical="top" wrapText="1"/>
      <protection locked="0"/>
    </xf>
    <xf numFmtId="0" fontId="43" fillId="0" borderId="40" xfId="87" applyFont="1" applyBorder="1" applyAlignment="1" applyProtection="1">
      <alignment horizontal="center" vertical="center" wrapText="1"/>
      <protection locked="0"/>
    </xf>
    <xf numFmtId="0" fontId="42" fillId="6" borderId="7" xfId="87" applyFont="1" applyFill="1" applyBorder="1" applyAlignment="1" applyProtection="1">
      <alignment horizontal="center"/>
      <protection locked="0"/>
    </xf>
    <xf numFmtId="0" fontId="16" fillId="0" borderId="24" xfId="87" applyFont="1" applyBorder="1" applyProtection="1">
      <protection locked="0"/>
    </xf>
    <xf numFmtId="167" fontId="16" fillId="0" borderId="33" xfId="87" applyNumberFormat="1" applyFont="1" applyBorder="1" applyProtection="1">
      <protection locked="0"/>
    </xf>
    <xf numFmtId="167" fontId="17" fillId="9" borderId="7" xfId="87" applyNumberFormat="1" applyFont="1" applyFill="1" applyBorder="1" applyProtection="1">
      <protection locked="0"/>
    </xf>
    <xf numFmtId="0" fontId="16" fillId="0" borderId="41" xfId="87" applyFont="1" applyBorder="1" applyAlignment="1" applyProtection="1">
      <alignment horizontal="center" vertical="top" wrapText="1"/>
      <protection locked="0"/>
    </xf>
    <xf numFmtId="167" fontId="17" fillId="9" borderId="14" xfId="87" applyNumberFormat="1" applyFont="1" applyFill="1" applyBorder="1" applyProtection="1">
      <protection locked="0"/>
    </xf>
    <xf numFmtId="0" fontId="17" fillId="0" borderId="10" xfId="87" applyFont="1" applyBorder="1" applyAlignment="1" applyProtection="1">
      <alignment horizontal="center"/>
      <protection locked="0"/>
    </xf>
    <xf numFmtId="167" fontId="17" fillId="9" borderId="21" xfId="87" applyNumberFormat="1" applyFont="1" applyFill="1" applyBorder="1" applyProtection="1">
      <protection locked="0"/>
    </xf>
    <xf numFmtId="167" fontId="17" fillId="9" borderId="49" xfId="87" applyNumberFormat="1" applyFont="1" applyFill="1" applyBorder="1" applyProtection="1">
      <protection locked="0"/>
    </xf>
    <xf numFmtId="167" fontId="16" fillId="0" borderId="72" xfId="87" applyNumberFormat="1" applyFont="1" applyBorder="1" applyProtection="1">
      <protection locked="0"/>
    </xf>
    <xf numFmtId="167" fontId="16" fillId="0" borderId="46" xfId="87" applyNumberFormat="1" applyFont="1" applyBorder="1" applyProtection="1">
      <protection locked="0"/>
    </xf>
    <xf numFmtId="167" fontId="16" fillId="0" borderId="30" xfId="87" applyNumberFormat="1" applyFont="1" applyBorder="1" applyProtection="1">
      <protection locked="0"/>
    </xf>
    <xf numFmtId="167" fontId="16" fillId="0" borderId="46" xfId="87" applyNumberFormat="1" applyFont="1" applyBorder="1" applyAlignment="1" applyProtection="1">
      <alignment horizontal="right"/>
      <protection locked="0"/>
    </xf>
    <xf numFmtId="0" fontId="17" fillId="0" borderId="11" xfId="87" applyFont="1" applyBorder="1" applyAlignment="1" applyProtection="1">
      <alignment horizontal="center"/>
      <protection locked="0"/>
    </xf>
    <xf numFmtId="0" fontId="16" fillId="0" borderId="5" xfId="87" applyFont="1" applyBorder="1" applyAlignment="1" applyProtection="1">
      <alignment horizontal="left" indent="3"/>
      <protection locked="0"/>
    </xf>
    <xf numFmtId="167" fontId="78" fillId="0" borderId="0" xfId="51" applyNumberFormat="1" applyFont="1" applyAlignment="1">
      <alignment horizontal="right"/>
    </xf>
    <xf numFmtId="0" fontId="16" fillId="0" borderId="5" xfId="87" applyFont="1" applyBorder="1" applyAlignment="1">
      <alignment horizontal="left" vertical="top" wrapText="1"/>
    </xf>
    <xf numFmtId="0" fontId="16" fillId="0" borderId="4" xfId="87" applyFont="1" applyBorder="1" applyAlignment="1">
      <alignment horizontal="left" vertical="top" wrapText="1"/>
    </xf>
    <xf numFmtId="0" fontId="16" fillId="0" borderId="4" xfId="87" applyFont="1" applyBorder="1" applyAlignment="1">
      <alignment horizontal="center" vertical="top" wrapText="1"/>
    </xf>
    <xf numFmtId="0" fontId="16" fillId="0" borderId="4" xfId="87" applyFont="1" applyBorder="1"/>
    <xf numFmtId="0" fontId="16" fillId="0" borderId="29" xfId="87" applyFont="1" applyBorder="1"/>
    <xf numFmtId="0" fontId="16" fillId="0" borderId="33" xfId="87" applyFont="1" applyBorder="1"/>
    <xf numFmtId="0" fontId="16" fillId="0" borderId="26" xfId="87" applyFont="1" applyBorder="1" applyAlignment="1">
      <alignment horizontal="center" vertical="top" wrapText="1"/>
    </xf>
    <xf numFmtId="0" fontId="16" fillId="0" borderId="23" xfId="87" applyFont="1" applyBorder="1" applyAlignment="1">
      <alignment horizontal="center" vertical="top" wrapText="1"/>
    </xf>
    <xf numFmtId="0" fontId="16" fillId="0" borderId="23" xfId="87" applyFont="1" applyBorder="1"/>
    <xf numFmtId="0" fontId="16" fillId="0" borderId="54" xfId="87" applyFont="1" applyBorder="1"/>
    <xf numFmtId="0" fontId="16" fillId="0" borderId="31" xfId="87" applyFont="1" applyBorder="1"/>
    <xf numFmtId="0" fontId="16" fillId="0" borderId="71" xfId="87" applyFont="1" applyBorder="1" applyAlignment="1" applyProtection="1">
      <alignment horizontal="center" vertical="top" wrapText="1"/>
      <protection locked="0"/>
    </xf>
    <xf numFmtId="0" fontId="17" fillId="0" borderId="60" xfId="87" applyFont="1" applyBorder="1" applyAlignment="1" applyProtection="1">
      <alignment horizontal="center"/>
      <protection locked="0"/>
    </xf>
    <xf numFmtId="0" fontId="16" fillId="0" borderId="61" xfId="87" applyFont="1" applyBorder="1" applyAlignment="1" applyProtection="1">
      <alignment horizontal="left"/>
      <protection locked="0"/>
    </xf>
    <xf numFmtId="0" fontId="16" fillId="0" borderId="17" xfId="87" applyFont="1" applyBorder="1" applyAlignment="1" applyProtection="1">
      <alignment horizontal="left"/>
      <protection locked="0"/>
    </xf>
    <xf numFmtId="0" fontId="17" fillId="0" borderId="6" xfId="87" applyFont="1" applyBorder="1" applyAlignment="1" applyProtection="1">
      <alignment horizontal="center"/>
      <protection locked="0"/>
    </xf>
    <xf numFmtId="0" fontId="16" fillId="0" borderId="68" xfId="87" applyFont="1" applyBorder="1" applyProtection="1">
      <protection locked="0"/>
    </xf>
    <xf numFmtId="167" fontId="16" fillId="0" borderId="68" xfId="87" applyNumberFormat="1" applyFont="1" applyBorder="1" applyProtection="1">
      <protection locked="0"/>
    </xf>
    <xf numFmtId="167" fontId="16" fillId="0" borderId="45" xfId="87" applyNumberFormat="1" applyFont="1" applyBorder="1" applyProtection="1">
      <protection locked="0"/>
    </xf>
    <xf numFmtId="0" fontId="16" fillId="0" borderId="34" xfId="87" applyFont="1" applyBorder="1" applyProtection="1">
      <protection locked="0"/>
    </xf>
    <xf numFmtId="0" fontId="16" fillId="0" borderId="64" xfId="87" applyFont="1" applyBorder="1" applyAlignment="1" applyProtection="1">
      <alignment horizontal="center" vertical="top" wrapText="1"/>
      <protection locked="0"/>
    </xf>
    <xf numFmtId="0" fontId="17" fillId="0" borderId="7" xfId="87" applyFont="1" applyBorder="1" applyProtection="1">
      <protection locked="0"/>
    </xf>
    <xf numFmtId="0" fontId="16" fillId="0" borderId="7" xfId="87" applyFont="1" applyBorder="1" applyProtection="1">
      <protection locked="0"/>
    </xf>
    <xf numFmtId="0" fontId="17" fillId="0" borderId="7" xfId="87" quotePrefix="1" applyFont="1" applyBorder="1" applyProtection="1">
      <protection locked="0"/>
    </xf>
    <xf numFmtId="0" fontId="83" fillId="0" borderId="5" xfId="87" quotePrefix="1" applyFont="1" applyBorder="1" applyProtection="1">
      <protection locked="0"/>
    </xf>
    <xf numFmtId="9" fontId="17" fillId="0" borderId="14" xfId="87" applyNumberFormat="1" applyFont="1" applyBorder="1" applyAlignment="1" applyProtection="1">
      <alignment horizontal="center"/>
      <protection locked="0"/>
    </xf>
    <xf numFmtId="167" fontId="17" fillId="0" borderId="5" xfId="87" applyNumberFormat="1" applyFont="1" applyBorder="1" applyProtection="1">
      <protection locked="0"/>
    </xf>
    <xf numFmtId="9" fontId="17" fillId="0" borderId="27" xfId="87" applyNumberFormat="1" applyFont="1" applyBorder="1" applyAlignment="1" applyProtection="1">
      <alignment horizontal="center"/>
      <protection locked="0"/>
    </xf>
    <xf numFmtId="167" fontId="17" fillId="0" borderId="21" xfId="87" applyNumberFormat="1" applyFont="1" applyBorder="1" applyProtection="1">
      <protection locked="0"/>
    </xf>
    <xf numFmtId="167" fontId="17" fillId="0" borderId="48" xfId="87" applyNumberFormat="1" applyFont="1" applyBorder="1" applyProtection="1">
      <protection locked="0"/>
    </xf>
    <xf numFmtId="9" fontId="17" fillId="0" borderId="15" xfId="87" applyNumberFormat="1" applyFont="1" applyBorder="1" applyAlignment="1" applyProtection="1">
      <alignment horizontal="center"/>
      <protection locked="0"/>
    </xf>
    <xf numFmtId="0" fontId="18" fillId="0" borderId="0" xfId="94" applyFont="1" applyProtection="1">
      <protection locked="0"/>
    </xf>
    <xf numFmtId="0" fontId="29" fillId="0" borderId="3" xfId="31" applyFont="1" applyFill="1" applyBorder="1" applyAlignment="1" applyProtection="1">
      <alignment vertical="top" wrapText="1"/>
      <protection locked="0"/>
    </xf>
    <xf numFmtId="0" fontId="18" fillId="0" borderId="13" xfId="94" applyFont="1" applyBorder="1" applyProtection="1">
      <protection locked="0"/>
    </xf>
    <xf numFmtId="0" fontId="16" fillId="0" borderId="69" xfId="0" applyFont="1" applyBorder="1"/>
    <xf numFmtId="0" fontId="19" fillId="2" borderId="4" xfId="0" applyFont="1" applyFill="1" applyBorder="1" applyAlignment="1">
      <alignment horizontal="left"/>
    </xf>
    <xf numFmtId="0" fontId="19" fillId="2" borderId="4" xfId="0" applyFont="1" applyFill="1" applyBorder="1"/>
    <xf numFmtId="0" fontId="12" fillId="2" borderId="4" xfId="0" applyFont="1" applyFill="1" applyBorder="1"/>
    <xf numFmtId="0" fontId="19" fillId="0" borderId="4" xfId="0" applyFont="1" applyBorder="1" applyAlignment="1">
      <alignment horizontal="left"/>
    </xf>
    <xf numFmtId="0" fontId="12" fillId="0" borderId="4" xfId="0" applyFont="1" applyBorder="1"/>
    <xf numFmtId="0" fontId="12" fillId="0" borderId="33" xfId="0" applyFont="1" applyBorder="1" applyAlignment="1">
      <alignment horizontal="left"/>
    </xf>
    <xf numFmtId="0" fontId="12" fillId="0" borderId="6" xfId="0" applyFont="1" applyBorder="1"/>
    <xf numFmtId="0" fontId="18" fillId="0" borderId="10" xfId="0" applyFont="1" applyBorder="1" applyAlignment="1" applyProtection="1">
      <alignment horizontal="center"/>
      <protection locked="0"/>
    </xf>
    <xf numFmtId="0" fontId="18" fillId="0" borderId="11" xfId="0" applyFont="1" applyBorder="1" applyAlignment="1" applyProtection="1">
      <alignment horizontal="center"/>
      <protection locked="0"/>
    </xf>
    <xf numFmtId="0" fontId="12" fillId="2" borderId="33" xfId="0" applyFont="1" applyFill="1" applyBorder="1"/>
    <xf numFmtId="0" fontId="19" fillId="0" borderId="10" xfId="0" applyFont="1" applyBorder="1" applyAlignment="1">
      <alignment horizontal="center"/>
    </xf>
    <xf numFmtId="0" fontId="19" fillId="0" borderId="11" xfId="0" applyFont="1" applyBorder="1" applyAlignment="1">
      <alignment horizontal="center"/>
    </xf>
    <xf numFmtId="0" fontId="12" fillId="0" borderId="33" xfId="0" applyFont="1" applyBorder="1"/>
    <xf numFmtId="0" fontId="12" fillId="0" borderId="6" xfId="0" applyFont="1" applyBorder="1" applyAlignment="1">
      <alignment horizontal="center"/>
    </xf>
    <xf numFmtId="167" fontId="78" fillId="0" borderId="0" xfId="0" applyNumberFormat="1" applyFont="1" applyAlignment="1" applyProtection="1">
      <alignment horizontal="left"/>
      <protection hidden="1"/>
    </xf>
    <xf numFmtId="0" fontId="84" fillId="13" borderId="0" xfId="0" applyFont="1" applyFill="1" applyAlignment="1" applyProtection="1">
      <alignment horizontal="left"/>
      <protection locked="0"/>
    </xf>
    <xf numFmtId="0" fontId="85" fillId="13" borderId="0" xfId="0" applyFont="1" applyFill="1" applyAlignment="1" applyProtection="1">
      <alignment horizontal="left"/>
      <protection locked="0"/>
    </xf>
    <xf numFmtId="167" fontId="86" fillId="13" borderId="42" xfId="0" applyNumberFormat="1" applyFont="1" applyFill="1" applyBorder="1" applyAlignment="1" applyProtection="1">
      <alignment horizontal="center"/>
      <protection locked="0"/>
    </xf>
    <xf numFmtId="0" fontId="84" fillId="13" borderId="0" xfId="0" applyFont="1" applyFill="1" applyAlignment="1" applyProtection="1">
      <alignment horizontal="right"/>
      <protection locked="0"/>
    </xf>
    <xf numFmtId="0" fontId="82" fillId="13" borderId="0" xfId="0" applyFont="1" applyFill="1" applyAlignment="1" applyProtection="1">
      <alignment horizontal="right"/>
      <protection locked="0"/>
    </xf>
    <xf numFmtId="0" fontId="85" fillId="13" borderId="73" xfId="0" applyFont="1" applyFill="1" applyBorder="1" applyAlignment="1" applyProtection="1">
      <alignment horizontal="center"/>
      <protection locked="0"/>
    </xf>
    <xf numFmtId="0" fontId="21" fillId="6" borderId="0" xfId="49" applyFont="1" applyFill="1" applyAlignment="1" applyProtection="1">
      <alignment wrapText="1"/>
      <protection locked="0"/>
    </xf>
    <xf numFmtId="0" fontId="16" fillId="6" borderId="5" xfId="84" applyFont="1" applyFill="1" applyBorder="1" applyAlignment="1" applyProtection="1">
      <alignment horizontal="left" vertical="top"/>
      <protection hidden="1"/>
    </xf>
    <xf numFmtId="14" fontId="16" fillId="0" borderId="4" xfId="84" applyNumberFormat="1" applyFont="1" applyBorder="1" applyAlignment="1" applyProtection="1">
      <alignment horizontal="left" vertical="top"/>
      <protection hidden="1"/>
    </xf>
    <xf numFmtId="0" fontId="87" fillId="2" borderId="8" xfId="31" applyFont="1" applyFill="1" applyBorder="1" applyAlignment="1" applyProtection="1">
      <alignment horizontal="center" vertical="center" wrapText="1"/>
      <protection locked="0"/>
    </xf>
    <xf numFmtId="0" fontId="12" fillId="2" borderId="9" xfId="87" applyFont="1" applyFill="1" applyBorder="1" applyAlignment="1" applyProtection="1">
      <alignment horizontal="center" vertical="center" wrapText="1"/>
      <protection locked="0"/>
    </xf>
    <xf numFmtId="0" fontId="88" fillId="0" borderId="0" xfId="0" applyFont="1"/>
    <xf numFmtId="174" fontId="0" fillId="0" borderId="0" xfId="0" applyNumberFormat="1" applyAlignment="1">
      <alignment horizontal="right"/>
    </xf>
    <xf numFmtId="175" fontId="0" fillId="0" borderId="0" xfId="0" applyNumberFormat="1" applyAlignment="1">
      <alignment horizontal="right"/>
    </xf>
    <xf numFmtId="0" fontId="89" fillId="0" borderId="0" xfId="0" applyFont="1"/>
    <xf numFmtId="175" fontId="89" fillId="0" borderId="0" xfId="0" applyNumberFormat="1" applyFont="1" applyAlignment="1">
      <alignment horizontal="right"/>
    </xf>
    <xf numFmtId="174" fontId="89" fillId="0" borderId="0" xfId="0" applyNumberFormat="1" applyFont="1" applyAlignment="1">
      <alignment horizontal="right"/>
    </xf>
    <xf numFmtId="0" fontId="90" fillId="0" borderId="0" xfId="0" applyFont="1"/>
    <xf numFmtId="0" fontId="19" fillId="13" borderId="0" xfId="0" applyFont="1" applyFill="1"/>
    <xf numFmtId="0" fontId="17" fillId="13" borderId="0" xfId="0" applyFont="1" applyFill="1"/>
    <xf numFmtId="0" fontId="21" fillId="6" borderId="0" xfId="49" applyFont="1" applyFill="1" applyAlignment="1" applyProtection="1">
      <alignment wrapText="1"/>
      <protection hidden="1"/>
    </xf>
    <xf numFmtId="0" fontId="91" fillId="0" borderId="0" xfId="94" applyFont="1" applyProtection="1">
      <protection locked="0"/>
    </xf>
    <xf numFmtId="0" fontId="87" fillId="0" borderId="8" xfId="31" applyFont="1" applyFill="1" applyBorder="1" applyAlignment="1" applyProtection="1">
      <alignment horizontal="center" vertical="center" wrapText="1"/>
      <protection locked="0"/>
    </xf>
    <xf numFmtId="0" fontId="92" fillId="13" borderId="75" xfId="0" applyFont="1" applyFill="1" applyBorder="1" applyAlignment="1" applyProtection="1">
      <alignment horizontal="center" vertical="center" wrapText="1"/>
      <protection locked="0"/>
    </xf>
    <xf numFmtId="0" fontId="87" fillId="0" borderId="9" xfId="31" applyFont="1" applyFill="1" applyBorder="1" applyAlignment="1" applyProtection="1">
      <alignment horizontal="center" vertical="center" wrapText="1"/>
      <protection locked="0"/>
    </xf>
    <xf numFmtId="0" fontId="16" fillId="0" borderId="0" xfId="84" applyFont="1" applyAlignment="1">
      <alignment horizontal="left" vertical="top"/>
    </xf>
    <xf numFmtId="0" fontId="16" fillId="0" borderId="76" xfId="0" applyFont="1" applyBorder="1" applyAlignment="1">
      <alignment horizontal="center" vertical="center" wrapText="1"/>
    </xf>
    <xf numFmtId="0" fontId="16" fillId="0" borderId="77" xfId="0" applyFont="1" applyBorder="1" applyAlignment="1">
      <alignment horizontal="center" vertical="center" wrapText="1"/>
    </xf>
    <xf numFmtId="0" fontId="14" fillId="0" borderId="78" xfId="0" applyFont="1" applyBorder="1" applyAlignment="1">
      <alignment horizontal="center"/>
    </xf>
    <xf numFmtId="0" fontId="14" fillId="0" borderId="79" xfId="0" applyFont="1" applyBorder="1" applyAlignment="1">
      <alignment horizontal="center"/>
    </xf>
    <xf numFmtId="0" fontId="97" fillId="6" borderId="7" xfId="49" applyFont="1" applyFill="1" applyBorder="1" applyAlignment="1">
      <alignment horizontal="center" vertical="center" wrapText="1"/>
    </xf>
    <xf numFmtId="0" fontId="97" fillId="6" borderId="12" xfId="49" applyFont="1" applyFill="1" applyBorder="1" applyAlignment="1">
      <alignment horizontal="center" vertical="center" wrapText="1"/>
    </xf>
    <xf numFmtId="0" fontId="47" fillId="0" borderId="0" xfId="96" applyFont="1" applyFill="1" applyAlignment="1" applyProtection="1">
      <alignment horizontal="left" vertical="top"/>
      <protection locked="0"/>
    </xf>
    <xf numFmtId="0" fontId="12" fillId="0" borderId="4" xfId="47" applyFont="1" applyBorder="1" applyProtection="1">
      <protection hidden="1"/>
    </xf>
    <xf numFmtId="0" fontId="12" fillId="0" borderId="0" xfId="0" applyFont="1" applyAlignment="1" applyProtection="1">
      <alignment horizontal="right"/>
      <protection hidden="1"/>
    </xf>
    <xf numFmtId="0" fontId="12" fillId="0" borderId="4" xfId="0" applyFont="1" applyBorder="1" applyAlignment="1" applyProtection="1">
      <alignment vertical="top"/>
      <protection hidden="1"/>
    </xf>
    <xf numFmtId="0" fontId="12" fillId="0" borderId="4" xfId="84" applyFont="1" applyBorder="1" applyAlignment="1" applyProtection="1">
      <alignment horizontal="left" vertical="top"/>
      <protection hidden="1"/>
    </xf>
    <xf numFmtId="0" fontId="16" fillId="0" borderId="75" xfId="0" applyFont="1" applyBorder="1" applyAlignment="1">
      <alignment horizontal="center" vertical="center"/>
    </xf>
    <xf numFmtId="167" fontId="16" fillId="6" borderId="81" xfId="0" applyNumberFormat="1" applyFont="1" applyFill="1" applyBorder="1"/>
    <xf numFmtId="167" fontId="16" fillId="0" borderId="81" xfId="0" applyNumberFormat="1" applyFont="1" applyBorder="1"/>
    <xf numFmtId="167" fontId="16" fillId="0" borderId="82" xfId="0" applyNumberFormat="1" applyFont="1" applyBorder="1"/>
    <xf numFmtId="167" fontId="16" fillId="6" borderId="7" xfId="0" applyNumberFormat="1" applyFont="1" applyFill="1" applyBorder="1"/>
    <xf numFmtId="0" fontId="100" fillId="0" borderId="4" xfId="0" applyFont="1" applyBorder="1" applyAlignment="1">
      <alignment horizontal="left" indent="1"/>
    </xf>
    <xf numFmtId="0" fontId="12" fillId="0" borderId="83" xfId="0" applyFont="1" applyBorder="1"/>
    <xf numFmtId="0" fontId="18" fillId="0" borderId="84" xfId="0" applyFont="1" applyBorder="1" applyAlignment="1" applyProtection="1">
      <alignment horizontal="center"/>
      <protection locked="0"/>
    </xf>
    <xf numFmtId="0" fontId="18" fillId="0" borderId="85" xfId="0" applyFont="1" applyBorder="1" applyAlignment="1" applyProtection="1">
      <alignment horizontal="center"/>
      <protection locked="0"/>
    </xf>
    <xf numFmtId="3" fontId="16" fillId="6" borderId="7" xfId="0" applyNumberFormat="1" applyFont="1" applyFill="1" applyBorder="1"/>
    <xf numFmtId="0" fontId="58" fillId="0" borderId="10" xfId="0" applyFont="1" applyBorder="1" applyAlignment="1">
      <alignment horizontal="left" indent="1"/>
    </xf>
    <xf numFmtId="3" fontId="16" fillId="0" borderId="81" xfId="0" applyNumberFormat="1" applyFont="1" applyBorder="1"/>
    <xf numFmtId="3" fontId="16" fillId="0" borderId="82" xfId="0" applyNumberFormat="1" applyFont="1" applyBorder="1"/>
    <xf numFmtId="0" fontId="28" fillId="0" borderId="42" xfId="0" applyFont="1" applyBorder="1" applyAlignment="1" applyProtection="1">
      <alignment horizontal="center"/>
      <protection hidden="1"/>
    </xf>
    <xf numFmtId="0" fontId="64" fillId="0" borderId="0" xfId="0" applyFont="1" applyAlignment="1" applyProtection="1">
      <alignment horizontal="center"/>
      <protection hidden="1"/>
    </xf>
    <xf numFmtId="0" fontId="101" fillId="0" borderId="0" xfId="0" applyFont="1" applyAlignment="1" applyProtection="1">
      <alignment horizontal="left"/>
      <protection hidden="1"/>
    </xf>
    <xf numFmtId="0" fontId="82" fillId="0" borderId="0" xfId="0" applyFont="1" applyAlignment="1" applyProtection="1">
      <alignment horizontal="justify" vertical="top" wrapText="1"/>
      <protection locked="0"/>
    </xf>
    <xf numFmtId="0" fontId="14" fillId="0" borderId="0" xfId="0" applyFont="1" applyAlignment="1" applyProtection="1">
      <alignment horizontal="justify" vertical="top" wrapText="1"/>
      <protection hidden="1"/>
    </xf>
    <xf numFmtId="0" fontId="75" fillId="0" borderId="0" xfId="0" applyFont="1" applyAlignment="1" applyProtection="1">
      <alignment horizontal="left"/>
      <protection hidden="1"/>
    </xf>
    <xf numFmtId="0" fontId="86" fillId="0" borderId="0" xfId="0" applyFont="1" applyAlignment="1" applyProtection="1">
      <alignment horizontal="justify" vertical="top" wrapText="1"/>
      <protection hidden="1"/>
    </xf>
    <xf numFmtId="0" fontId="14" fillId="0" borderId="0" xfId="0" applyFont="1" applyAlignment="1" applyProtection="1">
      <alignment horizontal="left"/>
      <protection hidden="1"/>
    </xf>
    <xf numFmtId="0" fontId="82" fillId="0" borderId="0" xfId="0" applyFont="1" applyAlignment="1">
      <alignment horizontal="justify" vertical="top" wrapText="1"/>
    </xf>
    <xf numFmtId="0" fontId="14" fillId="0" borderId="0" xfId="0" applyFont="1" applyAlignment="1">
      <alignment horizontal="justify" vertical="top" wrapText="1"/>
    </xf>
    <xf numFmtId="0" fontId="30" fillId="0" borderId="0" xfId="0" applyFont="1" applyAlignment="1">
      <alignment horizontal="justify" vertical="top" wrapText="1"/>
    </xf>
    <xf numFmtId="0" fontId="27" fillId="0" borderId="0" xfId="0" applyFont="1" applyAlignment="1">
      <alignment horizontal="justify" wrapText="1"/>
    </xf>
    <xf numFmtId="0" fontId="27" fillId="0" borderId="0" xfId="0" applyFont="1" applyAlignment="1">
      <alignment horizontal="justify" vertical="top" wrapText="1"/>
    </xf>
    <xf numFmtId="0" fontId="67" fillId="0" borderId="0" xfId="0" applyFont="1" applyAlignment="1">
      <alignment horizontal="justify" vertical="top" wrapText="1"/>
    </xf>
    <xf numFmtId="0" fontId="82" fillId="0" borderId="0" xfId="0" applyFont="1"/>
    <xf numFmtId="0" fontId="15" fillId="0" borderId="0" xfId="0" applyFont="1" applyAlignment="1">
      <alignment horizontal="justify" vertical="top" wrapText="1"/>
    </xf>
    <xf numFmtId="0" fontId="84" fillId="0" borderId="0" xfId="0" applyFont="1" applyAlignment="1" applyProtection="1">
      <alignment horizontal="justify" vertical="top" wrapText="1"/>
      <protection locked="0"/>
    </xf>
    <xf numFmtId="0" fontId="81" fillId="0" borderId="0" xfId="0" applyFont="1" applyAlignment="1">
      <alignment horizontal="justify" vertical="top" wrapText="1"/>
    </xf>
    <xf numFmtId="0" fontId="98" fillId="0" borderId="0" xfId="0" applyFont="1" applyAlignment="1">
      <alignment horizontal="justify" vertical="top" wrapText="1"/>
    </xf>
    <xf numFmtId="0" fontId="82" fillId="0" borderId="0" xfId="0" applyFont="1" applyProtection="1">
      <protection locked="0"/>
    </xf>
    <xf numFmtId="0" fontId="84" fillId="0" borderId="0" xfId="62" applyFont="1" applyAlignment="1" applyProtection="1">
      <alignment horizontal="justify" vertical="top" wrapText="1"/>
      <protection locked="0"/>
    </xf>
    <xf numFmtId="0" fontId="98" fillId="0" borderId="0" xfId="62" applyFont="1" applyAlignment="1">
      <alignment horizontal="justify" vertical="top" wrapText="1"/>
    </xf>
    <xf numFmtId="0" fontId="82" fillId="0" borderId="0" xfId="62" applyFont="1" applyAlignment="1">
      <alignment horizontal="justify" vertical="top" wrapText="1"/>
    </xf>
    <xf numFmtId="0" fontId="81" fillId="0" borderId="0" xfId="62" applyFont="1" applyAlignment="1">
      <alignment horizontal="justify" vertical="top" wrapText="1"/>
    </xf>
    <xf numFmtId="0" fontId="82" fillId="0" borderId="57" xfId="62" applyFont="1" applyBorder="1" applyAlignment="1">
      <alignment horizontal="justify" vertical="top" wrapText="1"/>
    </xf>
    <xf numFmtId="0" fontId="99" fillId="0" borderId="0" xfId="62" applyFont="1" applyAlignment="1">
      <alignment horizontal="justify" vertical="top" wrapText="1"/>
    </xf>
    <xf numFmtId="0" fontId="60" fillId="0" borderId="0" xfId="0" applyFont="1" applyAlignment="1" applyProtection="1">
      <alignment horizontal="left"/>
      <protection hidden="1"/>
    </xf>
    <xf numFmtId="0" fontId="21" fillId="0" borderId="0" xfId="49" applyFont="1" applyAlignment="1" applyProtection="1">
      <alignment horizontal="left"/>
      <protection locked="0"/>
    </xf>
    <xf numFmtId="0" fontId="103" fillId="0" borderId="0" xfId="0" applyFont="1" applyAlignment="1" applyProtection="1">
      <alignment horizontal="left"/>
      <protection hidden="1"/>
    </xf>
    <xf numFmtId="0" fontId="18" fillId="0" borderId="30" xfId="31" applyFont="1" applyFill="1" applyBorder="1" applyAlignment="1" applyProtection="1">
      <alignment vertical="top"/>
      <protection hidden="1"/>
    </xf>
    <xf numFmtId="167" fontId="13" fillId="0" borderId="30" xfId="31" applyNumberFormat="1" applyFont="1" applyFill="1" applyBorder="1" applyAlignment="1" applyProtection="1">
      <alignment vertical="top" wrapText="1"/>
      <protection hidden="1"/>
    </xf>
    <xf numFmtId="0" fontId="18" fillId="0" borderId="30" xfId="0" applyFont="1" applyBorder="1" applyProtection="1">
      <protection hidden="1"/>
    </xf>
    <xf numFmtId="0" fontId="27" fillId="0" borderId="2" xfId="94" applyFont="1" applyBorder="1" applyProtection="1">
      <protection hidden="1"/>
    </xf>
    <xf numFmtId="0" fontId="76" fillId="0" borderId="2" xfId="31" applyFont="1" applyFill="1" applyBorder="1" applyAlignment="1" applyProtection="1">
      <alignment vertical="top" wrapText="1"/>
      <protection hidden="1"/>
    </xf>
    <xf numFmtId="0" fontId="40" fillId="0" borderId="2" xfId="94" applyFont="1" applyBorder="1" applyProtection="1">
      <protection hidden="1"/>
    </xf>
    <xf numFmtId="167" fontId="13" fillId="0" borderId="2" xfId="94" applyNumberFormat="1" applyFont="1" applyBorder="1" applyProtection="1">
      <protection hidden="1"/>
    </xf>
    <xf numFmtId="0" fontId="18" fillId="0" borderId="13" xfId="0" applyFont="1" applyBorder="1" applyAlignment="1" applyProtection="1">
      <alignment horizontal="left" indent="1"/>
      <protection locked="0"/>
    </xf>
    <xf numFmtId="167" fontId="14" fillId="6" borderId="13" xfId="87" applyNumberFormat="1" applyFont="1" applyFill="1" applyBorder="1" applyAlignment="1" applyProtection="1">
      <alignment horizontal="right"/>
      <protection locked="0"/>
    </xf>
    <xf numFmtId="3" fontId="16" fillId="6" borderId="7" xfId="0" applyNumberFormat="1" applyFont="1" applyFill="1" applyBorder="1" applyAlignment="1">
      <alignment horizontal="left" indent="1"/>
    </xf>
    <xf numFmtId="167" fontId="16" fillId="6" borderId="7" xfId="0" applyNumberFormat="1" applyFont="1" applyFill="1" applyBorder="1" applyAlignment="1">
      <alignment horizontal="left" indent="1"/>
    </xf>
    <xf numFmtId="0" fontId="19" fillId="2" borderId="4" xfId="0" applyFont="1" applyFill="1" applyBorder="1" applyAlignment="1">
      <alignment horizontal="left" indent="1"/>
    </xf>
    <xf numFmtId="0" fontId="19" fillId="0" borderId="28" xfId="0" applyFont="1" applyBorder="1" applyAlignment="1">
      <alignment horizontal="center"/>
    </xf>
    <xf numFmtId="0" fontId="19" fillId="0" borderId="29" xfId="0" applyFont="1" applyBorder="1"/>
    <xf numFmtId="167" fontId="16" fillId="0" borderId="30" xfId="0" applyNumberFormat="1" applyFont="1" applyBorder="1"/>
    <xf numFmtId="167" fontId="16" fillId="6" borderId="86" xfId="0" applyNumberFormat="1" applyFont="1" applyFill="1" applyBorder="1"/>
    <xf numFmtId="167" fontId="16" fillId="0" borderId="86" xfId="0" applyNumberFormat="1" applyFont="1" applyBorder="1"/>
    <xf numFmtId="167" fontId="16" fillId="0" borderId="49" xfId="0" applyNumberFormat="1" applyFont="1" applyBorder="1" applyAlignment="1">
      <alignment horizontal="center"/>
    </xf>
    <xf numFmtId="0" fontId="104" fillId="6" borderId="0" xfId="0" applyFont="1" applyFill="1"/>
    <xf numFmtId="0" fontId="27" fillId="0" borderId="0" xfId="94" applyFont="1" applyFill="1" applyProtection="1">
      <protection hidden="1"/>
    </xf>
    <xf numFmtId="0" fontId="14" fillId="0" borderId="0" xfId="0" applyFont="1" applyFill="1" applyProtection="1">
      <protection hidden="1"/>
    </xf>
    <xf numFmtId="0" fontId="18" fillId="0" borderId="7" xfId="0" applyFont="1" applyFill="1" applyBorder="1" applyProtection="1">
      <protection hidden="1"/>
    </xf>
    <xf numFmtId="3" fontId="18" fillId="0" borderId="22" xfId="0" applyNumberFormat="1" applyFont="1" applyFill="1" applyBorder="1" applyAlignment="1" applyProtection="1">
      <alignment horizontal="right"/>
      <protection hidden="1"/>
    </xf>
    <xf numFmtId="3" fontId="18" fillId="0" borderId="21" xfId="0" applyNumberFormat="1" applyFont="1" applyFill="1" applyBorder="1" applyAlignment="1" applyProtection="1">
      <alignment horizontal="right"/>
      <protection hidden="1"/>
    </xf>
    <xf numFmtId="3" fontId="18" fillId="0" borderId="7" xfId="0" applyNumberFormat="1" applyFont="1" applyFill="1" applyBorder="1" applyAlignment="1" applyProtection="1">
      <alignment horizontal="right"/>
      <protection hidden="1"/>
    </xf>
    <xf numFmtId="3" fontId="18" fillId="0" borderId="14" xfId="0" applyNumberFormat="1" applyFont="1" applyFill="1" applyBorder="1" applyAlignment="1" applyProtection="1">
      <alignment horizontal="right"/>
      <protection hidden="1"/>
    </xf>
    <xf numFmtId="0" fontId="79" fillId="0" borderId="55" xfId="49" applyFont="1" applyBorder="1" applyAlignment="1" applyProtection="1">
      <alignment horizontal="left" vertical="top" wrapText="1" indent="2"/>
      <protection hidden="1"/>
    </xf>
    <xf numFmtId="0" fontId="79" fillId="0" borderId="55" xfId="49" applyFont="1" applyBorder="1" applyAlignment="1" applyProtection="1">
      <alignment horizontal="left" vertical="top" indent="2"/>
      <protection hidden="1"/>
    </xf>
    <xf numFmtId="0" fontId="21" fillId="0" borderId="55" xfId="49" applyFont="1" applyBorder="1" applyAlignment="1" applyProtection="1">
      <alignment horizontal="left" vertical="top" wrapText="1"/>
      <protection hidden="1"/>
    </xf>
    <xf numFmtId="0" fontId="21" fillId="6" borderId="0" xfId="49" applyFont="1" applyFill="1" applyAlignment="1" applyProtection="1">
      <alignment horizontal="justify" vertical="top" wrapText="1"/>
      <protection hidden="1"/>
    </xf>
    <xf numFmtId="0" fontId="21" fillId="0" borderId="55" xfId="49" applyFont="1" applyBorder="1" applyAlignment="1" applyProtection="1">
      <alignment horizontal="justify" vertical="top" wrapText="1"/>
      <protection hidden="1"/>
    </xf>
    <xf numFmtId="0" fontId="21" fillId="0" borderId="0" xfId="49" applyFont="1" applyAlignment="1" applyProtection="1">
      <alignment horizontal="justify" vertical="top" wrapText="1"/>
      <protection hidden="1"/>
    </xf>
    <xf numFmtId="0" fontId="18" fillId="0" borderId="0" xfId="47" applyFont="1" applyAlignment="1" applyProtection="1">
      <alignment horizontal="center" vertical="top" wrapText="1"/>
      <protection hidden="1"/>
    </xf>
    <xf numFmtId="173" fontId="62" fillId="0" borderId="0" xfId="47" applyNumberFormat="1" applyFont="1" applyAlignment="1" applyProtection="1">
      <alignment horizontal="center"/>
      <protection hidden="1"/>
    </xf>
    <xf numFmtId="0" fontId="18" fillId="0" borderId="0" xfId="47" applyFont="1" applyAlignment="1" applyProtection="1">
      <alignment horizontal="left"/>
      <protection hidden="1"/>
    </xf>
    <xf numFmtId="0" fontId="18" fillId="0" borderId="0" xfId="47" applyFont="1" applyAlignment="1" applyProtection="1">
      <alignment horizontal="center"/>
      <protection hidden="1"/>
    </xf>
    <xf numFmtId="0" fontId="27" fillId="0" borderId="3" xfId="47" applyFont="1" applyBorder="1" applyProtection="1">
      <protection hidden="1"/>
    </xf>
    <xf numFmtId="0" fontId="28" fillId="0" borderId="0" xfId="47" applyFont="1" applyAlignment="1" applyProtection="1">
      <alignment horizontal="center"/>
      <protection hidden="1"/>
    </xf>
    <xf numFmtId="0" fontId="62" fillId="0" borderId="0" xfId="47" applyFont="1" applyAlignment="1" applyProtection="1">
      <alignment horizontal="center"/>
      <protection hidden="1"/>
    </xf>
    <xf numFmtId="0" fontId="85" fillId="13" borderId="74" xfId="0" applyFont="1" applyFill="1" applyBorder="1" applyAlignment="1" applyProtection="1">
      <alignment horizontal="center"/>
      <protection locked="0"/>
    </xf>
    <xf numFmtId="0" fontId="21" fillId="5" borderId="0" xfId="49" applyFont="1" applyFill="1" applyAlignment="1" applyProtection="1">
      <alignment vertical="top" wrapText="1"/>
      <protection locked="0"/>
    </xf>
    <xf numFmtId="167" fontId="12" fillId="0" borderId="8" xfId="94" applyNumberFormat="1" applyFont="1" applyBorder="1" applyAlignment="1" applyProtection="1">
      <alignment horizontal="center" vertical="center" wrapText="1"/>
      <protection locked="0"/>
    </xf>
    <xf numFmtId="167" fontId="12" fillId="0" borderId="9" xfId="94" applyNumberFormat="1" applyFont="1" applyBorder="1" applyAlignment="1" applyProtection="1">
      <alignment horizontal="center" vertical="center" wrapText="1"/>
      <protection locked="0"/>
    </xf>
    <xf numFmtId="0" fontId="12" fillId="0" borderId="6" xfId="94" applyFont="1" applyBorder="1" applyAlignment="1" applyProtection="1">
      <alignment horizontal="center" wrapText="1"/>
      <protection locked="0"/>
    </xf>
    <xf numFmtId="0" fontId="12" fillId="0" borderId="10" xfId="94" applyFont="1" applyBorder="1" applyAlignment="1" applyProtection="1">
      <alignment horizontal="center" wrapText="1"/>
      <protection locked="0"/>
    </xf>
    <xf numFmtId="0" fontId="12" fillId="0" borderId="8" xfId="94" applyFont="1" applyBorder="1" applyAlignment="1" applyProtection="1">
      <alignment horizontal="center" vertical="center"/>
      <protection locked="0"/>
    </xf>
    <xf numFmtId="0" fontId="12" fillId="0" borderId="7" xfId="94" applyFont="1" applyBorder="1" applyAlignment="1" applyProtection="1">
      <alignment horizontal="center" vertical="center"/>
      <protection locked="0"/>
    </xf>
    <xf numFmtId="0" fontId="12" fillId="0" borderId="40" xfId="94" applyFont="1" applyBorder="1" applyAlignment="1" applyProtection="1">
      <alignment horizontal="center" vertical="center" wrapText="1"/>
      <protection locked="0"/>
    </xf>
    <xf numFmtId="0" fontId="12" fillId="0" borderId="21" xfId="94" applyFont="1" applyBorder="1" applyAlignment="1" applyProtection="1">
      <alignment horizontal="center" vertical="center" wrapText="1"/>
      <protection locked="0"/>
    </xf>
    <xf numFmtId="167" fontId="12" fillId="0" borderId="8" xfId="94" applyNumberFormat="1" applyFont="1" applyBorder="1" applyAlignment="1" applyProtection="1">
      <alignment horizontal="center" vertical="top" wrapText="1"/>
      <protection locked="0"/>
    </xf>
    <xf numFmtId="0" fontId="12" fillId="0" borderId="8" xfId="94" applyFont="1" applyBorder="1" applyAlignment="1" applyProtection="1">
      <alignment horizontal="center" vertical="center" wrapText="1"/>
      <protection hidden="1"/>
    </xf>
    <xf numFmtId="0" fontId="12" fillId="0" borderId="9" xfId="94" applyFont="1" applyBorder="1" applyAlignment="1" applyProtection="1">
      <alignment horizontal="center" vertical="center" wrapText="1"/>
      <protection hidden="1"/>
    </xf>
    <xf numFmtId="4" fontId="12" fillId="0" borderId="30" xfId="94" applyNumberFormat="1" applyFont="1" applyBorder="1" applyAlignment="1" applyProtection="1">
      <alignment horizontal="center" vertical="center" wrapText="1"/>
      <protection hidden="1"/>
    </xf>
    <xf numFmtId="4" fontId="12" fillId="0" borderId="21" xfId="94" applyNumberFormat="1" applyFont="1" applyBorder="1" applyAlignment="1" applyProtection="1">
      <alignment horizontal="center" vertical="center" wrapText="1"/>
      <protection hidden="1"/>
    </xf>
    <xf numFmtId="170" fontId="12" fillId="0" borderId="30" xfId="94" applyNumberFormat="1" applyFont="1" applyBorder="1" applyAlignment="1" applyProtection="1">
      <alignment horizontal="center" vertical="center" wrapText="1"/>
      <protection hidden="1"/>
    </xf>
    <xf numFmtId="170" fontId="12" fillId="0" borderId="21" xfId="94" applyNumberFormat="1" applyFont="1" applyBorder="1" applyAlignment="1" applyProtection="1">
      <alignment horizontal="center" vertical="center" wrapText="1"/>
      <protection hidden="1"/>
    </xf>
    <xf numFmtId="0" fontId="12" fillId="0" borderId="30" xfId="94" applyFont="1" applyBorder="1" applyAlignment="1" applyProtection="1">
      <alignment horizontal="center" vertical="center" wrapText="1"/>
      <protection hidden="1"/>
    </xf>
    <xf numFmtId="0" fontId="12" fillId="0" borderId="21" xfId="94" applyFont="1" applyBorder="1" applyAlignment="1" applyProtection="1">
      <alignment horizontal="center" vertical="center" wrapText="1"/>
      <protection hidden="1"/>
    </xf>
    <xf numFmtId="0" fontId="12" fillId="0" borderId="49" xfId="94" applyFont="1" applyBorder="1" applyAlignment="1" applyProtection="1">
      <alignment horizontal="center" vertical="center" wrapText="1"/>
      <protection hidden="1"/>
    </xf>
    <xf numFmtId="0" fontId="12" fillId="0" borderId="22" xfId="94" applyFont="1" applyBorder="1" applyAlignment="1" applyProtection="1">
      <alignment horizontal="center" vertical="center" wrapText="1"/>
      <protection hidden="1"/>
    </xf>
    <xf numFmtId="0" fontId="12" fillId="0" borderId="41" xfId="94" applyFont="1" applyBorder="1" applyAlignment="1" applyProtection="1">
      <alignment horizontal="center" vertical="center" wrapText="1"/>
      <protection hidden="1"/>
    </xf>
    <xf numFmtId="0" fontId="12" fillId="0" borderId="47" xfId="94" applyFont="1" applyBorder="1" applyAlignment="1" applyProtection="1">
      <alignment horizontal="center" vertical="center" wrapText="1"/>
      <protection hidden="1"/>
    </xf>
    <xf numFmtId="0" fontId="12" fillId="0" borderId="39" xfId="94" applyFont="1" applyBorder="1" applyAlignment="1" applyProtection="1">
      <alignment horizontal="center" vertical="center" wrapText="1"/>
      <protection hidden="1"/>
    </xf>
    <xf numFmtId="0" fontId="12" fillId="0" borderId="40" xfId="94" applyFont="1" applyBorder="1" applyAlignment="1" applyProtection="1">
      <alignment horizontal="center" vertical="center"/>
      <protection hidden="1"/>
    </xf>
    <xf numFmtId="0" fontId="12" fillId="0" borderId="48" xfId="94" applyFont="1" applyBorder="1" applyAlignment="1" applyProtection="1">
      <alignment horizontal="center" vertical="center"/>
      <protection hidden="1"/>
    </xf>
    <xf numFmtId="0" fontId="12" fillId="0" borderId="21" xfId="94" applyFont="1" applyBorder="1" applyAlignment="1" applyProtection="1">
      <alignment horizontal="center" vertical="center"/>
      <protection hidden="1"/>
    </xf>
    <xf numFmtId="0" fontId="12" fillId="0" borderId="40" xfId="94" applyFont="1" applyBorder="1" applyAlignment="1" applyProtection="1">
      <alignment horizontal="center" vertical="center" wrapText="1"/>
      <protection hidden="1"/>
    </xf>
    <xf numFmtId="0" fontId="12" fillId="0" borderId="48" xfId="94" applyFont="1" applyBorder="1" applyAlignment="1" applyProtection="1">
      <alignment horizontal="center" vertical="center" wrapText="1"/>
      <protection hidden="1"/>
    </xf>
    <xf numFmtId="4" fontId="12" fillId="0" borderId="1" xfId="94" applyNumberFormat="1" applyFont="1" applyBorder="1" applyAlignment="1" applyProtection="1">
      <alignment horizontal="center" vertical="center" wrapText="1"/>
      <protection hidden="1"/>
    </xf>
    <xf numFmtId="4" fontId="12" fillId="0" borderId="4" xfId="94" applyNumberFormat="1" applyFont="1" applyBorder="1" applyAlignment="1" applyProtection="1">
      <alignment horizontal="center" vertical="center" wrapText="1"/>
      <protection hidden="1"/>
    </xf>
    <xf numFmtId="0" fontId="13" fillId="0" borderId="0" xfId="0" applyFont="1" applyAlignment="1" applyProtection="1">
      <alignment horizontal="center"/>
      <protection hidden="1"/>
    </xf>
    <xf numFmtId="0" fontId="18" fillId="6" borderId="0" xfId="0" applyFont="1" applyFill="1" applyProtection="1">
      <protection locked="0"/>
    </xf>
    <xf numFmtId="0" fontId="16" fillId="0" borderId="40" xfId="87" applyFont="1" applyBorder="1" applyAlignment="1" applyProtection="1">
      <alignment horizontal="center" vertical="top" wrapText="1"/>
      <protection locked="0"/>
    </xf>
    <xf numFmtId="0" fontId="16" fillId="0" borderId="21" xfId="87" applyFont="1" applyBorder="1" applyAlignment="1" applyProtection="1">
      <alignment horizontal="center" vertical="top" wrapText="1"/>
      <protection locked="0"/>
    </xf>
    <xf numFmtId="0" fontId="16" fillId="0" borderId="35" xfId="87" applyFont="1" applyBorder="1" applyAlignment="1" applyProtection="1">
      <alignment horizontal="center"/>
      <protection locked="0"/>
    </xf>
    <xf numFmtId="0" fontId="16" fillId="0" borderId="68" xfId="87" applyFont="1" applyBorder="1" applyAlignment="1" applyProtection="1">
      <alignment horizontal="center"/>
      <protection locked="0"/>
    </xf>
    <xf numFmtId="0" fontId="16" fillId="0" borderId="45" xfId="87" applyFont="1" applyBorder="1" applyAlignment="1" applyProtection="1">
      <alignment horizontal="center"/>
      <protection locked="0"/>
    </xf>
    <xf numFmtId="0" fontId="16" fillId="0" borderId="41" xfId="87" applyFont="1" applyBorder="1" applyAlignment="1" applyProtection="1">
      <alignment horizontal="center" vertical="top" wrapText="1"/>
      <protection locked="0"/>
    </xf>
    <xf numFmtId="0" fontId="16" fillId="0" borderId="39" xfId="87" applyFont="1" applyBorder="1" applyAlignment="1" applyProtection="1">
      <alignment horizontal="center" vertical="top" wrapText="1"/>
      <protection locked="0"/>
    </xf>
    <xf numFmtId="0" fontId="16" fillId="0" borderId="8" xfId="87" applyFont="1" applyBorder="1" applyAlignment="1" applyProtection="1">
      <alignment horizontal="center" vertical="top" wrapText="1"/>
      <protection locked="0"/>
    </xf>
    <xf numFmtId="0" fontId="16" fillId="0" borderId="7" xfId="87" applyFont="1" applyBorder="1" applyAlignment="1" applyProtection="1">
      <alignment horizontal="center" vertical="top" wrapText="1"/>
      <protection locked="0"/>
    </xf>
    <xf numFmtId="0" fontId="16" fillId="0" borderId="51" xfId="87" applyFont="1" applyBorder="1" applyAlignment="1" applyProtection="1">
      <alignment horizontal="center" vertical="top" wrapText="1"/>
      <protection locked="0"/>
    </xf>
    <xf numFmtId="0" fontId="16" fillId="0" borderId="25" xfId="87" applyFont="1" applyBorder="1" applyAlignment="1" applyProtection="1">
      <alignment horizontal="center" vertical="top" wrapText="1"/>
      <protection locked="0"/>
    </xf>
    <xf numFmtId="0" fontId="17" fillId="6" borderId="0" xfId="0" applyFont="1" applyFill="1" applyProtection="1">
      <protection locked="0"/>
    </xf>
    <xf numFmtId="0" fontId="16" fillId="0" borderId="35" xfId="75" applyFont="1" applyBorder="1" applyAlignment="1" applyProtection="1">
      <alignment horizontal="center" wrapText="1"/>
      <protection locked="0"/>
    </xf>
    <xf numFmtId="0" fontId="16" fillId="0" borderId="69" xfId="75" applyFont="1" applyBorder="1" applyAlignment="1" applyProtection="1">
      <alignment horizontal="center" wrapText="1"/>
      <protection locked="0"/>
    </xf>
    <xf numFmtId="0" fontId="16" fillId="0" borderId="51" xfId="75" applyFont="1" applyBorder="1" applyAlignment="1" applyProtection="1">
      <alignment horizontal="center" wrapText="1"/>
      <protection locked="0"/>
    </xf>
    <xf numFmtId="0" fontId="16" fillId="0" borderId="44" xfId="75" applyFont="1" applyBorder="1" applyAlignment="1" applyProtection="1">
      <alignment horizontal="center" wrapText="1"/>
      <protection locked="0"/>
    </xf>
    <xf numFmtId="0" fontId="16" fillId="0" borderId="70" xfId="75" applyFont="1" applyBorder="1" applyAlignment="1" applyProtection="1">
      <alignment horizontal="center" wrapText="1"/>
      <protection locked="0"/>
    </xf>
    <xf numFmtId="0" fontId="16" fillId="0" borderId="1" xfId="75" applyFont="1" applyBorder="1" applyAlignment="1" applyProtection="1">
      <alignment horizontal="center" wrapText="1"/>
      <protection locked="0"/>
    </xf>
    <xf numFmtId="0" fontId="16" fillId="0" borderId="4" xfId="75" applyFont="1" applyBorder="1" applyAlignment="1" applyProtection="1">
      <alignment horizontal="center" wrapText="1"/>
      <protection locked="0"/>
    </xf>
    <xf numFmtId="0" fontId="12" fillId="0" borderId="40" xfId="87" applyFont="1" applyBorder="1" applyAlignment="1" applyProtection="1">
      <alignment horizontal="center" vertical="center" wrapText="1"/>
      <protection locked="0"/>
    </xf>
    <xf numFmtId="0" fontId="12" fillId="0" borderId="21" xfId="87" applyFont="1" applyBorder="1" applyAlignment="1" applyProtection="1">
      <alignment horizontal="center" vertical="center" wrapText="1"/>
      <protection locked="0"/>
    </xf>
    <xf numFmtId="0" fontId="12" fillId="0" borderId="43" xfId="87" applyFont="1" applyBorder="1" applyAlignment="1" applyProtection="1">
      <alignment horizontal="center" vertical="center" wrapText="1"/>
      <protection locked="0"/>
    </xf>
    <xf numFmtId="0" fontId="12" fillId="0" borderId="22" xfId="87" applyFont="1" applyBorder="1" applyAlignment="1" applyProtection="1">
      <alignment horizontal="center" vertical="center" wrapText="1"/>
      <protection locked="0"/>
    </xf>
    <xf numFmtId="0" fontId="12" fillId="0" borderId="31" xfId="87" applyFont="1" applyBorder="1" applyProtection="1">
      <protection locked="0"/>
    </xf>
    <xf numFmtId="0" fontId="12" fillId="0" borderId="32" xfId="87" applyFont="1" applyBorder="1" applyProtection="1">
      <protection locked="0"/>
    </xf>
    <xf numFmtId="0" fontId="12" fillId="0" borderId="33" xfId="87" applyFont="1" applyBorder="1" applyProtection="1">
      <protection locked="0"/>
    </xf>
    <xf numFmtId="0" fontId="16" fillId="0" borderId="0" xfId="87" applyFont="1" applyAlignment="1" applyProtection="1">
      <alignment wrapText="1"/>
      <protection locked="0"/>
    </xf>
    <xf numFmtId="0" fontId="43" fillId="0" borderId="41" xfId="88" applyFont="1" applyBorder="1" applyAlignment="1" applyProtection="1">
      <alignment horizontal="center" vertical="center" wrapText="1"/>
      <protection locked="0"/>
    </xf>
    <xf numFmtId="0" fontId="43" fillId="0" borderId="39" xfId="88" applyFont="1" applyBorder="1" applyAlignment="1" applyProtection="1">
      <alignment horizontal="center" vertical="center" wrapText="1"/>
      <protection locked="0"/>
    </xf>
    <xf numFmtId="0" fontId="16" fillId="0" borderId="23" xfId="87" applyFont="1" applyBorder="1" applyAlignment="1" applyProtection="1">
      <alignment horizontal="right"/>
      <protection locked="0"/>
    </xf>
    <xf numFmtId="0" fontId="16" fillId="0" borderId="5" xfId="87" applyFont="1" applyBorder="1" applyAlignment="1" applyProtection="1">
      <alignment horizontal="right"/>
      <protection locked="0"/>
    </xf>
    <xf numFmtId="0" fontId="16" fillId="0" borderId="31" xfId="87" applyFont="1" applyBorder="1" applyAlignment="1" applyProtection="1">
      <alignment horizontal="right"/>
      <protection locked="0"/>
    </xf>
    <xf numFmtId="0" fontId="16" fillId="0" borderId="32" xfId="87" applyFont="1" applyBorder="1" applyAlignment="1" applyProtection="1">
      <alignment horizontal="right"/>
      <protection locked="0"/>
    </xf>
    <xf numFmtId="0" fontId="16" fillId="0" borderId="33" xfId="87" applyFont="1" applyBorder="1" applyAlignment="1" applyProtection="1">
      <alignment horizontal="right"/>
      <protection locked="0"/>
    </xf>
    <xf numFmtId="0" fontId="12" fillId="0" borderId="11" xfId="87" applyFont="1" applyBorder="1" applyAlignment="1" applyProtection="1">
      <alignment horizontal="right"/>
      <protection locked="0"/>
    </xf>
    <xf numFmtId="0" fontId="12" fillId="0" borderId="12" xfId="87" applyFont="1" applyBorder="1" applyAlignment="1" applyProtection="1">
      <alignment horizontal="right"/>
      <protection locked="0"/>
    </xf>
    <xf numFmtId="0" fontId="43" fillId="0" borderId="6" xfId="87" applyFont="1" applyBorder="1" applyAlignment="1" applyProtection="1">
      <alignment horizontal="center" vertical="center" wrapText="1"/>
      <protection locked="0"/>
    </xf>
    <xf numFmtId="0" fontId="43" fillId="0" borderId="10" xfId="87" applyFont="1" applyBorder="1" applyAlignment="1" applyProtection="1">
      <alignment horizontal="center" vertical="center" wrapText="1"/>
      <protection locked="0"/>
    </xf>
    <xf numFmtId="0" fontId="43" fillId="0" borderId="8" xfId="87" applyFont="1" applyBorder="1" applyAlignment="1" applyProtection="1">
      <alignment horizontal="center" vertical="center" wrapText="1"/>
      <protection locked="0"/>
    </xf>
    <xf numFmtId="0" fontId="43" fillId="0" borderId="7" xfId="87" applyFont="1" applyBorder="1" applyAlignment="1" applyProtection="1">
      <alignment horizontal="center" vertical="center" wrapText="1"/>
      <protection locked="0"/>
    </xf>
    <xf numFmtId="0" fontId="16" fillId="0" borderId="8" xfId="87" applyFont="1" applyBorder="1" applyAlignment="1" applyProtection="1">
      <alignment horizontal="center"/>
      <protection locked="0"/>
    </xf>
    <xf numFmtId="0" fontId="43" fillId="0" borderId="9" xfId="87" applyFont="1" applyBorder="1" applyAlignment="1" applyProtection="1">
      <alignment horizontal="center" vertical="center" wrapText="1"/>
      <protection locked="0"/>
    </xf>
    <xf numFmtId="0" fontId="43" fillId="0" borderId="14" xfId="87" applyFont="1" applyBorder="1" applyAlignment="1" applyProtection="1">
      <alignment horizontal="center" vertical="center" wrapText="1"/>
      <protection locked="0"/>
    </xf>
    <xf numFmtId="0" fontId="45" fillId="0" borderId="8" xfId="87" applyFont="1" applyBorder="1" applyAlignment="1" applyProtection="1">
      <alignment horizontal="center"/>
      <protection locked="0"/>
    </xf>
    <xf numFmtId="0" fontId="94" fillId="0" borderId="80" xfId="31" applyFont="1" applyFill="1" applyBorder="1" applyAlignment="1" applyProtection="1">
      <alignment horizontal="center" vertical="center" wrapText="1"/>
    </xf>
    <xf numFmtId="0" fontId="93" fillId="0" borderId="69" xfId="31" applyFont="1" applyFill="1" applyBorder="1" applyAlignment="1" applyProtection="1">
      <alignment horizontal="center" vertical="center" wrapText="1"/>
    </xf>
    <xf numFmtId="0" fontId="95" fillId="10" borderId="7" xfId="49" applyFont="1" applyFill="1" applyBorder="1" applyAlignment="1">
      <alignment horizontal="center" vertical="center" wrapText="1"/>
    </xf>
    <xf numFmtId="0" fontId="95" fillId="10" borderId="14" xfId="49" applyFont="1" applyFill="1" applyBorder="1" applyAlignment="1">
      <alignment horizontal="center" vertical="center" wrapText="1"/>
    </xf>
    <xf numFmtId="0" fontId="95" fillId="10" borderId="12" xfId="49" applyFont="1" applyFill="1" applyBorder="1" applyAlignment="1">
      <alignment horizontal="center" vertical="center" wrapText="1"/>
    </xf>
    <xf numFmtId="0" fontId="95" fillId="10" borderId="15" xfId="49" applyFont="1" applyFill="1" applyBorder="1" applyAlignment="1">
      <alignment horizontal="center" vertical="center" wrapText="1"/>
    </xf>
    <xf numFmtId="0" fontId="73" fillId="0" borderId="51" xfId="49" applyFont="1" applyBorder="1" applyAlignment="1">
      <alignment horizontal="center" vertical="center" wrapText="1"/>
    </xf>
    <xf numFmtId="0" fontId="73" fillId="0" borderId="70" xfId="49" applyFont="1" applyBorder="1" applyAlignment="1">
      <alignment horizontal="center" vertical="center" wrapText="1"/>
    </xf>
    <xf numFmtId="0" fontId="95" fillId="0" borderId="35" xfId="49" applyFont="1" applyBorder="1" applyAlignment="1">
      <alignment horizontal="center" vertical="center" wrapText="1"/>
    </xf>
    <xf numFmtId="0" fontId="95" fillId="0" borderId="69" xfId="49" applyFont="1" applyBorder="1" applyAlignment="1">
      <alignment horizontal="center" vertical="center" wrapText="1"/>
    </xf>
    <xf numFmtId="49" fontId="97" fillId="6" borderId="12" xfId="49" applyNumberFormat="1" applyFont="1" applyFill="1" applyBorder="1" applyAlignment="1">
      <alignment horizontal="center" vertical="center" wrapText="1"/>
    </xf>
    <xf numFmtId="49" fontId="97" fillId="6" borderId="7" xfId="49" applyNumberFormat="1" applyFont="1" applyFill="1" applyBorder="1" applyAlignment="1">
      <alignment horizontal="center" vertical="center" wrapText="1"/>
    </xf>
    <xf numFmtId="0" fontId="105" fillId="13" borderId="0" xfId="0" applyFont="1" applyFill="1" applyAlignment="1" applyProtection="1">
      <alignment horizontal="left"/>
      <protection locked="0"/>
    </xf>
    <xf numFmtId="0" fontId="105" fillId="13" borderId="0" xfId="0" applyFont="1" applyFill="1" applyProtection="1">
      <protection locked="0"/>
    </xf>
    <xf numFmtId="0" fontId="82" fillId="13" borderId="0" xfId="0" applyFont="1" applyFill="1" applyProtection="1">
      <protection locked="0"/>
    </xf>
    <xf numFmtId="0" fontId="21" fillId="0" borderId="0" xfId="49" applyFont="1" applyFill="1" applyProtection="1">
      <protection locked="0"/>
    </xf>
    <xf numFmtId="167" fontId="106" fillId="6" borderId="87" xfId="0" applyNumberFormat="1" applyFont="1" applyFill="1" applyBorder="1" applyAlignment="1" applyProtection="1">
      <alignment horizontal="center"/>
      <protection locked="0"/>
    </xf>
    <xf numFmtId="167" fontId="21" fillId="5" borderId="0" xfId="49" applyNumberFormat="1" applyFont="1" applyFill="1" applyAlignment="1" applyProtection="1">
      <alignment horizontal="left"/>
      <protection locked="0"/>
    </xf>
    <xf numFmtId="0" fontId="36" fillId="0" borderId="0" xfId="49" applyFont="1" applyFill="1" applyProtection="1">
      <protection locked="0"/>
    </xf>
  </cellXfs>
  <cellStyles count="100">
    <cellStyle name="Ezres 2" xfId="1" xr:uid="{00000000-0005-0000-0000-000000000000}"/>
    <cellStyle name="Ezres 2 2" xfId="2" xr:uid="{00000000-0005-0000-0000-000001000000}"/>
    <cellStyle name="Ezres 2 2 2" xfId="3" xr:uid="{00000000-0005-0000-0000-000002000000}"/>
    <cellStyle name="Ezres 2 2 3" xfId="4" xr:uid="{00000000-0005-0000-0000-000003000000}"/>
    <cellStyle name="Ezres 2 2 4" xfId="5" xr:uid="{00000000-0005-0000-0000-000004000000}"/>
    <cellStyle name="Ezres 2 2 5" xfId="6" xr:uid="{00000000-0005-0000-0000-000005000000}"/>
    <cellStyle name="Ezres 2 3" xfId="7" xr:uid="{00000000-0005-0000-0000-000006000000}"/>
    <cellStyle name="Ezres 3" xfId="8" xr:uid="{00000000-0005-0000-0000-000007000000}"/>
    <cellStyle name="Ezres 3 2" xfId="9" xr:uid="{00000000-0005-0000-0000-000008000000}"/>
    <cellStyle name="Ezres 3 2 2" xfId="10" xr:uid="{00000000-0005-0000-0000-000009000000}"/>
    <cellStyle name="Ezres 3 2 3" xfId="11" xr:uid="{00000000-0005-0000-0000-00000A000000}"/>
    <cellStyle name="Ezres 3 2 4" xfId="12" xr:uid="{00000000-0005-0000-0000-00000B000000}"/>
    <cellStyle name="Ezres 3 3" xfId="13" xr:uid="{00000000-0005-0000-0000-00000C000000}"/>
    <cellStyle name="Ezres 3 3 2" xfId="14" xr:uid="{00000000-0005-0000-0000-00000D000000}"/>
    <cellStyle name="Ezres 3 4" xfId="15" xr:uid="{00000000-0005-0000-0000-00000E000000}"/>
    <cellStyle name="Ezres 3 5" xfId="16" xr:uid="{00000000-0005-0000-0000-00000F000000}"/>
    <cellStyle name="Ezres 3 6" xfId="17" xr:uid="{00000000-0005-0000-0000-000010000000}"/>
    <cellStyle name="Ezres 4" xfId="18" xr:uid="{00000000-0005-0000-0000-000011000000}"/>
    <cellStyle name="Ezres 4 2" xfId="19" xr:uid="{00000000-0005-0000-0000-000012000000}"/>
    <cellStyle name="Ezres 4 2 2" xfId="20" xr:uid="{00000000-0005-0000-0000-000013000000}"/>
    <cellStyle name="Ezres 4 3" xfId="21" xr:uid="{00000000-0005-0000-0000-000014000000}"/>
    <cellStyle name="Ezres 4 3 2" xfId="22" xr:uid="{00000000-0005-0000-0000-000015000000}"/>
    <cellStyle name="Ezres 4 4" xfId="23" xr:uid="{00000000-0005-0000-0000-000016000000}"/>
    <cellStyle name="Ezres 4 5" xfId="24" xr:uid="{00000000-0005-0000-0000-000017000000}"/>
    <cellStyle name="Ezres 5" xfId="25" xr:uid="{00000000-0005-0000-0000-000018000000}"/>
    <cellStyle name="Ezres 5 2" xfId="26" xr:uid="{00000000-0005-0000-0000-000019000000}"/>
    <cellStyle name="Ezres 6" xfId="27" xr:uid="{00000000-0005-0000-0000-00001A000000}"/>
    <cellStyle name="Ezres 6 2" xfId="28" xr:uid="{00000000-0005-0000-0000-00001B000000}"/>
    <cellStyle name="Ezres 7" xfId="29" xr:uid="{00000000-0005-0000-0000-00001C000000}"/>
    <cellStyle name="Ezres 7 2" xfId="30" xr:uid="{00000000-0005-0000-0000-00001D000000}"/>
    <cellStyle name="Hivatkozás" xfId="31" builtinId="8"/>
    <cellStyle name="Hivatkozás 2" xfId="32" xr:uid="{00000000-0005-0000-0000-00001F000000}"/>
    <cellStyle name="Hivatkozás 2 2" xfId="33" xr:uid="{00000000-0005-0000-0000-000020000000}"/>
    <cellStyle name="Hivatkozás 2 2 2" xfId="34" xr:uid="{00000000-0005-0000-0000-000021000000}"/>
    <cellStyle name="Hivatkozás 2 3" xfId="35" xr:uid="{00000000-0005-0000-0000-000022000000}"/>
    <cellStyle name="Hivatkozás 3" xfId="36" xr:uid="{00000000-0005-0000-0000-000023000000}"/>
    <cellStyle name="Hivatkozás 3 2" xfId="37" xr:uid="{00000000-0005-0000-0000-000024000000}"/>
    <cellStyle name="Hivatkozás 3 3" xfId="38" xr:uid="{00000000-0005-0000-0000-000025000000}"/>
    <cellStyle name="Hivatkozás 4" xfId="39" xr:uid="{00000000-0005-0000-0000-000026000000}"/>
    <cellStyle name="Hivatkozás 4 2" xfId="40" xr:uid="{00000000-0005-0000-0000-000027000000}"/>
    <cellStyle name="Hivatkozás 4 3" xfId="41" xr:uid="{00000000-0005-0000-0000-000028000000}"/>
    <cellStyle name="Hivatkozás 5" xfId="42" xr:uid="{00000000-0005-0000-0000-000029000000}"/>
    <cellStyle name="Normál" xfId="0" builtinId="0"/>
    <cellStyle name="Normál 10" xfId="43" xr:uid="{00000000-0005-0000-0000-00002B000000}"/>
    <cellStyle name="Normál 11" xfId="44" xr:uid="{00000000-0005-0000-0000-00002C000000}"/>
    <cellStyle name="Normál 12" xfId="45" xr:uid="{00000000-0005-0000-0000-00002D000000}"/>
    <cellStyle name="Normál 13" xfId="46" xr:uid="{00000000-0005-0000-0000-00002E000000}"/>
    <cellStyle name="Normál 14" xfId="47" xr:uid="{00000000-0005-0000-0000-00002F000000}"/>
    <cellStyle name="Normal 2" xfId="48" xr:uid="{00000000-0005-0000-0000-000030000000}"/>
    <cellStyle name="Normál 2" xfId="49" xr:uid="{00000000-0005-0000-0000-000031000000}"/>
    <cellStyle name="Normál 2 10" xfId="50" xr:uid="{00000000-0005-0000-0000-000032000000}"/>
    <cellStyle name="Normál 2 2" xfId="51" xr:uid="{00000000-0005-0000-0000-000033000000}"/>
    <cellStyle name="Normál 2 2 2" xfId="52" xr:uid="{00000000-0005-0000-0000-000034000000}"/>
    <cellStyle name="Normál 2 2 3" xfId="53" xr:uid="{00000000-0005-0000-0000-000035000000}"/>
    <cellStyle name="Normál 2 3" xfId="54" xr:uid="{00000000-0005-0000-0000-000036000000}"/>
    <cellStyle name="Normál 2 4" xfId="55" xr:uid="{00000000-0005-0000-0000-000037000000}"/>
    <cellStyle name="Normál 2 5" xfId="56" xr:uid="{00000000-0005-0000-0000-000038000000}"/>
    <cellStyle name="Normál 2 6" xfId="57" xr:uid="{00000000-0005-0000-0000-000039000000}"/>
    <cellStyle name="Normál 2 7" xfId="58" xr:uid="{00000000-0005-0000-0000-00003A000000}"/>
    <cellStyle name="Normál 2 8" xfId="59" xr:uid="{00000000-0005-0000-0000-00003B000000}"/>
    <cellStyle name="Normál 2 9" xfId="60" xr:uid="{00000000-0005-0000-0000-00003C000000}"/>
    <cellStyle name="Normál 2_Alapa" xfId="61" xr:uid="{00000000-0005-0000-0000-00003D000000}"/>
    <cellStyle name="Normál 3" xfId="62" xr:uid="{00000000-0005-0000-0000-00003E000000}"/>
    <cellStyle name="Normál 3 2" xfId="63" xr:uid="{00000000-0005-0000-0000-00003F000000}"/>
    <cellStyle name="Normál 3 3" xfId="64" xr:uid="{00000000-0005-0000-0000-000040000000}"/>
    <cellStyle name="Normál 3 4" xfId="65" xr:uid="{00000000-0005-0000-0000-000041000000}"/>
    <cellStyle name="Normál 3 4 2" xfId="66" xr:uid="{00000000-0005-0000-0000-000042000000}"/>
    <cellStyle name="Normál 3 4 3" xfId="67" xr:uid="{00000000-0005-0000-0000-000043000000}"/>
    <cellStyle name="Normál 3 5" xfId="68" xr:uid="{00000000-0005-0000-0000-000044000000}"/>
    <cellStyle name="Normál 3_AuditDok_2010_Feri" xfId="69" xr:uid="{00000000-0005-0000-0000-000045000000}"/>
    <cellStyle name="Normál 4" xfId="70" xr:uid="{00000000-0005-0000-0000-000046000000}"/>
    <cellStyle name="Normál 4 2" xfId="71" xr:uid="{00000000-0005-0000-0000-000047000000}"/>
    <cellStyle name="Normál 4 3" xfId="72" xr:uid="{00000000-0005-0000-0000-000048000000}"/>
    <cellStyle name="Normál 4 4" xfId="73" xr:uid="{00000000-0005-0000-0000-000049000000}"/>
    <cellStyle name="Normál 4_AuditDok_2010_Feri" xfId="74" xr:uid="{00000000-0005-0000-0000-00004A000000}"/>
    <cellStyle name="Normál 5" xfId="75" xr:uid="{00000000-0005-0000-0000-00004B000000}"/>
    <cellStyle name="Normál 6" xfId="76" xr:uid="{00000000-0005-0000-0000-00004C000000}"/>
    <cellStyle name="Normál 6 2" xfId="77" xr:uid="{00000000-0005-0000-0000-00004D000000}"/>
    <cellStyle name="Normál 6 3" xfId="78" xr:uid="{00000000-0005-0000-0000-00004E000000}"/>
    <cellStyle name="Normál 7" xfId="79" xr:uid="{00000000-0005-0000-0000-00004F000000}"/>
    <cellStyle name="Normál 8" xfId="80" xr:uid="{00000000-0005-0000-0000-000050000000}"/>
    <cellStyle name="Normál 8 2" xfId="81" xr:uid="{00000000-0005-0000-0000-000051000000}"/>
    <cellStyle name="Normál 9" xfId="82" xr:uid="{00000000-0005-0000-0000-000052000000}"/>
    <cellStyle name="Normal_1997os osztalékkorlát" xfId="83" xr:uid="{00000000-0005-0000-0000-000053000000}"/>
    <cellStyle name="Normál_Dunacargo - forgalmi - A 2004-2005-05-25" xfId="84" xr:uid="{00000000-0005-0000-0000-000054000000}"/>
    <cellStyle name="Normál_kérdőív 1.1,1.2" xfId="85" xr:uid="{00000000-0005-0000-0000-000055000000}"/>
    <cellStyle name="Normal_KÉSZLET" xfId="86" xr:uid="{00000000-0005-0000-0000-000056000000}"/>
    <cellStyle name="Normál_Leltár összesítők" xfId="87" xr:uid="{00000000-0005-0000-0000-000057000000}"/>
    <cellStyle name="Normál_Leltár összesítők 2" xfId="88" xr:uid="{00000000-0005-0000-0000-000058000000}"/>
    <cellStyle name="Normal_MERLEG1" xfId="89" xr:uid="{00000000-0005-0000-0000-000059000000}"/>
    <cellStyle name="Normál_Munka1" xfId="90" xr:uid="{00000000-0005-0000-0000-00005A000000}"/>
    <cellStyle name="Normál_Munka1_Munka9" xfId="91" xr:uid="{00000000-0005-0000-0000-00005B000000}"/>
    <cellStyle name="Normál_Munka9" xfId="92" xr:uid="{00000000-0005-0000-0000-00005C000000}"/>
    <cellStyle name="Normál_MUNKALAP" xfId="93" xr:uid="{00000000-0005-0000-0000-00005D000000}"/>
    <cellStyle name="Normál_statab2002" xfId="94" xr:uid="{00000000-0005-0000-0000-00005E000000}"/>
    <cellStyle name="Standard_BRPRINT" xfId="95" xr:uid="{00000000-0005-0000-0000-00005F000000}"/>
    <cellStyle name="Stílus 1" xfId="96" xr:uid="{00000000-0005-0000-0000-000060000000}"/>
    <cellStyle name="Stílus 1 2" xfId="97" xr:uid="{00000000-0005-0000-0000-000061000000}"/>
    <cellStyle name="Stílus 2" xfId="98" xr:uid="{00000000-0005-0000-0000-000062000000}"/>
    <cellStyle name="Százalék 2" xfId="99" xr:uid="{00000000-0005-0000-0000-000063000000}"/>
  </cellStyles>
  <dxfs count="0"/>
  <tableStyles count="0" defaultTableStyle="TableStyleMedium9"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theme" Target="theme/theme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styles" Target="styles.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externalLink" Target="externalLinks/externalLink2.xml"/><Relationship Id="rId9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calcChain" Target="calcChain.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externalLink" Target="externalLinks/externalLink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K&#214;NYVVIZSG&#193;LAT\DIGITAUDIT\2011%20AuditDok\Munkalap%202010\Merleg_2007SQ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feri\AppData\Local\Temp\Rar$DI00.028\C&#201;GZ&#193;R&#193;SIDOKUMENT&#193;CI&#211;201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rleg_2007SQL"/>
      <sheetName val="#HIV"/>
    </sheetNames>
    <sheetDataSet>
      <sheetData sheetId="0" refreshError="1"/>
      <sheetData sheetId="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apadatok"/>
      <sheetName val="Tartalom"/>
      <sheetName val="FEDLAP"/>
      <sheetName val="Mérleg"/>
      <sheetName val="ELLENOR"/>
      <sheetName val="ELLENOR2"/>
      <sheetName val="A.I.1"/>
      <sheetName val="A.I.2"/>
      <sheetName val="A.II.1"/>
      <sheetName val="A.II.2"/>
      <sheetName val="A.II.3"/>
      <sheetName val="A.II.4"/>
      <sheetName val="A.II.5"/>
      <sheetName val="A.II.6"/>
      <sheetName val="A.II.7"/>
      <sheetName val="A.III.1"/>
      <sheetName val="A.III.2"/>
      <sheetName val="A.III.3"/>
      <sheetName val="A.III.4"/>
      <sheetName val="B.I"/>
      <sheetName val="LELTARKERDO"/>
      <sheetName val="LELTARTAB"/>
      <sheetName val="TAROL_KERO"/>
      <sheetName val="B.II.1"/>
      <sheetName val="VEVOEGY"/>
      <sheetName val="VEVO1"/>
      <sheetName val="VEVO2"/>
      <sheetName val="B.II.2"/>
      <sheetName val="B.II.3"/>
      <sheetName val="B.II.4"/>
      <sheetName val="B.III.1"/>
      <sheetName val="B.III.2"/>
      <sheetName val="B.III.3"/>
      <sheetName val="B.IV.1"/>
      <sheetName val="PENZTARJK"/>
      <sheetName val="B.IV.2"/>
      <sheetName val="BANKLEV"/>
      <sheetName val="B.IV.3"/>
      <sheetName val="B.IV.4"/>
      <sheetName val="C."/>
      <sheetName val="D.1"/>
      <sheetName val="D.2"/>
      <sheetName val="E."/>
      <sheetName val="F.I"/>
      <sheetName val="F.II"/>
      <sheetName val="F.III"/>
      <sheetName val="SZALLEGY"/>
      <sheetName val="SZALL1"/>
      <sheetName val="SZALL2"/>
      <sheetName val="F.IV.1"/>
      <sheetName val="F.IV.2"/>
      <sheetName val="F.IV.3"/>
      <sheetName val="F.IV.4"/>
      <sheetName val="F.IV.5"/>
      <sheetName val="F.IV.6"/>
      <sheetName val="F.IV.7"/>
      <sheetName val="F.IV.8"/>
      <sheetName val="F.IV.9a"/>
      <sheetName val="F.IV.9b"/>
      <sheetName val="F.IV.9c"/>
      <sheetName val="F.IV.9d"/>
      <sheetName val="F.IV.9e"/>
      <sheetName val="F.IV.9f"/>
      <sheetName val="F.IV.9g"/>
      <sheetName val="F.IV.9h"/>
      <sheetName val="F.IV.9i"/>
      <sheetName val="F.IV.9j"/>
      <sheetName val="F.IV.10"/>
      <sheetName val="F.V"/>
      <sheetName val="G."/>
      <sheetName val="HIP"/>
      <sheetName val="TAO"/>
      <sheetName val="KULONADO"/>
      <sheetName val="INNOV"/>
      <sheetName val="HIP FELTOLT"/>
      <sheetName val="TAOFELTOLT"/>
      <sheetName val="KULONFELTOLT"/>
      <sheetName val="ADOELL"/>
      <sheetName val="FORDUT"/>
      <sheetName val="KONYVKIV"/>
      <sheetName val="UGYVEDI"/>
      <sheetName val="TELJES"/>
      <sheetName val="ADATBIZTONSÁG"/>
      <sheetName val="KOMFORT"/>
      <sheetName val="SZÁMSZAB"/>
      <sheetName val="PÉNZMOSÁS"/>
      <sheetName val="PROJEKT_AUDIT"/>
      <sheetName val="BESZ_ELFOGAD"/>
      <sheetName val="OSZTALEK_NYILATKOZAT"/>
      <sheetName val="CEGERTEK_NYILATKOZAT"/>
      <sheetName val="HATAROZ"/>
      <sheetName val="SZIGSZAMAD"/>
      <sheetName val="TELJIG"/>
      <sheetName val="KARFELVETEL"/>
      <sheetName val="KIKULD"/>
      <sheetName val="GKELSZAM"/>
      <sheetName val="MELTANYOSSAG"/>
      <sheetName val="ADATLAP1"/>
      <sheetName val="ADATLAP2"/>
      <sheetName val="ADATLAP3"/>
      <sheetName val="ADATLAP4"/>
      <sheetName val="ADATLAP5"/>
      <sheetName val="ADATLAP6"/>
    </sheetNames>
    <sheetDataSet>
      <sheetData sheetId="0">
        <row r="42">
          <cell r="C42" t="str">
            <v>nem</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Munka1">
    <pageSetUpPr fitToPage="1"/>
  </sheetPr>
  <dimension ref="A1:AB78"/>
  <sheetViews>
    <sheetView showGridLines="0" zoomScaleNormal="100" workbookViewId="0"/>
  </sheetViews>
  <sheetFormatPr defaultRowHeight="16.5" x14ac:dyDescent="0.3"/>
  <cols>
    <col min="1" max="1" width="7" style="374" customWidth="1"/>
    <col min="2" max="2" width="17.75" style="374" customWidth="1"/>
    <col min="3" max="14" width="7" style="764" customWidth="1"/>
    <col min="15" max="15" width="11.875" style="374" customWidth="1"/>
    <col min="16" max="16384" width="9" style="374"/>
  </cols>
  <sheetData>
    <row r="1" spans="1:16" ht="16.5" customHeight="1" x14ac:dyDescent="0.3">
      <c r="A1" s="745"/>
      <c r="B1" s="49"/>
      <c r="C1" s="49"/>
      <c r="D1" s="49"/>
      <c r="E1" s="49"/>
      <c r="F1" s="49"/>
      <c r="G1" s="49"/>
      <c r="H1" s="49"/>
      <c r="I1" s="49"/>
      <c r="J1" s="49"/>
      <c r="K1" s="49"/>
      <c r="L1" s="49"/>
      <c r="M1" s="49"/>
      <c r="N1" s="49"/>
      <c r="O1" s="781" t="s">
        <v>834</v>
      </c>
      <c r="P1" s="748"/>
    </row>
    <row r="2" spans="1:16" ht="25.5" x14ac:dyDescent="0.35">
      <c r="A2" s="749"/>
      <c r="B2" s="749"/>
      <c r="C2" s="749"/>
      <c r="D2" s="749"/>
      <c r="E2" s="749"/>
      <c r="F2" s="749"/>
      <c r="G2" s="749"/>
      <c r="H2" s="749"/>
      <c r="I2" s="749"/>
      <c r="J2" s="749"/>
      <c r="K2" s="749"/>
      <c r="L2" s="749"/>
      <c r="M2" s="749"/>
      <c r="N2" s="749"/>
      <c r="O2" s="48" t="s">
        <v>32</v>
      </c>
      <c r="P2" s="748"/>
    </row>
    <row r="3" spans="1:16" ht="25.5" x14ac:dyDescent="0.35">
      <c r="A3" s="1140" t="s">
        <v>804</v>
      </c>
      <c r="B3" s="1140"/>
      <c r="C3" s="1140"/>
      <c r="D3" s="1140"/>
      <c r="E3" s="1140"/>
      <c r="F3" s="1140"/>
      <c r="G3" s="1140"/>
      <c r="H3" s="1140"/>
      <c r="I3" s="1140"/>
      <c r="J3" s="1140"/>
      <c r="K3" s="1140"/>
      <c r="L3" s="1140"/>
      <c r="M3" s="1140"/>
      <c r="N3" s="1140"/>
      <c r="O3" s="81" t="s">
        <v>34</v>
      </c>
      <c r="P3" s="748"/>
    </row>
    <row r="4" spans="1:16" ht="25.5" x14ac:dyDescent="0.35">
      <c r="A4" s="1140" t="s">
        <v>805</v>
      </c>
      <c r="B4" s="1140"/>
      <c r="C4" s="1140"/>
      <c r="D4" s="1140"/>
      <c r="E4" s="1140"/>
      <c r="F4" s="1140"/>
      <c r="G4" s="1140"/>
      <c r="H4" s="1140"/>
      <c r="I4" s="1140"/>
      <c r="J4" s="1140"/>
      <c r="K4" s="1140"/>
      <c r="L4" s="1140"/>
      <c r="M4" s="1140"/>
      <c r="N4" s="1140"/>
      <c r="O4" s="747"/>
      <c r="P4" s="748"/>
    </row>
    <row r="5" spans="1:16" ht="25.5" x14ac:dyDescent="0.35">
      <c r="A5" s="1140" t="s">
        <v>806</v>
      </c>
      <c r="B5" s="1140"/>
      <c r="C5" s="1140"/>
      <c r="D5" s="1140"/>
      <c r="E5" s="1140"/>
      <c r="F5" s="1140"/>
      <c r="G5" s="1140"/>
      <c r="H5" s="1140"/>
      <c r="I5" s="1140"/>
      <c r="J5" s="1140"/>
      <c r="K5" s="1140"/>
      <c r="L5" s="1140"/>
      <c r="M5" s="1140"/>
      <c r="N5" s="1140"/>
      <c r="O5" s="747"/>
      <c r="P5" s="748"/>
    </row>
    <row r="6" spans="1:16" x14ac:dyDescent="0.3">
      <c r="A6" s="49"/>
      <c r="B6" s="49"/>
      <c r="C6" s="750"/>
      <c r="D6" s="750"/>
      <c r="E6" s="750"/>
      <c r="F6" s="750"/>
      <c r="G6" s="750"/>
      <c r="H6" s="750"/>
      <c r="I6" s="750"/>
      <c r="J6" s="750"/>
      <c r="K6" s="750"/>
      <c r="L6" s="750"/>
      <c r="M6" s="750"/>
      <c r="N6" s="750"/>
      <c r="O6" s="747"/>
      <c r="P6" s="748"/>
    </row>
    <row r="7" spans="1:16" ht="25.5" x14ac:dyDescent="0.35">
      <c r="A7" s="1140">
        <f>Alapa!C17</f>
        <v>0</v>
      </c>
      <c r="B7" s="1140"/>
      <c r="C7" s="1140"/>
      <c r="D7" s="1140"/>
      <c r="E7" s="1140"/>
      <c r="F7" s="1140"/>
      <c r="G7" s="1140"/>
      <c r="H7" s="1140"/>
      <c r="I7" s="1140"/>
      <c r="J7" s="1140"/>
      <c r="K7" s="1140"/>
      <c r="L7" s="1140"/>
      <c r="M7" s="1140"/>
      <c r="N7" s="1140"/>
      <c r="O7" s="747"/>
      <c r="P7" s="748"/>
    </row>
    <row r="8" spans="1:16" x14ac:dyDescent="0.3">
      <c r="A8" s="1135" t="s">
        <v>807</v>
      </c>
      <c r="B8" s="1135"/>
      <c r="C8" s="1135"/>
      <c r="D8" s="1135"/>
      <c r="E8" s="1135"/>
      <c r="F8" s="1135"/>
      <c r="G8" s="1135"/>
      <c r="H8" s="1135"/>
      <c r="I8" s="1135"/>
      <c r="J8" s="1135"/>
      <c r="K8" s="1135"/>
      <c r="L8" s="1135"/>
      <c r="M8" s="1135"/>
      <c r="N8" s="1135"/>
      <c r="O8" s="747"/>
      <c r="P8" s="748"/>
    </row>
    <row r="9" spans="1:16" x14ac:dyDescent="0.3">
      <c r="A9" s="49"/>
      <c r="B9" s="751"/>
      <c r="C9" s="751"/>
      <c r="D9" s="751"/>
      <c r="E9" s="751"/>
      <c r="F9" s="751"/>
      <c r="G9" s="751"/>
      <c r="H9" s="751"/>
      <c r="I9" s="751"/>
      <c r="J9" s="751"/>
      <c r="K9" s="751"/>
      <c r="L9" s="751"/>
      <c r="M9" s="751"/>
      <c r="N9" s="751"/>
      <c r="O9" s="747"/>
      <c r="P9" s="748"/>
    </row>
    <row r="10" spans="1:16" ht="25.5" x14ac:dyDescent="0.35">
      <c r="A10" s="1141">
        <f>Alapa!C18</f>
        <v>0</v>
      </c>
      <c r="B10" s="1141"/>
      <c r="C10" s="1141"/>
      <c r="D10" s="1141"/>
      <c r="E10" s="1141"/>
      <c r="F10" s="1141"/>
      <c r="G10" s="1141"/>
      <c r="H10" s="1141"/>
      <c r="I10" s="1141"/>
      <c r="J10" s="1141"/>
      <c r="K10" s="1141"/>
      <c r="L10" s="1141"/>
      <c r="M10" s="1141"/>
      <c r="N10" s="1141"/>
      <c r="O10" s="747"/>
      <c r="P10" s="748"/>
    </row>
    <row r="11" spans="1:16" x14ac:dyDescent="0.3">
      <c r="A11" s="1135" t="s">
        <v>808</v>
      </c>
      <c r="B11" s="1135"/>
      <c r="C11" s="1135"/>
      <c r="D11" s="1135"/>
      <c r="E11" s="1135"/>
      <c r="F11" s="1135"/>
      <c r="G11" s="1135"/>
      <c r="H11" s="1135"/>
      <c r="I11" s="1135"/>
      <c r="J11" s="1135"/>
      <c r="K11" s="1135"/>
      <c r="L11" s="1135"/>
      <c r="M11" s="1135"/>
      <c r="N11" s="1135"/>
    </row>
    <row r="12" spans="1:16" x14ac:dyDescent="0.3">
      <c r="A12" s="49"/>
      <c r="B12" s="751"/>
      <c r="C12" s="751"/>
      <c r="D12" s="751"/>
      <c r="E12" s="751"/>
      <c r="F12" s="751"/>
      <c r="G12" s="751"/>
      <c r="H12" s="751"/>
      <c r="I12" s="751"/>
      <c r="J12" s="751"/>
      <c r="K12" s="751"/>
      <c r="L12" s="751"/>
      <c r="M12" s="751"/>
      <c r="N12" s="751"/>
    </row>
    <row r="13" spans="1:16" x14ac:dyDescent="0.3">
      <c r="A13" s="49"/>
      <c r="B13" s="751"/>
      <c r="C13" s="751"/>
      <c r="D13" s="751"/>
      <c r="E13" s="751"/>
      <c r="F13" s="751"/>
      <c r="G13" s="751"/>
      <c r="H13" s="751"/>
      <c r="I13" s="751"/>
      <c r="J13" s="751"/>
      <c r="K13" s="751"/>
      <c r="L13" s="751"/>
      <c r="M13" s="751"/>
      <c r="N13" s="751"/>
    </row>
    <row r="14" spans="1:16" x14ac:dyDescent="0.3">
      <c r="A14" s="49"/>
      <c r="B14" s="751"/>
      <c r="C14" s="751"/>
      <c r="D14" s="751"/>
      <c r="E14" s="751"/>
      <c r="F14" s="751"/>
      <c r="G14" s="751"/>
      <c r="H14" s="751"/>
      <c r="I14" s="751"/>
      <c r="J14" s="751"/>
      <c r="K14" s="751"/>
      <c r="L14" s="751"/>
      <c r="M14" s="751"/>
      <c r="N14" s="751"/>
    </row>
    <row r="15" spans="1:16" ht="25.5" x14ac:dyDescent="0.35">
      <c r="A15" s="1136">
        <f>Alapa!C12</f>
        <v>0</v>
      </c>
      <c r="B15" s="1136"/>
      <c r="C15" s="1136"/>
      <c r="D15" s="1136"/>
      <c r="E15" s="1136"/>
      <c r="F15" s="1136"/>
      <c r="G15" s="1136"/>
      <c r="H15" s="1136"/>
      <c r="I15" s="1136"/>
      <c r="J15" s="1136"/>
      <c r="K15" s="1136"/>
      <c r="L15" s="1136"/>
      <c r="M15" s="1136"/>
      <c r="N15" s="1136"/>
    </row>
    <row r="16" spans="1:16" ht="16.5" customHeight="1" x14ac:dyDescent="0.3">
      <c r="A16" s="1135" t="s">
        <v>809</v>
      </c>
      <c r="B16" s="1135"/>
      <c r="C16" s="1135"/>
      <c r="D16" s="1135"/>
      <c r="E16" s="1135"/>
      <c r="F16" s="1135"/>
      <c r="G16" s="1135"/>
      <c r="H16" s="1135"/>
      <c r="I16" s="1135"/>
      <c r="J16" s="1135"/>
      <c r="K16" s="1135"/>
      <c r="L16" s="1135"/>
      <c r="M16" s="1135"/>
      <c r="N16" s="1135"/>
    </row>
    <row r="17" spans="1:14" x14ac:dyDescent="0.3">
      <c r="A17" s="49"/>
      <c r="B17" s="751"/>
      <c r="C17" s="751"/>
      <c r="D17" s="751"/>
      <c r="E17" s="751"/>
      <c r="F17" s="751"/>
      <c r="G17" s="751"/>
      <c r="H17" s="751"/>
      <c r="I17" s="751"/>
      <c r="J17" s="751"/>
      <c r="K17" s="751"/>
      <c r="L17" s="751"/>
      <c r="M17" s="751"/>
      <c r="N17" s="751"/>
    </row>
    <row r="18" spans="1:14" x14ac:dyDescent="0.3">
      <c r="A18" s="49"/>
      <c r="B18" s="751"/>
      <c r="C18" s="751"/>
      <c r="D18" s="751"/>
      <c r="E18" s="751"/>
      <c r="F18" s="751"/>
      <c r="G18" s="751"/>
      <c r="H18" s="751"/>
      <c r="I18" s="751"/>
      <c r="J18" s="751"/>
      <c r="K18" s="751"/>
      <c r="L18" s="751"/>
      <c r="M18" s="751"/>
      <c r="N18" s="751"/>
    </row>
    <row r="19" spans="1:14" x14ac:dyDescent="0.3">
      <c r="A19" s="49"/>
      <c r="B19" s="751"/>
      <c r="C19" s="751"/>
      <c r="D19" s="751"/>
      <c r="E19" s="751"/>
      <c r="F19" s="751"/>
      <c r="G19" s="751"/>
      <c r="H19" s="751"/>
      <c r="I19" s="751"/>
      <c r="J19" s="751"/>
      <c r="K19" s="751"/>
      <c r="L19" s="751"/>
      <c r="M19" s="751"/>
      <c r="N19" s="751"/>
    </row>
    <row r="20" spans="1:14" x14ac:dyDescent="0.3">
      <c r="A20" s="49"/>
      <c r="B20" s="752"/>
      <c r="C20" s="751"/>
      <c r="D20" s="751"/>
      <c r="E20" s="751"/>
      <c r="F20" s="751"/>
      <c r="G20" s="751"/>
      <c r="H20" s="751"/>
      <c r="I20" s="751"/>
      <c r="J20" s="751"/>
      <c r="K20" s="1138" t="s">
        <v>810</v>
      </c>
      <c r="L20" s="1138"/>
      <c r="M20" s="1138"/>
      <c r="N20" s="618"/>
    </row>
    <row r="21" spans="1:14" ht="18.75" x14ac:dyDescent="0.3">
      <c r="A21" s="49"/>
      <c r="B21" s="1137" t="s">
        <v>811</v>
      </c>
      <c r="C21" s="1137"/>
      <c r="D21" s="1137"/>
      <c r="E21" s="1137"/>
      <c r="F21" s="1139">
        <f>Alapa!L2</f>
        <v>0</v>
      </c>
      <c r="G21" s="1139"/>
      <c r="H21" s="1139"/>
      <c r="I21" s="1139"/>
      <c r="J21" s="618"/>
      <c r="K21" s="754">
        <f>Alapa!M2</f>
        <v>0</v>
      </c>
      <c r="L21" s="754"/>
      <c r="M21" s="754"/>
      <c r="N21" s="618"/>
    </row>
    <row r="22" spans="1:14" ht="18.75" x14ac:dyDescent="0.3">
      <c r="A22" s="49"/>
      <c r="B22" s="1137" t="s">
        <v>812</v>
      </c>
      <c r="C22" s="1137"/>
      <c r="D22" s="1137"/>
      <c r="E22" s="1137"/>
      <c r="F22" s="1139">
        <f>Alapa!L3</f>
        <v>0</v>
      </c>
      <c r="G22" s="1139"/>
      <c r="H22" s="1139"/>
      <c r="I22" s="1139"/>
      <c r="J22" s="751"/>
      <c r="K22" s="754">
        <f>Alapa!M3</f>
        <v>0</v>
      </c>
      <c r="L22" s="754"/>
      <c r="M22" s="754"/>
      <c r="N22" s="618"/>
    </row>
    <row r="23" spans="1:14" ht="18.75" x14ac:dyDescent="0.3">
      <c r="A23" s="49"/>
      <c r="B23" s="752"/>
      <c r="C23" s="751"/>
      <c r="D23" s="751"/>
      <c r="E23" s="751"/>
      <c r="F23" s="755"/>
      <c r="G23" s="755"/>
      <c r="H23" s="755"/>
      <c r="I23" s="755"/>
      <c r="J23" s="751"/>
      <c r="K23" s="751"/>
      <c r="L23" s="751"/>
      <c r="M23" s="751"/>
      <c r="N23" s="751"/>
    </row>
    <row r="24" spans="1:14" ht="18.75" x14ac:dyDescent="0.3">
      <c r="A24" s="49"/>
      <c r="B24" s="752"/>
      <c r="C24" s="751"/>
      <c r="D24" s="751"/>
      <c r="E24" s="751"/>
      <c r="F24" s="755"/>
      <c r="G24" s="755"/>
      <c r="H24" s="755"/>
      <c r="I24" s="755"/>
      <c r="J24" s="751"/>
      <c r="K24" s="751"/>
      <c r="L24" s="751"/>
      <c r="M24" s="751"/>
      <c r="N24" s="751"/>
    </row>
    <row r="25" spans="1:14" ht="18.75" x14ac:dyDescent="0.3">
      <c r="A25" s="49"/>
      <c r="B25" s="1137" t="s">
        <v>813</v>
      </c>
      <c r="C25" s="1137"/>
      <c r="D25" s="1137"/>
      <c r="E25" s="1137"/>
      <c r="F25" s="753">
        <f>Alapa!C2</f>
        <v>0</v>
      </c>
      <c r="G25" s="756"/>
      <c r="H25" s="756"/>
      <c r="I25" s="756"/>
      <c r="J25" s="751"/>
      <c r="K25" s="751"/>
      <c r="L25" s="751"/>
      <c r="M25" s="751"/>
      <c r="N25" s="751"/>
    </row>
    <row r="26" spans="1:14" ht="18.75" x14ac:dyDescent="0.3">
      <c r="A26" s="49"/>
      <c r="B26" s="1137" t="s">
        <v>814</v>
      </c>
      <c r="C26" s="1137"/>
      <c r="D26" s="1137"/>
      <c r="E26" s="1137"/>
      <c r="F26" s="753">
        <f>Alapa!C5</f>
        <v>0</v>
      </c>
      <c r="G26" s="753"/>
      <c r="H26" s="753"/>
      <c r="I26" s="753"/>
      <c r="J26" s="753"/>
      <c r="K26" s="753"/>
      <c r="L26" s="753"/>
      <c r="M26" s="751"/>
      <c r="N26" s="751"/>
    </row>
    <row r="27" spans="1:14" ht="18.75" x14ac:dyDescent="0.3">
      <c r="A27" s="49"/>
      <c r="B27" s="1137" t="s">
        <v>815</v>
      </c>
      <c r="C27" s="1137"/>
      <c r="D27" s="1137"/>
      <c r="E27" s="1137"/>
      <c r="F27" s="753">
        <f>Alapa!C6</f>
        <v>0</v>
      </c>
      <c r="G27" s="753"/>
      <c r="H27" s="753"/>
      <c r="I27" s="753"/>
      <c r="J27" s="753"/>
      <c r="K27" s="753"/>
      <c r="L27" s="753"/>
      <c r="M27" s="751"/>
      <c r="N27" s="751"/>
    </row>
    <row r="28" spans="1:14" x14ac:dyDescent="0.3">
      <c r="A28" s="49"/>
      <c r="B28" s="752"/>
      <c r="C28" s="751"/>
      <c r="D28" s="751"/>
      <c r="E28" s="751"/>
      <c r="F28" s="751"/>
      <c r="G28" s="751"/>
      <c r="H28" s="751"/>
      <c r="I28" s="751"/>
      <c r="J28" s="751"/>
      <c r="K28" s="751"/>
      <c r="L28" s="751"/>
      <c r="M28" s="751"/>
      <c r="N28" s="751"/>
    </row>
    <row r="29" spans="1:14" x14ac:dyDescent="0.3">
      <c r="A29" s="49"/>
      <c r="B29" s="752"/>
      <c r="C29" s="752"/>
      <c r="D29" s="752"/>
      <c r="E29" s="752"/>
      <c r="F29" s="752"/>
      <c r="G29" s="752"/>
      <c r="H29" s="752"/>
      <c r="I29" s="752"/>
      <c r="J29" s="752"/>
      <c r="K29" s="752"/>
      <c r="L29" s="752"/>
      <c r="M29" s="752"/>
      <c r="N29" s="752"/>
    </row>
    <row r="30" spans="1:14" ht="18.75" x14ac:dyDescent="0.3">
      <c r="A30" s="49"/>
      <c r="B30" s="752"/>
      <c r="C30" s="752"/>
      <c r="D30" s="752"/>
      <c r="E30" s="752"/>
      <c r="F30" s="757" t="s">
        <v>816</v>
      </c>
      <c r="G30" s="758"/>
      <c r="H30" s="758"/>
      <c r="I30" s="752"/>
      <c r="J30" s="752"/>
      <c r="K30" s="752"/>
      <c r="L30" s="752"/>
      <c r="M30" s="752"/>
      <c r="N30" s="752"/>
    </row>
    <row r="31" spans="1:14" ht="18.75" x14ac:dyDescent="0.3">
      <c r="A31" s="49"/>
      <c r="B31" s="752"/>
      <c r="C31" s="752"/>
      <c r="D31" s="752"/>
      <c r="E31" s="752"/>
      <c r="F31" s="757"/>
      <c r="G31" s="759" t="s">
        <v>817</v>
      </c>
      <c r="H31" s="413" t="s">
        <v>835</v>
      </c>
      <c r="I31" s="752"/>
      <c r="J31" s="752"/>
      <c r="K31" s="752"/>
      <c r="L31" s="752"/>
      <c r="M31" s="752"/>
      <c r="N31" s="752"/>
    </row>
    <row r="32" spans="1:14" ht="18.75" x14ac:dyDescent="0.3">
      <c r="A32" s="49"/>
      <c r="B32" s="752"/>
      <c r="C32" s="752"/>
      <c r="D32" s="752"/>
      <c r="E32" s="752"/>
      <c r="F32" s="757"/>
      <c r="G32" s="760" t="s">
        <v>818</v>
      </c>
      <c r="H32" s="413" t="s">
        <v>819</v>
      </c>
      <c r="I32" s="752"/>
      <c r="J32" s="752"/>
      <c r="K32" s="752"/>
      <c r="L32" s="752"/>
      <c r="M32" s="752"/>
      <c r="N32" s="752"/>
    </row>
    <row r="33" spans="1:28" ht="18.75" x14ac:dyDescent="0.3">
      <c r="A33" s="49"/>
      <c r="B33" s="752"/>
      <c r="C33" s="752"/>
      <c r="D33" s="752"/>
      <c r="E33" s="752"/>
      <c r="F33" s="757"/>
      <c r="G33" s="760" t="s">
        <v>820</v>
      </c>
      <c r="H33" s="413" t="s">
        <v>821</v>
      </c>
      <c r="I33" s="752"/>
      <c r="J33" s="752"/>
      <c r="K33" s="752"/>
      <c r="L33" s="752"/>
      <c r="M33" s="752"/>
      <c r="N33" s="752"/>
    </row>
    <row r="34" spans="1:28" ht="18.75" x14ac:dyDescent="0.3">
      <c r="A34" s="49"/>
      <c r="B34" s="752"/>
      <c r="C34" s="752"/>
      <c r="D34" s="752"/>
      <c r="E34" s="752"/>
      <c r="F34" s="757"/>
      <c r="G34" s="761" t="s">
        <v>822</v>
      </c>
      <c r="H34" s="757" t="s">
        <v>823</v>
      </c>
      <c r="I34" s="752"/>
      <c r="J34" s="752"/>
      <c r="K34" s="752"/>
      <c r="L34" s="752"/>
      <c r="M34" s="752"/>
      <c r="N34" s="752"/>
    </row>
    <row r="35" spans="1:28" ht="18.75" x14ac:dyDescent="0.3">
      <c r="A35" s="49"/>
      <c r="B35" s="752"/>
      <c r="C35" s="752"/>
      <c r="D35" s="752"/>
      <c r="E35" s="752"/>
      <c r="F35" s="757"/>
      <c r="G35" s="762" t="s">
        <v>824</v>
      </c>
      <c r="H35" s="758" t="s">
        <v>825</v>
      </c>
      <c r="I35" s="752"/>
      <c r="J35" s="752"/>
      <c r="K35" s="752"/>
      <c r="L35" s="752"/>
      <c r="M35" s="752"/>
      <c r="N35" s="752"/>
    </row>
    <row r="36" spans="1:28" ht="18.75" x14ac:dyDescent="0.3">
      <c r="A36" s="49"/>
      <c r="B36" s="752"/>
      <c r="C36" s="752"/>
      <c r="D36" s="752"/>
      <c r="E36" s="752"/>
      <c r="F36" s="757"/>
      <c r="G36" s="762" t="s">
        <v>826</v>
      </c>
      <c r="H36" s="758" t="s">
        <v>827</v>
      </c>
      <c r="I36" s="752"/>
      <c r="J36" s="752"/>
      <c r="K36" s="752"/>
      <c r="L36" s="752"/>
      <c r="M36" s="752"/>
      <c r="N36" s="752"/>
    </row>
    <row r="37" spans="1:28" ht="18.75" x14ac:dyDescent="0.3">
      <c r="A37" s="49"/>
      <c r="B37" s="752"/>
      <c r="C37" s="752"/>
      <c r="D37" s="752"/>
      <c r="E37" s="752"/>
      <c r="F37" s="757"/>
      <c r="G37" s="762" t="s">
        <v>828</v>
      </c>
      <c r="H37" s="758" t="s">
        <v>829</v>
      </c>
      <c r="I37" s="752"/>
      <c r="J37" s="752"/>
      <c r="K37" s="752"/>
      <c r="L37" s="752"/>
      <c r="M37" s="752"/>
      <c r="N37" s="752"/>
    </row>
    <row r="38" spans="1:28" ht="18.75" x14ac:dyDescent="0.3">
      <c r="A38" s="49"/>
      <c r="B38" s="752"/>
      <c r="C38" s="752"/>
      <c r="D38" s="752"/>
      <c r="E38" s="752"/>
      <c r="F38" s="757"/>
      <c r="G38" s="762" t="s">
        <v>830</v>
      </c>
      <c r="H38" s="758" t="s">
        <v>831</v>
      </c>
      <c r="I38" s="752"/>
      <c r="J38" s="752"/>
      <c r="K38" s="752"/>
      <c r="L38" s="752"/>
      <c r="M38" s="752"/>
      <c r="N38" s="752"/>
    </row>
    <row r="39" spans="1:28" ht="18.75" x14ac:dyDescent="0.3">
      <c r="A39" s="49"/>
      <c r="B39" s="752"/>
      <c r="C39" s="752"/>
      <c r="D39" s="752"/>
      <c r="E39" s="752"/>
      <c r="F39" s="757"/>
      <c r="G39" s="761" t="s">
        <v>832</v>
      </c>
      <c r="H39" s="763" t="s">
        <v>833</v>
      </c>
      <c r="I39" s="752"/>
      <c r="J39" s="752"/>
      <c r="K39" s="752"/>
      <c r="L39" s="752"/>
      <c r="M39" s="752"/>
      <c r="N39" s="752"/>
    </row>
    <row r="40" spans="1:28" x14ac:dyDescent="0.3">
      <c r="A40" s="49"/>
      <c r="B40" s="752"/>
      <c r="C40" s="752"/>
      <c r="D40" s="752"/>
      <c r="E40" s="752"/>
      <c r="F40" s="752"/>
      <c r="G40" s="752"/>
      <c r="H40" s="752"/>
      <c r="I40" s="752"/>
      <c r="J40" s="752"/>
      <c r="K40" s="752"/>
      <c r="L40" s="752"/>
      <c r="M40" s="752"/>
      <c r="N40" s="752"/>
    </row>
    <row r="41" spans="1:28" x14ac:dyDescent="0.3">
      <c r="A41" s="49"/>
      <c r="B41" s="752"/>
      <c r="C41" s="752"/>
      <c r="D41" s="752"/>
      <c r="E41" s="752"/>
      <c r="F41" s="752"/>
      <c r="G41" s="752"/>
      <c r="H41" s="752"/>
      <c r="I41" s="752"/>
      <c r="J41" s="752"/>
      <c r="K41" s="752"/>
      <c r="L41" s="752"/>
      <c r="M41" s="752"/>
      <c r="N41" s="752"/>
    </row>
    <row r="42" spans="1:28" x14ac:dyDescent="0.3">
      <c r="A42" s="49"/>
      <c r="B42" s="752"/>
      <c r="C42" s="752"/>
      <c r="D42" s="752"/>
      <c r="E42" s="752"/>
      <c r="F42" s="752"/>
      <c r="G42" s="752"/>
      <c r="H42" s="752"/>
      <c r="I42" s="752"/>
      <c r="J42" s="752"/>
      <c r="K42" s="752"/>
      <c r="L42" s="752"/>
      <c r="M42" s="752"/>
      <c r="N42" s="752"/>
    </row>
    <row r="43" spans="1:28" x14ac:dyDescent="0.3">
      <c r="A43" s="49"/>
      <c r="B43" s="752"/>
      <c r="C43" s="752"/>
      <c r="D43" s="752"/>
      <c r="E43" s="752"/>
      <c r="F43" s="752"/>
      <c r="G43" s="752"/>
      <c r="H43" s="752"/>
      <c r="I43" s="752"/>
      <c r="J43" s="752"/>
      <c r="K43" s="752"/>
      <c r="L43" s="752"/>
      <c r="M43" s="752"/>
      <c r="N43" s="752"/>
    </row>
    <row r="44" spans="1:28" x14ac:dyDescent="0.3">
      <c r="A44" s="49"/>
      <c r="B44" s="752"/>
      <c r="C44" s="752"/>
      <c r="D44" s="752"/>
      <c r="E44" s="752"/>
      <c r="F44" s="752"/>
      <c r="G44" s="752"/>
      <c r="H44" s="752"/>
      <c r="I44" s="752"/>
      <c r="J44" s="752"/>
      <c r="K44" s="752"/>
      <c r="L44" s="752"/>
      <c r="M44" s="752"/>
      <c r="N44" s="752"/>
    </row>
    <row r="46" spans="1:28" ht="18.75" x14ac:dyDescent="0.3">
      <c r="A46" s="790" t="s">
        <v>834</v>
      </c>
      <c r="D46" s="789" t="s">
        <v>379</v>
      </c>
      <c r="F46" s="781" t="s">
        <v>34</v>
      </c>
    </row>
    <row r="47" spans="1:28" ht="33" x14ac:dyDescent="0.3">
      <c r="A47" s="776" t="s">
        <v>847</v>
      </c>
      <c r="B47" s="777"/>
      <c r="C47" s="1133" t="s">
        <v>852</v>
      </c>
      <c r="D47" s="1133"/>
      <c r="E47" s="1133"/>
      <c r="F47" s="1133"/>
      <c r="G47" s="1133"/>
      <c r="H47" s="1133"/>
      <c r="I47" s="1133"/>
      <c r="J47" s="1133"/>
      <c r="K47" s="1133"/>
      <c r="L47" s="1133"/>
      <c r="M47" s="1133"/>
      <c r="N47" s="1133"/>
      <c r="O47" s="1044" t="s">
        <v>1049</v>
      </c>
      <c r="P47" s="764"/>
      <c r="Q47" s="764"/>
      <c r="R47" s="764"/>
      <c r="S47" s="764"/>
      <c r="T47" s="764"/>
      <c r="U47" s="764"/>
      <c r="V47" s="764"/>
      <c r="W47" s="764"/>
      <c r="X47" s="764"/>
      <c r="Y47" s="764"/>
      <c r="Z47" s="764"/>
      <c r="AA47" s="764"/>
      <c r="AB47" s="764"/>
    </row>
    <row r="48" spans="1:28" ht="33" x14ac:dyDescent="0.3">
      <c r="A48" s="778" t="s">
        <v>879</v>
      </c>
      <c r="B48" s="780"/>
      <c r="C48" s="1133" t="s">
        <v>880</v>
      </c>
      <c r="D48" s="1133"/>
      <c r="E48" s="1133"/>
      <c r="F48" s="1133"/>
      <c r="G48" s="1133"/>
      <c r="H48" s="1133"/>
      <c r="I48" s="1133"/>
      <c r="J48" s="1133"/>
      <c r="K48" s="1133"/>
      <c r="L48" s="1133"/>
      <c r="M48" s="1133"/>
      <c r="N48" s="1133"/>
      <c r="O48" s="1044" t="s">
        <v>1049</v>
      </c>
      <c r="P48" s="764"/>
      <c r="Q48" s="764"/>
      <c r="R48" s="764"/>
      <c r="S48" s="764"/>
      <c r="T48" s="764"/>
      <c r="U48" s="764"/>
      <c r="V48" s="764"/>
      <c r="W48" s="764"/>
      <c r="X48" s="764"/>
      <c r="Y48" s="764"/>
      <c r="Z48" s="764"/>
      <c r="AA48" s="764"/>
      <c r="AB48" s="764"/>
    </row>
    <row r="49" spans="1:28" ht="33" x14ac:dyDescent="0.3">
      <c r="A49" s="778" t="s">
        <v>784</v>
      </c>
      <c r="B49" s="780"/>
      <c r="C49" s="1133" t="s">
        <v>873</v>
      </c>
      <c r="D49" s="1133"/>
      <c r="E49" s="1133"/>
      <c r="F49" s="1133"/>
      <c r="G49" s="1133"/>
      <c r="H49" s="1133"/>
      <c r="I49" s="1133"/>
      <c r="J49" s="1133"/>
      <c r="K49" s="1133"/>
      <c r="L49" s="1133"/>
      <c r="M49" s="1133"/>
      <c r="N49" s="1133"/>
      <c r="O49" s="1044" t="s">
        <v>1049</v>
      </c>
      <c r="P49" s="764"/>
      <c r="Q49" s="764"/>
      <c r="R49" s="764"/>
      <c r="S49" s="764"/>
      <c r="T49" s="764"/>
      <c r="U49" s="764"/>
      <c r="V49" s="764"/>
      <c r="W49" s="764"/>
      <c r="X49" s="764"/>
      <c r="Y49" s="764"/>
      <c r="Z49" s="764"/>
      <c r="AA49" s="764"/>
      <c r="AB49" s="764"/>
    </row>
    <row r="50" spans="1:28" x14ac:dyDescent="0.3">
      <c r="A50" s="791" t="s">
        <v>854</v>
      </c>
      <c r="B50" s="792"/>
      <c r="C50" s="830" t="s">
        <v>868</v>
      </c>
      <c r="D50" s="793"/>
      <c r="E50" s="793"/>
      <c r="F50" s="793"/>
      <c r="G50" s="793"/>
      <c r="H50" s="793"/>
      <c r="I50" s="793"/>
      <c r="J50" s="793"/>
      <c r="K50" s="793"/>
      <c r="L50" s="793"/>
      <c r="M50" s="793"/>
      <c r="N50" s="793"/>
      <c r="P50" s="764"/>
      <c r="Q50" s="764"/>
      <c r="R50" s="764"/>
      <c r="S50" s="764"/>
      <c r="T50" s="764"/>
      <c r="U50" s="764"/>
      <c r="V50" s="764"/>
      <c r="W50" s="764"/>
      <c r="X50" s="764"/>
      <c r="Y50" s="764"/>
      <c r="Z50" s="764"/>
      <c r="AA50" s="764"/>
      <c r="AB50" s="764"/>
    </row>
    <row r="51" spans="1:28" x14ac:dyDescent="0.3">
      <c r="A51" s="766"/>
      <c r="B51" s="49"/>
      <c r="C51" s="831" t="s">
        <v>869</v>
      </c>
      <c r="D51" s="832"/>
      <c r="E51" s="832"/>
      <c r="F51" s="832"/>
      <c r="G51" s="832"/>
      <c r="H51" s="832"/>
      <c r="I51" s="832"/>
      <c r="J51" s="832"/>
      <c r="K51" s="832"/>
      <c r="L51" s="832"/>
      <c r="M51" s="832"/>
      <c r="N51" s="832"/>
      <c r="P51" s="764"/>
      <c r="Q51" s="764"/>
      <c r="R51" s="764"/>
      <c r="S51" s="764"/>
      <c r="T51" s="764"/>
      <c r="U51" s="764"/>
      <c r="V51" s="764"/>
      <c r="W51" s="764"/>
      <c r="X51" s="764"/>
      <c r="Y51" s="764"/>
      <c r="Z51" s="764"/>
      <c r="AA51" s="764"/>
      <c r="AB51" s="764"/>
    </row>
    <row r="52" spans="1:28" x14ac:dyDescent="0.3">
      <c r="A52" s="794"/>
      <c r="B52" s="794"/>
      <c r="C52" s="795" t="s">
        <v>870</v>
      </c>
      <c r="D52" s="796"/>
      <c r="E52" s="796"/>
      <c r="F52" s="796"/>
      <c r="G52" s="796"/>
      <c r="H52" s="796"/>
      <c r="I52" s="797"/>
      <c r="J52" s="797"/>
      <c r="K52" s="797"/>
      <c r="L52" s="797"/>
      <c r="M52" s="797"/>
      <c r="N52" s="797"/>
      <c r="P52" s="764"/>
      <c r="Q52" s="764"/>
      <c r="R52" s="764"/>
      <c r="S52" s="764"/>
      <c r="T52" s="764"/>
      <c r="U52" s="764"/>
      <c r="V52" s="764"/>
      <c r="W52" s="764"/>
      <c r="X52" s="764"/>
      <c r="Y52" s="764"/>
      <c r="Z52" s="764"/>
      <c r="AA52" s="764"/>
      <c r="AB52" s="764"/>
    </row>
    <row r="53" spans="1:28" ht="49.5" x14ac:dyDescent="0.3">
      <c r="A53" s="778" t="s">
        <v>848</v>
      </c>
      <c r="B53" s="777"/>
      <c r="C53" s="1133" t="s">
        <v>853</v>
      </c>
      <c r="D53" s="1133"/>
      <c r="E53" s="1133"/>
      <c r="F53" s="1133"/>
      <c r="G53" s="1133"/>
      <c r="H53" s="1133"/>
      <c r="I53" s="1133"/>
      <c r="J53" s="1133"/>
      <c r="K53" s="1133"/>
      <c r="L53" s="1133"/>
      <c r="M53" s="1133"/>
      <c r="N53" s="1133"/>
      <c r="O53" s="1044" t="s">
        <v>1048</v>
      </c>
      <c r="P53" s="764"/>
      <c r="Q53" s="764"/>
      <c r="R53" s="764"/>
      <c r="S53" s="764"/>
      <c r="T53" s="764"/>
      <c r="U53" s="764"/>
      <c r="V53" s="764"/>
      <c r="W53" s="764"/>
      <c r="X53" s="764"/>
      <c r="Y53" s="764"/>
      <c r="Z53" s="764"/>
      <c r="AA53" s="764"/>
      <c r="AB53" s="764"/>
    </row>
    <row r="54" spans="1:28" x14ac:dyDescent="0.3">
      <c r="A54" s="778" t="s">
        <v>849</v>
      </c>
      <c r="B54" s="777"/>
      <c r="C54" s="1133" t="s">
        <v>836</v>
      </c>
      <c r="D54" s="1133"/>
      <c r="E54" s="1133"/>
      <c r="F54" s="1133"/>
      <c r="G54" s="1133"/>
      <c r="H54" s="1133"/>
      <c r="I54" s="1133"/>
      <c r="J54" s="1133"/>
      <c r="K54" s="1133"/>
      <c r="L54" s="1133"/>
      <c r="M54" s="1133"/>
      <c r="N54" s="1133"/>
      <c r="P54" s="764"/>
      <c r="Q54" s="764"/>
      <c r="R54" s="764"/>
      <c r="S54" s="764"/>
      <c r="T54" s="764"/>
      <c r="U54" s="764"/>
      <c r="V54" s="764"/>
      <c r="W54" s="764"/>
      <c r="X54" s="764"/>
      <c r="Y54" s="764"/>
      <c r="Z54" s="764"/>
      <c r="AA54" s="764"/>
      <c r="AB54" s="764"/>
    </row>
    <row r="55" spans="1:28" ht="33" x14ac:dyDescent="0.3">
      <c r="A55" s="779" t="s">
        <v>838</v>
      </c>
      <c r="B55" s="777"/>
      <c r="C55" s="1133" t="s">
        <v>841</v>
      </c>
      <c r="D55" s="1133"/>
      <c r="E55" s="1133"/>
      <c r="F55" s="1133"/>
      <c r="G55" s="1133"/>
      <c r="H55" s="1133"/>
      <c r="I55" s="1133"/>
      <c r="J55" s="1133"/>
      <c r="K55" s="1133"/>
      <c r="L55" s="1133"/>
      <c r="M55" s="1133"/>
      <c r="N55" s="1133"/>
      <c r="O55" s="1044" t="s">
        <v>1049</v>
      </c>
      <c r="P55" s="764"/>
      <c r="Q55" s="764"/>
      <c r="R55" s="764"/>
      <c r="S55" s="764"/>
      <c r="T55" s="764"/>
      <c r="U55" s="764"/>
      <c r="V55" s="764"/>
      <c r="W55" s="764"/>
      <c r="X55" s="764"/>
      <c r="Y55" s="764"/>
      <c r="Z55" s="764"/>
      <c r="AA55" s="764"/>
      <c r="AB55" s="764"/>
    </row>
    <row r="56" spans="1:28" ht="33" x14ac:dyDescent="0.3">
      <c r="A56" s="779" t="s">
        <v>839</v>
      </c>
      <c r="B56" s="777"/>
      <c r="C56" s="1133" t="s">
        <v>840</v>
      </c>
      <c r="D56" s="1133"/>
      <c r="E56" s="1133"/>
      <c r="F56" s="1133"/>
      <c r="G56" s="1133"/>
      <c r="H56" s="1133"/>
      <c r="I56" s="1133"/>
      <c r="J56" s="1133"/>
      <c r="K56" s="1133"/>
      <c r="L56" s="1133"/>
      <c r="M56" s="1133"/>
      <c r="N56" s="1133"/>
      <c r="O56" s="1044" t="s">
        <v>1049</v>
      </c>
      <c r="P56" s="764"/>
      <c r="Q56" s="764"/>
      <c r="R56" s="764"/>
      <c r="S56" s="764"/>
      <c r="T56" s="764"/>
      <c r="U56" s="764"/>
      <c r="V56" s="764"/>
      <c r="W56" s="764"/>
      <c r="X56" s="764"/>
      <c r="Y56" s="764"/>
      <c r="Z56" s="764"/>
      <c r="AA56" s="764"/>
      <c r="AB56" s="764"/>
    </row>
    <row r="57" spans="1:28" ht="49.5" x14ac:dyDescent="0.3">
      <c r="A57" s="779" t="s">
        <v>845</v>
      </c>
      <c r="B57" s="777"/>
      <c r="C57" s="1133" t="s">
        <v>846</v>
      </c>
      <c r="D57" s="1133"/>
      <c r="E57" s="1133"/>
      <c r="F57" s="1133"/>
      <c r="G57" s="1133"/>
      <c r="H57" s="1133"/>
      <c r="I57" s="1133"/>
      <c r="J57" s="1133"/>
      <c r="K57" s="1133"/>
      <c r="L57" s="1133"/>
      <c r="M57" s="1133"/>
      <c r="N57" s="1133"/>
      <c r="O57" s="1044" t="s">
        <v>1048</v>
      </c>
      <c r="P57" s="764"/>
      <c r="Q57" s="764"/>
      <c r="R57" s="764"/>
      <c r="S57" s="764"/>
      <c r="T57" s="764"/>
      <c r="U57" s="764"/>
      <c r="V57" s="764"/>
      <c r="W57" s="764"/>
      <c r="X57" s="764"/>
      <c r="Y57" s="764"/>
      <c r="Z57" s="764"/>
      <c r="AA57" s="764"/>
      <c r="AB57" s="764"/>
    </row>
    <row r="58" spans="1:28" x14ac:dyDescent="0.3">
      <c r="A58" s="778" t="s">
        <v>843</v>
      </c>
      <c r="B58" s="777"/>
      <c r="C58" s="804"/>
      <c r="D58" s="1133" t="s">
        <v>855</v>
      </c>
      <c r="E58" s="1133"/>
      <c r="F58" s="1133"/>
      <c r="G58" s="1133"/>
      <c r="H58" s="1133"/>
      <c r="I58" s="1133"/>
      <c r="J58" s="1133"/>
      <c r="K58" s="1133"/>
      <c r="L58" s="1133"/>
      <c r="M58" s="1133"/>
      <c r="N58" s="1133"/>
      <c r="P58" s="764"/>
      <c r="Q58" s="764"/>
      <c r="R58" s="764"/>
      <c r="S58" s="764"/>
      <c r="T58" s="764"/>
      <c r="U58" s="764"/>
      <c r="V58" s="764"/>
      <c r="W58" s="764"/>
      <c r="X58" s="764"/>
      <c r="Y58" s="764"/>
      <c r="Z58" s="764"/>
      <c r="AA58" s="764"/>
      <c r="AB58" s="764"/>
    </row>
    <row r="59" spans="1:28" x14ac:dyDescent="0.3">
      <c r="A59" s="778"/>
      <c r="B59" s="777"/>
      <c r="C59" s="805"/>
      <c r="D59" s="1133" t="s">
        <v>871</v>
      </c>
      <c r="E59" s="1133"/>
      <c r="F59" s="1133"/>
      <c r="G59" s="1133"/>
      <c r="H59" s="1133"/>
      <c r="I59" s="1133"/>
      <c r="J59" s="1133"/>
      <c r="K59" s="1133"/>
      <c r="L59" s="1133"/>
      <c r="M59" s="1133"/>
      <c r="N59" s="1133"/>
      <c r="P59" s="764"/>
      <c r="Q59" s="764"/>
      <c r="R59" s="764"/>
      <c r="S59" s="764"/>
      <c r="T59" s="764"/>
      <c r="U59" s="764"/>
      <c r="V59" s="764"/>
      <c r="W59" s="764"/>
      <c r="X59" s="764"/>
      <c r="Y59" s="764"/>
      <c r="Z59" s="764"/>
      <c r="AA59" s="764"/>
      <c r="AB59" s="764"/>
    </row>
    <row r="60" spans="1:28" ht="33" x14ac:dyDescent="0.3">
      <c r="A60" s="778" t="s">
        <v>844</v>
      </c>
      <c r="B60" s="777"/>
      <c r="C60" s="1133" t="s">
        <v>1046</v>
      </c>
      <c r="D60" s="1133"/>
      <c r="E60" s="1133"/>
      <c r="F60" s="1133"/>
      <c r="G60" s="1133"/>
      <c r="H60" s="1133"/>
      <c r="I60" s="1133"/>
      <c r="J60" s="1133"/>
      <c r="K60" s="1133"/>
      <c r="L60" s="1133"/>
      <c r="M60" s="1133"/>
      <c r="N60" s="1133"/>
      <c r="O60" s="1044" t="s">
        <v>1049</v>
      </c>
      <c r="P60" s="764"/>
      <c r="Q60" s="764"/>
      <c r="R60" s="764"/>
      <c r="S60" s="764"/>
      <c r="T60" s="764"/>
      <c r="U60" s="764"/>
      <c r="V60" s="764"/>
      <c r="W60" s="764"/>
      <c r="X60" s="764"/>
      <c r="Y60" s="764"/>
      <c r="Z60" s="764"/>
      <c r="AA60" s="764"/>
      <c r="AB60" s="764"/>
    </row>
    <row r="61" spans="1:28" ht="49.5" x14ac:dyDescent="0.3">
      <c r="A61" s="778" t="s">
        <v>842</v>
      </c>
      <c r="B61" s="777"/>
      <c r="C61" s="1133" t="s">
        <v>837</v>
      </c>
      <c r="D61" s="1133"/>
      <c r="E61" s="1133"/>
      <c r="F61" s="1133"/>
      <c r="G61" s="1133"/>
      <c r="H61" s="1133"/>
      <c r="I61" s="1133"/>
      <c r="J61" s="1133"/>
      <c r="K61" s="1133"/>
      <c r="L61" s="1133"/>
      <c r="M61" s="1133"/>
      <c r="N61" s="1133"/>
      <c r="O61" s="1044" t="s">
        <v>1048</v>
      </c>
      <c r="P61" s="764"/>
      <c r="Q61" s="764"/>
      <c r="R61" s="764"/>
      <c r="S61" s="764"/>
      <c r="T61" s="764"/>
      <c r="U61" s="764"/>
      <c r="V61" s="764"/>
      <c r="W61" s="764"/>
      <c r="X61" s="764"/>
      <c r="Y61" s="764"/>
      <c r="Z61" s="764"/>
      <c r="AA61" s="764"/>
      <c r="AB61" s="764"/>
    </row>
    <row r="62" spans="1:28" ht="33" x14ac:dyDescent="0.3">
      <c r="A62" s="778" t="s">
        <v>850</v>
      </c>
      <c r="B62" s="780"/>
      <c r="C62" s="1133" t="s">
        <v>872</v>
      </c>
      <c r="D62" s="1133"/>
      <c r="E62" s="1133"/>
      <c r="F62" s="1133"/>
      <c r="G62" s="1133"/>
      <c r="H62" s="1133"/>
      <c r="I62" s="1133"/>
      <c r="J62" s="1133"/>
      <c r="K62" s="1133"/>
      <c r="L62" s="1133"/>
      <c r="M62" s="1133"/>
      <c r="N62" s="1133"/>
      <c r="O62" s="1044" t="s">
        <v>1049</v>
      </c>
    </row>
    <row r="63" spans="1:28" ht="49.5" x14ac:dyDescent="0.3">
      <c r="A63" s="778" t="s">
        <v>878</v>
      </c>
      <c r="B63" s="837"/>
      <c r="C63" s="1133" t="s">
        <v>1047</v>
      </c>
      <c r="D63" s="1133"/>
      <c r="E63" s="1133"/>
      <c r="F63" s="1133"/>
      <c r="G63" s="1133"/>
      <c r="H63" s="1133"/>
      <c r="I63" s="1133"/>
      <c r="J63" s="1133"/>
      <c r="K63" s="1133"/>
      <c r="L63" s="1133"/>
      <c r="M63" s="1133"/>
      <c r="N63" s="1133"/>
      <c r="O63" s="1044" t="s">
        <v>1048</v>
      </c>
    </row>
    <row r="64" spans="1:28" ht="33" x14ac:dyDescent="0.3">
      <c r="A64" s="779" t="s">
        <v>494</v>
      </c>
      <c r="B64" s="780"/>
      <c r="C64" s="1133" t="s">
        <v>1051</v>
      </c>
      <c r="D64" s="1133"/>
      <c r="E64" s="1133"/>
      <c r="F64" s="1133"/>
      <c r="G64" s="1133"/>
      <c r="H64" s="1133"/>
      <c r="I64" s="1133"/>
      <c r="J64" s="1133"/>
      <c r="K64" s="1133"/>
      <c r="L64" s="1133"/>
      <c r="M64" s="1133"/>
      <c r="N64" s="1133"/>
      <c r="O64" s="1044" t="s">
        <v>1049</v>
      </c>
    </row>
    <row r="65" spans="1:15" ht="66" x14ac:dyDescent="0.3">
      <c r="A65" s="1129" t="s">
        <v>1052</v>
      </c>
      <c r="B65" s="1129"/>
      <c r="C65" s="1131" t="s">
        <v>1053</v>
      </c>
      <c r="D65" s="1131"/>
      <c r="E65" s="1131"/>
      <c r="F65" s="1131"/>
      <c r="G65" s="1131"/>
      <c r="H65" s="1131"/>
      <c r="I65" s="1131"/>
      <c r="J65" s="1131"/>
      <c r="K65" s="1131"/>
      <c r="L65" s="1131"/>
      <c r="M65" s="1131"/>
      <c r="N65" s="1131"/>
      <c r="O65" s="1044" t="s">
        <v>1050</v>
      </c>
    </row>
    <row r="66" spans="1:15" ht="33" x14ac:dyDescent="0.3">
      <c r="A66" s="1129" t="s">
        <v>1054</v>
      </c>
      <c r="B66" s="1130"/>
      <c r="C66" s="1133" t="s">
        <v>1055</v>
      </c>
      <c r="D66" s="1133"/>
      <c r="E66" s="1133"/>
      <c r="F66" s="1133"/>
      <c r="G66" s="1133"/>
      <c r="H66" s="1133"/>
      <c r="I66" s="1133"/>
      <c r="J66" s="1133"/>
      <c r="K66" s="1133"/>
      <c r="L66" s="1133"/>
      <c r="M66" s="1133"/>
      <c r="N66" s="1133"/>
      <c r="O66" s="1044" t="s">
        <v>1049</v>
      </c>
    </row>
    <row r="67" spans="1:15" ht="33" x14ac:dyDescent="0.3">
      <c r="A67" s="1129" t="s">
        <v>86</v>
      </c>
      <c r="B67" s="1129"/>
      <c r="C67" s="1131" t="s">
        <v>1056</v>
      </c>
      <c r="D67" s="1131"/>
      <c r="E67" s="1131"/>
      <c r="F67" s="1131"/>
      <c r="G67" s="1131"/>
      <c r="H67" s="1131"/>
      <c r="I67" s="1131"/>
      <c r="J67" s="1131"/>
      <c r="K67" s="1131"/>
      <c r="L67" s="1131"/>
      <c r="M67" s="1131"/>
      <c r="N67" s="1131"/>
      <c r="O67" s="1044" t="s">
        <v>1049</v>
      </c>
    </row>
    <row r="68" spans="1:15" ht="66" x14ac:dyDescent="0.3">
      <c r="A68" s="779" t="s">
        <v>783</v>
      </c>
      <c r="B68" s="780"/>
      <c r="C68" s="1133" t="s">
        <v>851</v>
      </c>
      <c r="D68" s="1133"/>
      <c r="E68" s="1133"/>
      <c r="F68" s="1133"/>
      <c r="G68" s="1133"/>
      <c r="H68" s="1133"/>
      <c r="I68" s="1133"/>
      <c r="J68" s="1133"/>
      <c r="K68" s="1133"/>
      <c r="L68" s="1133"/>
      <c r="M68" s="1133"/>
      <c r="N68" s="1133"/>
      <c r="O68" s="1044" t="s">
        <v>1050</v>
      </c>
    </row>
    <row r="69" spans="1:15" x14ac:dyDescent="0.3">
      <c r="A69" s="766"/>
      <c r="B69" s="750"/>
      <c r="C69" s="1134"/>
      <c r="D69" s="1134"/>
      <c r="E69" s="1134"/>
      <c r="F69" s="1134"/>
      <c r="G69" s="1134"/>
      <c r="H69" s="1134"/>
      <c r="I69" s="1134"/>
      <c r="J69" s="1134"/>
      <c r="K69" s="1134"/>
      <c r="L69" s="1134"/>
      <c r="M69" s="1134"/>
      <c r="N69" s="1134"/>
    </row>
    <row r="70" spans="1:15" x14ac:dyDescent="0.3">
      <c r="A70" s="765"/>
      <c r="B70" s="764"/>
      <c r="C70" s="1132"/>
      <c r="D70" s="1132"/>
      <c r="E70" s="1132"/>
      <c r="F70" s="1132"/>
      <c r="G70" s="1132"/>
      <c r="H70" s="1132"/>
      <c r="I70" s="1132"/>
      <c r="J70" s="1132"/>
      <c r="K70" s="1132"/>
      <c r="L70" s="1132"/>
      <c r="M70" s="1132"/>
      <c r="N70" s="1132"/>
    </row>
    <row r="71" spans="1:15" x14ac:dyDescent="0.3">
      <c r="A71" s="765"/>
      <c r="B71" s="764"/>
      <c r="C71" s="1132"/>
      <c r="D71" s="1132"/>
      <c r="E71" s="1132"/>
      <c r="F71" s="1132"/>
      <c r="G71" s="1132"/>
      <c r="H71" s="1132"/>
      <c r="I71" s="1132"/>
      <c r="J71" s="1132"/>
      <c r="K71" s="1132"/>
      <c r="L71" s="1132"/>
      <c r="M71" s="1132"/>
      <c r="N71" s="1132"/>
    </row>
    <row r="72" spans="1:15" x14ac:dyDescent="0.3">
      <c r="A72" s="765"/>
      <c r="B72" s="764"/>
      <c r="C72" s="1132"/>
      <c r="D72" s="1132"/>
      <c r="E72" s="1132"/>
      <c r="F72" s="1132"/>
      <c r="G72" s="1132"/>
      <c r="H72" s="1132"/>
      <c r="I72" s="1132"/>
      <c r="J72" s="1132"/>
      <c r="K72" s="1132"/>
      <c r="L72" s="1132"/>
      <c r="M72" s="1132"/>
      <c r="N72" s="1132"/>
    </row>
    <row r="73" spans="1:15" x14ac:dyDescent="0.3">
      <c r="A73" s="764"/>
      <c r="B73" s="764"/>
      <c r="C73" s="1132"/>
      <c r="D73" s="1132"/>
      <c r="E73" s="1132"/>
      <c r="F73" s="1132"/>
      <c r="G73" s="1132"/>
      <c r="H73" s="1132"/>
      <c r="I73" s="1132"/>
      <c r="J73" s="1132"/>
      <c r="K73" s="1132"/>
      <c r="L73" s="1132"/>
      <c r="M73" s="1132"/>
      <c r="N73" s="1132"/>
    </row>
    <row r="74" spans="1:15" x14ac:dyDescent="0.3">
      <c r="A74" s="764"/>
      <c r="B74" s="764"/>
      <c r="C74" s="1132"/>
      <c r="D74" s="1132"/>
      <c r="E74" s="1132"/>
      <c r="F74" s="1132"/>
      <c r="G74" s="1132"/>
      <c r="H74" s="1132"/>
      <c r="I74" s="1132"/>
      <c r="J74" s="1132"/>
      <c r="K74" s="1132"/>
      <c r="L74" s="1132"/>
      <c r="M74" s="1132"/>
      <c r="N74" s="1132"/>
    </row>
    <row r="75" spans="1:15" x14ac:dyDescent="0.3">
      <c r="A75" s="764"/>
      <c r="B75" s="764"/>
      <c r="C75" s="1132"/>
      <c r="D75" s="1132"/>
      <c r="E75" s="1132"/>
      <c r="F75" s="1132"/>
      <c r="G75" s="1132"/>
      <c r="H75" s="1132"/>
      <c r="I75" s="1132"/>
      <c r="J75" s="1132"/>
      <c r="K75" s="1132"/>
      <c r="L75" s="1132"/>
      <c r="M75" s="1132"/>
      <c r="N75" s="1132"/>
    </row>
    <row r="76" spans="1:15" x14ac:dyDescent="0.3">
      <c r="A76" s="764"/>
      <c r="B76" s="764"/>
      <c r="C76" s="1132"/>
      <c r="D76" s="1132"/>
      <c r="E76" s="1132"/>
      <c r="F76" s="1132"/>
      <c r="G76" s="1132"/>
      <c r="H76" s="1132"/>
      <c r="I76" s="1132"/>
      <c r="J76" s="1132"/>
      <c r="K76" s="1132"/>
      <c r="L76" s="1132"/>
      <c r="M76" s="1132"/>
      <c r="N76" s="1132"/>
    </row>
    <row r="77" spans="1:15" x14ac:dyDescent="0.3">
      <c r="A77" s="764"/>
      <c r="B77" s="764"/>
    </row>
    <row r="78" spans="1:15" x14ac:dyDescent="0.3">
      <c r="A78" s="764"/>
      <c r="B78" s="764"/>
    </row>
  </sheetData>
  <mergeCells count="47">
    <mergeCell ref="A11:N11"/>
    <mergeCell ref="A7:N7"/>
    <mergeCell ref="A3:N3"/>
    <mergeCell ref="A4:N4"/>
    <mergeCell ref="A5:N5"/>
    <mergeCell ref="A8:N8"/>
    <mergeCell ref="A10:N10"/>
    <mergeCell ref="A16:N16"/>
    <mergeCell ref="A15:N15"/>
    <mergeCell ref="B26:E26"/>
    <mergeCell ref="B27:E27"/>
    <mergeCell ref="K20:M20"/>
    <mergeCell ref="B21:E21"/>
    <mergeCell ref="F21:I21"/>
    <mergeCell ref="B22:E22"/>
    <mergeCell ref="F22:I22"/>
    <mergeCell ref="B25:E25"/>
    <mergeCell ref="C61:N61"/>
    <mergeCell ref="C74:N74"/>
    <mergeCell ref="C75:N75"/>
    <mergeCell ref="C71:N71"/>
    <mergeCell ref="C62:N62"/>
    <mergeCell ref="C64:N64"/>
    <mergeCell ref="C68:N68"/>
    <mergeCell ref="C63:N63"/>
    <mergeCell ref="C72:N72"/>
    <mergeCell ref="C73:N73"/>
    <mergeCell ref="C69:N69"/>
    <mergeCell ref="C70:N70"/>
    <mergeCell ref="C66:N66"/>
    <mergeCell ref="C65:N65"/>
    <mergeCell ref="C49:N49"/>
    <mergeCell ref="D58:N58"/>
    <mergeCell ref="C60:N60"/>
    <mergeCell ref="C47:N47"/>
    <mergeCell ref="C53:N53"/>
    <mergeCell ref="C54:N54"/>
    <mergeCell ref="C55:N55"/>
    <mergeCell ref="C48:N48"/>
    <mergeCell ref="C56:N56"/>
    <mergeCell ref="C57:N57"/>
    <mergeCell ref="D59:N59"/>
    <mergeCell ref="A65:B65"/>
    <mergeCell ref="A66:B66"/>
    <mergeCell ref="A67:B67"/>
    <mergeCell ref="C67:N67"/>
    <mergeCell ref="C76:N76"/>
  </mergeCells>
  <hyperlinks>
    <hyperlink ref="O3" location="Tartalom!A1" display="Tartalom" xr:uid="{00000000-0004-0000-0000-000000000000}"/>
    <hyperlink ref="O1" location="BORITO!A47" display="Használati útmutató" xr:uid="{00000000-0004-0000-0000-000001000000}"/>
    <hyperlink ref="D46" location="BORITO!A1" display="VISSZA" xr:uid="{00000000-0004-0000-0000-000002000000}"/>
    <hyperlink ref="F46" location="Tartalom!A1" display="Tartalom" xr:uid="{00000000-0004-0000-0000-000003000000}"/>
  </hyperlinks>
  <pageMargins left="0.70866141732283472" right="0.70866141732283472" top="0.74803149606299213" bottom="0.74803149606299213" header="0.31496062992125984" footer="0.31496062992125984"/>
  <pageSetup paperSize="9" scale="76" orientation="portrait" r:id="rId1"/>
  <headerFooter>
    <oddFooter>&amp;L&amp;F/&amp;A&amp;C&amp;P/&amp;N&amp;RDigitAudit/AuditBeszámoló</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Munka2">
    <tabColor rgb="FF00B050"/>
    <pageSetUpPr fitToPage="1"/>
  </sheetPr>
  <dimension ref="A1:J275"/>
  <sheetViews>
    <sheetView showGridLines="0" tabSelected="1" zoomScaleNormal="100" workbookViewId="0"/>
  </sheetViews>
  <sheetFormatPr defaultRowHeight="16.5" x14ac:dyDescent="0.3"/>
  <cols>
    <col min="1" max="1" width="14.5" style="51" customWidth="1"/>
    <col min="2" max="2" width="9.375" style="51" bestFit="1" customWidth="1"/>
    <col min="3" max="3" width="12.625" style="52" customWidth="1"/>
    <col min="4" max="4" width="38.625" style="52" customWidth="1"/>
    <col min="5" max="5" width="12.75" style="52" customWidth="1"/>
    <col min="6" max="7" width="13.625" style="52" customWidth="1"/>
    <col min="8" max="9" width="34.25" style="52" customWidth="1"/>
    <col min="10" max="10" width="41.625" style="52" customWidth="1"/>
    <col min="11" max="12" width="9" style="52"/>
    <col min="13" max="13" width="54.625" style="52" bestFit="1" customWidth="1"/>
    <col min="14" max="16384" width="9" style="52"/>
  </cols>
  <sheetData>
    <row r="1" spans="1:10" ht="18.75" x14ac:dyDescent="0.3">
      <c r="A1" s="829" t="s">
        <v>183</v>
      </c>
      <c r="B1" s="410"/>
      <c r="C1" s="411"/>
      <c r="D1" s="49"/>
      <c r="E1" s="49"/>
      <c r="F1" s="49"/>
      <c r="G1" s="49"/>
      <c r="H1" s="49"/>
      <c r="I1" s="49"/>
    </row>
    <row r="2" spans="1:10" x14ac:dyDescent="0.3">
      <c r="A2" s="743"/>
      <c r="B2" s="743"/>
      <c r="C2" s="743"/>
      <c r="D2" s="743" t="s">
        <v>186</v>
      </c>
      <c r="E2" s="743" t="s">
        <v>38</v>
      </c>
      <c r="F2" s="743"/>
      <c r="G2" s="743"/>
      <c r="H2" s="49"/>
      <c r="I2" s="49"/>
      <c r="J2" s="48" t="s">
        <v>32</v>
      </c>
    </row>
    <row r="3" spans="1:10" ht="26.25" thickBot="1" x14ac:dyDescent="0.4">
      <c r="A3" s="1074" t="s">
        <v>1223</v>
      </c>
      <c r="B3" s="1074"/>
      <c r="C3" s="1074"/>
      <c r="D3" s="1074"/>
      <c r="E3" s="1074"/>
      <c r="F3" s="1074"/>
      <c r="G3" s="1074"/>
      <c r="H3" s="1074" t="s">
        <v>1224</v>
      </c>
      <c r="I3" s="1074"/>
    </row>
    <row r="4" spans="1:10" ht="27" thickTop="1" x14ac:dyDescent="0.4">
      <c r="A4" s="1101"/>
      <c r="B4" s="1075"/>
      <c r="C4" s="1075"/>
      <c r="D4" s="1075">
        <f>Alapa!C17</f>
        <v>0</v>
      </c>
      <c r="E4" s="1075"/>
      <c r="F4" s="1075"/>
      <c r="G4" s="1075"/>
      <c r="H4" s="1075"/>
      <c r="I4" s="1075"/>
    </row>
    <row r="5" spans="1:10" x14ac:dyDescent="0.3">
      <c r="A5" s="799">
        <f>Alapa!C12</f>
        <v>0</v>
      </c>
      <c r="B5" s="411"/>
      <c r="C5" s="411"/>
      <c r="D5" s="49"/>
      <c r="E5" s="49"/>
      <c r="F5" s="49"/>
      <c r="G5" s="49"/>
      <c r="H5" s="49"/>
      <c r="I5" s="49"/>
    </row>
    <row r="6" spans="1:10" ht="25.5" x14ac:dyDescent="0.35">
      <c r="A6" s="1101"/>
      <c r="B6" s="746"/>
      <c r="C6" s="746" t="s">
        <v>34</v>
      </c>
      <c r="D6" s="746"/>
      <c r="E6" s="746"/>
      <c r="F6" s="1100" t="s">
        <v>867</v>
      </c>
      <c r="G6" s="746"/>
      <c r="H6" s="746"/>
      <c r="I6" s="746"/>
      <c r="J6" s="781" t="s">
        <v>834</v>
      </c>
    </row>
    <row r="7" spans="1:10" ht="16.5" customHeight="1" x14ac:dyDescent="0.3">
      <c r="A7" s="412"/>
      <c r="B7" s="412"/>
      <c r="C7" s="412"/>
      <c r="D7" s="47"/>
      <c r="E7" s="47"/>
      <c r="F7" s="47"/>
      <c r="G7" s="47"/>
      <c r="H7" s="47"/>
      <c r="I7" s="47"/>
    </row>
    <row r="8" spans="1:10" ht="18.75" x14ac:dyDescent="0.3">
      <c r="A8" s="413"/>
      <c r="B8" s="409"/>
      <c r="C8" s="413"/>
      <c r="D8" s="409"/>
      <c r="E8" s="409"/>
      <c r="F8" s="413"/>
      <c r="G8" s="413"/>
      <c r="H8" s="413"/>
      <c r="I8" s="413"/>
    </row>
    <row r="9" spans="1:10" ht="33.75" customHeight="1" x14ac:dyDescent="0.3">
      <c r="A9" s="679" t="s">
        <v>31</v>
      </c>
      <c r="B9" s="678" t="s">
        <v>382</v>
      </c>
      <c r="C9" s="678" t="s">
        <v>383</v>
      </c>
      <c r="D9" s="680" t="s">
        <v>384</v>
      </c>
      <c r="E9" s="680" t="s">
        <v>381</v>
      </c>
      <c r="F9" s="828" t="s">
        <v>865</v>
      </c>
      <c r="G9" s="828" t="s">
        <v>866</v>
      </c>
      <c r="H9" s="681" t="s">
        <v>1040</v>
      </c>
      <c r="I9" s="681" t="s">
        <v>1041</v>
      </c>
      <c r="J9" s="1030" t="s">
        <v>1042</v>
      </c>
    </row>
    <row r="10" spans="1:10" ht="18.75" x14ac:dyDescent="0.3">
      <c r="A10" s="413" t="s">
        <v>874</v>
      </c>
      <c r="B10" s="414"/>
      <c r="C10" s="414"/>
      <c r="D10" s="833"/>
      <c r="E10" s="834"/>
      <c r="F10" s="835"/>
      <c r="G10" s="835"/>
      <c r="H10" s="836"/>
      <c r="I10" s="836"/>
    </row>
    <row r="11" spans="1:10" ht="19.5" thickBot="1" x14ac:dyDescent="0.35">
      <c r="A11" s="417"/>
      <c r="B11" s="418">
        <f>COUNT(B$9:$B10)+1</f>
        <v>1</v>
      </c>
      <c r="C11" s="674" t="s">
        <v>150</v>
      </c>
      <c r="D11" s="826" t="s">
        <v>875</v>
      </c>
      <c r="E11" s="784">
        <f>'B-01-DEV'!F5</f>
        <v>0</v>
      </c>
      <c r="F11" s="788">
        <f>'B-01-DEV'!B2</f>
        <v>0</v>
      </c>
      <c r="G11" s="788">
        <f>'B-01-DEV'!C2</f>
        <v>0</v>
      </c>
      <c r="H11" s="677" t="str">
        <f>IF('B-01-DEV'!D2=D2,"",'B-01-DEV'!D2)</f>
        <v>NINCS ADAT</v>
      </c>
      <c r="I11" s="677" t="str">
        <f>IF('B-01-DEV'!E2=E2,"",'B-01-DEV'!E2)</f>
        <v/>
      </c>
    </row>
    <row r="12" spans="1:10" ht="19.5" thickTop="1" x14ac:dyDescent="0.3">
      <c r="A12" s="415" t="s">
        <v>215</v>
      </c>
      <c r="B12" s="742"/>
      <c r="C12" s="742"/>
      <c r="D12" s="307"/>
      <c r="E12" s="782"/>
      <c r="F12" s="786"/>
      <c r="G12" s="786"/>
      <c r="H12" s="413"/>
      <c r="I12" s="413"/>
    </row>
    <row r="13" spans="1:10" ht="18.75" x14ac:dyDescent="0.3">
      <c r="A13" s="413" t="s">
        <v>159</v>
      </c>
      <c r="B13" s="742"/>
      <c r="C13" s="742"/>
      <c r="D13" s="307"/>
      <c r="E13" s="782"/>
      <c r="F13" s="786"/>
      <c r="G13" s="786"/>
      <c r="H13" s="413"/>
      <c r="I13" s="413"/>
    </row>
    <row r="14" spans="1:10" ht="18.75" x14ac:dyDescent="0.3">
      <c r="A14" s="413"/>
      <c r="B14" s="414">
        <f>COUNT(B$9:$B13)+1</f>
        <v>2</v>
      </c>
      <c r="C14" s="742" t="s">
        <v>91</v>
      </c>
      <c r="D14" s="307" t="s">
        <v>159</v>
      </c>
      <c r="E14" s="783">
        <f>'B-01-MK'!D5</f>
        <v>0</v>
      </c>
      <c r="F14" s="787">
        <f>'B-01-MK'!B2</f>
        <v>0</v>
      </c>
      <c r="G14" s="787">
        <f>'B-01-MK'!C2</f>
        <v>0</v>
      </c>
      <c r="H14" s="676" t="str">
        <f>IF('B-01-MK'!D2=D2,"",'B-01-MK'!D2)</f>
        <v>NINCS ADAT</v>
      </c>
      <c r="I14" s="676" t="str">
        <f>IF('B-01-MK'!E2=E2,"",'B-01-MK'!E2)</f>
        <v/>
      </c>
    </row>
    <row r="15" spans="1:10" ht="18.75" x14ac:dyDescent="0.3">
      <c r="A15" s="413" t="s">
        <v>160</v>
      </c>
      <c r="B15" s="742"/>
      <c r="C15" s="742"/>
      <c r="D15" s="307"/>
      <c r="E15" s="782"/>
      <c r="F15" s="786"/>
      <c r="G15" s="786"/>
      <c r="H15" s="413"/>
      <c r="I15" s="413"/>
    </row>
    <row r="16" spans="1:10" ht="18" x14ac:dyDescent="0.3">
      <c r="A16" s="117"/>
      <c r="B16" s="414">
        <f>COUNT(B$9:$B15)+1</f>
        <v>3</v>
      </c>
      <c r="C16" s="742" t="s">
        <v>92</v>
      </c>
      <c r="D16" s="307" t="s">
        <v>151</v>
      </c>
      <c r="E16" s="783">
        <f>'B-01-AI-01'!D5</f>
        <v>0</v>
      </c>
      <c r="F16" s="787">
        <f>'B-01-AI-01'!B2</f>
        <v>0</v>
      </c>
      <c r="G16" s="787">
        <f>'B-01-AI-01'!C2</f>
        <v>0</v>
      </c>
      <c r="H16" s="744" t="str">
        <f>IF('B-01-AI-01'!D2=D2,"",'B-01-AI-01'!D2)</f>
        <v>NINCS FK. ADAT</v>
      </c>
      <c r="I16" s="676" t="str">
        <f>IF('B-01-AI-01'!E2=E2,"",'B-01-AI-01'!E2)</f>
        <v/>
      </c>
    </row>
    <row r="17" spans="1:9" ht="18.75" x14ac:dyDescent="0.3">
      <c r="A17" s="413"/>
      <c r="B17" s="414">
        <f>COUNT(B$9:$B16)+1</f>
        <v>4</v>
      </c>
      <c r="C17" s="742" t="s">
        <v>93</v>
      </c>
      <c r="D17" s="307" t="s">
        <v>78</v>
      </c>
      <c r="E17" s="783">
        <f>'B-01-AI-02'!F3</f>
        <v>0</v>
      </c>
      <c r="F17" s="787">
        <f>'B-01-AI-02'!B2</f>
        <v>0</v>
      </c>
      <c r="G17" s="787">
        <f>'B-01-AI-02'!C2</f>
        <v>0</v>
      </c>
      <c r="H17" s="676" t="str">
        <f>IF('B-01-AI-02'!D2=D2,"",'B-01-AI-02'!D2)</f>
        <v/>
      </c>
      <c r="I17" s="676" t="str">
        <f>IF('B-01-AI-02'!E2=E2,"",'B-01-AI-02'!E2)</f>
        <v/>
      </c>
    </row>
    <row r="18" spans="1:9" ht="18.75" x14ac:dyDescent="0.3">
      <c r="A18" s="413"/>
      <c r="B18" s="414">
        <f>COUNT(B$9:$B17)+1</f>
        <v>5</v>
      </c>
      <c r="C18" s="742" t="s">
        <v>94</v>
      </c>
      <c r="D18" s="307" t="s">
        <v>187</v>
      </c>
      <c r="E18" s="783">
        <f>'B-01-AI-10-01'!I5</f>
        <v>0</v>
      </c>
      <c r="F18" s="787">
        <f>'B-01-AI-10-01'!B2</f>
        <v>0</v>
      </c>
      <c r="G18" s="787">
        <f>'B-01-AI-10-01'!C2</f>
        <v>0</v>
      </c>
      <c r="H18" s="676" t="str">
        <f>IF('B-01-AI-10-01'!D2=D2,"",'B-01-AI-10-01'!D2)</f>
        <v/>
      </c>
      <c r="I18" s="676" t="str">
        <f>IF('B-01-AI-10-01'!E2=E2,"",'B-01-AI-10-01'!E2)</f>
        <v/>
      </c>
    </row>
    <row r="19" spans="1:9" ht="16.5" customHeight="1" x14ac:dyDescent="0.3">
      <c r="A19" s="415"/>
      <c r="B19" s="416">
        <f>COUNT(B$9:$B18)+1</f>
        <v>6</v>
      </c>
      <c r="C19" s="741" t="s">
        <v>95</v>
      </c>
      <c r="D19" s="827" t="s">
        <v>188</v>
      </c>
      <c r="E19" s="783">
        <f>'B-01-AI-10-02'!G5</f>
        <v>0</v>
      </c>
      <c r="F19" s="787">
        <f>'B-01-AI-10-02'!B2</f>
        <v>0</v>
      </c>
      <c r="G19" s="787">
        <f>'B-01-AI-10-02'!C2</f>
        <v>0</v>
      </c>
      <c r="H19" s="676" t="str">
        <f>IF('B-01-AI-10-02'!D2=D2,"",'B-01-AI-10-02'!D2)</f>
        <v/>
      </c>
      <c r="I19" s="676" t="str">
        <f>IF('B-01-AI-10-02'!E2=E2,"",'B-01-AI-10-02'!E2)</f>
        <v/>
      </c>
    </row>
    <row r="20" spans="1:9" ht="16.5" customHeight="1" x14ac:dyDescent="0.3">
      <c r="A20" s="413" t="s">
        <v>189</v>
      </c>
      <c r="B20" s="742"/>
      <c r="C20" s="742"/>
      <c r="D20" s="307"/>
      <c r="E20" s="782"/>
      <c r="F20" s="786"/>
      <c r="G20" s="786"/>
      <c r="H20" s="413"/>
      <c r="I20" s="413"/>
    </row>
    <row r="21" spans="1:9" ht="16.5" customHeight="1" x14ac:dyDescent="0.3">
      <c r="A21" s="117"/>
      <c r="B21" s="414">
        <f>COUNT(B$9:$B20)+1</f>
        <v>7</v>
      </c>
      <c r="C21" s="742" t="s">
        <v>96</v>
      </c>
      <c r="D21" s="307" t="s">
        <v>151</v>
      </c>
      <c r="E21" s="783">
        <f>'B-01-AII-01'!D5</f>
        <v>0</v>
      </c>
      <c r="F21" s="787">
        <f>'B-01-AII-01'!B2</f>
        <v>0</v>
      </c>
      <c r="G21" s="787">
        <f>'B-01-AII-01'!C2</f>
        <v>0</v>
      </c>
      <c r="H21" s="676" t="str">
        <f>IF('B-01-AII-01'!D2=D2,"",'B-01-AII-01'!D2)</f>
        <v>NINCS FK. ADAT</v>
      </c>
      <c r="I21" s="676" t="str">
        <f>IF('B-01-AII-01'!E2=E2,"",'B-01-AII-01'!E2)</f>
        <v/>
      </c>
    </row>
    <row r="22" spans="1:9" ht="16.5" customHeight="1" x14ac:dyDescent="0.3">
      <c r="A22" s="413"/>
      <c r="B22" s="414">
        <f>COUNT(B$9:$B21)+1</f>
        <v>8</v>
      </c>
      <c r="C22" s="742" t="s">
        <v>97</v>
      </c>
      <c r="D22" s="307" t="s">
        <v>78</v>
      </c>
      <c r="E22" s="783">
        <f>'B-01-AII-02'!F3</f>
        <v>0</v>
      </c>
      <c r="F22" s="787">
        <f>'B-01-AII-02'!B2</f>
        <v>0</v>
      </c>
      <c r="G22" s="787">
        <f>'B-01-AII-02'!C2</f>
        <v>0</v>
      </c>
      <c r="H22" s="676" t="str">
        <f>IF('B-01-AII-02'!D2=D2,"",'B-01-AII-02'!D2)</f>
        <v/>
      </c>
      <c r="I22" s="676" t="str">
        <f>IF('B-01-AII-02'!E2=E2,"",'B-01-AII-02'!E2)</f>
        <v/>
      </c>
    </row>
    <row r="23" spans="1:9" ht="16.5" customHeight="1" x14ac:dyDescent="0.3">
      <c r="A23" s="413"/>
      <c r="B23" s="414">
        <f>COUNT(B$9:$B22)+1</f>
        <v>9</v>
      </c>
      <c r="C23" s="742" t="s">
        <v>98</v>
      </c>
      <c r="D23" s="307" t="s">
        <v>863</v>
      </c>
      <c r="E23" s="783">
        <f>'B-01-AII-10-01'!I5</f>
        <v>0</v>
      </c>
      <c r="F23" s="787">
        <f>'B-01-AII-10-01'!B2</f>
        <v>0</v>
      </c>
      <c r="G23" s="787">
        <f>'B-01-AII-10-01'!C2</f>
        <v>0</v>
      </c>
      <c r="H23" s="676" t="str">
        <f>IF('B-01-AII-10-01'!D2=D2,"",'B-01-AII-10-01'!D2)</f>
        <v/>
      </c>
      <c r="I23" s="676" t="str">
        <f>IF('B-01-AII-10-01'!E2=E2,"",'B-01-AII-10-01'!E2)</f>
        <v/>
      </c>
    </row>
    <row r="24" spans="1:9" ht="16.5" customHeight="1" x14ac:dyDescent="0.3">
      <c r="A24" s="413"/>
      <c r="B24" s="414">
        <f>COUNT(B$9:$B23)+1</f>
        <v>10</v>
      </c>
      <c r="C24" s="742" t="s">
        <v>99</v>
      </c>
      <c r="D24" s="307" t="s">
        <v>190</v>
      </c>
      <c r="E24" s="783">
        <f>'B-01-AII-10-02'!G5</f>
        <v>0</v>
      </c>
      <c r="F24" s="787">
        <f>'B-01-AII-10-02'!B2</f>
        <v>0</v>
      </c>
      <c r="G24" s="787">
        <f>'B-01-AII-10-02'!C2</f>
        <v>0</v>
      </c>
      <c r="H24" s="676" t="str">
        <f>IF('B-01-AII-10-02'!D2=D2,"",'B-01-AII-10-02'!D2)</f>
        <v/>
      </c>
      <c r="I24" s="676" t="str">
        <f>IF('B-01-AII-10-02'!E2=E2,"",'B-01-AII-10-02'!E2)</f>
        <v/>
      </c>
    </row>
    <row r="25" spans="1:9" ht="16.5" customHeight="1" x14ac:dyDescent="0.3">
      <c r="A25" s="415"/>
      <c r="B25" s="416">
        <f>COUNT(B$9:$B24)+1</f>
        <v>11</v>
      </c>
      <c r="C25" s="741" t="s">
        <v>100</v>
      </c>
      <c r="D25" s="827" t="s">
        <v>152</v>
      </c>
      <c r="E25" s="783">
        <f>'B-01-AII-10-03'!E5</f>
        <v>0</v>
      </c>
      <c r="F25" s="787">
        <f>'B-01-AII-10-03'!B2</f>
        <v>0</v>
      </c>
      <c r="G25" s="787">
        <f>'B-01-AII-10-03'!C2</f>
        <v>0</v>
      </c>
      <c r="H25" s="676" t="str">
        <f>IF('B-01-AII-10-03'!D2=D2,"",'B-01-AII-10-03'!D2)</f>
        <v/>
      </c>
      <c r="I25" s="676" t="str">
        <f>IF('B-01-AII-10-03'!E2=E2,"",'B-01-AII-10-03'!E2)</f>
        <v/>
      </c>
    </row>
    <row r="26" spans="1:9" ht="16.5" customHeight="1" x14ac:dyDescent="0.3">
      <c r="A26" s="413" t="s">
        <v>191</v>
      </c>
      <c r="B26" s="742"/>
      <c r="C26" s="742"/>
      <c r="D26" s="307"/>
      <c r="E26" s="782"/>
      <c r="F26" s="786"/>
      <c r="G26" s="786"/>
      <c r="H26" s="413"/>
      <c r="I26" s="413"/>
    </row>
    <row r="27" spans="1:9" ht="16.5" customHeight="1" x14ac:dyDescent="0.3">
      <c r="A27" s="117"/>
      <c r="B27" s="414">
        <f>COUNT(B$9:$B26)+1</f>
        <v>12</v>
      </c>
      <c r="C27" s="742" t="s">
        <v>101</v>
      </c>
      <c r="D27" s="307" t="s">
        <v>151</v>
      </c>
      <c r="E27" s="783">
        <f>'B-01-AIII-01'!D5</f>
        <v>0</v>
      </c>
      <c r="F27" s="787">
        <f>'B-01-AIII-01'!B2</f>
        <v>0</v>
      </c>
      <c r="G27" s="787">
        <f>'B-01-AIII-01'!C2</f>
        <v>0</v>
      </c>
      <c r="H27" s="676" t="str">
        <f>IF('B-01-AIII-01'!D2=D2,"",'B-01-AIII-01'!D2)</f>
        <v>NINCS FK. ADAT</v>
      </c>
      <c r="I27" s="676" t="str">
        <f>IF('B-01-AIII-01'!E2=E2,"",'B-01-AIII-01'!E2)</f>
        <v/>
      </c>
    </row>
    <row r="28" spans="1:9" ht="16.5" customHeight="1" x14ac:dyDescent="0.3">
      <c r="A28" s="413"/>
      <c r="B28" s="414">
        <f>COUNT(B$9:$B27)+1</f>
        <v>13</v>
      </c>
      <c r="C28" s="742" t="s">
        <v>102</v>
      </c>
      <c r="D28" s="307" t="s">
        <v>78</v>
      </c>
      <c r="E28" s="783">
        <f>'B-01-AIII-02'!F3</f>
        <v>0</v>
      </c>
      <c r="F28" s="787">
        <f>'B-01-AIII-02'!B2</f>
        <v>0</v>
      </c>
      <c r="G28" s="787">
        <f>'B-01-AIII-02'!C2</f>
        <v>0</v>
      </c>
      <c r="H28" s="676" t="str">
        <f>IF('B-01-AIII-02'!D2=D2,"",'B-01-AIII-02'!D2)</f>
        <v/>
      </c>
      <c r="I28" s="676" t="str">
        <f>IF('B-01-AIII-02'!E2=E2,"",'B-01-AIII-02'!E2)</f>
        <v/>
      </c>
    </row>
    <row r="29" spans="1:9" ht="16.5" customHeight="1" x14ac:dyDescent="0.3">
      <c r="A29" s="413"/>
      <c r="B29" s="414">
        <f>COUNT(B$9:$B28)+1</f>
        <v>14</v>
      </c>
      <c r="C29" s="742" t="s">
        <v>103</v>
      </c>
      <c r="D29" s="307" t="s">
        <v>192</v>
      </c>
      <c r="E29" s="783">
        <f>'B-01-AIII-10-01'!H5</f>
        <v>0</v>
      </c>
      <c r="F29" s="787">
        <f>'B-01-AIII-10-01'!B2</f>
        <v>0</v>
      </c>
      <c r="G29" s="787">
        <f>'B-01-AIII-10-01'!C2</f>
        <v>0</v>
      </c>
      <c r="H29" s="676" t="str">
        <f>IF('B-01-AIII-10-01'!D2=D2,"",'B-01-AIII-10-01'!D2)</f>
        <v/>
      </c>
      <c r="I29" s="676" t="str">
        <f>IF('B-01-AIII-10-01'!E2=E2,"",'B-01-AIII-10-01'!E2)</f>
        <v/>
      </c>
    </row>
    <row r="30" spans="1:9" ht="16.5" customHeight="1" x14ac:dyDescent="0.3">
      <c r="A30" s="413"/>
      <c r="B30" s="414">
        <f>COUNT(B$9:$B29)+1</f>
        <v>15</v>
      </c>
      <c r="C30" s="742" t="s">
        <v>104</v>
      </c>
      <c r="D30" s="307" t="s">
        <v>193</v>
      </c>
      <c r="E30" s="783">
        <f>'B-01-AIII-10-02'!G5</f>
        <v>0</v>
      </c>
      <c r="F30" s="787">
        <f>'B-01-AIII-10-02'!B2</f>
        <v>0</v>
      </c>
      <c r="G30" s="787">
        <f>'B-01-AIII-10-02'!C2</f>
        <v>0</v>
      </c>
      <c r="H30" s="676" t="str">
        <f>IF('B-01-AIII-10-02'!D2=D2,"",'B-01-AIII-10-02'!D2)</f>
        <v/>
      </c>
      <c r="I30" s="676" t="str">
        <f>IF('B-01-AIII-10-02'!E2=E2,"",'B-01-AIII-10-02'!E2)</f>
        <v/>
      </c>
    </row>
    <row r="31" spans="1:9" ht="16.5" customHeight="1" x14ac:dyDescent="0.3">
      <c r="A31" s="413"/>
      <c r="B31" s="414">
        <f>COUNT(B$9:$B30)+1</f>
        <v>16</v>
      </c>
      <c r="C31" s="742" t="s">
        <v>105</v>
      </c>
      <c r="D31" s="943" t="s">
        <v>194</v>
      </c>
      <c r="E31" s="783">
        <f>'B-01-AIII-10-03'!G5</f>
        <v>0</v>
      </c>
      <c r="F31" s="787">
        <f>'B-01-AIII-10-03'!B2</f>
        <v>0</v>
      </c>
      <c r="G31" s="787">
        <f>'B-01-AIII-10-03'!C2</f>
        <v>0</v>
      </c>
      <c r="H31" s="676" t="str">
        <f>IF('B-01-AIII-10-03'!D2=D2,"",'B-01-AIII-10-03'!D2)</f>
        <v/>
      </c>
      <c r="I31" s="676" t="str">
        <f>IF('B-01-AIII-10-03'!E2=E2,"",'B-01-AIII-10-03'!E2)</f>
        <v/>
      </c>
    </row>
    <row r="32" spans="1:9" ht="16.5" customHeight="1" x14ac:dyDescent="0.3">
      <c r="A32" s="415"/>
      <c r="B32" s="416">
        <f>COUNT(B$9:$B31)+1</f>
        <v>17</v>
      </c>
      <c r="C32" s="741" t="s">
        <v>963</v>
      </c>
      <c r="D32" s="827" t="s">
        <v>455</v>
      </c>
      <c r="E32" s="783">
        <f>'B-01-AIII-10-04'!E5</f>
        <v>0</v>
      </c>
      <c r="F32" s="787">
        <f>'B-01-AIII-10-04'!B2</f>
        <v>0</v>
      </c>
      <c r="G32" s="787">
        <f>'B-01-AIII-10-04'!C2</f>
        <v>0</v>
      </c>
      <c r="H32" s="676" t="str">
        <f>IF('B-01-AIII-10-04'!D2=D2,"",'B-01-AIII-10-04'!D2)</f>
        <v/>
      </c>
      <c r="I32" s="676" t="str">
        <f>IF('B-01-AIII-10-04'!E2=E2,"",'B-01-AIII-10-04'!E2)</f>
        <v/>
      </c>
    </row>
    <row r="33" spans="1:9" ht="16.5" customHeight="1" x14ac:dyDescent="0.3">
      <c r="A33" s="413" t="s">
        <v>1225</v>
      </c>
      <c r="B33" s="742"/>
      <c r="C33" s="742"/>
      <c r="D33" s="307"/>
      <c r="E33" s="782"/>
      <c r="F33" s="786"/>
      <c r="G33" s="786"/>
      <c r="H33" s="413"/>
      <c r="I33" s="413"/>
    </row>
    <row r="34" spans="1:9" ht="16.5" customHeight="1" x14ac:dyDescent="0.3">
      <c r="A34" s="117"/>
      <c r="B34" s="414">
        <f>COUNT(B$9:$B33)+1</f>
        <v>18</v>
      </c>
      <c r="C34" s="742" t="s">
        <v>1227</v>
      </c>
      <c r="D34" s="307" t="s">
        <v>151</v>
      </c>
      <c r="E34" s="783">
        <f>'B-01-AIV-01'!D5</f>
        <v>0</v>
      </c>
      <c r="F34" s="787">
        <f>'B-01-AIV-01'!B2</f>
        <v>0</v>
      </c>
      <c r="G34" s="787">
        <f>'B-01-AIV-01'!C2</f>
        <v>0</v>
      </c>
      <c r="H34" s="676" t="str">
        <f>IF('B-01-AIV-01'!D2=D2,"",'B-01-AIV-01'!D2)</f>
        <v>NINCS FK. ADAT</v>
      </c>
      <c r="I34" s="676" t="str">
        <f>IF('B-01-AIV-01'!E2=E2,"",'B-01-AIV-01'!E2)</f>
        <v/>
      </c>
    </row>
    <row r="35" spans="1:9" ht="16.5" customHeight="1" x14ac:dyDescent="0.3">
      <c r="A35" s="413"/>
      <c r="B35" s="414">
        <f>COUNT(B$9:$B34)+1</f>
        <v>19</v>
      </c>
      <c r="C35" s="741" t="s">
        <v>1228</v>
      </c>
      <c r="D35" s="307" t="s">
        <v>78</v>
      </c>
      <c r="E35" s="1103">
        <f>'B-01-AIV-02'!F3</f>
        <v>0</v>
      </c>
      <c r="F35" s="1104">
        <f>'B-01-AIV-02'!B2</f>
        <v>0</v>
      </c>
      <c r="G35" s="1104">
        <f>'B-01-AIV-02'!C2</f>
        <v>0</v>
      </c>
      <c r="H35" s="1105" t="str">
        <f>IF('B-01-AIV-02'!D2=D2,"",'B-01-AIV-02'!D2)</f>
        <v/>
      </c>
      <c r="I35" s="1105" t="str">
        <f>IF('B-01-AIV-02'!E2=E2,"",'B-01-AIV-02'!E2)</f>
        <v/>
      </c>
    </row>
    <row r="36" spans="1:9" ht="16.5" customHeight="1" x14ac:dyDescent="0.3">
      <c r="A36" s="1106" t="s">
        <v>153</v>
      </c>
      <c r="B36" s="1107"/>
      <c r="C36" s="1107"/>
      <c r="D36" s="135"/>
      <c r="E36" s="1108"/>
      <c r="F36" s="1109"/>
      <c r="G36" s="1109"/>
      <c r="H36" s="1106"/>
      <c r="I36" s="1106"/>
    </row>
    <row r="37" spans="1:9" ht="16.5" customHeight="1" x14ac:dyDescent="0.3">
      <c r="A37" s="117"/>
      <c r="B37" s="414">
        <f>COUNT(B$9:$B36)+1</f>
        <v>20</v>
      </c>
      <c r="C37" s="742" t="s">
        <v>106</v>
      </c>
      <c r="D37" s="307" t="s">
        <v>151</v>
      </c>
      <c r="E37" s="783">
        <f>'B-01-BI-01'!D5</f>
        <v>0</v>
      </c>
      <c r="F37" s="787">
        <f>'B-01-BI-01'!B2</f>
        <v>0</v>
      </c>
      <c r="G37" s="787">
        <f>'B-01-BI-01'!C2</f>
        <v>0</v>
      </c>
      <c r="H37" s="676" t="str">
        <f>IF('B-01-BI-01'!D2=D2,"",'B-01-BI-01'!D2)</f>
        <v>NINCS FK. ADAT</v>
      </c>
      <c r="I37" s="676" t="str">
        <f>IF('B-01-BI-01'!E2=E2,"",'B-01-BI-01'!E2)</f>
        <v/>
      </c>
    </row>
    <row r="38" spans="1:9" ht="16.5" customHeight="1" x14ac:dyDescent="0.3">
      <c r="A38" s="413"/>
      <c r="B38" s="414">
        <f>COUNT(B$9:$B37)+1</f>
        <v>21</v>
      </c>
      <c r="C38" s="742" t="s">
        <v>107</v>
      </c>
      <c r="D38" s="307" t="s">
        <v>78</v>
      </c>
      <c r="E38" s="783">
        <f>'B-01-BI-02'!F3</f>
        <v>0</v>
      </c>
      <c r="F38" s="787">
        <f>'B-01-BI-02'!B2</f>
        <v>0</v>
      </c>
      <c r="G38" s="787">
        <f>'B-01-BI-02'!C2</f>
        <v>0</v>
      </c>
      <c r="H38" s="676" t="str">
        <f>IF('B-01-BI-02'!D2=D2,"",'B-01-BI-02'!D2)</f>
        <v/>
      </c>
      <c r="I38" s="676" t="str">
        <f>IF('B-01-BI-02'!E2=E2,"",'B-01-BI-02'!E2)</f>
        <v/>
      </c>
    </row>
    <row r="39" spans="1:9" ht="16.5" customHeight="1" x14ac:dyDescent="0.3">
      <c r="A39" s="413"/>
      <c r="B39" s="414">
        <f>COUNT(B$9:$B38)+1</f>
        <v>22</v>
      </c>
      <c r="C39" s="742" t="s">
        <v>108</v>
      </c>
      <c r="D39" s="307" t="s">
        <v>161</v>
      </c>
      <c r="E39" s="783">
        <f>'B-01-BI-10-01'!G5</f>
        <v>0</v>
      </c>
      <c r="F39" s="787">
        <f>'B-01-BI-10-01'!B2</f>
        <v>0</v>
      </c>
      <c r="G39" s="787">
        <f>'B-01-BI-10-01'!C2</f>
        <v>0</v>
      </c>
      <c r="H39" s="676" t="str">
        <f>IF('B-01-BI-10-01'!D2=D2,"",'B-01-BI-10-01'!D2)</f>
        <v/>
      </c>
      <c r="I39" s="676" t="str">
        <f>IF('B-01-BI-10-01'!E2=E2,"",'B-01-BI-10-01'!E2)</f>
        <v/>
      </c>
    </row>
    <row r="40" spans="1:9" ht="16.5" customHeight="1" x14ac:dyDescent="0.3">
      <c r="A40" s="413"/>
      <c r="B40" s="414">
        <f>COUNT(B$9:$B39)+1</f>
        <v>23</v>
      </c>
      <c r="C40" s="742" t="s">
        <v>109</v>
      </c>
      <c r="D40" s="307" t="s">
        <v>162</v>
      </c>
      <c r="E40" s="783">
        <f>'B-01-BI-10-02'!J5</f>
        <v>0</v>
      </c>
      <c r="F40" s="787">
        <f>'B-01-BI-10-02'!B2</f>
        <v>0</v>
      </c>
      <c r="G40" s="787">
        <f>'B-01-BI-10-02'!C2</f>
        <v>0</v>
      </c>
      <c r="H40" s="676" t="str">
        <f>IF('B-01-BI-10-02'!D2=D2,"",'B-01-BI-10-02'!D2)</f>
        <v/>
      </c>
      <c r="I40" s="676" t="str">
        <f>IF('B-01-BI-10-02'!E2=E2,"",'B-01-BI-10-02'!E2)</f>
        <v/>
      </c>
    </row>
    <row r="41" spans="1:9" ht="16.5" customHeight="1" x14ac:dyDescent="0.3">
      <c r="A41" s="413"/>
      <c r="B41" s="414">
        <f>COUNT(B$9:$B40)+1</f>
        <v>24</v>
      </c>
      <c r="C41" s="742" t="s">
        <v>110</v>
      </c>
      <c r="D41" s="307" t="s">
        <v>163</v>
      </c>
      <c r="E41" s="783">
        <f>'B-01-BI-10-03'!H5</f>
        <v>0</v>
      </c>
      <c r="F41" s="787">
        <f>'B-01-BI-10-03'!B2</f>
        <v>0</v>
      </c>
      <c r="G41" s="787">
        <f>'B-01-BI-10-03'!C2</f>
        <v>0</v>
      </c>
      <c r="H41" s="676" t="str">
        <f>IF('B-01-BI-10-03'!D2=D2,"",'B-01-BI-10-03'!D2)</f>
        <v/>
      </c>
      <c r="I41" s="676" t="str">
        <f>IF('B-01-BI-10-03'!E2=E2,"",'B-01-BI-10-03'!E2)</f>
        <v/>
      </c>
    </row>
    <row r="42" spans="1:9" ht="16.5" customHeight="1" x14ac:dyDescent="0.3">
      <c r="A42" s="413"/>
      <c r="B42" s="414">
        <f>COUNT(B$9:$B41)+1</f>
        <v>25</v>
      </c>
      <c r="C42" s="742" t="s">
        <v>111</v>
      </c>
      <c r="D42" s="307" t="s">
        <v>164</v>
      </c>
      <c r="E42" s="783">
        <f>'B-01-BI-10-04'!J5</f>
        <v>0</v>
      </c>
      <c r="F42" s="787">
        <f>'B-01-BI-10-04'!B2</f>
        <v>0</v>
      </c>
      <c r="G42" s="787">
        <f>'B-01-BI-10-04'!C2</f>
        <v>0</v>
      </c>
      <c r="H42" s="676" t="str">
        <f>IF('B-01-BI-10-04'!D2=D2,"",'B-01-BI-10-04'!D2)</f>
        <v/>
      </c>
      <c r="I42" s="676" t="str">
        <f>IF('B-01-BI-10-04'!E2=E2,"",'B-01-BI-10-04'!E2)</f>
        <v/>
      </c>
    </row>
    <row r="43" spans="1:9" ht="16.5" customHeight="1" x14ac:dyDescent="0.3">
      <c r="A43" s="415"/>
      <c r="B43" s="416">
        <f>COUNT(B$9:$B42)+1</f>
        <v>26</v>
      </c>
      <c r="C43" s="741" t="s">
        <v>112</v>
      </c>
      <c r="D43" s="827" t="s">
        <v>165</v>
      </c>
      <c r="E43" s="783">
        <f>'B-01-BI-10-05'!G5</f>
        <v>0</v>
      </c>
      <c r="F43" s="787">
        <f>'B-01-BI-10-05'!B2</f>
        <v>0</v>
      </c>
      <c r="G43" s="787">
        <f>'B-01-BI-10-05'!C2</f>
        <v>0</v>
      </c>
      <c r="H43" s="676" t="str">
        <f>IF('B-01-BI-10-05'!D2=D2,"",'B-01-BI-10-05'!D2)</f>
        <v/>
      </c>
      <c r="I43" s="676" t="str">
        <f>IF('B-01-BI-10-05'!E2=E2,"",'B-01-BI-10-05'!E2)</f>
        <v/>
      </c>
    </row>
    <row r="44" spans="1:9" ht="16.5" customHeight="1" x14ac:dyDescent="0.3">
      <c r="A44" s="413" t="s">
        <v>154</v>
      </c>
      <c r="B44" s="742"/>
      <c r="C44" s="742"/>
      <c r="D44" s="307"/>
      <c r="E44" s="782"/>
      <c r="F44" s="786"/>
      <c r="G44" s="786"/>
      <c r="H44" s="413"/>
      <c r="I44" s="413"/>
    </row>
    <row r="45" spans="1:9" ht="16.5" customHeight="1" x14ac:dyDescent="0.3">
      <c r="A45" s="117"/>
      <c r="B45" s="414">
        <f>COUNT(B$9:$B44)+1</f>
        <v>27</v>
      </c>
      <c r="C45" s="742" t="s">
        <v>113</v>
      </c>
      <c r="D45" s="307" t="s">
        <v>151</v>
      </c>
      <c r="E45" s="783">
        <f>'B-01-BII-01'!D5</f>
        <v>0</v>
      </c>
      <c r="F45" s="787">
        <f>'B-01-BII-01'!B2</f>
        <v>0</v>
      </c>
      <c r="G45" s="787">
        <f>'B-01-BII-01'!C2</f>
        <v>0</v>
      </c>
      <c r="H45" s="676" t="str">
        <f>IF('B-01-BII-01'!D2=D2,"",'B-01-BII-01'!D2)</f>
        <v>NINCS FK. ADAT</v>
      </c>
      <c r="I45" s="676" t="str">
        <f>IF('B-01-BII-01'!E2=E2,"",'B-01-BII-01'!E2)</f>
        <v/>
      </c>
    </row>
    <row r="46" spans="1:9" ht="16.5" customHeight="1" x14ac:dyDescent="0.3">
      <c r="A46" s="413"/>
      <c r="B46" s="414">
        <f>COUNT(B$9:$B45)+1</f>
        <v>28</v>
      </c>
      <c r="C46" s="742" t="s">
        <v>114</v>
      </c>
      <c r="D46" s="307" t="s">
        <v>78</v>
      </c>
      <c r="E46" s="783">
        <f>'B-01-BII-02'!F3</f>
        <v>0</v>
      </c>
      <c r="F46" s="787">
        <f>'B-01-BII-02'!B2</f>
        <v>0</v>
      </c>
      <c r="G46" s="787">
        <f>'B-01-BII-02'!C2</f>
        <v>0</v>
      </c>
      <c r="H46" s="676" t="str">
        <f>IF('B-01-BII-02'!D2=D2,"",'B-01-BII-02'!D2)</f>
        <v/>
      </c>
      <c r="I46" s="676" t="str">
        <f>IF('B-01-BII-02'!E2=E2,"",'B-01-BII-02'!E2)</f>
        <v/>
      </c>
    </row>
    <row r="47" spans="1:9" ht="16.5" customHeight="1" x14ac:dyDescent="0.3">
      <c r="A47" s="413"/>
      <c r="B47" s="414">
        <f>COUNT(B$9:$B46)+1</f>
        <v>29</v>
      </c>
      <c r="C47" s="742" t="s">
        <v>115</v>
      </c>
      <c r="D47" s="307" t="s">
        <v>154</v>
      </c>
      <c r="E47" s="783">
        <f>'B-01-BII-10-01'!G5</f>
        <v>0</v>
      </c>
      <c r="F47" s="787">
        <f>'B-01-BII-10-01'!B2</f>
        <v>0</v>
      </c>
      <c r="G47" s="787">
        <f>'B-01-BII-10-01'!C2</f>
        <v>0</v>
      </c>
      <c r="H47" s="676" t="str">
        <f>IF('B-01-BII-10-01'!D2=D2,"",'B-01-BII-10-01'!D2)</f>
        <v/>
      </c>
      <c r="I47" s="676" t="str">
        <f>IF('B-01-BII-10-01'!E2=E2,"",'B-01-BII-10-01'!E2)</f>
        <v/>
      </c>
    </row>
    <row r="48" spans="1:9" ht="16.5" customHeight="1" x14ac:dyDescent="0.3">
      <c r="A48" s="415"/>
      <c r="B48" s="416">
        <f>COUNT(B$9:$B47)+1</f>
        <v>30</v>
      </c>
      <c r="C48" s="741" t="s">
        <v>116</v>
      </c>
      <c r="D48" s="827" t="s">
        <v>166</v>
      </c>
      <c r="E48" s="783">
        <f>'B-01-BII-10-02'!G5</f>
        <v>0</v>
      </c>
      <c r="F48" s="787">
        <f>'B-01-BII-10-02'!B2</f>
        <v>0</v>
      </c>
      <c r="G48" s="787">
        <f>'B-01-BII-10-02'!C2</f>
        <v>0</v>
      </c>
      <c r="H48" s="676" t="str">
        <f>IF('B-01-BII-10-02'!D2=D2,"",'B-01-BII-10-02'!D2)</f>
        <v/>
      </c>
      <c r="I48" s="676" t="str">
        <f>IF('B-01-BII-10-02'!E2=E2,"",'B-01-BII-10-02'!E2)</f>
        <v/>
      </c>
    </row>
    <row r="49" spans="1:9" ht="16.5" customHeight="1" x14ac:dyDescent="0.3">
      <c r="A49" s="413" t="s">
        <v>155</v>
      </c>
      <c r="B49" s="742"/>
      <c r="C49" s="742"/>
      <c r="D49" s="307"/>
      <c r="E49" s="782"/>
      <c r="F49" s="786"/>
      <c r="G49" s="786"/>
      <c r="H49" s="413"/>
      <c r="I49" s="413"/>
    </row>
    <row r="50" spans="1:9" ht="16.5" customHeight="1" x14ac:dyDescent="0.3">
      <c r="A50" s="117"/>
      <c r="B50" s="414">
        <f>COUNT(B$9:$B49)+1</f>
        <v>31</v>
      </c>
      <c r="C50" s="742" t="s">
        <v>117</v>
      </c>
      <c r="D50" s="307" t="s">
        <v>151</v>
      </c>
      <c r="E50" s="783">
        <f>'B-01-BIII-01'!D5</f>
        <v>0</v>
      </c>
      <c r="F50" s="787">
        <f>'B-01-BIII-01'!B2</f>
        <v>0</v>
      </c>
      <c r="G50" s="787">
        <f>'B-01-BIII-01'!C2</f>
        <v>0</v>
      </c>
      <c r="H50" s="676" t="str">
        <f>IF('B-01-BIII-01'!D2=D2,"",'B-01-BIII-01'!D2)</f>
        <v>NINCS FK. ADAT</v>
      </c>
      <c r="I50" s="676" t="str">
        <f>IF('B-01-BIII-01'!E2=E2,"",'B-01-BIII-01'!E2)</f>
        <v/>
      </c>
    </row>
    <row r="51" spans="1:9" ht="16.5" customHeight="1" x14ac:dyDescent="0.3">
      <c r="A51" s="413"/>
      <c r="B51" s="414">
        <f>COUNT(B$9:$B50)+1</f>
        <v>32</v>
      </c>
      <c r="C51" s="742" t="s">
        <v>118</v>
      </c>
      <c r="D51" s="307" t="s">
        <v>78</v>
      </c>
      <c r="E51" s="783">
        <f>'B-01-BIII-02'!F3</f>
        <v>0</v>
      </c>
      <c r="F51" s="787">
        <f>'B-01-BIII-02'!B2</f>
        <v>0</v>
      </c>
      <c r="G51" s="787">
        <f>'B-01-BIII-02'!C2</f>
        <v>0</v>
      </c>
      <c r="H51" s="676" t="str">
        <f>IF('B-01-BIII-02'!D2=D2,"",'B-01-BIII-02'!D2)</f>
        <v/>
      </c>
      <c r="I51" s="676" t="str">
        <f>IF('B-01-BIII-02'!E2=E2,"",'B-01-BIII-02'!E2)</f>
        <v/>
      </c>
    </row>
    <row r="52" spans="1:9" ht="16.5" customHeight="1" x14ac:dyDescent="0.3">
      <c r="A52" s="413"/>
      <c r="B52" s="414">
        <f>COUNT(B$9:$B51)+1</f>
        <v>33</v>
      </c>
      <c r="C52" s="742" t="s">
        <v>119</v>
      </c>
      <c r="D52" s="307" t="s">
        <v>167</v>
      </c>
      <c r="E52" s="783">
        <f>'B-01-BIII-10-01'!H5</f>
        <v>0</v>
      </c>
      <c r="F52" s="787">
        <f>'B-01-BIII-10-01'!B2</f>
        <v>0</v>
      </c>
      <c r="G52" s="787">
        <f>'B-01-BIII-10-01'!C2</f>
        <v>0</v>
      </c>
      <c r="H52" s="676" t="str">
        <f>IF('B-01-BIII-10-01'!D2=D2,"",'B-01-BIII-10-01'!D2)</f>
        <v/>
      </c>
      <c r="I52" s="676" t="str">
        <f>IF('B-01-BIII-10-01'!E2=E2,"",'B-01-BIII-10-01'!E2)</f>
        <v/>
      </c>
    </row>
    <row r="53" spans="1:9" ht="16.5" customHeight="1" x14ac:dyDescent="0.3">
      <c r="A53" s="415"/>
      <c r="B53" s="416">
        <f>COUNT(B$9:$B52)+1</f>
        <v>34</v>
      </c>
      <c r="C53" s="741" t="s">
        <v>120</v>
      </c>
      <c r="D53" s="827" t="s">
        <v>168</v>
      </c>
      <c r="E53" s="783">
        <f>'B-01-BIII-10-02'!G5</f>
        <v>0</v>
      </c>
      <c r="F53" s="787">
        <f>'B-01-BIII-10-02'!B2</f>
        <v>0</v>
      </c>
      <c r="G53" s="787">
        <f>'B-01-BIII-10-02'!C2</f>
        <v>0</v>
      </c>
      <c r="H53" s="676" t="str">
        <f>IF('B-01-BIII-10-02'!D2=D2,"",'B-01-BIII-10-02'!D2)</f>
        <v/>
      </c>
      <c r="I53" s="676" t="str">
        <f>IF('B-01-BIII-10-02'!E2=E2,"",'B-01-BIII-10-02'!E2)</f>
        <v/>
      </c>
    </row>
    <row r="54" spans="1:9" ht="16.5" customHeight="1" x14ac:dyDescent="0.3">
      <c r="A54" s="413" t="s">
        <v>156</v>
      </c>
      <c r="B54" s="414"/>
      <c r="C54" s="742"/>
      <c r="D54" s="307"/>
      <c r="E54" s="782"/>
      <c r="F54" s="786"/>
      <c r="G54" s="786"/>
      <c r="H54" s="413"/>
      <c r="I54" s="413"/>
    </row>
    <row r="55" spans="1:9" ht="16.5" customHeight="1" x14ac:dyDescent="0.3">
      <c r="A55" s="117"/>
      <c r="B55" s="414">
        <f>COUNT(B$9:$B54)+1</f>
        <v>35</v>
      </c>
      <c r="C55" s="742" t="s">
        <v>121</v>
      </c>
      <c r="D55" s="307" t="s">
        <v>151</v>
      </c>
      <c r="E55" s="783">
        <f>'B-01-BIV-01'!D5</f>
        <v>0</v>
      </c>
      <c r="F55" s="787">
        <f>'B-01-BIV-01'!B2</f>
        <v>0</v>
      </c>
      <c r="G55" s="787">
        <f>'B-01-BIV-01'!C2</f>
        <v>0</v>
      </c>
      <c r="H55" s="676" t="str">
        <f>IF('B-01-BIV-01'!D2=D2,"",'B-01-BIV-01'!D2)</f>
        <v>NINCS FK. ADAT</v>
      </c>
      <c r="I55" s="676" t="str">
        <f>IF('B-01-BIV-01'!E2=E2,"",'B-01-BIV-01'!E2)</f>
        <v/>
      </c>
    </row>
    <row r="56" spans="1:9" ht="16.5" customHeight="1" x14ac:dyDescent="0.3">
      <c r="A56" s="413"/>
      <c r="B56" s="414">
        <f>COUNT(B$9:$B55)+1</f>
        <v>36</v>
      </c>
      <c r="C56" s="742" t="s">
        <v>122</v>
      </c>
      <c r="D56" s="307" t="s">
        <v>78</v>
      </c>
      <c r="E56" s="783">
        <f>'B-01-BIV-02'!F3</f>
        <v>0</v>
      </c>
      <c r="F56" s="787">
        <f>'B-01-BIV-02'!B2</f>
        <v>0</v>
      </c>
      <c r="G56" s="787">
        <f>'B-01-BIV-02'!C2</f>
        <v>0</v>
      </c>
      <c r="H56" s="676" t="str">
        <f>IF('B-01-BIV-02'!D2=D2,"",'B-01-BIV-02'!D2)</f>
        <v/>
      </c>
      <c r="I56" s="676" t="str">
        <f>IF('B-01-BIV-02'!E2=E2,"",'B-01-BIV-02'!E2)</f>
        <v/>
      </c>
    </row>
    <row r="57" spans="1:9" ht="16.5" customHeight="1" x14ac:dyDescent="0.3">
      <c r="A57" s="415"/>
      <c r="B57" s="416">
        <f>COUNT(B$9:$B56)+1</f>
        <v>37</v>
      </c>
      <c r="C57" s="741" t="s">
        <v>123</v>
      </c>
      <c r="D57" s="827" t="s">
        <v>156</v>
      </c>
      <c r="E57" s="783">
        <f>'B-01-BIV-10-01'!G5</f>
        <v>0</v>
      </c>
      <c r="F57" s="787">
        <f>'B-01-BIV-10-01'!B2</f>
        <v>0</v>
      </c>
      <c r="G57" s="787">
        <f>'B-01-BIV-10-01'!C2</f>
        <v>0</v>
      </c>
      <c r="H57" s="676" t="str">
        <f>IF('B-01-BIV-10-01'!D2=D2,"",'B-01-BIV-10-01'!D2)</f>
        <v/>
      </c>
      <c r="I57" s="676" t="str">
        <f>IF('B-01-BIV-10-01'!E2=E2,"",'B-01-BIV-10-01'!E2)</f>
        <v/>
      </c>
    </row>
    <row r="58" spans="1:9" ht="16.5" customHeight="1" x14ac:dyDescent="0.3">
      <c r="A58" s="413" t="s">
        <v>169</v>
      </c>
      <c r="B58" s="742"/>
      <c r="C58" s="742"/>
      <c r="D58" s="307"/>
      <c r="E58" s="782"/>
      <c r="F58" s="786"/>
      <c r="G58" s="786"/>
      <c r="H58" s="413"/>
      <c r="I58" s="413"/>
    </row>
    <row r="59" spans="1:9" ht="16.5" customHeight="1" x14ac:dyDescent="0.3">
      <c r="A59" s="117"/>
      <c r="B59" s="414">
        <f>COUNT(B$9:$B58)+1</f>
        <v>38</v>
      </c>
      <c r="C59" s="742" t="s">
        <v>124</v>
      </c>
      <c r="D59" s="307" t="s">
        <v>151</v>
      </c>
      <c r="E59" s="783">
        <f>'B-01-C-01'!D5</f>
        <v>0</v>
      </c>
      <c r="F59" s="787">
        <f>'B-01-C-01'!B2</f>
        <v>0</v>
      </c>
      <c r="G59" s="787">
        <f>'B-01-C-01'!C2</f>
        <v>0</v>
      </c>
      <c r="H59" s="676" t="str">
        <f>IF('B-01-C-01'!D2=D2,"",'B-01-C-01'!D2)</f>
        <v>NINCS FK. ADAT</v>
      </c>
      <c r="I59" s="676" t="str">
        <f>IF('B-01-C-01'!E2=E2,"",'B-01-C-01'!E2)</f>
        <v/>
      </c>
    </row>
    <row r="60" spans="1:9" ht="16.5" customHeight="1" x14ac:dyDescent="0.3">
      <c r="A60" s="413"/>
      <c r="B60" s="414">
        <f>COUNT(B$9:$B59)+1</f>
        <v>39</v>
      </c>
      <c r="C60" s="742" t="s">
        <v>125</v>
      </c>
      <c r="D60" s="307" t="s">
        <v>78</v>
      </c>
      <c r="E60" s="783">
        <f>'B-01-C-02'!F3</f>
        <v>0</v>
      </c>
      <c r="F60" s="787">
        <f>'B-01-C-02'!B2</f>
        <v>0</v>
      </c>
      <c r="G60" s="787">
        <f>'B-01-C-02'!C2</f>
        <v>0</v>
      </c>
      <c r="H60" s="676" t="str">
        <f>IF('B-01-C-02'!D2=D2,"",'B-01-C-02'!D2)</f>
        <v/>
      </c>
      <c r="I60" s="676" t="str">
        <f>IF('B-01-C-02'!E2=E2,"",'B-01-C-02'!E2)</f>
        <v/>
      </c>
    </row>
    <row r="61" spans="1:9" ht="16.5" customHeight="1" x14ac:dyDescent="0.3">
      <c r="A61" s="415"/>
      <c r="B61" s="416">
        <f>COUNT(B$9:$B60)+1</f>
        <v>40</v>
      </c>
      <c r="C61" s="741" t="s">
        <v>126</v>
      </c>
      <c r="D61" s="827" t="s">
        <v>169</v>
      </c>
      <c r="E61" s="783">
        <f>'B-01-C-10-01'!G5</f>
        <v>0</v>
      </c>
      <c r="F61" s="787">
        <f>'B-01-C-10-01'!B2</f>
        <v>0</v>
      </c>
      <c r="G61" s="787">
        <f>'B-01-C-10-01'!C2</f>
        <v>0</v>
      </c>
      <c r="H61" s="676" t="str">
        <f>IF('B-01-C-10-01'!D2=D2,"",'B-01-C-10-01'!D2)</f>
        <v/>
      </c>
      <c r="I61" s="676" t="str">
        <f>IF('B-01-C-10-01'!E2=E2,"",'B-01-C-10-01'!E2)</f>
        <v/>
      </c>
    </row>
    <row r="62" spans="1:9" ht="16.5" customHeight="1" x14ac:dyDescent="0.3">
      <c r="A62" s="413" t="s">
        <v>170</v>
      </c>
      <c r="B62" s="742"/>
      <c r="C62" s="742"/>
      <c r="D62" s="307"/>
      <c r="E62" s="782"/>
      <c r="F62" s="786"/>
      <c r="G62" s="786"/>
      <c r="H62" s="413"/>
      <c r="I62" s="413"/>
    </row>
    <row r="63" spans="1:9" ht="16.5" customHeight="1" x14ac:dyDescent="0.3">
      <c r="A63" s="117"/>
      <c r="B63" s="414">
        <f>COUNT(B$9:$B62)+1</f>
        <v>41</v>
      </c>
      <c r="C63" s="742" t="s">
        <v>127</v>
      </c>
      <c r="D63" s="307" t="s">
        <v>151</v>
      </c>
      <c r="E63" s="783">
        <f>'B-01-D-01'!D5</f>
        <v>0</v>
      </c>
      <c r="F63" s="787">
        <f>'B-01-D-01'!B2</f>
        <v>0</v>
      </c>
      <c r="G63" s="787">
        <f>'B-01-D-01'!C2</f>
        <v>0</v>
      </c>
      <c r="H63" s="676" t="str">
        <f>IF('B-01-D-01'!D2=D2,"",'B-01-D-01'!D2)</f>
        <v>NINCS FK. ADAT</v>
      </c>
      <c r="I63" s="676" t="str">
        <f>IF('B-01-D-01'!E2=E2,"",'B-01-D-01'!E2)</f>
        <v/>
      </c>
    </row>
    <row r="64" spans="1:9" ht="16.5" customHeight="1" x14ac:dyDescent="0.3">
      <c r="A64" s="413"/>
      <c r="B64" s="414">
        <f>COUNT(B$9:$B63)+1</f>
        <v>42</v>
      </c>
      <c r="C64" s="742" t="s">
        <v>128</v>
      </c>
      <c r="D64" s="307" t="s">
        <v>78</v>
      </c>
      <c r="E64" s="783">
        <f>'B-01-D-02'!F3</f>
        <v>0</v>
      </c>
      <c r="F64" s="787">
        <f>'B-01-D-02'!B2</f>
        <v>0</v>
      </c>
      <c r="G64" s="787">
        <f>'B-01-D-02'!C2</f>
        <v>0</v>
      </c>
      <c r="H64" s="676" t="str">
        <f>IF('B-01-D-02'!D2=D2,"",'B-01-D-02'!D2)</f>
        <v/>
      </c>
      <c r="I64" s="676" t="str">
        <f>IF('B-01-D-02'!E2=E2,"",'B-01-D-02'!E2)</f>
        <v/>
      </c>
    </row>
    <row r="65" spans="1:9" ht="16.5" customHeight="1" x14ac:dyDescent="0.3">
      <c r="A65" s="413"/>
      <c r="B65" s="414">
        <f>COUNT(B$9:$B64)+1</f>
        <v>43</v>
      </c>
      <c r="C65" s="742" t="s">
        <v>129</v>
      </c>
      <c r="D65" s="307" t="s">
        <v>170</v>
      </c>
      <c r="E65" s="783">
        <f>'B-01-D-10-01'!E5</f>
        <v>0</v>
      </c>
      <c r="F65" s="787">
        <f>'B-01-D-10-01'!B2</f>
        <v>0</v>
      </c>
      <c r="G65" s="787">
        <f>'B-01-D-10-01'!C2</f>
        <v>0</v>
      </c>
      <c r="H65" s="676" t="str">
        <f>IF('B-01-D-10-01'!D2=D2,"",'B-01-D-10-01'!D2)</f>
        <v/>
      </c>
      <c r="I65" s="676" t="str">
        <f>IF('B-01-D-10-01'!E2=E2,"",'B-01-D-10-01'!E2)</f>
        <v/>
      </c>
    </row>
    <row r="66" spans="1:9" ht="16.5" customHeight="1" x14ac:dyDescent="0.3">
      <c r="A66" s="413"/>
      <c r="B66" s="414">
        <f>COUNT(B$9:$B65)+1</f>
        <v>44</v>
      </c>
      <c r="C66" s="742" t="s">
        <v>798</v>
      </c>
      <c r="D66" s="943" t="s">
        <v>803</v>
      </c>
      <c r="E66" s="783">
        <f>'B-01-D-10-02'!E4</f>
        <v>0</v>
      </c>
      <c r="F66" s="787">
        <f>'B-01-D-10-02'!B2</f>
        <v>0</v>
      </c>
      <c r="G66" s="787">
        <f>'B-01-D-10-02'!C2</f>
        <v>0</v>
      </c>
      <c r="H66" s="676" t="str">
        <f>IF('B-01-D-10-02'!D2=D2,"",'B-01-D-10-02'!D2)</f>
        <v/>
      </c>
      <c r="I66" s="676" t="str">
        <f>IF('B-01-D-10-02'!E2=E2,"",'B-01-D-10-02'!E2)</f>
        <v/>
      </c>
    </row>
    <row r="67" spans="1:9" ht="16.5" customHeight="1" x14ac:dyDescent="0.3">
      <c r="A67" s="415"/>
      <c r="B67" s="416">
        <f>COUNT(B$9:$B66)+1</f>
        <v>45</v>
      </c>
      <c r="C67" s="1006" t="s">
        <v>1023</v>
      </c>
      <c r="D67" s="1007" t="s">
        <v>1022</v>
      </c>
      <c r="E67" s="783">
        <f>'B-01-D-10-03'!E4</f>
        <v>0</v>
      </c>
      <c r="F67" s="787">
        <f>'B-01-D-10-03'!B2</f>
        <v>0</v>
      </c>
      <c r="G67" s="787">
        <f>'B-01-D-10-03'!C2</f>
        <v>0</v>
      </c>
      <c r="H67" s="676" t="str">
        <f>IF('B-01-D-10-03'!D2=D2,"",'B-01-D-10-03'!D2)</f>
        <v/>
      </c>
      <c r="I67" s="676" t="str">
        <f>IF('B-01-D-10-03'!E2=E2,"",'B-01-D-10-03'!E2)</f>
        <v/>
      </c>
    </row>
    <row r="68" spans="1:9" ht="16.5" customHeight="1" x14ac:dyDescent="0.3">
      <c r="A68" s="413" t="s">
        <v>157</v>
      </c>
      <c r="B68" s="414"/>
      <c r="C68" s="742"/>
      <c r="D68" s="307"/>
      <c r="E68" s="782"/>
      <c r="F68" s="786"/>
      <c r="G68" s="786"/>
      <c r="H68" s="413"/>
      <c r="I68" s="413"/>
    </row>
    <row r="69" spans="1:9" ht="16.5" customHeight="1" x14ac:dyDescent="0.3">
      <c r="A69" s="117"/>
      <c r="B69" s="414">
        <f>COUNT(B$9:$B68)+1</f>
        <v>46</v>
      </c>
      <c r="C69" s="742" t="s">
        <v>130</v>
      </c>
      <c r="D69" s="1005" t="s">
        <v>241</v>
      </c>
      <c r="E69" s="783">
        <f>'B-01-E-01'!D5</f>
        <v>0</v>
      </c>
      <c r="F69" s="787">
        <f>'B-01-E-01'!B2</f>
        <v>0</v>
      </c>
      <c r="G69" s="787">
        <f>'B-01-E-01'!C2</f>
        <v>0</v>
      </c>
      <c r="H69" s="676" t="str">
        <f>IF('B-01-E-01'!D2=D2,"",'B-01-E-01'!D2)</f>
        <v>NINCS FK. ADAT</v>
      </c>
      <c r="I69" s="676" t="str">
        <f>IF('B-01-E-01'!E2=E2,"",'B-01-E-01'!E2)</f>
        <v/>
      </c>
    </row>
    <row r="70" spans="1:9" ht="16.5" customHeight="1" x14ac:dyDescent="0.3">
      <c r="A70" s="413"/>
      <c r="B70" s="414">
        <f>COUNT(B$9:$B69)+1</f>
        <v>47</v>
      </c>
      <c r="C70" s="742" t="s">
        <v>131</v>
      </c>
      <c r="D70" s="1005" t="s">
        <v>78</v>
      </c>
      <c r="E70" s="783">
        <f>'B-01-E-02'!F3</f>
        <v>0</v>
      </c>
      <c r="F70" s="787">
        <f>'B-01-E-02'!B2</f>
        <v>0</v>
      </c>
      <c r="G70" s="787">
        <f>'B-01-E-02'!C2</f>
        <v>0</v>
      </c>
      <c r="H70" s="676" t="str">
        <f>IF('B-01-E-02'!D2=D2,"",'B-01-E-02'!D2)</f>
        <v/>
      </c>
      <c r="I70" s="676" t="str">
        <f>IF('B-01-E-02'!E2=E2,"",'B-01-E-02'!E2)</f>
        <v/>
      </c>
    </row>
    <row r="71" spans="1:9" ht="16.5" customHeight="1" x14ac:dyDescent="0.3">
      <c r="A71" s="415"/>
      <c r="B71" s="416">
        <f>COUNT(B$9:$B70)+1</f>
        <v>48</v>
      </c>
      <c r="C71" s="741" t="s">
        <v>132</v>
      </c>
      <c r="D71" s="1007" t="s">
        <v>426</v>
      </c>
      <c r="E71" s="783">
        <f>'B-01-E-10-1'!E4</f>
        <v>0</v>
      </c>
      <c r="F71" s="787">
        <f>'B-01-E-10-1'!B2</f>
        <v>0</v>
      </c>
      <c r="G71" s="787">
        <f>'B-01-E-10-1'!C2</f>
        <v>0</v>
      </c>
      <c r="H71" s="676" t="str">
        <f>IF('B-01-E-10-1'!D2=D2,"",'B-01-E-10-1'!D2)</f>
        <v/>
      </c>
      <c r="I71" s="676" t="str">
        <f>IF('B-01-E-10-1'!E2=E2,"",'B-01-E-10-1'!E2)</f>
        <v/>
      </c>
    </row>
    <row r="72" spans="1:9" ht="16.5" customHeight="1" x14ac:dyDescent="0.3">
      <c r="A72" s="413" t="s">
        <v>171</v>
      </c>
      <c r="B72" s="414"/>
      <c r="C72" s="742"/>
      <c r="D72" s="307"/>
      <c r="E72" s="782"/>
      <c r="F72" s="786"/>
      <c r="G72" s="786"/>
      <c r="H72" s="413"/>
      <c r="I72" s="413"/>
    </row>
    <row r="73" spans="1:9" ht="16.5" customHeight="1" x14ac:dyDescent="0.3">
      <c r="A73" s="117"/>
      <c r="B73" s="414">
        <f>COUNT(B$9:$B72)+1</f>
        <v>49</v>
      </c>
      <c r="C73" s="742" t="s">
        <v>133</v>
      </c>
      <c r="D73" s="307" t="s">
        <v>151</v>
      </c>
      <c r="E73" s="783">
        <f>'B-01-FI-01'!D5</f>
        <v>0</v>
      </c>
      <c r="F73" s="787">
        <f>'B-01-FI-01'!B2</f>
        <v>0</v>
      </c>
      <c r="G73" s="787">
        <f>'B-01-FI-01'!C2</f>
        <v>0</v>
      </c>
      <c r="H73" s="676" t="str">
        <f>IF('B-01-FI-01'!D2=D2,"",'B-01-FI-01'!D2)</f>
        <v>NINCS FK. ADAT</v>
      </c>
      <c r="I73" s="676" t="str">
        <f>IF('B-01-FI-01'!E2=E2,"",'B-01-FI-01'!E2)</f>
        <v/>
      </c>
    </row>
    <row r="74" spans="1:9" ht="16.5" customHeight="1" x14ac:dyDescent="0.3">
      <c r="A74" s="413"/>
      <c r="B74" s="414">
        <f>COUNT(B$9:$B73)+1</f>
        <v>50</v>
      </c>
      <c r="C74" s="742" t="s">
        <v>134</v>
      </c>
      <c r="D74" s="307" t="s">
        <v>78</v>
      </c>
      <c r="E74" s="783">
        <f>'B-01-FI-02'!F3</f>
        <v>0</v>
      </c>
      <c r="F74" s="787">
        <f>'B-01-FI-02'!B2</f>
        <v>0</v>
      </c>
      <c r="G74" s="787">
        <f>'B-01-FI-02'!C2</f>
        <v>0</v>
      </c>
      <c r="H74" s="676" t="str">
        <f>IF('B-01-FI-02'!D2=D2,"",'B-01-FI-02'!D2)</f>
        <v/>
      </c>
      <c r="I74" s="676" t="str">
        <f>IF('B-01-FI-02'!E2=E2,"",'B-01-FI-02'!E2)</f>
        <v/>
      </c>
    </row>
    <row r="75" spans="1:9" ht="16.5" customHeight="1" x14ac:dyDescent="0.3">
      <c r="A75" s="415"/>
      <c r="B75" s="416">
        <f>COUNT(B$9:$B74)+1</f>
        <v>51</v>
      </c>
      <c r="C75" s="741" t="s">
        <v>135</v>
      </c>
      <c r="D75" s="827" t="s">
        <v>158</v>
      </c>
      <c r="E75" s="783">
        <f>'B-01-FI-10-1'!E4</f>
        <v>0</v>
      </c>
      <c r="F75" s="787">
        <f>'B-01-FI-10-1'!B2</f>
        <v>0</v>
      </c>
      <c r="G75" s="787">
        <f>'B-01-FI-10-1'!C2</f>
        <v>0</v>
      </c>
      <c r="H75" s="676" t="str">
        <f>IF('B-01-FI-10-1'!D2=D2,"",'B-01-FI-10-1'!D2)</f>
        <v/>
      </c>
      <c r="I75" s="676" t="str">
        <f>IF('B-01-FI-10-1'!E2=E2,"",'B-01-FI-10-1'!E2)</f>
        <v/>
      </c>
    </row>
    <row r="76" spans="1:9" ht="16.5" customHeight="1" x14ac:dyDescent="0.3">
      <c r="A76" s="413" t="s">
        <v>172</v>
      </c>
      <c r="B76" s="742"/>
      <c r="C76" s="742"/>
      <c r="D76" s="307"/>
      <c r="E76" s="782"/>
      <c r="F76" s="786"/>
      <c r="G76" s="786"/>
      <c r="H76" s="413"/>
      <c r="I76" s="413"/>
    </row>
    <row r="77" spans="1:9" ht="16.5" customHeight="1" x14ac:dyDescent="0.3">
      <c r="A77" s="117"/>
      <c r="B77" s="414">
        <f>COUNT(B$9:$B76)+1</f>
        <v>52</v>
      </c>
      <c r="C77" s="742" t="s">
        <v>136</v>
      </c>
      <c r="D77" s="307" t="s">
        <v>151</v>
      </c>
      <c r="E77" s="783">
        <f>'B-01-FII-01'!D5</f>
        <v>0</v>
      </c>
      <c r="F77" s="787">
        <f>'B-01-FII-01'!B2</f>
        <v>0</v>
      </c>
      <c r="G77" s="787">
        <f>'B-01-FII-01'!C2</f>
        <v>0</v>
      </c>
      <c r="H77" s="676" t="str">
        <f>IF('B-01-FII-01'!D2=D2,"",'B-01-FII-01'!D2)</f>
        <v>NINCS FK. ADAT</v>
      </c>
      <c r="I77" s="676" t="str">
        <f>IF('B-01-FII-01'!E2=E2,"",'B-01-FII-01'!E2)</f>
        <v/>
      </c>
    </row>
    <row r="78" spans="1:9" ht="16.5" customHeight="1" x14ac:dyDescent="0.3">
      <c r="A78" s="413"/>
      <c r="B78" s="414">
        <f>COUNT(B$9:$B77)+1</f>
        <v>53</v>
      </c>
      <c r="C78" s="742" t="s">
        <v>137</v>
      </c>
      <c r="D78" s="307" t="s">
        <v>78</v>
      </c>
      <c r="E78" s="783">
        <f>'B-01-FII-02'!F3</f>
        <v>0</v>
      </c>
      <c r="F78" s="787">
        <f>'B-01-FII-02'!B2</f>
        <v>0</v>
      </c>
      <c r="G78" s="787">
        <f>'B-01-FII-02'!C2</f>
        <v>0</v>
      </c>
      <c r="H78" s="676" t="str">
        <f>IF('B-01-FII-02'!D2=D2,"",'B-01-FII-02'!D2)</f>
        <v/>
      </c>
      <c r="I78" s="676" t="str">
        <f>IF('B-01-FII-02'!E2=E2,"",'B-01-FII-02'!E2)</f>
        <v/>
      </c>
    </row>
    <row r="79" spans="1:9" ht="16.5" customHeight="1" x14ac:dyDescent="0.3">
      <c r="A79" s="1122"/>
      <c r="B79" s="414">
        <f>COUNT(B$9:$B78)+1</f>
        <v>54</v>
      </c>
      <c r="C79" s="742" t="s">
        <v>1232</v>
      </c>
      <c r="D79" s="1123" t="s">
        <v>78</v>
      </c>
      <c r="E79" s="783">
        <f>'B-01-FII-02-01'!F3</f>
        <v>0</v>
      </c>
      <c r="F79" s="787">
        <f>'B-01-FII-02-01'!B2</f>
        <v>0</v>
      </c>
      <c r="G79" s="787">
        <f>'B-01-FII-02-01'!C2</f>
        <v>0</v>
      </c>
      <c r="H79" s="1124" t="str">
        <f>IF('B-01-FII-02-01'!D2=D2,"",'B-01-FII-02-01'!D2)</f>
        <v/>
      </c>
      <c r="I79" s="676"/>
    </row>
    <row r="80" spans="1:9" ht="16.5" customHeight="1" x14ac:dyDescent="0.3">
      <c r="A80" s="413"/>
      <c r="B80" s="414">
        <f>COUNT(B$9:$B79)+1</f>
        <v>55</v>
      </c>
      <c r="C80" s="742" t="s">
        <v>138</v>
      </c>
      <c r="D80" s="307" t="s">
        <v>158</v>
      </c>
      <c r="E80" s="783">
        <f>'B-01-FII-10-1'!E4</f>
        <v>0</v>
      </c>
      <c r="F80" s="787">
        <f>'B-01-FII-10-1'!B2</f>
        <v>0</v>
      </c>
      <c r="G80" s="787">
        <f>'B-01-FII-10-1'!C2</f>
        <v>0</v>
      </c>
      <c r="H80" s="676" t="str">
        <f>IF('B-01-FII-10-1'!D2=D2,"",'B-01-FII-10-1'!D2)</f>
        <v/>
      </c>
      <c r="I80" s="676" t="str">
        <f>IF('B-01-FII-10-1'!E2=E2,"",'B-01-FII-10-1'!E2)</f>
        <v/>
      </c>
    </row>
    <row r="81" spans="1:9" ht="16.5" customHeight="1" x14ac:dyDescent="0.3">
      <c r="A81" s="413"/>
      <c r="B81" s="414">
        <f>COUNT(B$9:$B80)+1</f>
        <v>56</v>
      </c>
      <c r="C81" s="742" t="s">
        <v>139</v>
      </c>
      <c r="D81" s="307" t="s">
        <v>864</v>
      </c>
      <c r="E81" s="783">
        <f>'B-01-FII-10-2'!F4</f>
        <v>0</v>
      </c>
      <c r="F81" s="787">
        <f>'B-01-FII-10-2'!B2</f>
        <v>0</v>
      </c>
      <c r="G81" s="787">
        <f>'B-01-FII-10-2'!C2</f>
        <v>0</v>
      </c>
      <c r="H81" s="676" t="str">
        <f>IF('B-01-FII-10-2'!D2=D2,"",'B-01-FII-10-2'!D2)</f>
        <v/>
      </c>
      <c r="I81" s="676" t="str">
        <f>IF('B-01-FII-10-2'!E2=E2,"",'B-01-FII-10-2'!E2)</f>
        <v/>
      </c>
    </row>
    <row r="82" spans="1:9" ht="16.5" customHeight="1" x14ac:dyDescent="0.3">
      <c r="A82" s="415"/>
      <c r="B82" s="416">
        <f>COUNT(B$9:$B81)+1</f>
        <v>57</v>
      </c>
      <c r="C82" s="741" t="s">
        <v>140</v>
      </c>
      <c r="D82" s="827" t="s">
        <v>173</v>
      </c>
      <c r="E82" s="783">
        <f>'B-01-FII-10-3'!F4</f>
        <v>0</v>
      </c>
      <c r="F82" s="787">
        <f>'B-01-FII-10-3'!B2</f>
        <v>0</v>
      </c>
      <c r="G82" s="787">
        <f>'B-01-FII-10-3'!C2</f>
        <v>0</v>
      </c>
      <c r="H82" s="676" t="str">
        <f>IF('B-01-FII-10-3'!D2=D2,"",'B-01-FII-10-3'!D2)</f>
        <v/>
      </c>
      <c r="I82" s="676" t="str">
        <f>IF('B-01-FII-10-3'!E2=E2,"",'B-01-FII-10-3'!E2)</f>
        <v/>
      </c>
    </row>
    <row r="83" spans="1:9" ht="16.5" customHeight="1" x14ac:dyDescent="0.3">
      <c r="A83" s="413" t="s">
        <v>174</v>
      </c>
      <c r="B83" s="742"/>
      <c r="C83" s="742"/>
      <c r="D83" s="307"/>
      <c r="E83" s="782"/>
      <c r="F83" s="786"/>
      <c r="G83" s="786"/>
      <c r="H83" s="413"/>
      <c r="I83" s="413"/>
    </row>
    <row r="84" spans="1:9" ht="16.5" customHeight="1" x14ac:dyDescent="0.3">
      <c r="A84" s="117"/>
      <c r="B84" s="414">
        <f>COUNT(B$9:$B83)+1</f>
        <v>58</v>
      </c>
      <c r="C84" s="742" t="s">
        <v>141</v>
      </c>
      <c r="D84" s="307" t="s">
        <v>151</v>
      </c>
      <c r="E84" s="783">
        <f>'B-01-FIII-01'!D5</f>
        <v>0</v>
      </c>
      <c r="F84" s="787">
        <f>'B-01-FIII-01'!B2</f>
        <v>0</v>
      </c>
      <c r="G84" s="787">
        <f>'B-01-FIII-01'!C2</f>
        <v>0</v>
      </c>
      <c r="H84" s="676" t="str">
        <f>IF('B-01-FIII-01'!D2=D2,"",'B-01-FIII-01'!D2)</f>
        <v>NINCS FK. ADAT</v>
      </c>
      <c r="I84" s="676" t="str">
        <f>IF('B-01-FIII-01'!E2=E2,"",'B-01-FIII-01'!E2)</f>
        <v/>
      </c>
    </row>
    <row r="85" spans="1:9" ht="16.5" customHeight="1" x14ac:dyDescent="0.3">
      <c r="A85" s="413"/>
      <c r="B85" s="414">
        <f>COUNT(B$9:$B84)+1</f>
        <v>59</v>
      </c>
      <c r="C85" s="742" t="s">
        <v>142</v>
      </c>
      <c r="D85" s="307" t="s">
        <v>78</v>
      </c>
      <c r="E85" s="783">
        <f>'B-01-FIII-02'!F3</f>
        <v>0</v>
      </c>
      <c r="F85" s="787">
        <f>'B-01-FIII-02'!B2</f>
        <v>0</v>
      </c>
      <c r="G85" s="787">
        <f>'B-01-FIII-02'!C2</f>
        <v>0</v>
      </c>
      <c r="H85" s="676" t="str">
        <f>IF('B-01-FIII-02'!D2=D2,"",'B-01-FIII-02'!D2)</f>
        <v/>
      </c>
      <c r="I85" s="676" t="str">
        <f>IF('B-01-FIII-02'!E2=E2,"",'B-01-FIII-02'!E2)</f>
        <v/>
      </c>
    </row>
    <row r="86" spans="1:9" ht="16.5" customHeight="1" x14ac:dyDescent="0.3">
      <c r="A86" s="413"/>
      <c r="B86" s="414">
        <f>COUNT(B$9:$B85)+1</f>
        <v>60</v>
      </c>
      <c r="C86" s="742" t="s">
        <v>143</v>
      </c>
      <c r="D86" s="307" t="s">
        <v>158</v>
      </c>
      <c r="E86" s="783">
        <f>'B-01-FIII-10-1'!E4</f>
        <v>0</v>
      </c>
      <c r="F86" s="787">
        <f>'B-01-FIII-10-1'!B2</f>
        <v>0</v>
      </c>
      <c r="G86" s="787">
        <f>'B-01-FIII-10-1'!C2</f>
        <v>0</v>
      </c>
      <c r="H86" s="676" t="str">
        <f>IF('B-01-FIII-10-1'!D2=D2,"",'B-01-FIII-10-1'!D2)</f>
        <v/>
      </c>
      <c r="I86" s="676" t="str">
        <f>IF('B-01-FIII-10-1'!E2=E2,"",'B-01-FIII-10-1'!E2)</f>
        <v/>
      </c>
    </row>
    <row r="87" spans="1:9" ht="16.5" customHeight="1" x14ac:dyDescent="0.3">
      <c r="A87" s="413"/>
      <c r="B87" s="414">
        <f>COUNT(B$9:$B86)+1</f>
        <v>61</v>
      </c>
      <c r="C87" s="742" t="s">
        <v>144</v>
      </c>
      <c r="D87" s="307" t="s">
        <v>175</v>
      </c>
      <c r="E87" s="783">
        <f>'B-01-FIII-10-2'!E4</f>
        <v>0</v>
      </c>
      <c r="F87" s="787">
        <f>'B-01-FIII-10-2'!B2</f>
        <v>0</v>
      </c>
      <c r="G87" s="787">
        <f>'B-01-FIII-10-2'!C2</f>
        <v>0</v>
      </c>
      <c r="H87" s="676" t="str">
        <f>IF('B-01-FIII-10-2'!D2=D2,"",'B-01-FIII-10-2'!D2)</f>
        <v/>
      </c>
      <c r="I87" s="676" t="str">
        <f>IF('B-01-FIII-10-2'!E2=E2,"",'B-01-FIII-10-2'!E2)</f>
        <v/>
      </c>
    </row>
    <row r="88" spans="1:9" ht="16.5" customHeight="1" x14ac:dyDescent="0.3">
      <c r="A88" s="413"/>
      <c r="B88" s="414">
        <f>COUNT(B$9:$B87)+1</f>
        <v>62</v>
      </c>
      <c r="C88" s="742" t="s">
        <v>145</v>
      </c>
      <c r="D88" s="307" t="s">
        <v>176</v>
      </c>
      <c r="E88" s="783">
        <f>'B-01-FIII-10-3'!E4</f>
        <v>0</v>
      </c>
      <c r="F88" s="787">
        <f>'B-01-FIII-10-3'!B2</f>
        <v>0</v>
      </c>
      <c r="G88" s="787">
        <f>'B-01-FIII-10-3'!C2</f>
        <v>0</v>
      </c>
      <c r="H88" s="676" t="str">
        <f>IF('B-01-FIII-10-3'!D2=D2,"",'B-01-FIII-10-3'!D2)</f>
        <v/>
      </c>
      <c r="I88" s="676" t="str">
        <f>IF('B-01-FIII-10-3'!E2=E2,"",'B-01-FIII-10-3'!E2)</f>
        <v/>
      </c>
    </row>
    <row r="89" spans="1:9" ht="16.5" customHeight="1" x14ac:dyDescent="0.3">
      <c r="A89" s="413"/>
      <c r="B89" s="414">
        <f>COUNT(B$9:$B88)+1</f>
        <v>63</v>
      </c>
      <c r="C89" s="742" t="s">
        <v>146</v>
      </c>
      <c r="D89" s="307" t="s">
        <v>177</v>
      </c>
      <c r="E89" s="783">
        <f>'B-01-FIII-10-4'!D4</f>
        <v>0</v>
      </c>
      <c r="F89" s="787">
        <f>'B-01-FIII-10-4'!B2</f>
        <v>0</v>
      </c>
      <c r="G89" s="787">
        <f>'B-01-FIII-10-4'!C2</f>
        <v>0</v>
      </c>
      <c r="H89" s="676" t="str">
        <f>IF('B-01-FIII-10-4'!D2=D2,"",'B-01-FIII-10-4'!D2)</f>
        <v/>
      </c>
      <c r="I89" s="676" t="str">
        <f>IF('B-01-FIII-10-4'!E2=E2,"",'B-01-FIII-10-4'!E2)</f>
        <v/>
      </c>
    </row>
    <row r="90" spans="1:9" ht="16.5" customHeight="1" x14ac:dyDescent="0.3">
      <c r="A90" s="413"/>
      <c r="B90" s="414">
        <f>COUNT(B$9:$B89)+1</f>
        <v>64</v>
      </c>
      <c r="C90" s="742" t="s">
        <v>147</v>
      </c>
      <c r="D90" s="307" t="s">
        <v>178</v>
      </c>
      <c r="E90" s="783">
        <f>'B-01-FIII-10-5'!E4</f>
        <v>0</v>
      </c>
      <c r="F90" s="787">
        <f>'B-01-FIII-10-5'!B2</f>
        <v>0</v>
      </c>
      <c r="G90" s="787">
        <f>'B-01-FIII-10-5'!C2</f>
        <v>0</v>
      </c>
      <c r="H90" s="676" t="str">
        <f>IF('B-01-FIII-10-5'!D2=D2,"",'B-01-FIII-10-5'!D2)</f>
        <v/>
      </c>
      <c r="I90" s="676" t="str">
        <f>IF('B-01-FIII-10-5'!E2=E2,"",'B-01-FIII-10-5'!E2)</f>
        <v/>
      </c>
    </row>
    <row r="91" spans="1:9" ht="16.5" customHeight="1" x14ac:dyDescent="0.3">
      <c r="A91" s="413"/>
      <c r="B91" s="414">
        <f>COUNT(B$9:$B90)+1</f>
        <v>65</v>
      </c>
      <c r="C91" s="742" t="s">
        <v>148</v>
      </c>
      <c r="D91" s="307" t="s">
        <v>179</v>
      </c>
      <c r="E91" s="783">
        <f>'B-01-FIII-10-6'!F4</f>
        <v>0</v>
      </c>
      <c r="F91" s="787">
        <f>'B-01-FIII-10-6'!B2</f>
        <v>0</v>
      </c>
      <c r="G91" s="787">
        <f>'B-01-FIII-10-6'!C2</f>
        <v>0</v>
      </c>
      <c r="H91" s="676" t="str">
        <f>IF('B-01-FIII-10-6'!D2=D2,"",'B-01-FIII-10-6'!D2)</f>
        <v/>
      </c>
      <c r="I91" s="676" t="str">
        <f>IF('B-01-FIII-10-6'!E2=E2,"",'B-01-FIII-10-6'!E2)</f>
        <v/>
      </c>
    </row>
    <row r="92" spans="1:9" ht="16.5" customHeight="1" x14ac:dyDescent="0.3">
      <c r="A92" s="413"/>
      <c r="B92" s="414">
        <f>COUNT(B$9:$B91)+1</f>
        <v>66</v>
      </c>
      <c r="C92" s="742" t="s">
        <v>149</v>
      </c>
      <c r="D92" s="307" t="s">
        <v>1165</v>
      </c>
      <c r="E92" s="783">
        <f>'B-01-FIII-10-7'!F4</f>
        <v>0</v>
      </c>
      <c r="F92" s="787">
        <f>'B-01-FIII-10-7'!B2</f>
        <v>0</v>
      </c>
      <c r="G92" s="787">
        <f>'B-01-FIII-10-7'!C2</f>
        <v>0</v>
      </c>
      <c r="H92" s="676" t="str">
        <f>IF('B-01-FIII-10-7'!D2=D2,"",'B-01-FIII-10-7'!D2)</f>
        <v/>
      </c>
      <c r="I92" s="676" t="str">
        <f>IF('B-01-FIII-10-7'!E2=E2,"",'B-01-FIII-10-7'!E2)</f>
        <v/>
      </c>
    </row>
    <row r="93" spans="1:9" ht="16.5" customHeight="1" x14ac:dyDescent="0.3">
      <c r="A93" s="413" t="s">
        <v>180</v>
      </c>
      <c r="B93" s="742"/>
      <c r="C93" s="742"/>
      <c r="D93" s="307"/>
      <c r="E93" s="782"/>
      <c r="F93" s="786"/>
      <c r="G93" s="786"/>
      <c r="H93" s="413"/>
      <c r="I93" s="413"/>
    </row>
    <row r="94" spans="1:9" ht="16.5" customHeight="1" x14ac:dyDescent="0.3">
      <c r="A94" s="117"/>
      <c r="B94" s="414">
        <f>COUNT(B$9:$B93)+1</f>
        <v>67</v>
      </c>
      <c r="C94" s="742" t="s">
        <v>88</v>
      </c>
      <c r="D94" s="307" t="s">
        <v>151</v>
      </c>
      <c r="E94" s="783">
        <f>'B-01-G-01'!D5</f>
        <v>0</v>
      </c>
      <c r="F94" s="787">
        <f>'B-01-G-01'!B2</f>
        <v>0</v>
      </c>
      <c r="G94" s="787">
        <f>'B-01-G-01'!C2</f>
        <v>0</v>
      </c>
      <c r="H94" s="676" t="str">
        <f>IF('B-01-G-01'!D2=D2,"",'B-01-G-01'!D2)</f>
        <v>NINCS FK. ADAT</v>
      </c>
      <c r="I94" s="676" t="str">
        <f>IF('B-01-G-01'!E2=E2,"",'B-01-G-01'!E2)</f>
        <v/>
      </c>
    </row>
    <row r="95" spans="1:9" ht="16.5" customHeight="1" x14ac:dyDescent="0.3">
      <c r="A95" s="413"/>
      <c r="B95" s="414">
        <f>COUNT(B$9:$B94)+1</f>
        <v>68</v>
      </c>
      <c r="C95" s="742" t="s">
        <v>89</v>
      </c>
      <c r="D95" s="307" t="s">
        <v>78</v>
      </c>
      <c r="E95" s="783">
        <f>'B-01-G-02'!F3</f>
        <v>0</v>
      </c>
      <c r="F95" s="787">
        <f>'B-01-G-02'!B2</f>
        <v>0</v>
      </c>
      <c r="G95" s="787">
        <f>'B-01-G-02'!C2</f>
        <v>0</v>
      </c>
      <c r="H95" s="676" t="str">
        <f>IF('B-01-G-02'!D2=D2,"",'B-01-G-02'!D2)</f>
        <v/>
      </c>
      <c r="I95" s="676" t="str">
        <f>IF('B-01-G-02'!E2=E2,"",'B-01-G-02'!E2)</f>
        <v/>
      </c>
    </row>
    <row r="96" spans="1:9" ht="16.5" customHeight="1" thickBot="1" x14ac:dyDescent="0.35">
      <c r="A96" s="417"/>
      <c r="B96" s="418">
        <f>COUNT(B$9:$B95)+1</f>
        <v>69</v>
      </c>
      <c r="C96" s="674" t="s">
        <v>90</v>
      </c>
      <c r="D96" s="826" t="s">
        <v>180</v>
      </c>
      <c r="E96" s="784">
        <f>'B-01-G-10-01'!G5</f>
        <v>0</v>
      </c>
      <c r="F96" s="788">
        <f>'B-01-G-10-01'!B2</f>
        <v>0</v>
      </c>
      <c r="G96" s="788">
        <f>'B-01-G-10-01'!C2</f>
        <v>0</v>
      </c>
      <c r="H96" s="677" t="str">
        <f>IF('B-01-G-10-01'!D2=D2,"",'B-01-G-10-01'!D2)</f>
        <v/>
      </c>
      <c r="I96" s="677" t="str">
        <f>IF('B-01-G-10-01'!E2=E2,"",'B-01-G-10-01'!E2)</f>
        <v/>
      </c>
    </row>
    <row r="97" spans="1:9" ht="16.5" customHeight="1" thickTop="1" x14ac:dyDescent="0.3">
      <c r="A97" s="415" t="s">
        <v>36</v>
      </c>
      <c r="B97" s="742"/>
      <c r="C97" s="742"/>
      <c r="D97" s="307"/>
      <c r="E97" s="782"/>
      <c r="F97" s="786"/>
      <c r="G97" s="786"/>
      <c r="H97" s="413"/>
      <c r="I97" s="413"/>
    </row>
    <row r="98" spans="1:9" ht="16.5" customHeight="1" x14ac:dyDescent="0.3">
      <c r="A98" s="413" t="s">
        <v>782</v>
      </c>
      <c r="B98" s="742"/>
      <c r="C98" s="742"/>
      <c r="D98" s="307"/>
      <c r="E98" s="782"/>
      <c r="F98" s="786"/>
      <c r="G98" s="786"/>
      <c r="H98" s="413"/>
      <c r="I98" s="413"/>
    </row>
    <row r="99" spans="1:9" ht="16.5" customHeight="1" x14ac:dyDescent="0.3">
      <c r="A99" s="117"/>
      <c r="B99" s="414">
        <f>COUNT(B$9:$B98)+1</f>
        <v>70</v>
      </c>
      <c r="C99" s="742" t="s">
        <v>35</v>
      </c>
      <c r="D99" s="307" t="s">
        <v>181</v>
      </c>
      <c r="E99" s="785">
        <f>'B-01-EK-ÖK'!G5</f>
        <v>0</v>
      </c>
      <c r="F99" s="787">
        <f>IF(Alapa!C31="Forgalmi költség eljárással","NEM LÉNYEGES",'B-01-EK-ÖK'!B2)</f>
        <v>0</v>
      </c>
      <c r="G99" s="787">
        <f>'B-01-EK-ÖK'!C2</f>
        <v>0</v>
      </c>
      <c r="H99" s="676" t="str">
        <f>IF('B-01-EK-ÖK'!D2=D2,"",'B-01-EK-ÖK'!D2)</f>
        <v>NINCS FK. ADAT</v>
      </c>
      <c r="I99" s="676" t="str">
        <f>IF('B-01-EK-ÖK'!E2=E2,"",'B-01-EK-ÖK'!E2)</f>
        <v/>
      </c>
    </row>
    <row r="100" spans="1:9" ht="16.5" customHeight="1" x14ac:dyDescent="0.3">
      <c r="A100" s="413"/>
      <c r="B100" s="416">
        <f>COUNT(B$9:$B99)+1</f>
        <v>71</v>
      </c>
      <c r="C100" s="741" t="s">
        <v>33</v>
      </c>
      <c r="D100" s="827" t="s">
        <v>78</v>
      </c>
      <c r="E100" s="785">
        <f>'B-01-EK-ÖK-01'!F3</f>
        <v>0</v>
      </c>
      <c r="F100" s="787">
        <f>IF(Alapa!C31="Forgalmi költség eljárással","NEM LÉNYEGES",'B-01-EK-ÖK-01'!B2)</f>
        <v>0</v>
      </c>
      <c r="G100" s="787">
        <f>'B-01-EK-ÖK-01'!C2</f>
        <v>0</v>
      </c>
      <c r="H100" s="676" t="str">
        <f>IF('B-01-EK-ÖK-01'!D2=D2,"",'B-01-EK-ÖK-01'!D2)</f>
        <v/>
      </c>
      <c r="I100" s="676" t="str">
        <f>IF('B-01-EK-ÖK-01'!E2=E2,"",'B-01-EK-ÖK-01'!E2)</f>
        <v/>
      </c>
    </row>
    <row r="101" spans="1:9" ht="16.5" customHeight="1" x14ac:dyDescent="0.3">
      <c r="A101" s="413"/>
      <c r="B101" s="414">
        <f>COUNT(B$9:$B100)+1</f>
        <v>72</v>
      </c>
      <c r="C101" s="742" t="s">
        <v>39</v>
      </c>
      <c r="D101" s="307" t="s">
        <v>182</v>
      </c>
      <c r="E101" s="783">
        <f>'B-01-EK-FO'!G5</f>
        <v>0</v>
      </c>
      <c r="F101" s="787">
        <f>IF(Alapa!C31="Összköltség eljárással","NEM LÉNYEGES",'B-01-EK-FO'!B2)</f>
        <v>0</v>
      </c>
      <c r="G101" s="787">
        <f>'B-01-EK-FO'!C2</f>
        <v>0</v>
      </c>
      <c r="H101" s="676" t="str">
        <f>IF('B-01-EK-FO'!D2=D2,"",'B-01-EK-FO'!D2)</f>
        <v>NINCS FK. ADAT</v>
      </c>
      <c r="I101" s="676" t="str">
        <f>IF('B-01-EK-FO'!E2=E2,"",'B-01-EK-FO'!E2)</f>
        <v/>
      </c>
    </row>
    <row r="102" spans="1:9" ht="16.5" customHeight="1" x14ac:dyDescent="0.3">
      <c r="A102" s="413"/>
      <c r="B102" s="416">
        <f>COUNT(B$9:$B101)+1</f>
        <v>73</v>
      </c>
      <c r="C102" s="741" t="s">
        <v>51</v>
      </c>
      <c r="D102" s="827" t="s">
        <v>78</v>
      </c>
      <c r="E102" s="783">
        <f>'B-01-EK-FO-01'!F3</f>
        <v>0</v>
      </c>
      <c r="F102" s="787">
        <f>IF(Alapa!C31="Összköltség eljárással","NEM LÉNYEGES",'B-01-EK-FO-01'!B2)</f>
        <v>0</v>
      </c>
      <c r="G102" s="787">
        <f>'B-01-EK-FO-01'!C2</f>
        <v>0</v>
      </c>
      <c r="H102" s="676" t="str">
        <f>IF('B-01-EK-FO-01'!D2=D2,"",'B-01-EK-FO-01'!D2)</f>
        <v/>
      </c>
      <c r="I102" s="676" t="str">
        <f>IF('B-01-EK-FO-01'!E2=E2,"",'B-01-EK-FO-01'!E2)</f>
        <v/>
      </c>
    </row>
    <row r="103" spans="1:9" ht="16.5" customHeight="1" x14ac:dyDescent="0.3">
      <c r="A103" s="413" t="s">
        <v>83</v>
      </c>
      <c r="B103" s="742"/>
      <c r="C103" s="742"/>
      <c r="D103" s="307"/>
      <c r="E103" s="782"/>
      <c r="F103" s="786"/>
      <c r="G103" s="786"/>
      <c r="H103" s="413"/>
      <c r="I103" s="413"/>
    </row>
    <row r="104" spans="1:9" ht="16.5" customHeight="1" x14ac:dyDescent="0.3">
      <c r="A104" s="117"/>
      <c r="B104" s="414">
        <f>COUNT(B$9:$B103)+1</f>
        <v>74</v>
      </c>
      <c r="C104" s="742" t="s">
        <v>71</v>
      </c>
      <c r="D104" s="307" t="s">
        <v>83</v>
      </c>
      <c r="E104" s="783">
        <f>'B-01-EK-PU'!G5</f>
        <v>0</v>
      </c>
      <c r="F104" s="787">
        <f>'B-01-EK-PU'!B2</f>
        <v>0</v>
      </c>
      <c r="G104" s="787">
        <f>'B-01-EK-PU'!C2</f>
        <v>0</v>
      </c>
      <c r="H104" s="676" t="str">
        <f>IF('B-01-EK-PU'!F2=D2,"",'B-01-EK-PU'!F2)</f>
        <v>NINCS FK. ADAT</v>
      </c>
      <c r="I104" s="676" t="str">
        <f>IF('B-01-EK-PU'!G2=E2,"",'B-01-EK-PU'!G2)</f>
        <v/>
      </c>
    </row>
    <row r="105" spans="1:9" ht="16.5" customHeight="1" x14ac:dyDescent="0.3">
      <c r="A105" s="413"/>
      <c r="B105" s="416">
        <f>COUNT(B$9:$B104)+1</f>
        <v>75</v>
      </c>
      <c r="C105" s="741" t="s">
        <v>72</v>
      </c>
      <c r="D105" s="827" t="s">
        <v>78</v>
      </c>
      <c r="E105" s="783">
        <f>'B-01-EK-PU-01'!F3</f>
        <v>0</v>
      </c>
      <c r="F105" s="787">
        <f>'B-01-EK-PU-01'!B2</f>
        <v>0</v>
      </c>
      <c r="G105" s="787">
        <f>'B-01-EK-PU-01'!C2</f>
        <v>0</v>
      </c>
      <c r="H105" s="676" t="str">
        <f>IF('B-01-EK-PU-01'!D2=D2,"",'B-01-EK-PU-01'!D2)</f>
        <v/>
      </c>
      <c r="I105" s="676" t="str">
        <f>IF('B-01-EK-PU-01'!E2=E2,"",'B-01-EK-PU-01'!E2)</f>
        <v/>
      </c>
    </row>
    <row r="106" spans="1:9" ht="16.5" customHeight="1" x14ac:dyDescent="0.3">
      <c r="A106" s="413" t="s">
        <v>86</v>
      </c>
      <c r="B106" s="742"/>
      <c r="C106" s="742"/>
      <c r="D106" s="307"/>
      <c r="E106" s="782"/>
      <c r="F106" s="786"/>
      <c r="G106" s="786"/>
      <c r="H106" s="413"/>
      <c r="I106" s="413"/>
    </row>
    <row r="107" spans="1:9" ht="16.5" customHeight="1" x14ac:dyDescent="0.3">
      <c r="A107" s="117"/>
      <c r="B107" s="414">
        <f>COUNT(B$9:$B106)+1</f>
        <v>76</v>
      </c>
      <c r="C107" s="742" t="s">
        <v>75</v>
      </c>
      <c r="D107" s="307" t="s">
        <v>86</v>
      </c>
      <c r="E107" s="783">
        <f>'B-01-EK-AE'!G5</f>
        <v>0</v>
      </c>
      <c r="F107" s="787">
        <f>'B-01-EK-AE'!B2</f>
        <v>0</v>
      </c>
      <c r="G107" s="787">
        <f>'B-01-EK-AE'!C2</f>
        <v>0</v>
      </c>
      <c r="H107" s="676" t="str">
        <f>IF('B-01-EK-AE'!F2=D2,"",'B-01-EK-AE'!F2)</f>
        <v>NINCS FK. ADAT</v>
      </c>
      <c r="I107" s="676" t="str">
        <f>IF('B-01-EK-AE'!G2=E2,"",'B-01-EK-AE'!G2)</f>
        <v/>
      </c>
    </row>
    <row r="108" spans="1:9" ht="16.5" customHeight="1" thickBot="1" x14ac:dyDescent="0.35">
      <c r="A108" s="417"/>
      <c r="B108" s="418">
        <f>COUNT(B$9:$B107)+1</f>
        <v>77</v>
      </c>
      <c r="C108" s="674" t="s">
        <v>73</v>
      </c>
      <c r="D108" s="826" t="s">
        <v>78</v>
      </c>
      <c r="E108" s="784">
        <f>'B-01-EK-AE-01'!F3</f>
        <v>0</v>
      </c>
      <c r="F108" s="788">
        <f>'B-01-EK-AE-01'!B2</f>
        <v>0</v>
      </c>
      <c r="G108" s="788">
        <f>'B-01-EK-AE-01'!C2</f>
        <v>0</v>
      </c>
      <c r="H108" s="677" t="str">
        <f>IF('B-01-EK-AE-01'!D2=D2,"",'B-01-EK-AE-01'!D2)</f>
        <v/>
      </c>
      <c r="I108" s="677" t="str">
        <f>IF('B-01-EK-AE-01'!E2=E2,"",'B-01-EK-AE-01'!E2)</f>
        <v/>
      </c>
    </row>
    <row r="109" spans="1:9" ht="16.5" customHeight="1" thickTop="1" x14ac:dyDescent="0.3">
      <c r="A109" s="413" t="s">
        <v>926</v>
      </c>
      <c r="B109" s="742"/>
      <c r="C109" s="742"/>
      <c r="D109" s="307"/>
      <c r="E109" s="921"/>
      <c r="F109" s="922"/>
      <c r="G109" s="922"/>
      <c r="H109" s="53"/>
      <c r="I109" s="53"/>
    </row>
    <row r="110" spans="1:9" ht="16.5" customHeight="1" thickBot="1" x14ac:dyDescent="0.35">
      <c r="A110" s="417"/>
      <c r="B110" s="418">
        <f>COUNT(B$9:$B109)+1</f>
        <v>78</v>
      </c>
      <c r="C110" s="674" t="s">
        <v>927</v>
      </c>
      <c r="D110" s="826" t="s">
        <v>1164</v>
      </c>
      <c r="E110" s="784">
        <f>'E-01-KAPCS'!G4</f>
        <v>0</v>
      </c>
      <c r="F110" s="788">
        <f>'E-01-KAPCS'!B2</f>
        <v>0</v>
      </c>
      <c r="G110" s="788">
        <f>'E-01-KAPCS'!C2</f>
        <v>0</v>
      </c>
      <c r="H110" s="677" t="str">
        <f>IF('E-01-KAPCS'!D2=D2,"",'E-01-KAPCS'!D2)</f>
        <v/>
      </c>
      <c r="I110" s="677" t="str">
        <f>IF('E-01-KAPCS'!E2=E2,"",'E-01-KAPCS'!E2)</f>
        <v/>
      </c>
    </row>
    <row r="111" spans="1:9" ht="16.5" customHeight="1" thickTop="1" x14ac:dyDescent="0.3">
      <c r="A111" s="863"/>
      <c r="B111" s="863"/>
      <c r="C111" s="864"/>
      <c r="D111" s="864"/>
      <c r="E111" s="864"/>
      <c r="F111" s="864"/>
      <c r="G111" s="864"/>
      <c r="H111" s="864"/>
      <c r="I111" s="864"/>
    </row>
    <row r="112" spans="1:9" ht="16.5" customHeight="1" thickBot="1" x14ac:dyDescent="0.35">
      <c r="A112" s="1231"/>
      <c r="B112" s="1024" t="s">
        <v>1239</v>
      </c>
      <c r="C112" s="1232"/>
      <c r="D112" s="1232"/>
      <c r="E112" s="864"/>
      <c r="F112" s="1235"/>
      <c r="G112" s="1237" t="s">
        <v>1240</v>
      </c>
      <c r="H112" s="1234"/>
      <c r="I112" s="864"/>
    </row>
    <row r="113" spans="1:10" ht="16.5" customHeight="1" thickTop="1" x14ac:dyDescent="0.3">
      <c r="A113" s="1231"/>
      <c r="B113" s="1231"/>
      <c r="C113" s="1231"/>
      <c r="D113" s="1027" t="s">
        <v>1238</v>
      </c>
      <c r="E113" s="1236"/>
      <c r="F113" s="1236"/>
      <c r="G113" s="1236"/>
      <c r="H113" s="1236"/>
      <c r="I113" s="1236"/>
    </row>
    <row r="114" spans="1:10" ht="16.5" customHeight="1" x14ac:dyDescent="0.3">
      <c r="A114" s="863"/>
      <c r="B114" s="863"/>
      <c r="C114" s="863"/>
      <c r="D114" s="863"/>
      <c r="E114" s="1236"/>
      <c r="F114" s="1236"/>
      <c r="G114" s="1236"/>
      <c r="H114" s="1236"/>
      <c r="I114" s="1236"/>
    </row>
    <row r="115" spans="1:10" ht="16.5" customHeight="1" x14ac:dyDescent="0.3">
      <c r="A115" s="863"/>
      <c r="B115" s="863"/>
      <c r="C115" s="863"/>
      <c r="D115" s="863"/>
      <c r="E115" s="1236"/>
      <c r="F115" s="1236"/>
      <c r="G115" s="1236"/>
      <c r="H115" s="1236"/>
      <c r="I115" s="1236"/>
    </row>
    <row r="116" spans="1:10" ht="16.5" customHeight="1" x14ac:dyDescent="0.3">
      <c r="A116" s="863"/>
      <c r="B116" s="863"/>
      <c r="C116" s="863"/>
      <c r="D116" s="863"/>
      <c r="E116" s="1236"/>
      <c r="F116" s="1236"/>
      <c r="G116" s="1236"/>
      <c r="H116" s="1236"/>
      <c r="I116" s="1236"/>
    </row>
    <row r="117" spans="1:10" ht="16.5" customHeight="1" x14ac:dyDescent="0.3">
      <c r="A117" s="868"/>
      <c r="B117" s="863"/>
      <c r="C117" s="863"/>
      <c r="D117" s="863"/>
      <c r="E117" s="863"/>
      <c r="F117" s="863"/>
      <c r="G117" s="863"/>
      <c r="H117" s="863"/>
      <c r="I117" s="863"/>
    </row>
    <row r="118" spans="1:10" ht="16.5" customHeight="1" x14ac:dyDescent="0.3">
      <c r="A118" s="865" t="s">
        <v>882</v>
      </c>
      <c r="B118" s="863"/>
      <c r="C118" s="863"/>
      <c r="D118" s="863"/>
      <c r="E118" s="863"/>
      <c r="F118" s="863"/>
      <c r="G118" s="863"/>
      <c r="H118" s="863"/>
      <c r="I118" s="863"/>
    </row>
    <row r="119" spans="1:10" ht="33" x14ac:dyDescent="0.3">
      <c r="A119" s="1143" t="str">
        <f>CONCATENATE("Alulírottak igazoljuk, hogy a ",A1," táblarendszerben közölt adatok a számvitelről szóló 2000. évi C. törvény 69. § (1)-(2) bekezdéseiben fogaltaknak megfelelően megegyeznek a ",D4," gazdálkodó ",A5,"-i leltárában szereplő eszközök és források mennyiségével és értékével.  ")</f>
        <v xml:space="preserve">Alulírottak igazoljuk, hogy a B-01 Leltár és Eredmény táblarendszerben közölt adatok a számvitelről szóló 2000. évi C. törvény 69. § (1)-(2) bekezdéseiben fogaltaknak megfelelően megegyeznek a 0 gazdálkodó 0-i leltárában szereplő eszközök és források mennyiségével és értékével.  </v>
      </c>
      <c r="B119" s="1143"/>
      <c r="C119" s="1143"/>
      <c r="D119" s="1143"/>
      <c r="E119" s="1143"/>
      <c r="F119" s="1143"/>
      <c r="G119" s="1143"/>
      <c r="H119" s="1143"/>
      <c r="I119" s="863"/>
      <c r="J119" s="1030" t="s">
        <v>1049</v>
      </c>
    </row>
    <row r="120" spans="1:10" ht="16.5" customHeight="1" x14ac:dyDescent="0.3">
      <c r="A120" s="863" t="s">
        <v>1033</v>
      </c>
      <c r="B120" s="863"/>
      <c r="C120" s="863"/>
      <c r="D120" s="863"/>
      <c r="E120" s="867" t="s">
        <v>1235</v>
      </c>
      <c r="F120" s="1233" t="s">
        <v>1233</v>
      </c>
      <c r="G120" s="863"/>
      <c r="H120" s="863"/>
      <c r="I120" s="863"/>
    </row>
    <row r="121" spans="1:10" ht="16.5" customHeight="1" x14ac:dyDescent="0.3">
      <c r="A121" s="863" t="s">
        <v>1034</v>
      </c>
      <c r="B121" s="863"/>
      <c r="C121" s="863"/>
      <c r="D121" s="863"/>
      <c r="E121" s="863"/>
      <c r="F121" s="864" t="s">
        <v>1236</v>
      </c>
      <c r="G121" s="863"/>
      <c r="H121" s="863"/>
      <c r="I121" s="863"/>
    </row>
    <row r="122" spans="1:10" ht="16.5" customHeight="1" x14ac:dyDescent="0.3">
      <c r="A122" s="863" t="s">
        <v>887</v>
      </c>
      <c r="B122" s="863"/>
      <c r="C122" s="863"/>
      <c r="D122" s="863"/>
      <c r="E122" s="863"/>
      <c r="F122" s="864" t="s">
        <v>1237</v>
      </c>
      <c r="G122" s="863"/>
      <c r="H122" s="863"/>
      <c r="I122" s="863"/>
    </row>
    <row r="123" spans="1:10" ht="16.5" customHeight="1" x14ac:dyDescent="0.3">
      <c r="A123" s="863"/>
      <c r="B123" s="863"/>
      <c r="C123" s="863"/>
      <c r="D123" s="863"/>
      <c r="E123" s="863"/>
      <c r="F123" s="863"/>
      <c r="G123" s="863"/>
      <c r="H123" s="863"/>
      <c r="I123" s="863"/>
    </row>
    <row r="124" spans="1:10" ht="16.5" customHeight="1" x14ac:dyDescent="0.3">
      <c r="A124" s="863"/>
      <c r="B124" s="863"/>
      <c r="C124" s="863"/>
      <c r="D124" s="863"/>
      <c r="E124" s="863"/>
      <c r="F124" s="863"/>
      <c r="G124" s="863"/>
      <c r="H124" s="863"/>
      <c r="I124" s="863"/>
    </row>
    <row r="125" spans="1:10" ht="16.5" customHeight="1" thickBot="1" x14ac:dyDescent="0.35">
      <c r="A125" s="1024" t="s">
        <v>1035</v>
      </c>
      <c r="B125" s="1025"/>
      <c r="C125" s="1025"/>
      <c r="D125" s="1026">
        <f>Import_M!F63</f>
        <v>0</v>
      </c>
      <c r="E125" s="1024" t="s">
        <v>1036</v>
      </c>
      <c r="F125" s="1025"/>
      <c r="G125" s="1027" t="s">
        <v>1037</v>
      </c>
      <c r="H125" s="1026">
        <f>Import_M!F74</f>
        <v>0</v>
      </c>
      <c r="I125" s="1024" t="str">
        <f>IF(H125&lt;0,"E Ft veszteség",(IF(H125=0,"","E Ft nyereség")))</f>
        <v/>
      </c>
    </row>
    <row r="126" spans="1:10" ht="16.5" customHeight="1" thickTop="1" x14ac:dyDescent="0.3">
      <c r="A126" s="863"/>
      <c r="B126" s="863"/>
      <c r="C126" s="863"/>
      <c r="D126" s="863"/>
      <c r="E126" s="863"/>
      <c r="F126" s="863"/>
      <c r="G126" s="863"/>
      <c r="H126" s="863"/>
      <c r="I126" s="863"/>
    </row>
    <row r="127" spans="1:10" ht="16.5" customHeight="1" x14ac:dyDescent="0.3">
      <c r="A127" s="866">
        <f>E108</f>
        <v>0</v>
      </c>
      <c r="B127" s="863"/>
      <c r="C127" s="863"/>
      <c r="D127" s="863"/>
      <c r="E127" s="863"/>
      <c r="F127" s="863"/>
      <c r="G127" s="863"/>
      <c r="H127" s="863"/>
      <c r="I127" s="863"/>
    </row>
    <row r="128" spans="1:10" ht="16.5" customHeight="1" x14ac:dyDescent="0.3">
      <c r="A128" s="866"/>
      <c r="B128" s="863"/>
      <c r="C128" s="863"/>
      <c r="D128" s="863"/>
      <c r="E128" s="863"/>
      <c r="F128" s="863"/>
      <c r="G128" s="863"/>
      <c r="H128" s="863"/>
      <c r="I128" s="863"/>
    </row>
    <row r="129" spans="1:9" ht="16.5" customHeight="1" x14ac:dyDescent="0.3">
      <c r="A129" s="863"/>
      <c r="B129" s="863"/>
      <c r="C129" s="867" t="s">
        <v>884</v>
      </c>
      <c r="D129" s="869"/>
      <c r="E129" s="863"/>
      <c r="F129" s="863"/>
      <c r="G129" s="867" t="s">
        <v>885</v>
      </c>
      <c r="H129" s="869"/>
      <c r="I129" s="863"/>
    </row>
    <row r="130" spans="1:9" ht="16.5" customHeight="1" x14ac:dyDescent="0.3">
      <c r="A130" s="863"/>
      <c r="B130" s="863"/>
      <c r="C130" s="867" t="s">
        <v>883</v>
      </c>
      <c r="D130" s="870">
        <f>Alapa!M3</f>
        <v>0</v>
      </c>
      <c r="E130" s="864"/>
      <c r="F130" s="864"/>
      <c r="G130" s="867" t="s">
        <v>886</v>
      </c>
      <c r="H130" s="870">
        <f>Alapa!M4</f>
        <v>0</v>
      </c>
      <c r="I130" s="864"/>
    </row>
    <row r="131" spans="1:9" ht="16.5" customHeight="1" x14ac:dyDescent="0.3">
      <c r="A131" s="866"/>
      <c r="B131" s="863"/>
      <c r="C131" s="863"/>
      <c r="D131" s="863"/>
      <c r="E131" s="863"/>
      <c r="F131" s="863"/>
      <c r="G131" s="863"/>
      <c r="H131" s="863"/>
      <c r="I131" s="863"/>
    </row>
    <row r="132" spans="1:9" ht="16.5" customHeight="1" x14ac:dyDescent="0.3">
      <c r="A132" s="866"/>
      <c r="B132" s="863"/>
      <c r="C132" s="863"/>
      <c r="D132" s="1028" t="s">
        <v>1038</v>
      </c>
      <c r="E132" s="1029"/>
      <c r="F132" s="1029"/>
      <c r="G132" s="863"/>
      <c r="H132" s="863"/>
      <c r="I132" s="863"/>
    </row>
    <row r="133" spans="1:9" ht="16.5" customHeight="1" x14ac:dyDescent="0.3">
      <c r="A133" s="866"/>
      <c r="B133" s="863"/>
      <c r="C133" s="863"/>
      <c r="D133" s="1028" t="s">
        <v>1039</v>
      </c>
      <c r="E133" s="1142">
        <f>Alapa!M2</f>
        <v>0</v>
      </c>
      <c r="F133" s="1142"/>
      <c r="G133" s="863"/>
      <c r="H133" s="863"/>
      <c r="I133" s="863"/>
    </row>
    <row r="134" spans="1:9" ht="16.5" customHeight="1" x14ac:dyDescent="0.3">
      <c r="A134" s="52"/>
      <c r="B134" s="52"/>
    </row>
    <row r="135" spans="1:9" ht="16.5" customHeight="1" x14ac:dyDescent="0.3">
      <c r="A135" s="52"/>
      <c r="B135" s="52"/>
    </row>
    <row r="136" spans="1:9" ht="16.5" customHeight="1" x14ac:dyDescent="0.3"/>
    <row r="137" spans="1:9" ht="16.5" customHeight="1" x14ac:dyDescent="0.3"/>
    <row r="138" spans="1:9" ht="16.5" customHeight="1" x14ac:dyDescent="0.3"/>
    <row r="139" spans="1:9" ht="16.5" customHeight="1" x14ac:dyDescent="0.3"/>
    <row r="140" spans="1:9" ht="16.5" customHeight="1" x14ac:dyDescent="0.3"/>
    <row r="141" spans="1:9" ht="16.5" customHeight="1" x14ac:dyDescent="0.3"/>
    <row r="142" spans="1:9" ht="16.5" customHeight="1" x14ac:dyDescent="0.3"/>
    <row r="143" spans="1:9" ht="16.5" customHeight="1" x14ac:dyDescent="0.3"/>
    <row r="144" spans="1:9" ht="16.5" customHeight="1" x14ac:dyDescent="0.3"/>
    <row r="145" ht="16.5" customHeight="1" x14ac:dyDescent="0.3"/>
    <row r="146" ht="16.5" customHeight="1" x14ac:dyDescent="0.3"/>
    <row r="147" ht="16.5" customHeight="1" x14ac:dyDescent="0.3"/>
    <row r="148" ht="16.5" customHeight="1" x14ac:dyDescent="0.3"/>
    <row r="149" ht="16.5" customHeight="1" x14ac:dyDescent="0.3"/>
    <row r="150" ht="16.5" customHeight="1" x14ac:dyDescent="0.3"/>
    <row r="151" ht="16.5" customHeight="1" x14ac:dyDescent="0.3"/>
    <row r="152" ht="16.5" customHeight="1" x14ac:dyDescent="0.3"/>
    <row r="153" ht="16.5" customHeight="1" x14ac:dyDescent="0.3"/>
    <row r="154" ht="16.5" customHeight="1" x14ac:dyDescent="0.3"/>
    <row r="155" ht="16.5" customHeight="1" x14ac:dyDescent="0.3"/>
    <row r="156" ht="16.5" customHeight="1" x14ac:dyDescent="0.3"/>
    <row r="157" ht="16.5" customHeight="1" x14ac:dyDescent="0.3"/>
    <row r="158" ht="16.5" customHeight="1" x14ac:dyDescent="0.3"/>
    <row r="159" ht="16.5" customHeight="1" x14ac:dyDescent="0.3"/>
    <row r="160" ht="16.5" customHeight="1" x14ac:dyDescent="0.3"/>
    <row r="161" ht="16.5" customHeight="1" x14ac:dyDescent="0.3"/>
    <row r="162" ht="16.5" customHeight="1" x14ac:dyDescent="0.3"/>
    <row r="163" ht="16.5" customHeight="1" x14ac:dyDescent="0.3"/>
    <row r="164" ht="16.5" customHeight="1" x14ac:dyDescent="0.3"/>
    <row r="165" ht="16.5" customHeight="1" x14ac:dyDescent="0.3"/>
    <row r="166" ht="16.5" customHeight="1" x14ac:dyDescent="0.3"/>
    <row r="167" ht="16.5" customHeight="1" x14ac:dyDescent="0.3"/>
    <row r="168" ht="16.5" customHeight="1" x14ac:dyDescent="0.3"/>
    <row r="169" ht="16.5" customHeight="1" x14ac:dyDescent="0.3"/>
    <row r="170" ht="16.5" customHeight="1" x14ac:dyDescent="0.3"/>
    <row r="171" ht="16.5" customHeight="1" x14ac:dyDescent="0.3"/>
    <row r="172" ht="16.5" customHeight="1" x14ac:dyDescent="0.3"/>
    <row r="173" ht="16.5" customHeight="1" x14ac:dyDescent="0.3"/>
    <row r="174" ht="16.5" customHeight="1" x14ac:dyDescent="0.3"/>
    <row r="175" ht="16.5" customHeight="1" x14ac:dyDescent="0.3"/>
    <row r="176" ht="16.5" customHeight="1" x14ac:dyDescent="0.3"/>
    <row r="177" ht="16.5" customHeight="1" x14ac:dyDescent="0.3"/>
    <row r="178" ht="16.5" customHeight="1" x14ac:dyDescent="0.3"/>
    <row r="179" ht="16.5" customHeight="1" x14ac:dyDescent="0.3"/>
    <row r="180" ht="16.5" customHeight="1" x14ac:dyDescent="0.3"/>
    <row r="181" ht="16.5" customHeight="1" x14ac:dyDescent="0.3"/>
    <row r="182" ht="16.5" customHeight="1" x14ac:dyDescent="0.3"/>
    <row r="183" ht="16.5" customHeight="1" x14ac:dyDescent="0.3"/>
    <row r="184" ht="16.5" customHeight="1" x14ac:dyDescent="0.3"/>
    <row r="185" ht="16.5" customHeight="1" x14ac:dyDescent="0.3"/>
    <row r="186" ht="16.5" customHeight="1" x14ac:dyDescent="0.3"/>
    <row r="187" ht="16.5" customHeight="1" x14ac:dyDescent="0.3"/>
    <row r="188" ht="16.5" customHeight="1" x14ac:dyDescent="0.3"/>
    <row r="189" ht="16.5" customHeight="1" x14ac:dyDescent="0.3"/>
    <row r="190" ht="16.5" customHeight="1" x14ac:dyDescent="0.3"/>
    <row r="191" ht="16.5" customHeight="1" x14ac:dyDescent="0.3"/>
    <row r="192" ht="16.5" customHeight="1" x14ac:dyDescent="0.3"/>
    <row r="193" ht="16.5" customHeight="1" x14ac:dyDescent="0.3"/>
    <row r="194" ht="16.5" customHeight="1" x14ac:dyDescent="0.3"/>
    <row r="195" ht="16.5" customHeight="1" x14ac:dyDescent="0.3"/>
    <row r="196" ht="16.5" customHeight="1" x14ac:dyDescent="0.3"/>
    <row r="197" ht="16.5" customHeight="1" x14ac:dyDescent="0.3"/>
    <row r="198" ht="16.5" customHeight="1" x14ac:dyDescent="0.3"/>
    <row r="199" ht="16.5" customHeight="1" x14ac:dyDescent="0.3"/>
    <row r="200" ht="16.5" customHeight="1" x14ac:dyDescent="0.3"/>
    <row r="201" ht="16.5" customHeight="1" x14ac:dyDescent="0.3"/>
    <row r="202" ht="16.5" customHeight="1" x14ac:dyDescent="0.3"/>
    <row r="203" ht="16.5" customHeight="1" x14ac:dyDescent="0.3"/>
    <row r="204" ht="16.5" customHeight="1" x14ac:dyDescent="0.3"/>
    <row r="205" ht="16.5" customHeight="1" x14ac:dyDescent="0.3"/>
    <row r="206" ht="16.5" customHeight="1" x14ac:dyDescent="0.3"/>
    <row r="207" ht="16.5" customHeight="1" x14ac:dyDescent="0.3"/>
    <row r="208" ht="16.5" customHeight="1" x14ac:dyDescent="0.3"/>
    <row r="209" ht="16.5" customHeight="1" x14ac:dyDescent="0.3"/>
    <row r="210" ht="16.5" customHeight="1" x14ac:dyDescent="0.3"/>
    <row r="211" ht="16.5" customHeight="1" x14ac:dyDescent="0.3"/>
    <row r="212" ht="16.5" customHeight="1" x14ac:dyDescent="0.3"/>
    <row r="213" ht="16.5" customHeight="1" x14ac:dyDescent="0.3"/>
    <row r="214" ht="16.5" customHeight="1" x14ac:dyDescent="0.3"/>
    <row r="215" ht="16.5" customHeight="1" x14ac:dyDescent="0.3"/>
    <row r="216" ht="16.5" customHeight="1" x14ac:dyDescent="0.3"/>
    <row r="217" ht="16.5" customHeight="1" x14ac:dyDescent="0.3"/>
    <row r="218" ht="16.5" customHeight="1" x14ac:dyDescent="0.3"/>
    <row r="219" ht="16.5" customHeight="1" x14ac:dyDescent="0.3"/>
    <row r="220" ht="16.5" customHeight="1" x14ac:dyDescent="0.3"/>
    <row r="221" ht="16.5" customHeight="1" x14ac:dyDescent="0.3"/>
    <row r="222" ht="16.5" customHeight="1" x14ac:dyDescent="0.3"/>
    <row r="223" ht="16.5" customHeight="1" x14ac:dyDescent="0.3"/>
    <row r="224" ht="16.5" customHeight="1" x14ac:dyDescent="0.3"/>
    <row r="225" ht="16.5" customHeight="1" x14ac:dyDescent="0.3"/>
    <row r="226" ht="16.5" customHeight="1" x14ac:dyDescent="0.3"/>
    <row r="227" ht="16.5" customHeight="1" x14ac:dyDescent="0.3"/>
    <row r="228" ht="16.5" customHeight="1" x14ac:dyDescent="0.3"/>
    <row r="229" ht="16.5" customHeight="1" x14ac:dyDescent="0.3"/>
    <row r="230" ht="16.5" customHeight="1" x14ac:dyDescent="0.3"/>
    <row r="231" ht="16.5" customHeight="1" x14ac:dyDescent="0.3"/>
    <row r="232" ht="16.5" customHeight="1" x14ac:dyDescent="0.3"/>
    <row r="233" ht="16.5" customHeight="1" x14ac:dyDescent="0.3"/>
    <row r="234" ht="16.5" customHeight="1" x14ac:dyDescent="0.3"/>
    <row r="235" ht="16.5" customHeight="1" x14ac:dyDescent="0.3"/>
    <row r="236" ht="16.5" customHeight="1" x14ac:dyDescent="0.3"/>
    <row r="237" ht="16.5" customHeight="1" x14ac:dyDescent="0.3"/>
    <row r="238" ht="16.5" customHeight="1" x14ac:dyDescent="0.3"/>
    <row r="239" ht="16.5" customHeight="1" x14ac:dyDescent="0.3"/>
    <row r="240" ht="16.5" customHeight="1" x14ac:dyDescent="0.3"/>
    <row r="241" ht="16.5" customHeight="1" x14ac:dyDescent="0.3"/>
    <row r="242" ht="16.5" customHeight="1" x14ac:dyDescent="0.3"/>
    <row r="243" ht="16.5" customHeight="1" x14ac:dyDescent="0.3"/>
    <row r="244" ht="16.5" customHeight="1" x14ac:dyDescent="0.3"/>
    <row r="245" ht="16.5" customHeight="1" x14ac:dyDescent="0.3"/>
    <row r="246" ht="16.5" customHeight="1" x14ac:dyDescent="0.3"/>
    <row r="247" ht="16.5" customHeight="1" x14ac:dyDescent="0.3"/>
    <row r="248" ht="16.5" customHeight="1" x14ac:dyDescent="0.3"/>
    <row r="249" ht="16.5" customHeight="1" x14ac:dyDescent="0.3"/>
    <row r="250" ht="16.5" customHeight="1" x14ac:dyDescent="0.3"/>
    <row r="251" ht="16.5" customHeight="1" x14ac:dyDescent="0.3"/>
    <row r="252" ht="16.5" customHeight="1" x14ac:dyDescent="0.3"/>
    <row r="253" ht="16.5" customHeight="1" x14ac:dyDescent="0.3"/>
    <row r="254" ht="16.5" customHeight="1" x14ac:dyDescent="0.3"/>
    <row r="255" ht="16.5" customHeight="1" x14ac:dyDescent="0.3"/>
    <row r="256" ht="16.5" customHeight="1" x14ac:dyDescent="0.3"/>
    <row r="257" ht="16.5" customHeight="1" x14ac:dyDescent="0.3"/>
    <row r="258" ht="16.5" customHeight="1" x14ac:dyDescent="0.3"/>
    <row r="259" ht="16.5" customHeight="1" x14ac:dyDescent="0.3"/>
    <row r="260" ht="16.5" customHeight="1" x14ac:dyDescent="0.3"/>
    <row r="261" ht="16.5" customHeight="1" x14ac:dyDescent="0.3"/>
    <row r="262" ht="16.5" customHeight="1" x14ac:dyDescent="0.3"/>
    <row r="263" ht="16.5" customHeight="1" x14ac:dyDescent="0.3"/>
    <row r="264" ht="16.5" customHeight="1" x14ac:dyDescent="0.3"/>
    <row r="265" ht="16.5" customHeight="1" x14ac:dyDescent="0.3"/>
    <row r="266" ht="16.5" customHeight="1" x14ac:dyDescent="0.3"/>
    <row r="267" ht="16.5" customHeight="1" x14ac:dyDescent="0.3"/>
    <row r="268" ht="16.5" customHeight="1" x14ac:dyDescent="0.3"/>
    <row r="269" ht="16.5" customHeight="1" x14ac:dyDescent="0.3"/>
    <row r="270" ht="16.5" customHeight="1" x14ac:dyDescent="0.3"/>
    <row r="271" ht="16.5" customHeight="1" x14ac:dyDescent="0.3"/>
    <row r="272" ht="16.5" customHeight="1" x14ac:dyDescent="0.3"/>
    <row r="273" ht="16.5" customHeight="1" x14ac:dyDescent="0.3"/>
    <row r="274" ht="16.5" customHeight="1" x14ac:dyDescent="0.3"/>
    <row r="275" ht="16.5" customHeight="1" x14ac:dyDescent="0.3"/>
  </sheetData>
  <mergeCells count="2">
    <mergeCell ref="E133:F133"/>
    <mergeCell ref="A119:H119"/>
  </mergeCells>
  <hyperlinks>
    <hyperlink ref="C99" location="'B-01-EK-ÖK'!A1" display="B-01-EK-ÖK" xr:uid="{00000000-0004-0000-0100-000000000000}"/>
    <hyperlink ref="C100" location="'B-01-EK-ÖK-01'!A1" display="B-01-EK-ÖK-01" xr:uid="{00000000-0004-0000-0100-000001000000}"/>
    <hyperlink ref="C101" location="'B-01-EK-FO'!A1" display="B-01-EK-FO" xr:uid="{00000000-0004-0000-0100-000002000000}"/>
    <hyperlink ref="C102" location="'B-01-EK-FO-01'!A1" display="B-01-EK-FO-01" xr:uid="{00000000-0004-0000-0100-000003000000}"/>
    <hyperlink ref="C104" location="'B-01-EK-PU'!A1" display="B-01-EK-PU" xr:uid="{00000000-0004-0000-0100-000004000000}"/>
    <hyperlink ref="C105" location="'B-01-EK-PU-01'!A1" display="B-01-EK-PU-01" xr:uid="{00000000-0004-0000-0100-000005000000}"/>
    <hyperlink ref="C107" location="'B-01-EK-AE'!A1" display="B-01-EK-AE" xr:uid="{00000000-0004-0000-0100-000006000000}"/>
    <hyperlink ref="C14" location="'B-01-MK'!A1" display="B-01-MK" xr:uid="{00000000-0004-0000-0100-000007000000}"/>
    <hyperlink ref="C11" location="'B-01-DEV'!A1" display="B-01-DEV" xr:uid="{00000000-0004-0000-0100-000008000000}"/>
    <hyperlink ref="C16" location="'B-01-AI-01'!A1" display="B-01-AI-01" xr:uid="{00000000-0004-0000-0100-000009000000}"/>
    <hyperlink ref="C17" location="'B-01-AI-02'!A1" display="B-01-AI-02" xr:uid="{00000000-0004-0000-0100-00000A000000}"/>
    <hyperlink ref="C18" location="'B-01-AI-10-01'!A1" display="B-01-AI-10-01" xr:uid="{00000000-0004-0000-0100-00000B000000}"/>
    <hyperlink ref="C19" location="'B-01-AI-10-02'!A1" display="B-01-AI-10-02" xr:uid="{00000000-0004-0000-0100-00000C000000}"/>
    <hyperlink ref="C21" location="'B-01-AII-01'!A1" display="B-01-AII-01" xr:uid="{00000000-0004-0000-0100-00000D000000}"/>
    <hyperlink ref="C22" location="'B-01-AII-02'!A1" display="B-01-AII-02" xr:uid="{00000000-0004-0000-0100-00000E000000}"/>
    <hyperlink ref="C23" location="'B-01-AII-10-01'!A1" display="B-01-AII-10-01" xr:uid="{00000000-0004-0000-0100-00000F000000}"/>
    <hyperlink ref="C24" location="'B-01-AII-10-02'!A1" display="B-01-AII-10-02" xr:uid="{00000000-0004-0000-0100-000010000000}"/>
    <hyperlink ref="C25" location="'B-01-AII-10-03'!A1" display="B-01-AII-10-03" xr:uid="{00000000-0004-0000-0100-000011000000}"/>
    <hyperlink ref="C27" location="'B-01-AIII-01'!A1" display="B-01-AIII-01" xr:uid="{00000000-0004-0000-0100-000012000000}"/>
    <hyperlink ref="C28" location="'B-01-AIII-02'!A1" display="B-01-AIII-02" xr:uid="{00000000-0004-0000-0100-000013000000}"/>
    <hyperlink ref="C29" location="'B-01-AIII-10-01'!A1" display="B-01-AIII-10-01" xr:uid="{00000000-0004-0000-0100-000014000000}"/>
    <hyperlink ref="C30" location="'B-01-AIII-10-02'!A1" display="B-01-AIII-10-02" xr:uid="{00000000-0004-0000-0100-000015000000}"/>
    <hyperlink ref="C31" location="'B-01-AIII-10-03'!A1" display="B-01-AIII-10-03" xr:uid="{00000000-0004-0000-0100-000016000000}"/>
    <hyperlink ref="C37" location="'B-01-BI-01'!A1" display="B-01-BI-01" xr:uid="{00000000-0004-0000-0100-000017000000}"/>
    <hyperlink ref="C38" location="'B-01-BI-02'!A1" display="B-01-BI-02" xr:uid="{00000000-0004-0000-0100-000018000000}"/>
    <hyperlink ref="C39" location="'B-01-BI-10-01'!A1" display="B-01-BI-10-01" xr:uid="{00000000-0004-0000-0100-000019000000}"/>
    <hyperlink ref="C40" location="'B-01-BI-10-02'!A1" display="B-01-BI-10-02" xr:uid="{00000000-0004-0000-0100-00001A000000}"/>
    <hyperlink ref="C41" location="'B-01-BI-10-03'!A1" display="B-01-BI-10-03" xr:uid="{00000000-0004-0000-0100-00001B000000}"/>
    <hyperlink ref="C42" location="'B-01-BI-10-04'!A1" display="B-01-BI-10-04" xr:uid="{00000000-0004-0000-0100-00001C000000}"/>
    <hyperlink ref="C43" location="'B-01-BI-10-05'!A1" display="B-01-BI-10-05" xr:uid="{00000000-0004-0000-0100-00001D000000}"/>
    <hyperlink ref="C45" location="'B-01-BII-01'!A1" display="B-01-BII-01" xr:uid="{00000000-0004-0000-0100-00001E000000}"/>
    <hyperlink ref="C46" location="'B-01-BII-02'!A1" display="B-01-BII-02" xr:uid="{00000000-0004-0000-0100-00001F000000}"/>
    <hyperlink ref="C47" location="'B-01-BII-10-01'!A1" display="B-01-BII-10-01" xr:uid="{00000000-0004-0000-0100-000020000000}"/>
    <hyperlink ref="C48" location="'B-01-BII-10-02'!A1" display="B-01-BII-10-02" xr:uid="{00000000-0004-0000-0100-000021000000}"/>
    <hyperlink ref="C50" location="'B-01-BIII-01'!A1" display="B-01-BIII-01" xr:uid="{00000000-0004-0000-0100-000022000000}"/>
    <hyperlink ref="C51" location="'B-01-BIII-02'!A1" display="B-01-BIII-02" xr:uid="{00000000-0004-0000-0100-000023000000}"/>
    <hyperlink ref="C52" location="'B-01-BIII-10-01'!A1" display="B-01-BIII-10-01" xr:uid="{00000000-0004-0000-0100-000024000000}"/>
    <hyperlink ref="C53" location="'B-01-BIII-10-02'!A1" display="B-01-BIII-10-02" xr:uid="{00000000-0004-0000-0100-000025000000}"/>
    <hyperlink ref="C55" location="'B-01-BIV-01'!A1" display="B-01-BIV-01" xr:uid="{00000000-0004-0000-0100-000026000000}"/>
    <hyperlink ref="C56" location="'B-01-BIV-02'!A1" display="B-01-BIV-02" xr:uid="{00000000-0004-0000-0100-000027000000}"/>
    <hyperlink ref="C57" location="'B-01-BIV-10-01'!A1" display="B-01-BIV-10-01" xr:uid="{00000000-0004-0000-0100-000028000000}"/>
    <hyperlink ref="C59" location="'B-01-C-01'!A1" display="B-01-C-01" xr:uid="{00000000-0004-0000-0100-000029000000}"/>
    <hyperlink ref="C60" location="'B-01-C-02'!A1" display="B-01-C-02" xr:uid="{00000000-0004-0000-0100-00002A000000}"/>
    <hyperlink ref="C61" location="'B-01-C-10-01'!A1" display="B-01-C-10-01" xr:uid="{00000000-0004-0000-0100-00002B000000}"/>
    <hyperlink ref="C63" location="'B-01-D-01'!A1" display="B-01-D-01" xr:uid="{00000000-0004-0000-0100-00002C000000}"/>
    <hyperlink ref="C64" location="'B-01-D-02'!A1" display="B-01-D-02" xr:uid="{00000000-0004-0000-0100-00002D000000}"/>
    <hyperlink ref="C65" location="'B-01-D-10-01'!A1" display="B-01-D-10-01" xr:uid="{00000000-0004-0000-0100-00002E000000}"/>
    <hyperlink ref="C73" location="'B-01-FI-01'!A1" display="B-01-FI-01" xr:uid="{00000000-0004-0000-0100-00002F000000}"/>
    <hyperlink ref="C74" location="'B-01-FI-02'!A1" display="B-01-FI-02" xr:uid="{00000000-0004-0000-0100-000030000000}"/>
    <hyperlink ref="C75" location="'B-01-FI-10-1'!A1" display="B-01-FI-10-1" xr:uid="{00000000-0004-0000-0100-000031000000}"/>
    <hyperlink ref="C77" location="'B-01-FII-01'!A1" display="B-01-FII-01" xr:uid="{00000000-0004-0000-0100-000032000000}"/>
    <hyperlink ref="C78" location="'B-01-FII-02'!A1" display="B-01-FII-02" xr:uid="{00000000-0004-0000-0100-000033000000}"/>
    <hyperlink ref="C80" location="'B-01-FII-10-1'!A1" display="B-01-FII-10-1" xr:uid="{00000000-0004-0000-0100-000034000000}"/>
    <hyperlink ref="C81" location="'B-01-FII-10-2'!A1" display="B-01-FII-10-2" xr:uid="{00000000-0004-0000-0100-000035000000}"/>
    <hyperlink ref="C82" location="'B-01-FII-10-3'!A1" display="B-01-FII-10-3" xr:uid="{00000000-0004-0000-0100-000036000000}"/>
    <hyperlink ref="C84" location="'B-01-FIII-01'!A1" display="B-01-FIII-01" xr:uid="{00000000-0004-0000-0100-000037000000}"/>
    <hyperlink ref="C85" location="'B-01-FIII-02'!A1" display="B-01-FIII-02" xr:uid="{00000000-0004-0000-0100-000038000000}"/>
    <hyperlink ref="C86" location="'B-01-FIII-10-1'!A1" display="B-01-FIII-10-1" xr:uid="{00000000-0004-0000-0100-000039000000}"/>
    <hyperlink ref="C87" location="'B-01-FIII-10-2'!A1" display="B-01-FIII-10-2" xr:uid="{00000000-0004-0000-0100-00003A000000}"/>
    <hyperlink ref="C88" location="'B-01-FIII-10-3'!A1" display="B-01-FIII-10-3" xr:uid="{00000000-0004-0000-0100-00003B000000}"/>
    <hyperlink ref="C89" location="'B-01-FIII-10-4'!A1" display="B-01-FIII-10-4" xr:uid="{00000000-0004-0000-0100-00003C000000}"/>
    <hyperlink ref="C90" location="'B-01-FIII-10-5'!A1" display="B-01-FIII-10-5" xr:uid="{00000000-0004-0000-0100-00003D000000}"/>
    <hyperlink ref="C91" location="'B-01-FIII-10-6'!A1" display="B-01-FIII-10-6" xr:uid="{00000000-0004-0000-0100-00003E000000}"/>
    <hyperlink ref="C92" location="'B-01-FIII-10-7'!A1" display="B-01-FIII-10-7" xr:uid="{00000000-0004-0000-0100-00003F000000}"/>
    <hyperlink ref="C94" location="'B-01-G-01'!A1" display="B-01-G-01" xr:uid="{00000000-0004-0000-0100-000040000000}"/>
    <hyperlink ref="C95" location="'B-01-G-02'!A1" display="B-01-G-02" xr:uid="{00000000-0004-0000-0100-000041000000}"/>
    <hyperlink ref="C96" location="'B-01-G-10-01'!A1" display="B-01-G-10-01" xr:uid="{00000000-0004-0000-0100-000042000000}"/>
    <hyperlink ref="C108" location="'B-01-EK-AE-01'!A1" display="B-01-EK-AE-01" xr:uid="{00000000-0004-0000-0100-000043000000}"/>
    <hyperlink ref="C66" location="'B-01-D-10-02'!A1" display="B-01-D-10-02" xr:uid="{00000000-0004-0000-0100-000044000000}"/>
    <hyperlink ref="J6" location="BORITO!A47" display="Használati útmutató" xr:uid="{00000000-0004-0000-0100-000045000000}"/>
    <hyperlink ref="C110" location="'E-01-KAPCS'!A1" display="E-01-KAPCS" xr:uid="{00000000-0004-0000-0100-000046000000}"/>
    <hyperlink ref="C32" location="'B-01-AIII-10-04'!A1" display="'B-01-AIII-10-04'!A1" xr:uid="{00000000-0004-0000-0100-000047000000}"/>
    <hyperlink ref="C67" location="'B-01-D-10-03'!A1" display="B-01-D-10-03" xr:uid="{00000000-0004-0000-0100-000048000000}"/>
    <hyperlink ref="C69" location="'B-01-E-01'!A1" display="B-01-E-01" xr:uid="{00000000-0004-0000-0100-000049000000}"/>
    <hyperlink ref="C70" location="'B-01-E-02'!A1" display="B-01-E-02" xr:uid="{00000000-0004-0000-0100-00004A000000}"/>
    <hyperlink ref="C71" location="'B-01-E-10-1'!A1" display="B-01-E-10-1" xr:uid="{00000000-0004-0000-0100-00004B000000}"/>
    <hyperlink ref="C34" location="'B-01-AIV-01'!A1" display="B-01-AIV-01" xr:uid="{4DA4E7A8-57D4-4B2E-A1C6-BA3F9CE4D5C6}"/>
    <hyperlink ref="C35" location="'B-01-AIV-02'!A1" display="B-01-AIV-02" xr:uid="{BE827C6A-89E2-484B-86FA-F1F2DF2A55BE}"/>
    <hyperlink ref="C79" location="'B-01-FII-02-01'!A1" display="B-01-FII-02-1" xr:uid="{643B8BDE-4147-4904-AD21-15BE42F74192}"/>
  </hyperlinks>
  <pageMargins left="0.70866141732283472" right="0.70866141732283472" top="0.74803149606299213" bottom="0.74803149606299213" header="0.31496062992125984" footer="0.31496062992125984"/>
  <pageSetup paperSize="9" scale="52" fitToHeight="2" orientation="portrait" verticalDpi="300" r:id="rId1"/>
  <headerFooter>
    <oddFooter>&amp;L&amp;"Arial Narrow,Normál"&amp;8&amp;F/&amp;A&amp;C&amp;"Arial Narrow,Normál"&amp;8&amp;P/&amp;N&amp;R&amp;"Arial Narrow,Normál"&amp;8DigitAudit/AuditBeszámoló</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Munka4"/>
  <dimension ref="A1:R96"/>
  <sheetViews>
    <sheetView showGridLines="0" zoomScaleNormal="100" workbookViewId="0"/>
  </sheetViews>
  <sheetFormatPr defaultRowHeight="16.5" x14ac:dyDescent="0.3"/>
  <cols>
    <col min="1" max="1" width="9" style="52"/>
    <col min="2" max="2" width="16.25" style="52" customWidth="1"/>
    <col min="3" max="3" width="9.25" style="52" bestFit="1" customWidth="1"/>
    <col min="4" max="4" width="8.125" style="52" customWidth="1"/>
    <col min="5" max="6" width="8.875" style="52" customWidth="1"/>
    <col min="7" max="7" width="8.875" style="670" customWidth="1"/>
    <col min="8" max="8" width="8.875" style="52" customWidth="1"/>
    <col min="9" max="9" width="9" style="52"/>
    <col min="10" max="10" width="8.875" style="52" customWidth="1"/>
    <col min="11" max="11" width="9" style="52"/>
    <col min="12" max="12" width="10.25" style="52" customWidth="1"/>
    <col min="13" max="16384" width="9" style="52"/>
  </cols>
  <sheetData>
    <row r="1" spans="1:18" ht="16.5" customHeight="1" x14ac:dyDescent="0.3">
      <c r="A1" s="599" t="s">
        <v>150</v>
      </c>
      <c r="B1" s="600"/>
      <c r="C1" s="600"/>
      <c r="D1" s="600"/>
      <c r="E1" s="600"/>
      <c r="F1" s="600"/>
      <c r="G1" s="601"/>
      <c r="H1" s="602"/>
      <c r="I1" s="602"/>
      <c r="J1" s="603"/>
      <c r="K1" s="603"/>
    </row>
    <row r="2" spans="1:18" ht="16.5" customHeight="1" x14ac:dyDescent="0.3">
      <c r="A2" s="117"/>
      <c r="B2" s="117"/>
      <c r="C2" s="117"/>
      <c r="D2" s="800" t="str">
        <f>M15</f>
        <v>NINCS ADAT</v>
      </c>
      <c r="E2" s="800" t="str">
        <f>M17</f>
        <v>Ide írja a következtetés szövegét</v>
      </c>
      <c r="F2" s="117"/>
      <c r="G2" s="604"/>
      <c r="H2" s="117"/>
      <c r="I2" s="117"/>
      <c r="J2" s="117"/>
      <c r="K2" s="605"/>
      <c r="L2" s="48" t="s">
        <v>32</v>
      </c>
    </row>
    <row r="3" spans="1:18" ht="16.5" customHeight="1" x14ac:dyDescent="0.3">
      <c r="A3" s="117"/>
      <c r="B3" s="606"/>
      <c r="C3" s="606"/>
      <c r="D3" s="606"/>
      <c r="E3" s="606" t="s">
        <v>877</v>
      </c>
      <c r="F3" s="606"/>
      <c r="G3" s="606"/>
      <c r="H3" s="606"/>
      <c r="I3" s="606"/>
      <c r="J3" s="606"/>
      <c r="K3" s="600"/>
      <c r="L3" s="730" t="s">
        <v>34</v>
      </c>
    </row>
    <row r="4" spans="1:18" ht="16.5" customHeight="1" x14ac:dyDescent="0.3">
      <c r="A4" s="600"/>
      <c r="B4" s="600"/>
      <c r="C4" s="600"/>
      <c r="D4" s="600"/>
      <c r="E4" s="600"/>
      <c r="F4" s="600"/>
      <c r="G4" s="607"/>
      <c r="H4" s="600"/>
      <c r="I4" s="600"/>
      <c r="J4" s="600"/>
      <c r="K4" s="600"/>
    </row>
    <row r="5" spans="1:18" ht="16.5" customHeight="1" thickBot="1" x14ac:dyDescent="0.35">
      <c r="A5" s="549">
        <f>Alapa!C17</f>
        <v>0</v>
      </c>
      <c r="B5" s="608"/>
      <c r="C5" s="608"/>
      <c r="D5" s="608"/>
      <c r="E5" s="549" t="s">
        <v>1</v>
      </c>
      <c r="F5" s="767">
        <f>Alapa!C15</f>
        <v>0</v>
      </c>
      <c r="G5" s="609"/>
      <c r="H5" s="610"/>
      <c r="I5" s="608"/>
      <c r="J5" s="611"/>
      <c r="K5" s="612"/>
    </row>
    <row r="6" spans="1:18" ht="16.5" customHeight="1" thickBot="1" x14ac:dyDescent="0.35">
      <c r="A6" s="553" t="str">
        <f>"Fordulónap: "&amp;Alapa!C12</f>
        <v xml:space="preserve">Fordulónap: </v>
      </c>
      <c r="B6" s="613"/>
      <c r="C6" s="613"/>
      <c r="D6" s="613"/>
      <c r="E6" s="549" t="s">
        <v>2</v>
      </c>
      <c r="F6" s="554" t="str">
        <f>IFERROR(VLOOKUP(M6,Alapa!$K$2:$M$11,3),"")</f>
        <v/>
      </c>
      <c r="G6" s="609"/>
      <c r="H6" s="549" t="s">
        <v>10</v>
      </c>
      <c r="I6" s="614" t="str">
        <f>IF(Alapa!$M$2=0," ",Alapa!$M$2)</f>
        <v xml:space="preserve"> </v>
      </c>
      <c r="J6" s="611"/>
      <c r="K6" s="612"/>
      <c r="L6" s="555" t="s">
        <v>2</v>
      </c>
      <c r="M6" s="673">
        <v>2</v>
      </c>
    </row>
    <row r="7" spans="1:18" ht="16.5" customHeight="1" x14ac:dyDescent="0.3">
      <c r="A7" s="612"/>
      <c r="B7" s="612"/>
      <c r="C7" s="612"/>
      <c r="D7" s="612"/>
      <c r="E7" s="612"/>
      <c r="F7" s="612"/>
      <c r="G7" s="615"/>
      <c r="H7" s="612"/>
      <c r="I7" s="612"/>
      <c r="J7" s="612"/>
      <c r="K7" s="612"/>
    </row>
    <row r="8" spans="1:18" ht="18.75" x14ac:dyDescent="0.3">
      <c r="A8" s="616" t="s">
        <v>876</v>
      </c>
      <c r="B8" s="617"/>
      <c r="C8" s="617"/>
      <c r="D8" s="618"/>
      <c r="E8" s="618"/>
      <c r="F8" s="619"/>
      <c r="G8" s="618"/>
      <c r="H8" s="620"/>
      <c r="I8" s="618"/>
      <c r="J8" s="618"/>
      <c r="K8" s="618"/>
    </row>
    <row r="9" spans="1:18" ht="16.5" customHeight="1" thickBot="1" x14ac:dyDescent="0.35">
      <c r="A9" s="621"/>
      <c r="B9" s="617"/>
      <c r="C9" s="617"/>
      <c r="D9" s="618"/>
      <c r="E9" s="618"/>
      <c r="F9" s="619"/>
      <c r="G9" s="618"/>
      <c r="H9" s="620"/>
      <c r="I9" s="618"/>
      <c r="J9" s="618"/>
      <c r="K9" s="618"/>
    </row>
    <row r="10" spans="1:18" ht="18.75" thickBot="1" x14ac:dyDescent="0.35">
      <c r="A10" s="622" t="s">
        <v>754</v>
      </c>
      <c r="B10" s="623" t="s">
        <v>755</v>
      </c>
      <c r="C10" s="624"/>
      <c r="D10" s="624"/>
      <c r="E10" s="625" t="str">
        <f>IF(F10=0," NINCS HATÁS",IF(F10&gt;0,"NYERESÉG:",IF(F10&lt;0,"VESZTESÉG:"," ")))</f>
        <v xml:space="preserve"> NINCS HATÁS</v>
      </c>
      <c r="F10" s="626">
        <f>+SUMIF(C:C,"Összesen:",K:K)-(SUMIF(C:C,"Összesen:",J:J)*-1)</f>
        <v>0</v>
      </c>
      <c r="G10" s="627" t="str">
        <f>IF(F10&gt;0,"T Eszköz/Forrás",IF(F10&lt;0,"K Eszköz/Forrás"," "))</f>
        <v xml:space="preserve"> </v>
      </c>
      <c r="H10" s="628"/>
      <c r="I10" s="629" t="str">
        <f>IF(F10&gt;0,"K Pénzügyi műveletek egyéb bevételei",IF(F10&lt;0,"T Pénzügyi műveletek egyéb ráfordításai"," "))</f>
        <v xml:space="preserve"> </v>
      </c>
      <c r="J10" s="630"/>
      <c r="K10" s="631"/>
    </row>
    <row r="11" spans="1:18" ht="16.5" customHeight="1" x14ac:dyDescent="0.3">
      <c r="A11" s="632"/>
      <c r="B11" s="633"/>
      <c r="C11" s="633"/>
      <c r="D11" s="633"/>
      <c r="E11" s="633"/>
      <c r="F11" s="633"/>
      <c r="G11" s="633"/>
      <c r="H11" s="633"/>
      <c r="I11" s="633"/>
      <c r="J11" s="633"/>
      <c r="K11" s="633"/>
    </row>
    <row r="12" spans="1:18" ht="16.5" customHeight="1" x14ac:dyDescent="0.3">
      <c r="A12" s="633"/>
      <c r="B12" s="633"/>
      <c r="C12" s="633"/>
      <c r="D12" s="633"/>
      <c r="E12" s="634"/>
      <c r="F12" s="635" t="s">
        <v>756</v>
      </c>
      <c r="G12" s="636" t="s">
        <v>757</v>
      </c>
      <c r="H12" s="637" t="s">
        <v>758</v>
      </c>
      <c r="I12" s="637" t="s">
        <v>759</v>
      </c>
      <c r="J12" s="557"/>
      <c r="K12" s="557"/>
    </row>
    <row r="13" spans="1:18" ht="16.5" customHeight="1" x14ac:dyDescent="0.3">
      <c r="A13" s="638" t="s">
        <v>760</v>
      </c>
      <c r="B13" s="117"/>
      <c r="C13" s="639" t="s">
        <v>761</v>
      </c>
      <c r="D13" s="633"/>
      <c r="E13" s="640">
        <f>Alapa!C12</f>
        <v>0</v>
      </c>
      <c r="F13" s="641"/>
      <c r="G13" s="641"/>
      <c r="H13" s="641"/>
      <c r="I13" s="641"/>
      <c r="J13" s="557"/>
      <c r="K13" s="557"/>
    </row>
    <row r="14" spans="1:18" ht="16.5" customHeight="1" x14ac:dyDescent="0.3">
      <c r="A14" s="642"/>
      <c r="B14" s="643"/>
      <c r="C14" s="643"/>
      <c r="D14" s="634"/>
      <c r="E14" s="634"/>
      <c r="F14" s="633"/>
      <c r="G14" s="644"/>
      <c r="H14" s="634"/>
      <c r="I14" s="557"/>
      <c r="J14" s="557"/>
      <c r="K14" s="557"/>
      <c r="M14" s="15" t="s">
        <v>185</v>
      </c>
      <c r="N14" s="36"/>
      <c r="O14" s="36"/>
      <c r="P14" s="36"/>
      <c r="Q14" s="36"/>
      <c r="R14" s="12"/>
    </row>
    <row r="15" spans="1:18" ht="16.5" customHeight="1" x14ac:dyDescent="0.3">
      <c r="A15" s="456" t="s">
        <v>762</v>
      </c>
      <c r="B15" s="643"/>
      <c r="C15" s="643"/>
      <c r="D15" s="634"/>
      <c r="E15" s="634"/>
      <c r="F15" s="633"/>
      <c r="G15" s="644"/>
      <c r="H15" s="634"/>
      <c r="I15" s="557"/>
      <c r="J15" s="557"/>
      <c r="K15" s="1045" t="str">
        <f>IF(SUM(F51+F60)=0,"NINCS ADAT","")</f>
        <v>NINCS ADAT</v>
      </c>
      <c r="M15" s="68" t="str">
        <f>K15</f>
        <v>NINCS ADAT</v>
      </c>
      <c r="N15" s="23"/>
      <c r="O15" s="23"/>
      <c r="P15" s="17"/>
      <c r="Q15" s="17"/>
      <c r="R15" s="18"/>
    </row>
    <row r="16" spans="1:18" ht="16.5" customHeight="1" thickBot="1" x14ac:dyDescent="0.35">
      <c r="A16" s="642"/>
      <c r="B16" s="643"/>
      <c r="C16" s="643"/>
      <c r="D16" s="634"/>
      <c r="E16" s="634"/>
      <c r="F16" s="633"/>
      <c r="G16" s="644"/>
      <c r="H16" s="634"/>
      <c r="I16" s="557"/>
      <c r="J16" s="645" t="s">
        <v>216</v>
      </c>
      <c r="K16" s="557"/>
      <c r="M16" s="16" t="s">
        <v>4</v>
      </c>
      <c r="N16" s="8"/>
      <c r="O16" s="8"/>
      <c r="P16" s="7"/>
      <c r="Q16" s="7"/>
      <c r="R16" s="12"/>
    </row>
    <row r="17" spans="1:18" ht="16.5" customHeight="1" x14ac:dyDescent="0.3">
      <c r="A17" s="1163" t="s">
        <v>217</v>
      </c>
      <c r="B17" s="1166" t="s">
        <v>763</v>
      </c>
      <c r="C17" s="1166" t="s">
        <v>764</v>
      </c>
      <c r="D17" s="1169" t="s">
        <v>765</v>
      </c>
      <c r="E17" s="1153" t="s">
        <v>598</v>
      </c>
      <c r="F17" s="1153"/>
      <c r="G17" s="1153"/>
      <c r="H17" s="1153" t="s">
        <v>766</v>
      </c>
      <c r="I17" s="1153"/>
      <c r="J17" s="1153" t="s">
        <v>767</v>
      </c>
      <c r="K17" s="1154"/>
      <c r="M17" s="68" t="s">
        <v>38</v>
      </c>
      <c r="N17" s="23"/>
      <c r="O17" s="23"/>
      <c r="P17" s="17"/>
      <c r="Q17" s="17"/>
      <c r="R17" s="18"/>
    </row>
    <row r="18" spans="1:18" x14ac:dyDescent="0.3">
      <c r="A18" s="1164"/>
      <c r="B18" s="1167"/>
      <c r="C18" s="1167"/>
      <c r="D18" s="1170"/>
      <c r="E18" s="646" t="s">
        <v>768</v>
      </c>
      <c r="F18" s="647" t="s">
        <v>769</v>
      </c>
      <c r="G18" s="1155" t="s">
        <v>770</v>
      </c>
      <c r="H18" s="1157" t="s">
        <v>770</v>
      </c>
      <c r="I18" s="1159" t="s">
        <v>769</v>
      </c>
      <c r="J18" s="1159" t="s">
        <v>771</v>
      </c>
      <c r="K18" s="1161" t="s">
        <v>772</v>
      </c>
      <c r="M18" s="67"/>
      <c r="N18" s="67"/>
      <c r="O18" s="8"/>
      <c r="P18" s="7"/>
      <c r="Q18" s="7"/>
      <c r="R18" s="12"/>
    </row>
    <row r="19" spans="1:18" ht="33.75" customHeight="1" x14ac:dyDescent="0.3">
      <c r="A19" s="1165"/>
      <c r="B19" s="1168"/>
      <c r="C19" s="1168"/>
      <c r="D19" s="1160"/>
      <c r="E19" s="1171" t="s">
        <v>773</v>
      </c>
      <c r="F19" s="1172"/>
      <c r="G19" s="1156"/>
      <c r="H19" s="1158"/>
      <c r="I19" s="1160"/>
      <c r="J19" s="1160"/>
      <c r="K19" s="1162"/>
    </row>
    <row r="20" spans="1:18" ht="16.5" customHeight="1" x14ac:dyDescent="0.3">
      <c r="A20" s="648"/>
      <c r="B20" s="649"/>
      <c r="C20" s="649"/>
      <c r="D20" s="650"/>
      <c r="E20" s="641"/>
      <c r="F20" s="651"/>
      <c r="G20" s="652">
        <f>IF(E20=0,0,ROUND(F20/E20,2))</f>
        <v>0</v>
      </c>
      <c r="H20" s="652">
        <f t="shared" ref="H20:H50" si="0">SUMIF($F$12:$I$12,D20,$F$13:$I$13)</f>
        <v>0</v>
      </c>
      <c r="I20" s="653">
        <f>H20*E20</f>
        <v>0</v>
      </c>
      <c r="J20" s="653">
        <f>IF(I20-F20&gt;=0,I20-F20,"0")</f>
        <v>0</v>
      </c>
      <c r="K20" s="654" t="str">
        <f>IF(I20-F20&lt;0,I20-F20,"0")</f>
        <v>0</v>
      </c>
    </row>
    <row r="21" spans="1:18" ht="16.5" customHeight="1" x14ac:dyDescent="0.3">
      <c r="A21" s="648"/>
      <c r="B21" s="649"/>
      <c r="C21" s="649"/>
      <c r="D21" s="650"/>
      <c r="E21" s="641"/>
      <c r="F21" s="651"/>
      <c r="G21" s="652">
        <f>IF(E21=0,0,ROUND(F21/E21,2))</f>
        <v>0</v>
      </c>
      <c r="H21" s="652">
        <f t="shared" si="0"/>
        <v>0</v>
      </c>
      <c r="I21" s="653">
        <f>H21*E21</f>
        <v>0</v>
      </c>
      <c r="J21" s="653">
        <f>IF(I21-F21&gt;=0,I21-F21,"0")</f>
        <v>0</v>
      </c>
      <c r="K21" s="654" t="str">
        <f>IF(I21-F21&lt;0,I21-F21,"0")</f>
        <v>0</v>
      </c>
    </row>
    <row r="22" spans="1:18" ht="16.5" customHeight="1" x14ac:dyDescent="0.3">
      <c r="A22" s="648"/>
      <c r="B22" s="649"/>
      <c r="C22" s="649"/>
      <c r="D22" s="650"/>
      <c r="E22" s="641"/>
      <c r="F22" s="651"/>
      <c r="G22" s="652">
        <f t="shared" ref="G22:G47" si="1">IF(E22=0,0,ROUND(F22/E22,2))</f>
        <v>0</v>
      </c>
      <c r="H22" s="652">
        <f t="shared" si="0"/>
        <v>0</v>
      </c>
      <c r="I22" s="653">
        <f t="shared" ref="I22:I47" si="2">H22*E22</f>
        <v>0</v>
      </c>
      <c r="J22" s="653">
        <f t="shared" ref="J22:J47" si="3">IF(I22-F22&gt;=0,I22-F22,"0")</f>
        <v>0</v>
      </c>
      <c r="K22" s="654" t="str">
        <f t="shared" ref="K22:K47" si="4">IF(I22-F22&lt;0,I22-F22,"0")</f>
        <v>0</v>
      </c>
    </row>
    <row r="23" spans="1:18" ht="16.5" customHeight="1" x14ac:dyDescent="0.3">
      <c r="A23" s="648"/>
      <c r="B23" s="649"/>
      <c r="C23" s="649"/>
      <c r="D23" s="650"/>
      <c r="E23" s="641"/>
      <c r="F23" s="651"/>
      <c r="G23" s="652">
        <f t="shared" si="1"/>
        <v>0</v>
      </c>
      <c r="H23" s="652">
        <f t="shared" si="0"/>
        <v>0</v>
      </c>
      <c r="I23" s="653">
        <f t="shared" si="2"/>
        <v>0</v>
      </c>
      <c r="J23" s="653">
        <f t="shared" si="3"/>
        <v>0</v>
      </c>
      <c r="K23" s="654" t="str">
        <f t="shared" si="4"/>
        <v>0</v>
      </c>
    </row>
    <row r="24" spans="1:18" ht="16.5" customHeight="1" x14ac:dyDescent="0.3">
      <c r="A24" s="648"/>
      <c r="B24" s="649"/>
      <c r="C24" s="649"/>
      <c r="D24" s="650"/>
      <c r="E24" s="641"/>
      <c r="F24" s="651"/>
      <c r="G24" s="652">
        <f t="shared" si="1"/>
        <v>0</v>
      </c>
      <c r="H24" s="652">
        <f t="shared" si="0"/>
        <v>0</v>
      </c>
      <c r="I24" s="653">
        <f t="shared" si="2"/>
        <v>0</v>
      </c>
      <c r="J24" s="653">
        <f t="shared" si="3"/>
        <v>0</v>
      </c>
      <c r="K24" s="654" t="str">
        <f t="shared" si="4"/>
        <v>0</v>
      </c>
    </row>
    <row r="25" spans="1:18" ht="16.5" customHeight="1" x14ac:dyDescent="0.3">
      <c r="A25" s="648"/>
      <c r="B25" s="649"/>
      <c r="C25" s="649"/>
      <c r="D25" s="650"/>
      <c r="E25" s="641"/>
      <c r="F25" s="651"/>
      <c r="G25" s="652">
        <f t="shared" si="1"/>
        <v>0</v>
      </c>
      <c r="H25" s="652">
        <f t="shared" si="0"/>
        <v>0</v>
      </c>
      <c r="I25" s="653">
        <f t="shared" si="2"/>
        <v>0</v>
      </c>
      <c r="J25" s="653">
        <f t="shared" si="3"/>
        <v>0</v>
      </c>
      <c r="K25" s="654" t="str">
        <f t="shared" si="4"/>
        <v>0</v>
      </c>
    </row>
    <row r="26" spans="1:18" ht="16.5" customHeight="1" x14ac:dyDescent="0.3">
      <c r="A26" s="648"/>
      <c r="B26" s="649"/>
      <c r="C26" s="649"/>
      <c r="D26" s="650"/>
      <c r="E26" s="641"/>
      <c r="F26" s="651"/>
      <c r="G26" s="652">
        <f t="shared" si="1"/>
        <v>0</v>
      </c>
      <c r="H26" s="652">
        <f t="shared" si="0"/>
        <v>0</v>
      </c>
      <c r="I26" s="653">
        <f t="shared" si="2"/>
        <v>0</v>
      </c>
      <c r="J26" s="653">
        <f t="shared" si="3"/>
        <v>0</v>
      </c>
      <c r="K26" s="654" t="str">
        <f t="shared" si="4"/>
        <v>0</v>
      </c>
    </row>
    <row r="27" spans="1:18" ht="16.5" customHeight="1" x14ac:dyDescent="0.3">
      <c r="A27" s="648"/>
      <c r="B27" s="649"/>
      <c r="C27" s="649"/>
      <c r="D27" s="650"/>
      <c r="E27" s="641"/>
      <c r="F27" s="651"/>
      <c r="G27" s="652">
        <f t="shared" si="1"/>
        <v>0</v>
      </c>
      <c r="H27" s="652">
        <f t="shared" si="0"/>
        <v>0</v>
      </c>
      <c r="I27" s="653">
        <f t="shared" si="2"/>
        <v>0</v>
      </c>
      <c r="J27" s="653">
        <f t="shared" si="3"/>
        <v>0</v>
      </c>
      <c r="K27" s="654" t="str">
        <f t="shared" si="4"/>
        <v>0</v>
      </c>
    </row>
    <row r="28" spans="1:18" ht="16.5" customHeight="1" x14ac:dyDescent="0.3">
      <c r="A28" s="648"/>
      <c r="B28" s="649"/>
      <c r="C28" s="649"/>
      <c r="D28" s="650"/>
      <c r="E28" s="641"/>
      <c r="F28" s="651"/>
      <c r="G28" s="652">
        <f t="shared" si="1"/>
        <v>0</v>
      </c>
      <c r="H28" s="652">
        <f t="shared" si="0"/>
        <v>0</v>
      </c>
      <c r="I28" s="653">
        <f t="shared" si="2"/>
        <v>0</v>
      </c>
      <c r="J28" s="653">
        <f t="shared" si="3"/>
        <v>0</v>
      </c>
      <c r="K28" s="654" t="str">
        <f t="shared" si="4"/>
        <v>0</v>
      </c>
    </row>
    <row r="29" spans="1:18" ht="16.5" customHeight="1" x14ac:dyDescent="0.3">
      <c r="A29" s="648"/>
      <c r="B29" s="649"/>
      <c r="C29" s="649"/>
      <c r="D29" s="650"/>
      <c r="E29" s="641"/>
      <c r="F29" s="651"/>
      <c r="G29" s="652">
        <f t="shared" si="1"/>
        <v>0</v>
      </c>
      <c r="H29" s="652">
        <f t="shared" si="0"/>
        <v>0</v>
      </c>
      <c r="I29" s="653">
        <f t="shared" si="2"/>
        <v>0</v>
      </c>
      <c r="J29" s="653">
        <f t="shared" si="3"/>
        <v>0</v>
      </c>
      <c r="K29" s="654" t="str">
        <f t="shared" si="4"/>
        <v>0</v>
      </c>
    </row>
    <row r="30" spans="1:18" ht="16.5" customHeight="1" x14ac:dyDescent="0.3">
      <c r="A30" s="648"/>
      <c r="B30" s="649"/>
      <c r="C30" s="649"/>
      <c r="D30" s="650"/>
      <c r="E30" s="641"/>
      <c r="F30" s="651"/>
      <c r="G30" s="652">
        <f t="shared" si="1"/>
        <v>0</v>
      </c>
      <c r="H30" s="652">
        <f t="shared" si="0"/>
        <v>0</v>
      </c>
      <c r="I30" s="653">
        <f t="shared" si="2"/>
        <v>0</v>
      </c>
      <c r="J30" s="653">
        <f t="shared" si="3"/>
        <v>0</v>
      </c>
      <c r="K30" s="654" t="str">
        <f t="shared" si="4"/>
        <v>0</v>
      </c>
    </row>
    <row r="31" spans="1:18" ht="16.5" customHeight="1" x14ac:dyDescent="0.3">
      <c r="A31" s="648"/>
      <c r="B31" s="649"/>
      <c r="C31" s="649"/>
      <c r="D31" s="650"/>
      <c r="E31" s="641"/>
      <c r="F31" s="651"/>
      <c r="G31" s="652">
        <f t="shared" si="1"/>
        <v>0</v>
      </c>
      <c r="H31" s="652">
        <f t="shared" si="0"/>
        <v>0</v>
      </c>
      <c r="I31" s="653">
        <f t="shared" si="2"/>
        <v>0</v>
      </c>
      <c r="J31" s="653">
        <f t="shared" si="3"/>
        <v>0</v>
      </c>
      <c r="K31" s="654" t="str">
        <f t="shared" si="4"/>
        <v>0</v>
      </c>
    </row>
    <row r="32" spans="1:18" ht="16.5" customHeight="1" x14ac:dyDescent="0.3">
      <c r="A32" s="648"/>
      <c r="B32" s="649"/>
      <c r="C32" s="649"/>
      <c r="D32" s="650"/>
      <c r="E32" s="641"/>
      <c r="F32" s="651"/>
      <c r="G32" s="652">
        <f t="shared" si="1"/>
        <v>0</v>
      </c>
      <c r="H32" s="652">
        <f t="shared" si="0"/>
        <v>0</v>
      </c>
      <c r="I32" s="653">
        <f t="shared" si="2"/>
        <v>0</v>
      </c>
      <c r="J32" s="653">
        <f t="shared" si="3"/>
        <v>0</v>
      </c>
      <c r="K32" s="654" t="str">
        <f t="shared" si="4"/>
        <v>0</v>
      </c>
    </row>
    <row r="33" spans="1:11" ht="16.5" customHeight="1" x14ac:dyDescent="0.3">
      <c r="A33" s="648"/>
      <c r="B33" s="649"/>
      <c r="C33" s="649"/>
      <c r="D33" s="650"/>
      <c r="E33" s="641"/>
      <c r="F33" s="651"/>
      <c r="G33" s="652">
        <f t="shared" si="1"/>
        <v>0</v>
      </c>
      <c r="H33" s="652">
        <f t="shared" si="0"/>
        <v>0</v>
      </c>
      <c r="I33" s="653">
        <f t="shared" si="2"/>
        <v>0</v>
      </c>
      <c r="J33" s="653">
        <f t="shared" si="3"/>
        <v>0</v>
      </c>
      <c r="K33" s="654" t="str">
        <f t="shared" si="4"/>
        <v>0</v>
      </c>
    </row>
    <row r="34" spans="1:11" ht="16.5" customHeight="1" x14ac:dyDescent="0.3">
      <c r="A34" s="648"/>
      <c r="B34" s="649"/>
      <c r="C34" s="649"/>
      <c r="D34" s="650"/>
      <c r="E34" s="641"/>
      <c r="F34" s="651"/>
      <c r="G34" s="652">
        <f t="shared" si="1"/>
        <v>0</v>
      </c>
      <c r="H34" s="652">
        <f t="shared" si="0"/>
        <v>0</v>
      </c>
      <c r="I34" s="653">
        <f t="shared" si="2"/>
        <v>0</v>
      </c>
      <c r="J34" s="653">
        <f t="shared" si="3"/>
        <v>0</v>
      </c>
      <c r="K34" s="654" t="str">
        <f t="shared" si="4"/>
        <v>0</v>
      </c>
    </row>
    <row r="35" spans="1:11" ht="16.5" customHeight="1" x14ac:dyDescent="0.3">
      <c r="A35" s="648"/>
      <c r="B35" s="649"/>
      <c r="C35" s="649"/>
      <c r="D35" s="650"/>
      <c r="E35" s="641"/>
      <c r="F35" s="651"/>
      <c r="G35" s="652">
        <f t="shared" si="1"/>
        <v>0</v>
      </c>
      <c r="H35" s="652">
        <f t="shared" si="0"/>
        <v>0</v>
      </c>
      <c r="I35" s="653">
        <f t="shared" si="2"/>
        <v>0</v>
      </c>
      <c r="J35" s="653">
        <f t="shared" si="3"/>
        <v>0</v>
      </c>
      <c r="K35" s="654" t="str">
        <f t="shared" si="4"/>
        <v>0</v>
      </c>
    </row>
    <row r="36" spans="1:11" ht="16.5" customHeight="1" x14ac:dyDescent="0.3">
      <c r="A36" s="648"/>
      <c r="B36" s="649"/>
      <c r="C36" s="649"/>
      <c r="D36" s="650"/>
      <c r="E36" s="641"/>
      <c r="F36" s="651"/>
      <c r="G36" s="652">
        <f t="shared" si="1"/>
        <v>0</v>
      </c>
      <c r="H36" s="652">
        <f t="shared" si="0"/>
        <v>0</v>
      </c>
      <c r="I36" s="653">
        <f t="shared" si="2"/>
        <v>0</v>
      </c>
      <c r="J36" s="653">
        <f t="shared" si="3"/>
        <v>0</v>
      </c>
      <c r="K36" s="654" t="str">
        <f t="shared" si="4"/>
        <v>0</v>
      </c>
    </row>
    <row r="37" spans="1:11" ht="16.5" customHeight="1" x14ac:dyDescent="0.3">
      <c r="A37" s="648"/>
      <c r="B37" s="649"/>
      <c r="C37" s="649"/>
      <c r="D37" s="650"/>
      <c r="E37" s="641"/>
      <c r="F37" s="651"/>
      <c r="G37" s="652">
        <f t="shared" si="1"/>
        <v>0</v>
      </c>
      <c r="H37" s="652">
        <f t="shared" si="0"/>
        <v>0</v>
      </c>
      <c r="I37" s="653">
        <f t="shared" si="2"/>
        <v>0</v>
      </c>
      <c r="J37" s="653">
        <f t="shared" si="3"/>
        <v>0</v>
      </c>
      <c r="K37" s="654" t="str">
        <f t="shared" si="4"/>
        <v>0</v>
      </c>
    </row>
    <row r="38" spans="1:11" ht="16.5" customHeight="1" x14ac:dyDescent="0.3">
      <c r="A38" s="648"/>
      <c r="B38" s="649"/>
      <c r="C38" s="649"/>
      <c r="D38" s="650"/>
      <c r="E38" s="641"/>
      <c r="F38" s="651"/>
      <c r="G38" s="652">
        <f t="shared" si="1"/>
        <v>0</v>
      </c>
      <c r="H38" s="652">
        <f t="shared" si="0"/>
        <v>0</v>
      </c>
      <c r="I38" s="653">
        <f t="shared" si="2"/>
        <v>0</v>
      </c>
      <c r="J38" s="653">
        <f t="shared" si="3"/>
        <v>0</v>
      </c>
      <c r="K38" s="654" t="str">
        <f t="shared" si="4"/>
        <v>0</v>
      </c>
    </row>
    <row r="39" spans="1:11" ht="16.5" customHeight="1" x14ac:dyDescent="0.3">
      <c r="A39" s="648"/>
      <c r="B39" s="649"/>
      <c r="C39" s="649"/>
      <c r="D39" s="650"/>
      <c r="E39" s="641"/>
      <c r="F39" s="651"/>
      <c r="G39" s="652">
        <f t="shared" si="1"/>
        <v>0</v>
      </c>
      <c r="H39" s="652">
        <f t="shared" si="0"/>
        <v>0</v>
      </c>
      <c r="I39" s="653">
        <f t="shared" si="2"/>
        <v>0</v>
      </c>
      <c r="J39" s="653">
        <f t="shared" si="3"/>
        <v>0</v>
      </c>
      <c r="K39" s="654" t="str">
        <f t="shared" si="4"/>
        <v>0</v>
      </c>
    </row>
    <row r="40" spans="1:11" ht="16.5" customHeight="1" x14ac:dyDescent="0.3">
      <c r="A40" s="648"/>
      <c r="B40" s="649"/>
      <c r="C40" s="649"/>
      <c r="D40" s="650"/>
      <c r="E40" s="641"/>
      <c r="F40" s="651"/>
      <c r="G40" s="652">
        <f t="shared" si="1"/>
        <v>0</v>
      </c>
      <c r="H40" s="652">
        <f t="shared" si="0"/>
        <v>0</v>
      </c>
      <c r="I40" s="653">
        <f t="shared" si="2"/>
        <v>0</v>
      </c>
      <c r="J40" s="653">
        <f t="shared" si="3"/>
        <v>0</v>
      </c>
      <c r="K40" s="654" t="str">
        <f t="shared" si="4"/>
        <v>0</v>
      </c>
    </row>
    <row r="41" spans="1:11" ht="16.5" customHeight="1" x14ac:dyDescent="0.3">
      <c r="A41" s="648"/>
      <c r="B41" s="649"/>
      <c r="C41" s="649"/>
      <c r="D41" s="650"/>
      <c r="E41" s="641"/>
      <c r="F41" s="651"/>
      <c r="G41" s="652">
        <f t="shared" si="1"/>
        <v>0</v>
      </c>
      <c r="H41" s="652">
        <f t="shared" si="0"/>
        <v>0</v>
      </c>
      <c r="I41" s="653">
        <f t="shared" si="2"/>
        <v>0</v>
      </c>
      <c r="J41" s="653">
        <f t="shared" si="3"/>
        <v>0</v>
      </c>
      <c r="K41" s="654" t="str">
        <f t="shared" si="4"/>
        <v>0</v>
      </c>
    </row>
    <row r="42" spans="1:11" ht="16.5" customHeight="1" x14ac:dyDescent="0.3">
      <c r="A42" s="648"/>
      <c r="B42" s="649"/>
      <c r="C42" s="649"/>
      <c r="D42" s="650"/>
      <c r="E42" s="641"/>
      <c r="F42" s="651"/>
      <c r="G42" s="652">
        <f t="shared" si="1"/>
        <v>0</v>
      </c>
      <c r="H42" s="652">
        <f t="shared" si="0"/>
        <v>0</v>
      </c>
      <c r="I42" s="653">
        <f t="shared" si="2"/>
        <v>0</v>
      </c>
      <c r="J42" s="653">
        <f t="shared" si="3"/>
        <v>0</v>
      </c>
      <c r="K42" s="654" t="str">
        <f t="shared" si="4"/>
        <v>0</v>
      </c>
    </row>
    <row r="43" spans="1:11" ht="16.5" customHeight="1" x14ac:dyDescent="0.3">
      <c r="A43" s="648"/>
      <c r="B43" s="649"/>
      <c r="C43" s="649"/>
      <c r="D43" s="650"/>
      <c r="E43" s="641"/>
      <c r="F43" s="651"/>
      <c r="G43" s="652">
        <f t="shared" si="1"/>
        <v>0</v>
      </c>
      <c r="H43" s="652">
        <f t="shared" si="0"/>
        <v>0</v>
      </c>
      <c r="I43" s="653">
        <f t="shared" si="2"/>
        <v>0</v>
      </c>
      <c r="J43" s="653">
        <f t="shared" si="3"/>
        <v>0</v>
      </c>
      <c r="K43" s="654" t="str">
        <f t="shared" si="4"/>
        <v>0</v>
      </c>
    </row>
    <row r="44" spans="1:11" ht="16.5" customHeight="1" x14ac:dyDescent="0.3">
      <c r="A44" s="648"/>
      <c r="B44" s="649"/>
      <c r="C44" s="649"/>
      <c r="D44" s="650"/>
      <c r="E44" s="641"/>
      <c r="F44" s="651"/>
      <c r="G44" s="652">
        <f t="shared" si="1"/>
        <v>0</v>
      </c>
      <c r="H44" s="652">
        <f t="shared" si="0"/>
        <v>0</v>
      </c>
      <c r="I44" s="653">
        <f t="shared" si="2"/>
        <v>0</v>
      </c>
      <c r="J44" s="653">
        <f t="shared" si="3"/>
        <v>0</v>
      </c>
      <c r="K44" s="654" t="str">
        <f t="shared" si="4"/>
        <v>0</v>
      </c>
    </row>
    <row r="45" spans="1:11" ht="16.5" customHeight="1" x14ac:dyDescent="0.3">
      <c r="A45" s="648"/>
      <c r="B45" s="649"/>
      <c r="C45" s="649"/>
      <c r="D45" s="650"/>
      <c r="E45" s="641"/>
      <c r="F45" s="651"/>
      <c r="G45" s="652">
        <f t="shared" si="1"/>
        <v>0</v>
      </c>
      <c r="H45" s="652">
        <f t="shared" si="0"/>
        <v>0</v>
      </c>
      <c r="I45" s="653">
        <f t="shared" si="2"/>
        <v>0</v>
      </c>
      <c r="J45" s="653">
        <f t="shared" si="3"/>
        <v>0</v>
      </c>
      <c r="K45" s="654" t="str">
        <f t="shared" si="4"/>
        <v>0</v>
      </c>
    </row>
    <row r="46" spans="1:11" ht="16.5" customHeight="1" x14ac:dyDescent="0.3">
      <c r="A46" s="648"/>
      <c r="B46" s="649"/>
      <c r="C46" s="649"/>
      <c r="D46" s="650"/>
      <c r="E46" s="641"/>
      <c r="F46" s="651"/>
      <c r="G46" s="652">
        <f t="shared" si="1"/>
        <v>0</v>
      </c>
      <c r="H46" s="652">
        <f t="shared" si="0"/>
        <v>0</v>
      </c>
      <c r="I46" s="653">
        <f t="shared" si="2"/>
        <v>0</v>
      </c>
      <c r="J46" s="653">
        <f t="shared" si="3"/>
        <v>0</v>
      </c>
      <c r="K46" s="654" t="str">
        <f t="shared" si="4"/>
        <v>0</v>
      </c>
    </row>
    <row r="47" spans="1:11" ht="16.5" customHeight="1" x14ac:dyDescent="0.3">
      <c r="A47" s="648"/>
      <c r="B47" s="649"/>
      <c r="C47" s="649"/>
      <c r="D47" s="650"/>
      <c r="E47" s="641"/>
      <c r="F47" s="651"/>
      <c r="G47" s="652">
        <f t="shared" si="1"/>
        <v>0</v>
      </c>
      <c r="H47" s="652">
        <f t="shared" si="0"/>
        <v>0</v>
      </c>
      <c r="I47" s="653">
        <f t="shared" si="2"/>
        <v>0</v>
      </c>
      <c r="J47" s="653">
        <f t="shared" si="3"/>
        <v>0</v>
      </c>
      <c r="K47" s="654" t="str">
        <f t="shared" si="4"/>
        <v>0</v>
      </c>
    </row>
    <row r="48" spans="1:11" ht="16.5" customHeight="1" x14ac:dyDescent="0.3">
      <c r="A48" s="648"/>
      <c r="B48" s="649"/>
      <c r="C48" s="649"/>
      <c r="D48" s="650"/>
      <c r="E48" s="641"/>
      <c r="F48" s="651"/>
      <c r="G48" s="652">
        <f>IF(E48=0,0,ROUND(F48/E48,2))</f>
        <v>0</v>
      </c>
      <c r="H48" s="652">
        <f t="shared" si="0"/>
        <v>0</v>
      </c>
      <c r="I48" s="653">
        <f>H48*E48</f>
        <v>0</v>
      </c>
      <c r="J48" s="653">
        <f>IF(I48-F48&gt;=0,I48-F48,"0")</f>
        <v>0</v>
      </c>
      <c r="K48" s="654" t="str">
        <f>IF(I48-F48&lt;0,I48-F48,"0")</f>
        <v>0</v>
      </c>
    </row>
    <row r="49" spans="1:11" ht="16.5" customHeight="1" x14ac:dyDescent="0.3">
      <c r="A49" s="648"/>
      <c r="B49" s="649"/>
      <c r="C49" s="649"/>
      <c r="D49" s="650"/>
      <c r="E49" s="641"/>
      <c r="F49" s="651"/>
      <c r="G49" s="652">
        <f>IF(E49=0,0,ROUND(F49/E49,2))</f>
        <v>0</v>
      </c>
      <c r="H49" s="652">
        <f t="shared" si="0"/>
        <v>0</v>
      </c>
      <c r="I49" s="653">
        <f>H49*E49</f>
        <v>0</v>
      </c>
      <c r="J49" s="653">
        <f>IF(I49-F49&gt;=0,I49-F49,"0")</f>
        <v>0</v>
      </c>
      <c r="K49" s="654" t="str">
        <f>IF(I49-F49&lt;0,I49-F49,"0")</f>
        <v>0</v>
      </c>
    </row>
    <row r="50" spans="1:11" ht="16.5" customHeight="1" x14ac:dyDescent="0.3">
      <c r="A50" s="648"/>
      <c r="B50" s="649"/>
      <c r="C50" s="649"/>
      <c r="D50" s="650"/>
      <c r="E50" s="641"/>
      <c r="F50" s="651"/>
      <c r="G50" s="652">
        <f>IF(E50=0,0,ROUND(F50/E50,2))</f>
        <v>0</v>
      </c>
      <c r="H50" s="652">
        <f t="shared" si="0"/>
        <v>0</v>
      </c>
      <c r="I50" s="653">
        <f>H50*E50</f>
        <v>0</v>
      </c>
      <c r="J50" s="653">
        <f>IF(I50-F50&gt;=0,I50-F50,"0")</f>
        <v>0</v>
      </c>
      <c r="K50" s="654" t="str">
        <f>IF(I50-F50&lt;0,I50-F50,"0")</f>
        <v>0</v>
      </c>
    </row>
    <row r="51" spans="1:11" ht="17.25" thickBot="1" x14ac:dyDescent="0.35">
      <c r="A51" s="655"/>
      <c r="B51" s="656" t="s">
        <v>774</v>
      </c>
      <c r="C51" s="656" t="s">
        <v>224</v>
      </c>
      <c r="D51" s="657"/>
      <c r="E51" s="658">
        <f>SUM(E19:E50)</f>
        <v>0</v>
      </c>
      <c r="F51" s="658">
        <f>SUM(F19:F50)</f>
        <v>0</v>
      </c>
      <c r="G51" s="658">
        <f>IF(E51=0,0,ROUND(F51/E51,2))</f>
        <v>0</v>
      </c>
      <c r="H51" s="658"/>
      <c r="I51" s="658">
        <f>SUM(I19:I50)</f>
        <v>0</v>
      </c>
      <c r="J51" s="658">
        <f>SUM(J19:J50)</f>
        <v>0</v>
      </c>
      <c r="K51" s="659">
        <f>SUM(K19:K50)</f>
        <v>0</v>
      </c>
    </row>
    <row r="52" spans="1:11" ht="16.5" customHeight="1" x14ac:dyDescent="0.3">
      <c r="A52" s="660"/>
      <c r="B52" s="661"/>
      <c r="C52" s="661"/>
      <c r="D52" s="661"/>
      <c r="E52" s="661"/>
      <c r="F52" s="661"/>
      <c r="G52" s="661"/>
      <c r="H52" s="661"/>
      <c r="I52" s="661"/>
      <c r="J52" s="661"/>
      <c r="K52" s="662"/>
    </row>
    <row r="53" spans="1:11" ht="16.5" customHeight="1" x14ac:dyDescent="0.3">
      <c r="A53" s="456" t="s">
        <v>775</v>
      </c>
      <c r="B53" s="643"/>
      <c r="C53" s="456"/>
      <c r="D53" s="634"/>
      <c r="E53" s="634"/>
      <c r="F53" s="633"/>
      <c r="G53" s="644"/>
      <c r="H53" s="634"/>
      <c r="I53" s="557"/>
      <c r="J53" s="557"/>
      <c r="K53" s="557"/>
    </row>
    <row r="54" spans="1:11" ht="16.5" customHeight="1" thickBot="1" x14ac:dyDescent="0.35">
      <c r="A54" s="642"/>
      <c r="B54" s="643"/>
      <c r="C54" s="643"/>
      <c r="D54" s="634"/>
      <c r="E54" s="634"/>
      <c r="F54" s="633"/>
      <c r="G54" s="644"/>
      <c r="H54" s="634"/>
      <c r="I54" s="557"/>
      <c r="J54" s="557"/>
      <c r="K54" s="557"/>
    </row>
    <row r="55" spans="1:11" ht="16.5" customHeight="1" x14ac:dyDescent="0.3">
      <c r="A55" s="1146" t="s">
        <v>217</v>
      </c>
      <c r="B55" s="1148" t="s">
        <v>763</v>
      </c>
      <c r="C55" s="1148" t="s">
        <v>764</v>
      </c>
      <c r="D55" s="1150" t="s">
        <v>776</v>
      </c>
      <c r="E55" s="1152" t="s">
        <v>598</v>
      </c>
      <c r="F55" s="1152"/>
      <c r="G55" s="1152"/>
      <c r="H55" s="1152" t="s">
        <v>777</v>
      </c>
      <c r="I55" s="1152"/>
      <c r="J55" s="1144" t="s">
        <v>767</v>
      </c>
      <c r="K55" s="1145"/>
    </row>
    <row r="56" spans="1:11" ht="16.5" customHeight="1" x14ac:dyDescent="0.3">
      <c r="A56" s="1147"/>
      <c r="B56" s="1149"/>
      <c r="C56" s="1149"/>
      <c r="D56" s="1151"/>
      <c r="E56" s="663" t="s">
        <v>778</v>
      </c>
      <c r="F56" s="664" t="s">
        <v>769</v>
      </c>
      <c r="G56" s="664" t="s">
        <v>770</v>
      </c>
      <c r="H56" s="664" t="s">
        <v>770</v>
      </c>
      <c r="I56" s="664" t="s">
        <v>769</v>
      </c>
      <c r="J56" s="665" t="s">
        <v>771</v>
      </c>
      <c r="K56" s="666" t="s">
        <v>772</v>
      </c>
    </row>
    <row r="57" spans="1:11" ht="16.5" customHeight="1" x14ac:dyDescent="0.3">
      <c r="A57" s="648"/>
      <c r="B57" s="649"/>
      <c r="C57" s="649"/>
      <c r="D57" s="650"/>
      <c r="E57" s="641"/>
      <c r="F57" s="651"/>
      <c r="G57" s="652">
        <f>IF(E57=0,0,ROUND(F57/E57,2))</f>
        <v>0</v>
      </c>
      <c r="H57" s="652">
        <f>SUMIF($F$12:$I$12,D57,$F$13:$I$13)</f>
        <v>0</v>
      </c>
      <c r="I57" s="653">
        <f>E57*H57</f>
        <v>0</v>
      </c>
      <c r="J57" s="653">
        <f>IF(I57-F57&gt;=0,I57-F57,"0")</f>
        <v>0</v>
      </c>
      <c r="K57" s="654" t="str">
        <f>IF(I57-F57&lt;0,I57-F57,"0")</f>
        <v>0</v>
      </c>
    </row>
    <row r="58" spans="1:11" ht="16.5" customHeight="1" x14ac:dyDescent="0.3">
      <c r="A58" s="648"/>
      <c r="B58" s="649"/>
      <c r="C58" s="649"/>
      <c r="D58" s="650"/>
      <c r="E58" s="641"/>
      <c r="F58" s="651"/>
      <c r="G58" s="652">
        <f>IF(E58=0,0,ROUND(F58/E58,2))</f>
        <v>0</v>
      </c>
      <c r="H58" s="652">
        <f>SUMIF($F$12:$I$12,D58,$F$13:$I$13)</f>
        <v>0</v>
      </c>
      <c r="I58" s="653">
        <f>E58*H58</f>
        <v>0</v>
      </c>
      <c r="J58" s="653">
        <f>IF(I58-F58&gt;=0,I58-F58,"0")</f>
        <v>0</v>
      </c>
      <c r="K58" s="654" t="str">
        <f>IF(I58-F58&lt;0,I58-F58,"0")</f>
        <v>0</v>
      </c>
    </row>
    <row r="59" spans="1:11" ht="16.5" customHeight="1" x14ac:dyDescent="0.3">
      <c r="A59" s="648"/>
      <c r="B59" s="649"/>
      <c r="C59" s="649"/>
      <c r="D59" s="650"/>
      <c r="E59" s="641"/>
      <c r="F59" s="651"/>
      <c r="G59" s="652">
        <f>IF(E59=0,0,ROUND(F59/E59,2))</f>
        <v>0</v>
      </c>
      <c r="H59" s="652">
        <f>SUMIF($F$12:$I$12,D59,$F$13:$I$13)</f>
        <v>0</v>
      </c>
      <c r="I59" s="653">
        <f>E59*H59</f>
        <v>0</v>
      </c>
      <c r="J59" s="653">
        <f>IF(I59-F59&gt;=0,I59-F59,"0")</f>
        <v>0</v>
      </c>
      <c r="K59" s="654" t="str">
        <f>IF(I59-F59&lt;0,I59-F59,"0")</f>
        <v>0</v>
      </c>
    </row>
    <row r="60" spans="1:11" ht="16.5" customHeight="1" thickBot="1" x14ac:dyDescent="0.35">
      <c r="A60" s="667"/>
      <c r="B60" s="668" t="s">
        <v>779</v>
      </c>
      <c r="C60" s="656" t="s">
        <v>224</v>
      </c>
      <c r="D60" s="657"/>
      <c r="E60" s="658">
        <f>SUM(E57:E59)</f>
        <v>0</v>
      </c>
      <c r="F60" s="658">
        <f>SUM(F56:F59)</f>
        <v>0</v>
      </c>
      <c r="G60" s="658"/>
      <c r="H60" s="658"/>
      <c r="I60" s="658">
        <f>SUM(I57:I59)</f>
        <v>0</v>
      </c>
      <c r="J60" s="658">
        <f>SUM(J57:J59)</f>
        <v>0</v>
      </c>
      <c r="K60" s="659">
        <f>SUM(K57:K59)</f>
        <v>0</v>
      </c>
    </row>
    <row r="83" spans="12:12" ht="16.5" customHeight="1" x14ac:dyDescent="0.3"/>
    <row r="84" spans="12:12" ht="16.5" customHeight="1" x14ac:dyDescent="0.3"/>
    <row r="85" spans="12:12" ht="16.5" customHeight="1" x14ac:dyDescent="0.3"/>
    <row r="86" spans="12:12" ht="16.5" customHeight="1" x14ac:dyDescent="0.3"/>
    <row r="87" spans="12:12" ht="16.5" customHeight="1" x14ac:dyDescent="0.3"/>
    <row r="88" spans="12:12" ht="16.5" customHeight="1" x14ac:dyDescent="0.3"/>
    <row r="89" spans="12:12" ht="16.5" customHeight="1" x14ac:dyDescent="0.3"/>
    <row r="90" spans="12:12" ht="16.5" customHeight="1" x14ac:dyDescent="0.3"/>
    <row r="92" spans="12:12" ht="16.5" customHeight="1" x14ac:dyDescent="0.3">
      <c r="L92" s="669" t="s">
        <v>780</v>
      </c>
    </row>
    <row r="93" spans="12:12" ht="16.5" customHeight="1" x14ac:dyDescent="0.3">
      <c r="L93" s="669" t="s">
        <v>781</v>
      </c>
    </row>
    <row r="94" spans="12:12" ht="16.5" customHeight="1" x14ac:dyDescent="0.3"/>
    <row r="95" spans="12:12" ht="16.5" customHeight="1" x14ac:dyDescent="0.3"/>
    <row r="96" spans="12:12" ht="16.5" customHeight="1" x14ac:dyDescent="0.3"/>
  </sheetData>
  <mergeCells count="20">
    <mergeCell ref="A17:A19"/>
    <mergeCell ref="B17:B19"/>
    <mergeCell ref="C17:C19"/>
    <mergeCell ref="D17:D19"/>
    <mergeCell ref="E17:G17"/>
    <mergeCell ref="E19:F19"/>
    <mergeCell ref="J17:K17"/>
    <mergeCell ref="G18:G19"/>
    <mergeCell ref="H18:H19"/>
    <mergeCell ref="I18:I19"/>
    <mergeCell ref="J18:J19"/>
    <mergeCell ref="K18:K19"/>
    <mergeCell ref="H17:I17"/>
    <mergeCell ref="J55:K55"/>
    <mergeCell ref="A55:A56"/>
    <mergeCell ref="B55:B56"/>
    <mergeCell ref="C55:C56"/>
    <mergeCell ref="D55:D56"/>
    <mergeCell ref="E55:G55"/>
    <mergeCell ref="H55:I55"/>
  </mergeCells>
  <hyperlinks>
    <hyperlink ref="L3" location="Tartalom!A1" display="Tartalom" xr:uid="{00000000-0004-0000-0200-000000000000}"/>
  </hyperlinks>
  <pageMargins left="0.70866141732283472" right="0.70866141732283472" top="0.74803149606299213" bottom="0.74803149606299213" header="0.31496062992125984" footer="0.31496062992125984"/>
  <pageSetup paperSize="9" scale="76" orientation="portrait" r:id="rId1"/>
  <rowBreaks count="1" manualBreakCount="1">
    <brk id="52" max="10" man="1"/>
  </rowBreaks>
  <ignoredErrors>
    <ignoredError sqref="E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Munka3"/>
  <dimension ref="A1:M335"/>
  <sheetViews>
    <sheetView showGridLines="0" zoomScaleNormal="100" workbookViewId="0"/>
  </sheetViews>
  <sheetFormatPr defaultColWidth="6" defaultRowHeight="12.75" x14ac:dyDescent="0.2"/>
  <cols>
    <col min="1" max="1" width="7.5" style="598" customWidth="1"/>
    <col min="2" max="2" width="30.25" style="548" customWidth="1"/>
    <col min="3" max="3" width="12.25" style="548" customWidth="1"/>
    <col min="4" max="6" width="12.875" style="548" customWidth="1"/>
    <col min="7" max="7" width="10.125" style="548" customWidth="1"/>
    <col min="8" max="16384" width="6" style="548"/>
  </cols>
  <sheetData>
    <row r="1" spans="1:13" s="545" customFormat="1" ht="15.75" x14ac:dyDescent="0.25">
      <c r="A1" s="544" t="s">
        <v>91</v>
      </c>
      <c r="B1" s="544"/>
      <c r="C1" s="544"/>
      <c r="D1" s="544"/>
      <c r="E1" s="544"/>
      <c r="F1" s="544"/>
    </row>
    <row r="2" spans="1:13" s="545" customFormat="1" ht="16.5" x14ac:dyDescent="0.3">
      <c r="A2" s="544"/>
      <c r="B2" s="1023">
        <f>F67</f>
        <v>0</v>
      </c>
      <c r="C2" s="544"/>
      <c r="D2" s="800" t="str">
        <f>H15</f>
        <v>NINCS ADAT</v>
      </c>
      <c r="E2" s="800" t="str">
        <f>H17</f>
        <v>Ide írja a következtetés szövegét</v>
      </c>
      <c r="F2" s="546"/>
      <c r="G2" s="48" t="s">
        <v>32</v>
      </c>
    </row>
    <row r="3" spans="1:13" s="545" customFormat="1" ht="18" x14ac:dyDescent="0.25">
      <c r="A3" s="544"/>
      <c r="B3" s="544"/>
      <c r="C3" s="215" t="s">
        <v>677</v>
      </c>
      <c r="D3" s="544"/>
      <c r="E3" s="544"/>
      <c r="F3" s="544"/>
      <c r="G3" s="730" t="s">
        <v>34</v>
      </c>
      <c r="H3" s="86"/>
    </row>
    <row r="4" spans="1:13" ht="15.75" x14ac:dyDescent="0.25">
      <c r="A4" s="544" t="s">
        <v>678</v>
      </c>
      <c r="B4" s="547"/>
      <c r="C4" s="547"/>
      <c r="D4" s="547"/>
      <c r="E4" s="547"/>
      <c r="F4" s="547"/>
    </row>
    <row r="5" spans="1:13" ht="13.9" customHeight="1" thickBot="1" x14ac:dyDescent="0.3">
      <c r="A5" s="549">
        <f>Alapa!C17</f>
        <v>0</v>
      </c>
      <c r="B5" s="550"/>
      <c r="C5" s="549" t="s">
        <v>1</v>
      </c>
      <c r="D5" s="767">
        <f>Alapa!C15</f>
        <v>0</v>
      </c>
      <c r="E5" s="552"/>
      <c r="F5" s="550"/>
    </row>
    <row r="6" spans="1:13" ht="17.25" thickBot="1" x14ac:dyDescent="0.35">
      <c r="A6" s="549" t="str">
        <f>"Fordulónap: "&amp;Alapa!C12</f>
        <v xml:space="preserve">Fordulónap: </v>
      </c>
      <c r="B6" s="550"/>
      <c r="C6" s="553" t="s">
        <v>2</v>
      </c>
      <c r="D6" s="554" t="str">
        <f>IFERROR(VLOOKUP(H6,Alapa!$K$2:$M$11,3),"")</f>
        <v/>
      </c>
      <c r="E6" s="549" t="s">
        <v>10</v>
      </c>
      <c r="F6" s="1057" t="str">
        <f>IF(Alapa!$M$2=0," ",Alapa!$M$2)</f>
        <v xml:space="preserve"> </v>
      </c>
      <c r="G6" s="555" t="s">
        <v>2</v>
      </c>
      <c r="H6" s="673">
        <v>2</v>
      </c>
    </row>
    <row r="7" spans="1:13" ht="13.9" customHeight="1" x14ac:dyDescent="0.25">
      <c r="A7" s="556"/>
      <c r="B7" s="557"/>
      <c r="C7" s="557"/>
      <c r="D7" s="557"/>
      <c r="E7" s="557"/>
      <c r="F7" s="557"/>
    </row>
    <row r="8" spans="1:13" ht="13.9" customHeight="1" x14ac:dyDescent="0.2">
      <c r="A8" s="558"/>
      <c r="B8" s="213"/>
      <c r="C8" s="557"/>
      <c r="D8" s="557"/>
      <c r="E8" s="213"/>
      <c r="F8" s="557"/>
    </row>
    <row r="9" spans="1:13" ht="13.9" customHeight="1" x14ac:dyDescent="0.25">
      <c r="A9" s="559"/>
      <c r="B9" s="560"/>
      <c r="C9" s="560"/>
      <c r="D9" s="560"/>
      <c r="E9" s="213"/>
      <c r="F9" s="100" t="str">
        <f>IF(SUM(F39+F65)=0,"NINCS ADAT",IF(F67=0,"EGYEZIK","NEM EGYEZIK !"))</f>
        <v>NINCS ADAT</v>
      </c>
    </row>
    <row r="10" spans="1:13" ht="13.5" thickBot="1" x14ac:dyDescent="0.25">
      <c r="A10" s="559" t="s">
        <v>679</v>
      </c>
      <c r="B10" s="560"/>
      <c r="C10" s="560"/>
      <c r="D10" s="560"/>
      <c r="E10" s="561" t="s">
        <v>0</v>
      </c>
      <c r="F10" s="561" t="s">
        <v>680</v>
      </c>
    </row>
    <row r="11" spans="1:13" ht="25.5" x14ac:dyDescent="0.2">
      <c r="A11" s="256" t="s">
        <v>217</v>
      </c>
      <c r="B11" s="257" t="s">
        <v>31</v>
      </c>
      <c r="C11" s="257" t="s">
        <v>682</v>
      </c>
      <c r="D11" s="151" t="s">
        <v>683</v>
      </c>
      <c r="E11" s="151" t="s">
        <v>684</v>
      </c>
      <c r="F11" s="152" t="s">
        <v>685</v>
      </c>
    </row>
    <row r="12" spans="1:13" ht="13.9" customHeight="1" x14ac:dyDescent="0.2">
      <c r="A12" s="515"/>
      <c r="B12" s="562"/>
      <c r="C12" s="562"/>
      <c r="D12" s="563"/>
      <c r="E12" s="563"/>
      <c r="F12" s="564"/>
    </row>
    <row r="13" spans="1:13" ht="13.9" customHeight="1" x14ac:dyDescent="0.2">
      <c r="A13" s="565" t="s">
        <v>686</v>
      </c>
      <c r="B13" s="566"/>
      <c r="C13" s="566"/>
      <c r="D13" s="567">
        <f>D14+D17+D20</f>
        <v>0</v>
      </c>
      <c r="E13" s="567">
        <f>E14+E17+E20</f>
        <v>0</v>
      </c>
      <c r="F13" s="568">
        <f>F14+F17+F20</f>
        <v>0</v>
      </c>
    </row>
    <row r="14" spans="1:13" ht="13.9" customHeight="1" x14ac:dyDescent="0.25">
      <c r="A14" s="569" t="s">
        <v>687</v>
      </c>
      <c r="B14" s="570"/>
      <c r="C14" s="570"/>
      <c r="D14" s="567">
        <f>SUM(D15:D16)</f>
        <v>0</v>
      </c>
      <c r="E14" s="567">
        <f>SUM(E15:E16)</f>
        <v>0</v>
      </c>
      <c r="F14" s="568">
        <f>SUM(F15:F16)</f>
        <v>0</v>
      </c>
      <c r="H14" s="15" t="s">
        <v>185</v>
      </c>
      <c r="I14" s="36"/>
      <c r="J14" s="36"/>
      <c r="K14" s="36"/>
      <c r="L14" s="36"/>
      <c r="M14" s="12"/>
    </row>
    <row r="15" spans="1:13" ht="13.9" customHeight="1" x14ac:dyDescent="0.3">
      <c r="A15" s="571"/>
      <c r="B15" s="572"/>
      <c r="C15" s="573"/>
      <c r="D15" s="574"/>
      <c r="E15" s="574"/>
      <c r="F15" s="575">
        <f>D15-E15</f>
        <v>0</v>
      </c>
      <c r="H15" s="68" t="str">
        <f>F9</f>
        <v>NINCS ADAT</v>
      </c>
      <c r="I15" s="23"/>
      <c r="J15" s="23"/>
      <c r="K15" s="17"/>
      <c r="L15" s="17"/>
      <c r="M15" s="18"/>
    </row>
    <row r="16" spans="1:13" ht="13.9" customHeight="1" x14ac:dyDescent="0.25">
      <c r="A16" s="571"/>
      <c r="B16" s="572"/>
      <c r="C16" s="573"/>
      <c r="D16" s="574"/>
      <c r="E16" s="574"/>
      <c r="F16" s="575">
        <f>D16-E16</f>
        <v>0</v>
      </c>
      <c r="H16" s="16" t="s">
        <v>4</v>
      </c>
      <c r="I16" s="8"/>
      <c r="J16" s="8"/>
      <c r="K16" s="7"/>
      <c r="L16" s="7"/>
      <c r="M16" s="12"/>
    </row>
    <row r="17" spans="1:13" ht="13.9" customHeight="1" x14ac:dyDescent="0.3">
      <c r="A17" s="569" t="s">
        <v>688</v>
      </c>
      <c r="B17" s="570"/>
      <c r="C17" s="570"/>
      <c r="D17" s="567">
        <f>SUM(D18:D19)</f>
        <v>0</v>
      </c>
      <c r="E17" s="567">
        <f>SUM(E18:E19)</f>
        <v>0</v>
      </c>
      <c r="F17" s="568">
        <f>SUM(F18:F19)</f>
        <v>0</v>
      </c>
      <c r="H17" s="68" t="s">
        <v>38</v>
      </c>
      <c r="I17" s="23"/>
      <c r="J17" s="23"/>
      <c r="K17" s="17"/>
      <c r="L17" s="17"/>
      <c r="M17" s="18"/>
    </row>
    <row r="18" spans="1:13" ht="13.9" customHeight="1" x14ac:dyDescent="0.25">
      <c r="A18" s="571"/>
      <c r="B18" s="572"/>
      <c r="C18" s="573"/>
      <c r="D18" s="574"/>
      <c r="E18" s="574"/>
      <c r="F18" s="575">
        <f>D18-E18</f>
        <v>0</v>
      </c>
      <c r="H18" s="67"/>
      <c r="I18" s="67"/>
      <c r="J18" s="8"/>
      <c r="K18" s="7"/>
      <c r="L18" s="7"/>
      <c r="M18" s="12"/>
    </row>
    <row r="19" spans="1:13" ht="13.9" customHeight="1" x14ac:dyDescent="0.2">
      <c r="A19" s="571"/>
      <c r="B19" s="572"/>
      <c r="C19" s="573"/>
      <c r="D19" s="574"/>
      <c r="E19" s="574"/>
      <c r="F19" s="575">
        <f>D19-E19</f>
        <v>0</v>
      </c>
    </row>
    <row r="20" spans="1:13" ht="13.9" customHeight="1" x14ac:dyDescent="0.2">
      <c r="A20" s="569" t="s">
        <v>689</v>
      </c>
      <c r="B20" s="570"/>
      <c r="C20" s="570"/>
      <c r="D20" s="567">
        <f>SUM(D21:D22)</f>
        <v>0</v>
      </c>
      <c r="E20" s="567">
        <f>SUM(E21:E22)</f>
        <v>0</v>
      </c>
      <c r="F20" s="568">
        <f>SUM(F21:F22)</f>
        <v>0</v>
      </c>
    </row>
    <row r="21" spans="1:13" ht="13.9" customHeight="1" x14ac:dyDescent="0.2">
      <c r="A21" s="571"/>
      <c r="B21" s="572"/>
      <c r="C21" s="573"/>
      <c r="D21" s="574"/>
      <c r="E21" s="574"/>
      <c r="F21" s="575">
        <f>D21-E21</f>
        <v>0</v>
      </c>
    </row>
    <row r="22" spans="1:13" ht="13.9" customHeight="1" x14ac:dyDescent="0.2">
      <c r="A22" s="571"/>
      <c r="B22" s="572"/>
      <c r="C22" s="573"/>
      <c r="D22" s="574"/>
      <c r="E22" s="574"/>
      <c r="F22" s="575">
        <f>D22-E22</f>
        <v>0</v>
      </c>
    </row>
    <row r="23" spans="1:13" ht="13.9" customHeight="1" x14ac:dyDescent="0.2">
      <c r="A23" s="565" t="s">
        <v>690</v>
      </c>
      <c r="B23" s="566"/>
      <c r="C23" s="566"/>
      <c r="D23" s="567">
        <f>D24+D27+D30+D33</f>
        <v>0</v>
      </c>
      <c r="E23" s="567">
        <f>E24+E27+E30+E33</f>
        <v>0</v>
      </c>
      <c r="F23" s="568">
        <f>F24+F27+F30+F33</f>
        <v>0</v>
      </c>
    </row>
    <row r="24" spans="1:13" ht="13.9" customHeight="1" x14ac:dyDescent="0.2">
      <c r="A24" s="569" t="s">
        <v>691</v>
      </c>
      <c r="B24" s="570"/>
      <c r="C24" s="570"/>
      <c r="D24" s="567">
        <f>SUM(D25:D26)</f>
        <v>0</v>
      </c>
      <c r="E24" s="567">
        <f>SUM(E25:E26)</f>
        <v>0</v>
      </c>
      <c r="F24" s="568">
        <f>SUM(F25:F26)</f>
        <v>0</v>
      </c>
    </row>
    <row r="25" spans="1:13" ht="13.9" customHeight="1" x14ac:dyDescent="0.2">
      <c r="A25" s="571"/>
      <c r="B25" s="572"/>
      <c r="C25" s="573"/>
      <c r="D25" s="574"/>
      <c r="E25" s="574"/>
      <c r="F25" s="575">
        <f>D25-E25</f>
        <v>0</v>
      </c>
    </row>
    <row r="26" spans="1:13" ht="13.9" customHeight="1" x14ac:dyDescent="0.2">
      <c r="A26" s="571"/>
      <c r="B26" s="572"/>
      <c r="C26" s="573"/>
      <c r="D26" s="574"/>
      <c r="E26" s="574"/>
      <c r="F26" s="575">
        <f>D26-E26</f>
        <v>0</v>
      </c>
    </row>
    <row r="27" spans="1:13" ht="13.9" customHeight="1" x14ac:dyDescent="0.2">
      <c r="A27" s="569" t="s">
        <v>692</v>
      </c>
      <c r="B27" s="570"/>
      <c r="C27" s="570"/>
      <c r="D27" s="567">
        <f>SUM(D28:D29)</f>
        <v>0</v>
      </c>
      <c r="E27" s="567">
        <f>SUM(E28:E29)</f>
        <v>0</v>
      </c>
      <c r="F27" s="568">
        <f>SUM(F28:F29)</f>
        <v>0</v>
      </c>
    </row>
    <row r="28" spans="1:13" ht="13.9" customHeight="1" x14ac:dyDescent="0.2">
      <c r="A28" s="571"/>
      <c r="B28" s="572"/>
      <c r="C28" s="573"/>
      <c r="D28" s="574"/>
      <c r="E28" s="574"/>
      <c r="F28" s="575">
        <f>D28-E28</f>
        <v>0</v>
      </c>
    </row>
    <row r="29" spans="1:13" ht="13.9" customHeight="1" x14ac:dyDescent="0.2">
      <c r="A29" s="571"/>
      <c r="B29" s="572"/>
      <c r="C29" s="573"/>
      <c r="D29" s="574"/>
      <c r="E29" s="574"/>
      <c r="F29" s="575">
        <f>D29-E29</f>
        <v>0</v>
      </c>
    </row>
    <row r="30" spans="1:13" ht="13.9" customHeight="1" x14ac:dyDescent="0.2">
      <c r="A30" s="569" t="s">
        <v>693</v>
      </c>
      <c r="B30" s="570"/>
      <c r="C30" s="570"/>
      <c r="D30" s="567">
        <f>SUM(D31:D32)</f>
        <v>0</v>
      </c>
      <c r="E30" s="567">
        <f>SUM(E31:E32)</f>
        <v>0</v>
      </c>
      <c r="F30" s="568">
        <f>SUM(F31:F32)</f>
        <v>0</v>
      </c>
    </row>
    <row r="31" spans="1:13" ht="13.9" customHeight="1" x14ac:dyDescent="0.2">
      <c r="A31" s="571"/>
      <c r="B31" s="572"/>
      <c r="C31" s="573"/>
      <c r="D31" s="574"/>
      <c r="E31" s="574"/>
      <c r="F31" s="575">
        <f>D31-E31</f>
        <v>0</v>
      </c>
    </row>
    <row r="32" spans="1:13" ht="13.9" customHeight="1" x14ac:dyDescent="0.2">
      <c r="A32" s="571"/>
      <c r="B32" s="572"/>
      <c r="C32" s="573"/>
      <c r="D32" s="574"/>
      <c r="E32" s="574"/>
      <c r="F32" s="575">
        <f>D32-E32</f>
        <v>0</v>
      </c>
    </row>
    <row r="33" spans="1:6" ht="13.9" customHeight="1" x14ac:dyDescent="0.2">
      <c r="A33" s="569" t="s">
        <v>694</v>
      </c>
      <c r="B33" s="570"/>
      <c r="C33" s="570"/>
      <c r="D33" s="567">
        <f>SUM(D34:D35)</f>
        <v>0</v>
      </c>
      <c r="E33" s="567">
        <f>SUM(E34:E35)</f>
        <v>0</v>
      </c>
      <c r="F33" s="568">
        <f>SUM(F34:F35)</f>
        <v>0</v>
      </c>
    </row>
    <row r="34" spans="1:6" ht="13.9" customHeight="1" x14ac:dyDescent="0.2">
      <c r="A34" s="571"/>
      <c r="B34" s="572"/>
      <c r="C34" s="573"/>
      <c r="D34" s="574"/>
      <c r="E34" s="574"/>
      <c r="F34" s="575">
        <f>D34-E34</f>
        <v>0</v>
      </c>
    </row>
    <row r="35" spans="1:6" ht="13.9" customHeight="1" x14ac:dyDescent="0.2">
      <c r="A35" s="571"/>
      <c r="B35" s="572"/>
      <c r="C35" s="573"/>
      <c r="D35" s="574"/>
      <c r="E35" s="574"/>
      <c r="F35" s="575">
        <f>D35-E35</f>
        <v>0</v>
      </c>
    </row>
    <row r="36" spans="1:6" ht="13.9" customHeight="1" x14ac:dyDescent="0.2">
      <c r="A36" s="565" t="s">
        <v>695</v>
      </c>
      <c r="B36" s="566"/>
      <c r="C36" s="566"/>
      <c r="D36" s="567">
        <f>SUM(D37:D38)</f>
        <v>0</v>
      </c>
      <c r="E36" s="567">
        <f>SUM(E37:E38)</f>
        <v>0</v>
      </c>
      <c r="F36" s="568">
        <f>SUM(F37:F38)</f>
        <v>0</v>
      </c>
    </row>
    <row r="37" spans="1:6" ht="13.9" customHeight="1" x14ac:dyDescent="0.2">
      <c r="A37" s="571"/>
      <c r="B37" s="572"/>
      <c r="C37" s="573"/>
      <c r="D37" s="574"/>
      <c r="E37" s="574"/>
      <c r="F37" s="575">
        <f>D37-E37</f>
        <v>0</v>
      </c>
    </row>
    <row r="38" spans="1:6" ht="13.9" customHeight="1" x14ac:dyDescent="0.2">
      <c r="A38" s="571"/>
      <c r="B38" s="572"/>
      <c r="C38" s="573"/>
      <c r="D38" s="574"/>
      <c r="E38" s="574"/>
      <c r="F38" s="575">
        <f>D38-E38</f>
        <v>0</v>
      </c>
    </row>
    <row r="39" spans="1:6" ht="13.9" customHeight="1" thickBot="1" x14ac:dyDescent="0.25">
      <c r="A39" s="576" t="s">
        <v>696</v>
      </c>
      <c r="B39" s="577"/>
      <c r="C39" s="577"/>
      <c r="D39" s="578">
        <f>D36+D23+D13</f>
        <v>0</v>
      </c>
      <c r="E39" s="578">
        <f>E36+E23+E13</f>
        <v>0</v>
      </c>
      <c r="F39" s="579">
        <f>F36+F23+F13</f>
        <v>0</v>
      </c>
    </row>
    <row r="40" spans="1:6" ht="13.9" customHeight="1" x14ac:dyDescent="0.2">
      <c r="A40" s="560"/>
      <c r="B40" s="559"/>
      <c r="C40" s="559"/>
      <c r="D40" s="580"/>
      <c r="E40" s="580"/>
      <c r="F40" s="581"/>
    </row>
    <row r="41" spans="1:6" ht="13.9" customHeight="1" x14ac:dyDescent="0.2">
      <c r="A41" s="560"/>
      <c r="B41" s="559"/>
      <c r="C41" s="559"/>
      <c r="D41" s="580"/>
      <c r="E41" s="580"/>
      <c r="F41" s="581"/>
    </row>
    <row r="42" spans="1:6" ht="13.5" thickBot="1" x14ac:dyDescent="0.25">
      <c r="A42" s="559" t="s">
        <v>697</v>
      </c>
      <c r="B42" s="559"/>
      <c r="C42" s="559"/>
      <c r="D42" s="580"/>
      <c r="E42" s="580"/>
      <c r="F42" s="580" t="s">
        <v>380</v>
      </c>
    </row>
    <row r="43" spans="1:6" ht="13.9" customHeight="1" x14ac:dyDescent="0.2">
      <c r="A43" s="256" t="s">
        <v>681</v>
      </c>
      <c r="B43" s="257" t="s">
        <v>31</v>
      </c>
      <c r="C43" s="257" t="s">
        <v>682</v>
      </c>
      <c r="D43" s="582" t="s">
        <v>698</v>
      </c>
      <c r="E43" s="582" t="s">
        <v>699</v>
      </c>
      <c r="F43" s="583" t="s">
        <v>685</v>
      </c>
    </row>
    <row r="44" spans="1:6" ht="13.9" customHeight="1" x14ac:dyDescent="0.2">
      <c r="A44" s="565" t="s">
        <v>700</v>
      </c>
      <c r="B44" s="566"/>
      <c r="C44" s="566"/>
      <c r="D44" s="567">
        <f>SUM(D45:D46)</f>
        <v>0</v>
      </c>
      <c r="E44" s="567">
        <f>SUM(E45:E46)</f>
        <v>0</v>
      </c>
      <c r="F44" s="568">
        <f>SUM(F45:F46)</f>
        <v>0</v>
      </c>
    </row>
    <row r="45" spans="1:6" ht="13.9" customHeight="1" x14ac:dyDescent="0.2">
      <c r="A45" s="571"/>
      <c r="B45" s="572"/>
      <c r="C45" s="573"/>
      <c r="D45" s="574"/>
      <c r="E45" s="574"/>
      <c r="F45" s="575">
        <f>D45-E45</f>
        <v>0</v>
      </c>
    </row>
    <row r="46" spans="1:6" ht="13.9" customHeight="1" x14ac:dyDescent="0.2">
      <c r="A46" s="571"/>
      <c r="B46" s="572"/>
      <c r="C46" s="573"/>
      <c r="D46" s="574"/>
      <c r="E46" s="574"/>
      <c r="F46" s="575">
        <f>D46-E46</f>
        <v>0</v>
      </c>
    </row>
    <row r="47" spans="1:6" ht="13.9" customHeight="1" x14ac:dyDescent="0.2">
      <c r="A47" s="565" t="s">
        <v>701</v>
      </c>
      <c r="B47" s="566"/>
      <c r="C47" s="566"/>
      <c r="D47" s="567">
        <f>SUM(D48:D49)</f>
        <v>0</v>
      </c>
      <c r="E47" s="567">
        <f>SUM(E48:E49)</f>
        <v>0</v>
      </c>
      <c r="F47" s="568">
        <f>SUM(F48:F49)</f>
        <v>0</v>
      </c>
    </row>
    <row r="48" spans="1:6" ht="13.9" customHeight="1" x14ac:dyDescent="0.2">
      <c r="A48" s="571"/>
      <c r="B48" s="572"/>
      <c r="C48" s="573"/>
      <c r="D48" s="574"/>
      <c r="E48" s="574"/>
      <c r="F48" s="575">
        <f>D48-E48</f>
        <v>0</v>
      </c>
    </row>
    <row r="49" spans="1:6" ht="13.9" customHeight="1" x14ac:dyDescent="0.2">
      <c r="A49" s="571"/>
      <c r="B49" s="572"/>
      <c r="C49" s="573"/>
      <c r="D49" s="574"/>
      <c r="E49" s="574"/>
      <c r="F49" s="575">
        <f>D49-E49</f>
        <v>0</v>
      </c>
    </row>
    <row r="50" spans="1:6" ht="13.9" customHeight="1" x14ac:dyDescent="0.2">
      <c r="A50" s="565" t="s">
        <v>702</v>
      </c>
      <c r="B50" s="566"/>
      <c r="C50" s="566"/>
      <c r="D50" s="567">
        <f>SUM(D51:D52)</f>
        <v>0</v>
      </c>
      <c r="E50" s="567">
        <f>SUM(E51:E52)</f>
        <v>0</v>
      </c>
      <c r="F50" s="568">
        <f>SUM(F51:F52)</f>
        <v>0</v>
      </c>
    </row>
    <row r="51" spans="1:6" ht="13.9" customHeight="1" x14ac:dyDescent="0.2">
      <c r="A51" s="571"/>
      <c r="B51" s="572"/>
      <c r="C51" s="573"/>
      <c r="D51" s="574"/>
      <c r="E51" s="574"/>
      <c r="F51" s="575">
        <f>D51-E51</f>
        <v>0</v>
      </c>
    </row>
    <row r="52" spans="1:6" ht="13.9" customHeight="1" x14ac:dyDescent="0.2">
      <c r="A52" s="571"/>
      <c r="B52" s="572"/>
      <c r="C52" s="573"/>
      <c r="D52" s="574"/>
      <c r="E52" s="574"/>
      <c r="F52" s="575">
        <f>D52-E52</f>
        <v>0</v>
      </c>
    </row>
    <row r="53" spans="1:6" ht="13.9" customHeight="1" x14ac:dyDescent="0.2">
      <c r="A53" s="569" t="s">
        <v>703</v>
      </c>
      <c r="B53" s="570"/>
      <c r="C53" s="570"/>
      <c r="D53" s="567">
        <f>SUM(D54:D55)</f>
        <v>0</v>
      </c>
      <c r="E53" s="567">
        <f>SUM(E54:E55)</f>
        <v>0</v>
      </c>
      <c r="F53" s="568">
        <f>SUM(F54:F55)</f>
        <v>0</v>
      </c>
    </row>
    <row r="54" spans="1:6" ht="13.9" customHeight="1" x14ac:dyDescent="0.2">
      <c r="A54" s="571"/>
      <c r="B54" s="572"/>
      <c r="C54" s="573"/>
      <c r="D54" s="574"/>
      <c r="E54" s="574"/>
      <c r="F54" s="575">
        <f>D54-E54</f>
        <v>0</v>
      </c>
    </row>
    <row r="55" spans="1:6" ht="13.9" customHeight="1" x14ac:dyDescent="0.2">
      <c r="A55" s="571"/>
      <c r="B55" s="572"/>
      <c r="C55" s="573"/>
      <c r="D55" s="574"/>
      <c r="E55" s="574"/>
      <c r="F55" s="575">
        <f>D55-E55</f>
        <v>0</v>
      </c>
    </row>
    <row r="56" spans="1:6" ht="13.9" customHeight="1" x14ac:dyDescent="0.2">
      <c r="A56" s="569" t="s">
        <v>704</v>
      </c>
      <c r="B56" s="570"/>
      <c r="C56" s="570"/>
      <c r="D56" s="567">
        <f>SUM(D57:D58)</f>
        <v>0</v>
      </c>
      <c r="E56" s="567">
        <f>SUM(E57:E58)</f>
        <v>0</v>
      </c>
      <c r="F56" s="568">
        <f>SUM(F57:F58)</f>
        <v>0</v>
      </c>
    </row>
    <row r="57" spans="1:6" ht="13.9" customHeight="1" x14ac:dyDescent="0.2">
      <c r="A57" s="571"/>
      <c r="B57" s="572"/>
      <c r="C57" s="573"/>
      <c r="D57" s="574"/>
      <c r="E57" s="574"/>
      <c r="F57" s="575">
        <f>D57-E57</f>
        <v>0</v>
      </c>
    </row>
    <row r="58" spans="1:6" ht="13.9" customHeight="1" x14ac:dyDescent="0.2">
      <c r="A58" s="571"/>
      <c r="B58" s="572"/>
      <c r="C58" s="573"/>
      <c r="D58" s="574"/>
      <c r="E58" s="574"/>
      <c r="F58" s="575">
        <f>D58-E58</f>
        <v>0</v>
      </c>
    </row>
    <row r="59" spans="1:6" ht="13.9" customHeight="1" x14ac:dyDescent="0.2">
      <c r="A59" s="569" t="s">
        <v>705</v>
      </c>
      <c r="B59" s="570"/>
      <c r="C59" s="570"/>
      <c r="D59" s="567">
        <f>SUM(D60:D61)</f>
        <v>0</v>
      </c>
      <c r="E59" s="567">
        <f>SUM(E60:E61)</f>
        <v>0</v>
      </c>
      <c r="F59" s="568">
        <f>SUM(F60:F61)</f>
        <v>0</v>
      </c>
    </row>
    <row r="60" spans="1:6" ht="13.9" customHeight="1" x14ac:dyDescent="0.2">
      <c r="A60" s="571"/>
      <c r="B60" s="572"/>
      <c r="C60" s="573"/>
      <c r="D60" s="574"/>
      <c r="E60" s="574"/>
      <c r="F60" s="575">
        <f>D60-E60</f>
        <v>0</v>
      </c>
    </row>
    <row r="61" spans="1:6" ht="13.9" customHeight="1" x14ac:dyDescent="0.2">
      <c r="A61" s="571"/>
      <c r="B61" s="572"/>
      <c r="C61" s="573"/>
      <c r="D61" s="574"/>
      <c r="E61" s="574"/>
      <c r="F61" s="575">
        <f>D61-E61</f>
        <v>0</v>
      </c>
    </row>
    <row r="62" spans="1:6" ht="13.9" customHeight="1" x14ac:dyDescent="0.2">
      <c r="A62" s="565" t="s">
        <v>706</v>
      </c>
      <c r="B62" s="566"/>
      <c r="C62" s="566"/>
      <c r="D62" s="567">
        <f>SUM(D63:D64)</f>
        <v>0</v>
      </c>
      <c r="E62" s="567">
        <f>SUM(E63:E64)</f>
        <v>0</v>
      </c>
      <c r="F62" s="568">
        <f>SUM(F63:F64)</f>
        <v>0</v>
      </c>
    </row>
    <row r="63" spans="1:6" ht="13.9" customHeight="1" x14ac:dyDescent="0.2">
      <c r="A63" s="571"/>
      <c r="B63" s="572"/>
      <c r="C63" s="573"/>
      <c r="D63" s="574"/>
      <c r="E63" s="574"/>
      <c r="F63" s="575">
        <f>D63-E63</f>
        <v>0</v>
      </c>
    </row>
    <row r="64" spans="1:6" ht="13.9" customHeight="1" x14ac:dyDescent="0.2">
      <c r="A64" s="571"/>
      <c r="B64" s="572"/>
      <c r="C64" s="573"/>
      <c r="D64" s="574"/>
      <c r="E64" s="574"/>
      <c r="F64" s="575">
        <f>D64-E64</f>
        <v>0</v>
      </c>
    </row>
    <row r="65" spans="1:7" s="588" customFormat="1" ht="13.9" customHeight="1" thickBot="1" x14ac:dyDescent="0.25">
      <c r="A65" s="584" t="s">
        <v>707</v>
      </c>
      <c r="B65" s="585"/>
      <c r="C65" s="585"/>
      <c r="D65" s="586">
        <f>D62+D50+D47+D44</f>
        <v>0</v>
      </c>
      <c r="E65" s="586">
        <f>E62+E50+E47+E44</f>
        <v>0</v>
      </c>
      <c r="F65" s="587">
        <f>F62+F50+F47+F44</f>
        <v>0</v>
      </c>
      <c r="G65" s="548"/>
    </row>
    <row r="66" spans="1:7" ht="13.9" customHeight="1" x14ac:dyDescent="0.25">
      <c r="A66" s="213"/>
      <c r="B66" s="213"/>
      <c r="C66" s="633"/>
      <c r="D66" s="633"/>
      <c r="E66" s="633"/>
      <c r="F66" s="557"/>
    </row>
    <row r="67" spans="1:7" ht="13.9" customHeight="1" thickBot="1" x14ac:dyDescent="0.3">
      <c r="A67" s="213"/>
      <c r="B67" s="213"/>
      <c r="C67" s="292"/>
      <c r="D67" s="557"/>
      <c r="E67" s="119" t="s">
        <v>208</v>
      </c>
      <c r="F67" s="120">
        <f>F65-F39</f>
        <v>0</v>
      </c>
    </row>
    <row r="68" spans="1:7" ht="13.9" customHeight="1" x14ac:dyDescent="0.25">
      <c r="A68" s="213"/>
      <c r="B68" s="213"/>
      <c r="C68" s="292"/>
      <c r="D68" s="557"/>
      <c r="E68" s="119"/>
      <c r="F68" s="814"/>
    </row>
    <row r="69" spans="1:7" ht="13.9" customHeight="1" x14ac:dyDescent="0.25">
      <c r="A69" s="228" t="s">
        <v>708</v>
      </c>
      <c r="B69" s="210"/>
      <c r="C69" s="589"/>
      <c r="E69" s="592"/>
      <c r="F69" s="591"/>
    </row>
    <row r="70" spans="1:7" ht="13.9" customHeight="1" x14ac:dyDescent="0.25">
      <c r="A70" s="593" t="s">
        <v>709</v>
      </c>
      <c r="B70" s="592"/>
      <c r="C70" s="589"/>
      <c r="E70" s="592"/>
    </row>
    <row r="71" spans="1:7" ht="13.9" customHeight="1" x14ac:dyDescent="0.25">
      <c r="A71" s="594" t="s">
        <v>710</v>
      </c>
      <c r="B71" s="592"/>
      <c r="C71" s="590"/>
      <c r="D71" s="590"/>
      <c r="E71" s="592"/>
    </row>
    <row r="72" spans="1:7" ht="13.9" customHeight="1" x14ac:dyDescent="0.25">
      <c r="A72" s="592"/>
      <c r="B72" s="594" t="s">
        <v>711</v>
      </c>
      <c r="C72" s="592"/>
      <c r="D72" s="594" t="s">
        <v>712</v>
      </c>
      <c r="E72" s="592"/>
    </row>
    <row r="73" spans="1:7" ht="13.9" customHeight="1" x14ac:dyDescent="0.25">
      <c r="A73" s="592"/>
      <c r="B73" s="594" t="s">
        <v>713</v>
      </c>
      <c r="C73" s="592"/>
      <c r="D73" s="594" t="s">
        <v>714</v>
      </c>
      <c r="E73" s="592"/>
    </row>
    <row r="74" spans="1:7" ht="13.9" customHeight="1" x14ac:dyDescent="0.25">
      <c r="A74" s="595"/>
      <c r="B74" s="592"/>
      <c r="C74" s="592"/>
      <c r="D74" s="592"/>
      <c r="E74" s="592"/>
    </row>
    <row r="75" spans="1:7" ht="13.9" customHeight="1" x14ac:dyDescent="0.25">
      <c r="A75" s="593" t="s">
        <v>189</v>
      </c>
      <c r="B75" s="592"/>
      <c r="C75" s="592"/>
      <c r="D75" s="592"/>
      <c r="E75" s="592"/>
    </row>
    <row r="76" spans="1:7" ht="13.9" customHeight="1" x14ac:dyDescent="0.25">
      <c r="A76" s="594" t="s">
        <v>710</v>
      </c>
      <c r="B76" s="592"/>
      <c r="C76" s="592"/>
      <c r="D76" s="592"/>
      <c r="E76" s="592"/>
    </row>
    <row r="77" spans="1:7" ht="13.9" customHeight="1" x14ac:dyDescent="0.25">
      <c r="A77" s="592"/>
      <c r="B77" s="594" t="s">
        <v>711</v>
      </c>
      <c r="C77" s="592"/>
      <c r="D77" s="594" t="s">
        <v>712</v>
      </c>
      <c r="E77" s="592"/>
    </row>
    <row r="78" spans="1:7" ht="13.9" customHeight="1" x14ac:dyDescent="0.25">
      <c r="A78" s="592"/>
      <c r="B78" s="594" t="s">
        <v>713</v>
      </c>
      <c r="C78" s="592"/>
      <c r="D78" s="594" t="s">
        <v>714</v>
      </c>
      <c r="E78" s="592"/>
    </row>
    <row r="79" spans="1:7" ht="13.9" customHeight="1" x14ac:dyDescent="0.25">
      <c r="A79" s="595"/>
      <c r="B79" s="592"/>
      <c r="C79" s="592"/>
      <c r="D79" s="592"/>
      <c r="E79" s="592"/>
    </row>
    <row r="80" spans="1:7" ht="13.9" customHeight="1" x14ac:dyDescent="0.25">
      <c r="A80" s="593" t="s">
        <v>715</v>
      </c>
      <c r="B80" s="592"/>
      <c r="C80" s="592"/>
      <c r="D80" s="592"/>
      <c r="E80" s="592"/>
    </row>
    <row r="81" spans="1:5" ht="13.9" customHeight="1" x14ac:dyDescent="0.25">
      <c r="A81" s="594" t="s">
        <v>710</v>
      </c>
      <c r="B81" s="592"/>
      <c r="C81" s="592"/>
      <c r="D81" s="592"/>
      <c r="E81" s="592"/>
    </row>
    <row r="82" spans="1:5" ht="13.9" customHeight="1" x14ac:dyDescent="0.25">
      <c r="A82" s="592"/>
      <c r="B82" s="594" t="s">
        <v>716</v>
      </c>
      <c r="C82" s="592"/>
      <c r="D82" s="594" t="s">
        <v>712</v>
      </c>
      <c r="E82" s="592"/>
    </row>
    <row r="83" spans="1:5" ht="13.9" customHeight="1" x14ac:dyDescent="0.25">
      <c r="A83" s="592"/>
      <c r="B83" s="594" t="s">
        <v>713</v>
      </c>
      <c r="C83" s="592"/>
      <c r="D83" s="594" t="s">
        <v>714</v>
      </c>
      <c r="E83" s="592"/>
    </row>
    <row r="84" spans="1:5" ht="13.9" customHeight="1" x14ac:dyDescent="0.25">
      <c r="A84" s="595"/>
      <c r="B84" s="592"/>
      <c r="C84" s="592"/>
      <c r="D84" s="592"/>
      <c r="E84" s="592"/>
    </row>
    <row r="85" spans="1:5" ht="13.9" customHeight="1" x14ac:dyDescent="0.25">
      <c r="A85" s="593" t="s">
        <v>717</v>
      </c>
      <c r="B85" s="592"/>
      <c r="C85" s="592"/>
      <c r="D85" s="592"/>
      <c r="E85" s="592"/>
    </row>
    <row r="86" spans="1:5" ht="15.75" x14ac:dyDescent="0.25">
      <c r="A86" s="594" t="s">
        <v>710</v>
      </c>
      <c r="B86" s="592"/>
      <c r="C86" s="592"/>
      <c r="D86" s="592"/>
      <c r="E86" s="592"/>
    </row>
    <row r="87" spans="1:5" ht="15.75" x14ac:dyDescent="0.25">
      <c r="A87" s="592"/>
      <c r="B87" s="594" t="s">
        <v>718</v>
      </c>
      <c r="C87" s="592"/>
      <c r="D87" s="594" t="s">
        <v>712</v>
      </c>
      <c r="E87" s="592"/>
    </row>
    <row r="88" spans="1:5" ht="15.75" x14ac:dyDescent="0.25">
      <c r="A88" s="592"/>
      <c r="B88" s="594" t="s">
        <v>719</v>
      </c>
      <c r="C88" s="592"/>
      <c r="D88" s="594" t="s">
        <v>712</v>
      </c>
      <c r="E88" s="592"/>
    </row>
    <row r="89" spans="1:5" ht="15.75" x14ac:dyDescent="0.25">
      <c r="A89" s="592"/>
      <c r="B89" s="594" t="s">
        <v>713</v>
      </c>
      <c r="C89" s="592"/>
      <c r="D89" s="594" t="s">
        <v>714</v>
      </c>
      <c r="E89" s="592"/>
    </row>
    <row r="90" spans="1:5" ht="15.75" x14ac:dyDescent="0.25">
      <c r="A90" s="595"/>
      <c r="B90" s="592"/>
      <c r="C90" s="592"/>
      <c r="D90" s="592"/>
      <c r="E90" s="592"/>
    </row>
    <row r="91" spans="1:5" ht="15.75" x14ac:dyDescent="0.25">
      <c r="A91" s="593" t="s">
        <v>720</v>
      </c>
      <c r="B91" s="592"/>
      <c r="C91" s="592"/>
      <c r="D91" s="592"/>
      <c r="E91" s="592"/>
    </row>
    <row r="92" spans="1:5" ht="15.75" x14ac:dyDescent="0.25">
      <c r="A92" s="594" t="s">
        <v>710</v>
      </c>
      <c r="B92" s="592"/>
      <c r="C92" s="592"/>
      <c r="D92" s="592"/>
      <c r="E92" s="592"/>
    </row>
    <row r="93" spans="1:5" ht="15.75" x14ac:dyDescent="0.25">
      <c r="A93" s="592"/>
      <c r="B93" s="594" t="s">
        <v>721</v>
      </c>
      <c r="C93" s="592"/>
      <c r="D93" s="594" t="s">
        <v>714</v>
      </c>
      <c r="E93" s="592"/>
    </row>
    <row r="94" spans="1:5" ht="15.75" x14ac:dyDescent="0.25">
      <c r="A94" s="595"/>
      <c r="B94" s="592"/>
      <c r="C94" s="592"/>
      <c r="D94" s="592"/>
      <c r="E94" s="592"/>
    </row>
    <row r="95" spans="1:5" ht="15.75" x14ac:dyDescent="0.25">
      <c r="A95" s="593" t="s">
        <v>722</v>
      </c>
      <c r="B95" s="592"/>
      <c r="C95" s="592"/>
      <c r="D95" s="592"/>
      <c r="E95" s="592"/>
    </row>
    <row r="96" spans="1:5" ht="15.75" x14ac:dyDescent="0.25">
      <c r="A96" s="594" t="s">
        <v>710</v>
      </c>
      <c r="B96" s="592"/>
      <c r="C96" s="592"/>
      <c r="D96" s="592"/>
      <c r="E96" s="592"/>
    </row>
    <row r="97" spans="1:5" ht="15.75" x14ac:dyDescent="0.25">
      <c r="A97" s="592"/>
      <c r="B97" s="594" t="s">
        <v>716</v>
      </c>
      <c r="C97" s="592"/>
      <c r="D97" s="594" t="s">
        <v>712</v>
      </c>
      <c r="E97" s="592"/>
    </row>
    <row r="98" spans="1:5" ht="15.75" x14ac:dyDescent="0.25">
      <c r="A98" s="592"/>
      <c r="B98" s="594" t="s">
        <v>713</v>
      </c>
      <c r="C98" s="592"/>
      <c r="D98" s="594" t="s">
        <v>714</v>
      </c>
      <c r="E98" s="592"/>
    </row>
    <row r="99" spans="1:5" ht="15.75" x14ac:dyDescent="0.25">
      <c r="A99" s="595"/>
      <c r="B99" s="592"/>
      <c r="C99" s="592"/>
      <c r="D99" s="592"/>
    </row>
    <row r="100" spans="1:5" ht="15.75" x14ac:dyDescent="0.25">
      <c r="A100" s="593" t="s">
        <v>723</v>
      </c>
      <c r="B100" s="592"/>
      <c r="C100" s="592"/>
      <c r="D100" s="592"/>
      <c r="E100" s="592"/>
    </row>
    <row r="101" spans="1:5" ht="15.75" x14ac:dyDescent="0.25">
      <c r="A101" s="594" t="s">
        <v>710</v>
      </c>
      <c r="B101" s="592"/>
      <c r="C101" s="592"/>
      <c r="D101" s="592"/>
      <c r="E101" s="592" t="s">
        <v>0</v>
      </c>
    </row>
    <row r="102" spans="1:5" ht="15.75" x14ac:dyDescent="0.25">
      <c r="A102" s="592"/>
      <c r="B102" s="594" t="s">
        <v>724</v>
      </c>
      <c r="C102" s="592"/>
      <c r="D102" s="594" t="s">
        <v>714</v>
      </c>
      <c r="E102" s="592"/>
    </row>
    <row r="103" spans="1:5" ht="15.75" x14ac:dyDescent="0.25">
      <c r="A103" s="595"/>
      <c r="B103" s="592"/>
      <c r="C103" s="592"/>
      <c r="D103" s="592"/>
      <c r="E103" s="592"/>
    </row>
    <row r="104" spans="1:5" ht="15.75" x14ac:dyDescent="0.25">
      <c r="A104" s="593" t="s">
        <v>725</v>
      </c>
      <c r="B104" s="592"/>
      <c r="C104" s="592"/>
      <c r="D104" s="592"/>
      <c r="E104" s="592"/>
    </row>
    <row r="105" spans="1:5" ht="15.75" x14ac:dyDescent="0.25">
      <c r="A105" s="594" t="s">
        <v>710</v>
      </c>
      <c r="B105" s="592"/>
      <c r="C105" s="592"/>
      <c r="D105" s="592"/>
      <c r="E105" s="592"/>
    </row>
    <row r="106" spans="1:5" ht="15.75" x14ac:dyDescent="0.25">
      <c r="A106" s="592"/>
      <c r="B106" s="594" t="s">
        <v>726</v>
      </c>
      <c r="C106" s="592"/>
      <c r="D106" s="594" t="s">
        <v>712</v>
      </c>
      <c r="E106" s="592"/>
    </row>
    <row r="107" spans="1:5" ht="15.75" x14ac:dyDescent="0.25">
      <c r="A107" s="592"/>
      <c r="B107" s="594" t="s">
        <v>727</v>
      </c>
      <c r="C107" s="592"/>
      <c r="D107" s="594" t="s">
        <v>712</v>
      </c>
      <c r="E107" s="592"/>
    </row>
    <row r="108" spans="1:5" ht="15.75" x14ac:dyDescent="0.25">
      <c r="A108" s="592"/>
      <c r="B108" s="594" t="s">
        <v>728</v>
      </c>
      <c r="C108" s="594" t="s">
        <v>0</v>
      </c>
      <c r="D108" s="594" t="s">
        <v>712</v>
      </c>
      <c r="E108" s="592"/>
    </row>
    <row r="109" spans="1:5" ht="15.75" x14ac:dyDescent="0.25">
      <c r="A109" s="595"/>
      <c r="B109" s="592"/>
      <c r="C109" s="592"/>
      <c r="D109" s="592"/>
      <c r="E109" s="592"/>
    </row>
    <row r="110" spans="1:5" ht="15.75" x14ac:dyDescent="0.25">
      <c r="A110" s="593" t="s">
        <v>729</v>
      </c>
      <c r="B110" s="592"/>
      <c r="C110" s="592"/>
      <c r="D110" s="592"/>
      <c r="E110" s="592"/>
    </row>
    <row r="111" spans="1:5" ht="15.75" x14ac:dyDescent="0.25">
      <c r="A111" s="594" t="s">
        <v>710</v>
      </c>
      <c r="B111" s="592"/>
      <c r="C111" s="592"/>
      <c r="D111" s="592"/>
      <c r="E111" s="592"/>
    </row>
    <row r="112" spans="1:5" ht="15.75" x14ac:dyDescent="0.25">
      <c r="A112" s="592"/>
      <c r="B112" s="594" t="s">
        <v>730</v>
      </c>
      <c r="C112" s="592"/>
      <c r="D112" s="594" t="s">
        <v>731</v>
      </c>
      <c r="E112" s="592"/>
    </row>
    <row r="113" spans="1:5" ht="15.75" x14ac:dyDescent="0.25">
      <c r="A113" s="592"/>
      <c r="B113" s="594" t="s">
        <v>732</v>
      </c>
      <c r="C113" s="592"/>
      <c r="D113" s="594" t="s">
        <v>733</v>
      </c>
      <c r="E113" s="592"/>
    </row>
    <row r="114" spans="1:5" x14ac:dyDescent="0.2">
      <c r="A114" s="592"/>
      <c r="B114" s="592"/>
      <c r="C114" s="592"/>
      <c r="D114" s="592"/>
      <c r="E114" s="592"/>
    </row>
    <row r="115" spans="1:5" ht="15.75" x14ac:dyDescent="0.25">
      <c r="A115" s="595"/>
      <c r="B115" s="592"/>
      <c r="C115" s="592"/>
      <c r="D115" s="592"/>
      <c r="E115" s="592"/>
    </row>
    <row r="116" spans="1:5" ht="15.75" x14ac:dyDescent="0.25">
      <c r="A116" s="593" t="s">
        <v>734</v>
      </c>
      <c r="B116" s="592"/>
      <c r="C116" s="592"/>
      <c r="D116" s="592"/>
      <c r="E116" s="592"/>
    </row>
    <row r="117" spans="1:5" ht="15.75" x14ac:dyDescent="0.25">
      <c r="A117" s="594" t="s">
        <v>710</v>
      </c>
      <c r="B117" s="592"/>
      <c r="C117" s="592"/>
      <c r="D117" s="592"/>
      <c r="E117" s="592"/>
    </row>
    <row r="118" spans="1:5" ht="15.75" x14ac:dyDescent="0.25">
      <c r="A118" s="594"/>
      <c r="B118" s="595" t="s">
        <v>735</v>
      </c>
      <c r="C118" s="592"/>
      <c r="D118" s="592"/>
      <c r="E118" s="592"/>
    </row>
    <row r="119" spans="1:5" ht="15.75" x14ac:dyDescent="0.25">
      <c r="A119" s="594"/>
      <c r="B119" s="596" t="s">
        <v>736</v>
      </c>
      <c r="C119" s="592"/>
      <c r="D119" s="594" t="s">
        <v>712</v>
      </c>
      <c r="E119" s="592"/>
    </row>
    <row r="120" spans="1:5" ht="15.75" x14ac:dyDescent="0.25">
      <c r="A120" s="594"/>
      <c r="B120" s="596" t="s">
        <v>737</v>
      </c>
      <c r="C120" s="592"/>
      <c r="D120" s="594" t="s">
        <v>712</v>
      </c>
      <c r="E120" s="592"/>
    </row>
    <row r="121" spans="1:5" ht="15.75" x14ac:dyDescent="0.25">
      <c r="A121" s="594"/>
      <c r="B121" s="596" t="s">
        <v>738</v>
      </c>
      <c r="C121" s="592"/>
      <c r="D121" s="594" t="s">
        <v>712</v>
      </c>
      <c r="E121" s="592"/>
    </row>
    <row r="122" spans="1:5" ht="15.75" x14ac:dyDescent="0.25">
      <c r="A122" s="594"/>
      <c r="B122" s="596" t="s">
        <v>739</v>
      </c>
      <c r="C122" s="592"/>
      <c r="D122" s="594" t="s">
        <v>712</v>
      </c>
      <c r="E122" s="592"/>
    </row>
    <row r="123" spans="1:5" ht="15.75" x14ac:dyDescent="0.25">
      <c r="A123" s="594"/>
      <c r="B123" s="596" t="s">
        <v>740</v>
      </c>
      <c r="C123" s="592"/>
      <c r="D123" s="594" t="s">
        <v>712</v>
      </c>
      <c r="E123" s="592"/>
    </row>
    <row r="124" spans="1:5" ht="15.75" x14ac:dyDescent="0.25">
      <c r="A124" s="594"/>
      <c r="B124" s="596" t="s">
        <v>741</v>
      </c>
      <c r="C124" s="592"/>
      <c r="D124" s="594" t="s">
        <v>712</v>
      </c>
      <c r="E124" s="592"/>
    </row>
    <row r="125" spans="1:5" ht="15.75" x14ac:dyDescent="0.25">
      <c r="A125" s="594"/>
      <c r="B125" s="596" t="s">
        <v>742</v>
      </c>
      <c r="C125" s="592"/>
      <c r="D125" s="594" t="s">
        <v>712</v>
      </c>
      <c r="E125" s="592"/>
    </row>
    <row r="126" spans="1:5" ht="15.75" x14ac:dyDescent="0.25">
      <c r="A126" s="594"/>
      <c r="B126" s="595" t="s">
        <v>743</v>
      </c>
      <c r="C126" s="592"/>
      <c r="D126" s="594" t="s">
        <v>712</v>
      </c>
      <c r="E126" s="592"/>
    </row>
    <row r="127" spans="1:5" ht="15.75" x14ac:dyDescent="0.25">
      <c r="A127" s="594"/>
      <c r="B127" s="596" t="s">
        <v>744</v>
      </c>
      <c r="C127" s="592"/>
      <c r="D127" s="594" t="s">
        <v>712</v>
      </c>
      <c r="E127" s="592"/>
    </row>
    <row r="128" spans="1:5" ht="15.75" x14ac:dyDescent="0.25">
      <c r="A128" s="594"/>
      <c r="B128" s="596" t="s">
        <v>745</v>
      </c>
      <c r="C128" s="592"/>
      <c r="D128" s="594" t="s">
        <v>712</v>
      </c>
      <c r="E128" s="592"/>
    </row>
    <row r="129" spans="1:5" ht="15.75" x14ac:dyDescent="0.25">
      <c r="A129" s="594"/>
      <c r="B129" s="596" t="s">
        <v>746</v>
      </c>
      <c r="C129" s="592"/>
      <c r="D129" s="594" t="s">
        <v>712</v>
      </c>
      <c r="E129" s="592"/>
    </row>
    <row r="130" spans="1:5" ht="15.75" x14ac:dyDescent="0.25">
      <c r="A130" s="594"/>
      <c r="B130" s="596" t="s">
        <v>747</v>
      </c>
      <c r="C130" s="592"/>
      <c r="D130" s="594" t="s">
        <v>712</v>
      </c>
      <c r="E130" s="592"/>
    </row>
    <row r="131" spans="1:5" ht="15.75" x14ac:dyDescent="0.25">
      <c r="A131" s="592"/>
      <c r="B131" s="594" t="s">
        <v>748</v>
      </c>
      <c r="C131" s="592"/>
      <c r="D131" s="594" t="s">
        <v>712</v>
      </c>
      <c r="E131" s="592"/>
    </row>
    <row r="132" spans="1:5" ht="15.75" x14ac:dyDescent="0.25">
      <c r="A132" s="592"/>
      <c r="B132" s="597" t="s">
        <v>749</v>
      </c>
      <c r="C132" s="592"/>
      <c r="D132" s="594" t="s">
        <v>712</v>
      </c>
      <c r="E132" s="592"/>
    </row>
    <row r="133" spans="1:5" ht="15.75" x14ac:dyDescent="0.25">
      <c r="A133" s="595"/>
      <c r="B133" s="596" t="s">
        <v>750</v>
      </c>
      <c r="C133" s="592"/>
      <c r="D133" s="594" t="s">
        <v>712</v>
      </c>
      <c r="E133" s="592"/>
    </row>
    <row r="134" spans="1:5" ht="15.75" x14ac:dyDescent="0.25">
      <c r="A134" s="595"/>
      <c r="B134" s="596" t="s">
        <v>751</v>
      </c>
      <c r="C134" s="592"/>
      <c r="D134" s="594" t="s">
        <v>712</v>
      </c>
      <c r="E134" s="592"/>
    </row>
    <row r="135" spans="1:5" ht="15.75" x14ac:dyDescent="0.25">
      <c r="A135" s="595"/>
      <c r="B135" s="595" t="s">
        <v>752</v>
      </c>
      <c r="C135" s="592"/>
      <c r="D135" s="594" t="s">
        <v>712</v>
      </c>
      <c r="E135" s="592"/>
    </row>
    <row r="136" spans="1:5" ht="15.75" x14ac:dyDescent="0.25">
      <c r="A136" s="595"/>
      <c r="B136" s="595" t="s">
        <v>753</v>
      </c>
      <c r="C136" s="592"/>
      <c r="D136" s="594" t="s">
        <v>712</v>
      </c>
      <c r="E136" s="592"/>
    </row>
    <row r="137" spans="1:5" x14ac:dyDescent="0.2">
      <c r="A137" s="548"/>
      <c r="E137" s="592"/>
    </row>
    <row r="138" spans="1:5" x14ac:dyDescent="0.2">
      <c r="A138" s="548"/>
      <c r="E138" s="592"/>
    </row>
    <row r="139" spans="1:5" x14ac:dyDescent="0.2">
      <c r="A139" s="548"/>
      <c r="E139" s="592"/>
    </row>
    <row r="140" spans="1:5" x14ac:dyDescent="0.2">
      <c r="A140" s="548"/>
      <c r="E140" s="592"/>
    </row>
    <row r="141" spans="1:5" x14ac:dyDescent="0.2">
      <c r="A141" s="548"/>
      <c r="E141" s="592"/>
    </row>
    <row r="142" spans="1:5" ht="15.75" x14ac:dyDescent="0.25">
      <c r="A142" s="595"/>
      <c r="B142" s="592"/>
      <c r="C142" s="592"/>
      <c r="D142" s="592"/>
      <c r="E142" s="592"/>
    </row>
    <row r="143" spans="1:5" ht="15.75" x14ac:dyDescent="0.25">
      <c r="A143" s="595"/>
      <c r="B143" s="592"/>
      <c r="C143" s="592"/>
      <c r="D143" s="592"/>
      <c r="E143" s="592"/>
    </row>
    <row r="144" spans="1:5" ht="15.75" x14ac:dyDescent="0.25">
      <c r="A144" s="595"/>
      <c r="B144" s="592"/>
      <c r="C144" s="592"/>
      <c r="D144" s="592"/>
      <c r="E144" s="592"/>
    </row>
    <row r="145" spans="1:5" ht="15.75" x14ac:dyDescent="0.25">
      <c r="A145" s="595"/>
      <c r="B145" s="592"/>
      <c r="C145" s="592"/>
      <c r="D145" s="592"/>
      <c r="E145" s="592"/>
    </row>
    <row r="146" spans="1:5" ht="15.75" x14ac:dyDescent="0.25">
      <c r="A146" s="595"/>
      <c r="B146" s="592"/>
      <c r="C146" s="592"/>
      <c r="D146" s="592"/>
      <c r="E146" s="592"/>
    </row>
    <row r="147" spans="1:5" ht="15.75" x14ac:dyDescent="0.25">
      <c r="A147" s="595"/>
      <c r="B147" s="592"/>
      <c r="C147" s="592"/>
      <c r="D147" s="592"/>
      <c r="E147" s="592"/>
    </row>
    <row r="148" spans="1:5" ht="15.75" x14ac:dyDescent="0.25">
      <c r="A148" s="595"/>
      <c r="B148" s="592"/>
      <c r="C148" s="592"/>
      <c r="D148" s="592"/>
      <c r="E148" s="592"/>
    </row>
    <row r="149" spans="1:5" ht="15.75" x14ac:dyDescent="0.25">
      <c r="A149" s="595"/>
      <c r="B149" s="592"/>
      <c r="C149" s="592"/>
      <c r="D149" s="592"/>
      <c r="E149" s="592"/>
    </row>
    <row r="150" spans="1:5" ht="15.75" x14ac:dyDescent="0.25">
      <c r="A150" s="595"/>
      <c r="B150" s="592"/>
      <c r="C150" s="592"/>
      <c r="D150" s="592"/>
    </row>
    <row r="151" spans="1:5" ht="15.75" x14ac:dyDescent="0.25">
      <c r="A151" s="595"/>
      <c r="B151" s="592"/>
      <c r="C151" s="592"/>
      <c r="D151" s="592"/>
    </row>
    <row r="152" spans="1:5" ht="15.75" x14ac:dyDescent="0.25">
      <c r="A152" s="595"/>
      <c r="B152" s="592"/>
      <c r="C152" s="592"/>
      <c r="D152" s="592"/>
    </row>
    <row r="153" spans="1:5" ht="15.75" x14ac:dyDescent="0.25">
      <c r="A153" s="595"/>
      <c r="B153" s="592"/>
      <c r="C153" s="592"/>
      <c r="D153" s="592"/>
    </row>
    <row r="154" spans="1:5" x14ac:dyDescent="0.2">
      <c r="A154" s="548"/>
    </row>
    <row r="155" spans="1:5" x14ac:dyDescent="0.2">
      <c r="A155" s="548"/>
    </row>
    <row r="156" spans="1:5" x14ac:dyDescent="0.2">
      <c r="A156" s="548"/>
    </row>
    <row r="157" spans="1:5" x14ac:dyDescent="0.2">
      <c r="A157" s="548"/>
    </row>
    <row r="158" spans="1:5" x14ac:dyDescent="0.2">
      <c r="A158" s="548"/>
    </row>
    <row r="159" spans="1:5" x14ac:dyDescent="0.2">
      <c r="A159" s="548"/>
    </row>
    <row r="160" spans="1:5" x14ac:dyDescent="0.2">
      <c r="A160" s="548"/>
    </row>
    <row r="161" spans="1:1" x14ac:dyDescent="0.2">
      <c r="A161" s="548"/>
    </row>
    <row r="162" spans="1:1" x14ac:dyDescent="0.2">
      <c r="A162" s="548"/>
    </row>
    <row r="163" spans="1:1" x14ac:dyDescent="0.2">
      <c r="A163" s="548"/>
    </row>
    <row r="164" spans="1:1" x14ac:dyDescent="0.2">
      <c r="A164" s="548"/>
    </row>
    <row r="165" spans="1:1" ht="26.45" customHeight="1" x14ac:dyDescent="0.2">
      <c r="A165" s="548"/>
    </row>
    <row r="166" spans="1:1" ht="26.45" customHeight="1" x14ac:dyDescent="0.2">
      <c r="A166" s="548"/>
    </row>
    <row r="167" spans="1:1" x14ac:dyDescent="0.2">
      <c r="A167" s="548"/>
    </row>
    <row r="168" spans="1:1" x14ac:dyDescent="0.2">
      <c r="A168" s="548"/>
    </row>
    <row r="169" spans="1:1" x14ac:dyDescent="0.2">
      <c r="A169" s="548"/>
    </row>
    <row r="170" spans="1:1" x14ac:dyDescent="0.2">
      <c r="A170" s="548"/>
    </row>
    <row r="171" spans="1:1" x14ac:dyDescent="0.2">
      <c r="A171" s="548"/>
    </row>
    <row r="172" spans="1:1" x14ac:dyDescent="0.2">
      <c r="A172" s="548"/>
    </row>
    <row r="173" spans="1:1" x14ac:dyDescent="0.2">
      <c r="A173" s="548"/>
    </row>
    <row r="174" spans="1:1" x14ac:dyDescent="0.2">
      <c r="A174" s="548"/>
    </row>
    <row r="175" spans="1:1" x14ac:dyDescent="0.2">
      <c r="A175" s="548"/>
    </row>
    <row r="176" spans="1:1" x14ac:dyDescent="0.2">
      <c r="A176" s="548"/>
    </row>
    <row r="177" spans="1:1" x14ac:dyDescent="0.2">
      <c r="A177" s="548"/>
    </row>
    <row r="178" spans="1:1" x14ac:dyDescent="0.2">
      <c r="A178" s="548"/>
    </row>
    <row r="179" spans="1:1" x14ac:dyDescent="0.2">
      <c r="A179" s="548"/>
    </row>
    <row r="180" spans="1:1" x14ac:dyDescent="0.2">
      <c r="A180" s="548"/>
    </row>
    <row r="181" spans="1:1" x14ac:dyDescent="0.2">
      <c r="A181" s="548"/>
    </row>
    <row r="182" spans="1:1" x14ac:dyDescent="0.2">
      <c r="A182" s="548"/>
    </row>
    <row r="183" spans="1:1" x14ac:dyDescent="0.2">
      <c r="A183" s="548"/>
    </row>
    <row r="184" spans="1:1" x14ac:dyDescent="0.2">
      <c r="A184" s="548"/>
    </row>
    <row r="185" spans="1:1" x14ac:dyDescent="0.2">
      <c r="A185" s="548"/>
    </row>
    <row r="186" spans="1:1" x14ac:dyDescent="0.2">
      <c r="A186" s="548"/>
    </row>
    <row r="187" spans="1:1" x14ac:dyDescent="0.2">
      <c r="A187" s="548"/>
    </row>
    <row r="188" spans="1:1" x14ac:dyDescent="0.2">
      <c r="A188" s="548"/>
    </row>
    <row r="189" spans="1:1" x14ac:dyDescent="0.2">
      <c r="A189" s="548"/>
    </row>
    <row r="190" spans="1:1" x14ac:dyDescent="0.2">
      <c r="A190" s="548"/>
    </row>
    <row r="191" spans="1:1" x14ac:dyDescent="0.2">
      <c r="A191" s="548"/>
    </row>
    <row r="192" spans="1:1" x14ac:dyDescent="0.2">
      <c r="A192" s="548"/>
    </row>
    <row r="193" spans="1:1" x14ac:dyDescent="0.2">
      <c r="A193" s="548"/>
    </row>
    <row r="194" spans="1:1" x14ac:dyDescent="0.2">
      <c r="A194" s="548"/>
    </row>
    <row r="195" spans="1:1" x14ac:dyDescent="0.2">
      <c r="A195" s="548"/>
    </row>
    <row r="196" spans="1:1" x14ac:dyDescent="0.2">
      <c r="A196" s="548"/>
    </row>
    <row r="197" spans="1:1" x14ac:dyDescent="0.2">
      <c r="A197" s="548"/>
    </row>
    <row r="198" spans="1:1" x14ac:dyDescent="0.2">
      <c r="A198" s="548"/>
    </row>
    <row r="199" spans="1:1" x14ac:dyDescent="0.2">
      <c r="A199" s="548"/>
    </row>
    <row r="200" spans="1:1" x14ac:dyDescent="0.2">
      <c r="A200" s="548"/>
    </row>
    <row r="201" spans="1:1" x14ac:dyDescent="0.2">
      <c r="A201" s="548"/>
    </row>
    <row r="202" spans="1:1" x14ac:dyDescent="0.2">
      <c r="A202" s="548"/>
    </row>
    <row r="203" spans="1:1" x14ac:dyDescent="0.2">
      <c r="A203" s="548"/>
    </row>
    <row r="204" spans="1:1" x14ac:dyDescent="0.2">
      <c r="A204" s="548"/>
    </row>
    <row r="205" spans="1:1" x14ac:dyDescent="0.2">
      <c r="A205" s="548"/>
    </row>
    <row r="206" spans="1:1" x14ac:dyDescent="0.2">
      <c r="A206" s="548"/>
    </row>
    <row r="207" spans="1:1" x14ac:dyDescent="0.2">
      <c r="A207" s="548"/>
    </row>
    <row r="208" spans="1:1" x14ac:dyDescent="0.2">
      <c r="A208" s="548"/>
    </row>
    <row r="209" spans="1:1" x14ac:dyDescent="0.2">
      <c r="A209" s="548"/>
    </row>
    <row r="210" spans="1:1" x14ac:dyDescent="0.2">
      <c r="A210" s="548"/>
    </row>
    <row r="211" spans="1:1" x14ac:dyDescent="0.2">
      <c r="A211" s="548"/>
    </row>
    <row r="212" spans="1:1" x14ac:dyDescent="0.2">
      <c r="A212" s="548"/>
    </row>
    <row r="213" spans="1:1" x14ac:dyDescent="0.2">
      <c r="A213" s="548"/>
    </row>
    <row r="214" spans="1:1" x14ac:dyDescent="0.2">
      <c r="A214" s="548"/>
    </row>
    <row r="215" spans="1:1" x14ac:dyDescent="0.2">
      <c r="A215" s="548"/>
    </row>
    <row r="216" spans="1:1" x14ac:dyDescent="0.2">
      <c r="A216" s="548"/>
    </row>
    <row r="217" spans="1:1" x14ac:dyDescent="0.2">
      <c r="A217" s="548"/>
    </row>
    <row r="218" spans="1:1" x14ac:dyDescent="0.2">
      <c r="A218" s="548"/>
    </row>
    <row r="219" spans="1:1" x14ac:dyDescent="0.2">
      <c r="A219" s="548"/>
    </row>
    <row r="220" spans="1:1" x14ac:dyDescent="0.2">
      <c r="A220" s="548"/>
    </row>
    <row r="221" spans="1:1" x14ac:dyDescent="0.2">
      <c r="A221" s="548"/>
    </row>
    <row r="222" spans="1:1" x14ac:dyDescent="0.2">
      <c r="A222" s="548"/>
    </row>
    <row r="223" spans="1:1" x14ac:dyDescent="0.2">
      <c r="A223" s="548"/>
    </row>
    <row r="224" spans="1:1" x14ac:dyDescent="0.2">
      <c r="A224" s="548"/>
    </row>
    <row r="225" spans="1:1" x14ac:dyDescent="0.2">
      <c r="A225" s="548"/>
    </row>
    <row r="226" spans="1:1" x14ac:dyDescent="0.2">
      <c r="A226" s="548"/>
    </row>
    <row r="227" spans="1:1" x14ac:dyDescent="0.2">
      <c r="A227" s="548"/>
    </row>
    <row r="228" spans="1:1" x14ac:dyDescent="0.2">
      <c r="A228" s="548"/>
    </row>
    <row r="229" spans="1:1" x14ac:dyDescent="0.2">
      <c r="A229" s="548"/>
    </row>
    <row r="230" spans="1:1" x14ac:dyDescent="0.2">
      <c r="A230" s="548"/>
    </row>
    <row r="231" spans="1:1" x14ac:dyDescent="0.2">
      <c r="A231" s="548"/>
    </row>
    <row r="232" spans="1:1" x14ac:dyDescent="0.2">
      <c r="A232" s="548"/>
    </row>
    <row r="233" spans="1:1" x14ac:dyDescent="0.2">
      <c r="A233" s="548"/>
    </row>
    <row r="234" spans="1:1" x14ac:dyDescent="0.2">
      <c r="A234" s="548"/>
    </row>
    <row r="235" spans="1:1" x14ac:dyDescent="0.2">
      <c r="A235" s="548"/>
    </row>
    <row r="236" spans="1:1" x14ac:dyDescent="0.2">
      <c r="A236" s="548"/>
    </row>
    <row r="237" spans="1:1" x14ac:dyDescent="0.2">
      <c r="A237" s="548"/>
    </row>
    <row r="238" spans="1:1" x14ac:dyDescent="0.2">
      <c r="A238" s="548"/>
    </row>
    <row r="239" spans="1:1" x14ac:dyDescent="0.2">
      <c r="A239" s="548"/>
    </row>
    <row r="240" spans="1:1" x14ac:dyDescent="0.2">
      <c r="A240" s="548"/>
    </row>
    <row r="241" spans="1:1" x14ac:dyDescent="0.2">
      <c r="A241" s="548"/>
    </row>
    <row r="242" spans="1:1" x14ac:dyDescent="0.2">
      <c r="A242" s="548"/>
    </row>
    <row r="243" spans="1:1" x14ac:dyDescent="0.2">
      <c r="A243" s="548"/>
    </row>
    <row r="244" spans="1:1" x14ac:dyDescent="0.2">
      <c r="A244" s="548"/>
    </row>
    <row r="245" spans="1:1" x14ac:dyDescent="0.2">
      <c r="A245" s="548"/>
    </row>
    <row r="246" spans="1:1" x14ac:dyDescent="0.2">
      <c r="A246" s="548"/>
    </row>
    <row r="247" spans="1:1" x14ac:dyDescent="0.2">
      <c r="A247" s="548"/>
    </row>
    <row r="248" spans="1:1" x14ac:dyDescent="0.2">
      <c r="A248" s="548"/>
    </row>
    <row r="249" spans="1:1" x14ac:dyDescent="0.2">
      <c r="A249" s="548"/>
    </row>
    <row r="250" spans="1:1" x14ac:dyDescent="0.2">
      <c r="A250" s="548"/>
    </row>
    <row r="251" spans="1:1" x14ac:dyDescent="0.2">
      <c r="A251" s="548"/>
    </row>
    <row r="252" spans="1:1" x14ac:dyDescent="0.2">
      <c r="A252" s="548"/>
    </row>
    <row r="253" spans="1:1" x14ac:dyDescent="0.2">
      <c r="A253" s="548"/>
    </row>
    <row r="254" spans="1:1" x14ac:dyDescent="0.2">
      <c r="A254" s="548"/>
    </row>
    <row r="255" spans="1:1" x14ac:dyDescent="0.2">
      <c r="A255" s="548"/>
    </row>
    <row r="256" spans="1:1" x14ac:dyDescent="0.2">
      <c r="A256" s="548"/>
    </row>
    <row r="257" spans="1:1" x14ac:dyDescent="0.2">
      <c r="A257" s="548"/>
    </row>
    <row r="258" spans="1:1" x14ac:dyDescent="0.2">
      <c r="A258" s="548"/>
    </row>
    <row r="259" spans="1:1" x14ac:dyDescent="0.2">
      <c r="A259" s="548"/>
    </row>
    <row r="260" spans="1:1" x14ac:dyDescent="0.2">
      <c r="A260" s="548"/>
    </row>
    <row r="261" spans="1:1" x14ac:dyDescent="0.2">
      <c r="A261" s="548"/>
    </row>
    <row r="262" spans="1:1" x14ac:dyDescent="0.2">
      <c r="A262" s="548"/>
    </row>
    <row r="263" spans="1:1" x14ac:dyDescent="0.2">
      <c r="A263" s="548"/>
    </row>
    <row r="264" spans="1:1" x14ac:dyDescent="0.2">
      <c r="A264" s="548"/>
    </row>
    <row r="265" spans="1:1" x14ac:dyDescent="0.2">
      <c r="A265" s="548"/>
    </row>
    <row r="266" spans="1:1" x14ac:dyDescent="0.2">
      <c r="A266" s="548"/>
    </row>
    <row r="267" spans="1:1" x14ac:dyDescent="0.2">
      <c r="A267" s="548"/>
    </row>
    <row r="268" spans="1:1" x14ac:dyDescent="0.2">
      <c r="A268" s="548"/>
    </row>
    <row r="269" spans="1:1" x14ac:dyDescent="0.2">
      <c r="A269" s="548"/>
    </row>
    <row r="270" spans="1:1" x14ac:dyDescent="0.2">
      <c r="A270" s="548"/>
    </row>
    <row r="271" spans="1:1" x14ac:dyDescent="0.2">
      <c r="A271" s="548"/>
    </row>
    <row r="272" spans="1:1" x14ac:dyDescent="0.2">
      <c r="A272" s="548"/>
    </row>
    <row r="273" spans="1:1" x14ac:dyDescent="0.2">
      <c r="A273" s="548"/>
    </row>
    <row r="274" spans="1:1" x14ac:dyDescent="0.2">
      <c r="A274" s="548"/>
    </row>
    <row r="275" spans="1:1" x14ac:dyDescent="0.2">
      <c r="A275" s="548"/>
    </row>
    <row r="276" spans="1:1" x14ac:dyDescent="0.2">
      <c r="A276" s="548"/>
    </row>
    <row r="277" spans="1:1" x14ac:dyDescent="0.2">
      <c r="A277" s="548"/>
    </row>
    <row r="278" spans="1:1" x14ac:dyDescent="0.2">
      <c r="A278" s="548"/>
    </row>
    <row r="279" spans="1:1" x14ac:dyDescent="0.2">
      <c r="A279" s="548"/>
    </row>
    <row r="280" spans="1:1" x14ac:dyDescent="0.2">
      <c r="A280" s="548"/>
    </row>
    <row r="281" spans="1:1" x14ac:dyDescent="0.2">
      <c r="A281" s="548"/>
    </row>
    <row r="282" spans="1:1" x14ac:dyDescent="0.2">
      <c r="A282" s="548"/>
    </row>
    <row r="283" spans="1:1" x14ac:dyDescent="0.2">
      <c r="A283" s="548"/>
    </row>
    <row r="284" spans="1:1" x14ac:dyDescent="0.2">
      <c r="A284" s="548"/>
    </row>
    <row r="285" spans="1:1" x14ac:dyDescent="0.2">
      <c r="A285" s="548"/>
    </row>
    <row r="286" spans="1:1" x14ac:dyDescent="0.2">
      <c r="A286" s="548"/>
    </row>
    <row r="287" spans="1:1" x14ac:dyDescent="0.2">
      <c r="A287" s="548"/>
    </row>
    <row r="288" spans="1:1" x14ac:dyDescent="0.2">
      <c r="A288" s="548"/>
    </row>
    <row r="289" spans="1:1" x14ac:dyDescent="0.2">
      <c r="A289" s="548"/>
    </row>
    <row r="290" spans="1:1" x14ac:dyDescent="0.2">
      <c r="A290" s="548"/>
    </row>
    <row r="291" spans="1:1" x14ac:dyDescent="0.2">
      <c r="A291" s="548"/>
    </row>
    <row r="292" spans="1:1" x14ac:dyDescent="0.2">
      <c r="A292" s="548"/>
    </row>
    <row r="293" spans="1:1" x14ac:dyDescent="0.2">
      <c r="A293" s="548"/>
    </row>
    <row r="294" spans="1:1" x14ac:dyDescent="0.2">
      <c r="A294" s="548"/>
    </row>
    <row r="295" spans="1:1" x14ac:dyDescent="0.2">
      <c r="A295" s="548"/>
    </row>
    <row r="296" spans="1:1" x14ac:dyDescent="0.2">
      <c r="A296" s="548"/>
    </row>
    <row r="297" spans="1:1" x14ac:dyDescent="0.2">
      <c r="A297" s="548"/>
    </row>
    <row r="298" spans="1:1" x14ac:dyDescent="0.2">
      <c r="A298" s="548"/>
    </row>
    <row r="299" spans="1:1" x14ac:dyDescent="0.2">
      <c r="A299" s="548"/>
    </row>
    <row r="300" spans="1:1" x14ac:dyDescent="0.2">
      <c r="A300" s="548"/>
    </row>
    <row r="301" spans="1:1" x14ac:dyDescent="0.2">
      <c r="A301" s="548"/>
    </row>
    <row r="302" spans="1:1" x14ac:dyDescent="0.2">
      <c r="A302" s="548"/>
    </row>
    <row r="303" spans="1:1" x14ac:dyDescent="0.2">
      <c r="A303" s="548"/>
    </row>
    <row r="304" spans="1:1" x14ac:dyDescent="0.2">
      <c r="A304" s="548"/>
    </row>
    <row r="305" spans="1:1" x14ac:dyDescent="0.2">
      <c r="A305" s="548"/>
    </row>
    <row r="306" spans="1:1" x14ac:dyDescent="0.2">
      <c r="A306" s="548"/>
    </row>
    <row r="307" spans="1:1" x14ac:dyDescent="0.2">
      <c r="A307" s="548"/>
    </row>
    <row r="308" spans="1:1" x14ac:dyDescent="0.2">
      <c r="A308" s="548"/>
    </row>
    <row r="309" spans="1:1" x14ac:dyDescent="0.2">
      <c r="A309" s="548"/>
    </row>
    <row r="310" spans="1:1" x14ac:dyDescent="0.2">
      <c r="A310" s="548"/>
    </row>
    <row r="311" spans="1:1" x14ac:dyDescent="0.2">
      <c r="A311" s="548"/>
    </row>
    <row r="312" spans="1:1" x14ac:dyDescent="0.2">
      <c r="A312" s="548"/>
    </row>
    <row r="313" spans="1:1" x14ac:dyDescent="0.2">
      <c r="A313" s="548"/>
    </row>
    <row r="314" spans="1:1" x14ac:dyDescent="0.2">
      <c r="A314" s="548"/>
    </row>
    <row r="315" spans="1:1" x14ac:dyDescent="0.2">
      <c r="A315" s="548"/>
    </row>
    <row r="316" spans="1:1" x14ac:dyDescent="0.2">
      <c r="A316" s="548"/>
    </row>
    <row r="317" spans="1:1" x14ac:dyDescent="0.2">
      <c r="A317" s="548"/>
    </row>
    <row r="318" spans="1:1" x14ac:dyDescent="0.2">
      <c r="A318" s="548"/>
    </row>
    <row r="319" spans="1:1" x14ac:dyDescent="0.2">
      <c r="A319" s="548"/>
    </row>
    <row r="320" spans="1:1" x14ac:dyDescent="0.2">
      <c r="A320" s="548"/>
    </row>
    <row r="321" spans="1:1" x14ac:dyDescent="0.2">
      <c r="A321" s="548"/>
    </row>
    <row r="322" spans="1:1" x14ac:dyDescent="0.2">
      <c r="A322" s="548"/>
    </row>
    <row r="323" spans="1:1" x14ac:dyDescent="0.2">
      <c r="A323" s="548"/>
    </row>
    <row r="324" spans="1:1" x14ac:dyDescent="0.2">
      <c r="A324" s="548"/>
    </row>
    <row r="325" spans="1:1" x14ac:dyDescent="0.2">
      <c r="A325" s="548"/>
    </row>
    <row r="326" spans="1:1" x14ac:dyDescent="0.2">
      <c r="A326" s="548"/>
    </row>
    <row r="327" spans="1:1" x14ac:dyDescent="0.2">
      <c r="A327" s="548"/>
    </row>
    <row r="328" spans="1:1" x14ac:dyDescent="0.2">
      <c r="A328" s="548"/>
    </row>
    <row r="329" spans="1:1" x14ac:dyDescent="0.2">
      <c r="A329" s="548"/>
    </row>
    <row r="330" spans="1:1" x14ac:dyDescent="0.2">
      <c r="A330" s="548"/>
    </row>
    <row r="331" spans="1:1" x14ac:dyDescent="0.2">
      <c r="A331" s="548"/>
    </row>
    <row r="332" spans="1:1" x14ac:dyDescent="0.2">
      <c r="A332" s="548"/>
    </row>
    <row r="333" spans="1:1" x14ac:dyDescent="0.2">
      <c r="A333" s="548"/>
    </row>
    <row r="334" spans="1:1" x14ac:dyDescent="0.2">
      <c r="A334" s="548"/>
    </row>
    <row r="335" spans="1:1" x14ac:dyDescent="0.2">
      <c r="A335" s="548"/>
    </row>
  </sheetData>
  <hyperlinks>
    <hyperlink ref="G3" location="Tartalom!A1" display="Tartalom" xr:uid="{00000000-0004-0000-0300-000000000000}"/>
  </hyperlinks>
  <pageMargins left="0.70866141732283472" right="0.70866141732283472" top="0.74803149606299213" bottom="0.74803149606299213" header="0.31496062992125984" footer="0.31496062992125984"/>
  <pageSetup paperSize="9" scale="90" fitToHeight="6" orientation="portrait" r:id="rId1"/>
  <headerFooter>
    <oddFooter>&amp;L&amp;F/&amp;A&amp;C&amp;P/&amp;N&amp;RDigitAudit/AuditBeszámoló</oddFooter>
  </headerFooter>
  <rowBreaks count="1" manualBreakCount="1">
    <brk id="39"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Munka5">
    <tabColor rgb="FFFFC000"/>
    <pageSetUpPr fitToPage="1"/>
  </sheetPr>
  <dimension ref="A1:L103"/>
  <sheetViews>
    <sheetView showGridLines="0" zoomScaleNormal="100" workbookViewId="0"/>
  </sheetViews>
  <sheetFormatPr defaultRowHeight="15.75" x14ac:dyDescent="0.25"/>
  <cols>
    <col min="1" max="1" width="4.25" style="197" customWidth="1"/>
    <col min="2" max="2" width="46.125" style="197" customWidth="1"/>
    <col min="3" max="5" width="14" style="197" customWidth="1"/>
    <col min="6" max="6" width="12.875" style="197" customWidth="1"/>
    <col min="7" max="16384" width="9" style="197"/>
  </cols>
  <sheetData>
    <row r="1" spans="1:12" ht="18" customHeight="1" x14ac:dyDescent="0.25">
      <c r="A1" s="79" t="s">
        <v>92</v>
      </c>
      <c r="B1" s="80"/>
      <c r="C1" s="53"/>
      <c r="D1" s="195"/>
      <c r="E1" s="195"/>
      <c r="H1" s="198"/>
    </row>
    <row r="2" spans="1:12" ht="18" customHeight="1" x14ac:dyDescent="0.3">
      <c r="A2" s="83"/>
      <c r="B2" s="1023">
        <f>C22</f>
        <v>0</v>
      </c>
      <c r="C2" s="83"/>
      <c r="D2" s="745" t="str">
        <f>G15</f>
        <v>NINCS FK. ADAT</v>
      </c>
      <c r="E2" s="745" t="str">
        <f>G17</f>
        <v>Ide írja a következtetés szövegét</v>
      </c>
      <c r="F2" s="48" t="s">
        <v>32</v>
      </c>
      <c r="H2" s="200"/>
    </row>
    <row r="3" spans="1:12" ht="18" customHeight="1" x14ac:dyDescent="0.25">
      <c r="A3" s="83"/>
      <c r="B3" s="1173" t="s">
        <v>151</v>
      </c>
      <c r="C3" s="1173"/>
      <c r="D3" s="1173"/>
      <c r="E3" s="1173"/>
      <c r="F3" s="730" t="s">
        <v>660</v>
      </c>
      <c r="G3" s="122" t="s">
        <v>34</v>
      </c>
      <c r="H3" s="200"/>
    </row>
    <row r="4" spans="1:12" ht="18" customHeight="1" x14ac:dyDescent="0.25">
      <c r="A4" s="83"/>
      <c r="B4" s="53"/>
      <c r="C4" s="53"/>
      <c r="D4" s="53"/>
      <c r="E4" s="53"/>
      <c r="F4" s="76" t="s">
        <v>92</v>
      </c>
      <c r="G4" s="122" t="s">
        <v>241</v>
      </c>
      <c r="H4" s="200"/>
    </row>
    <row r="5" spans="1:12" ht="18" customHeight="1" x14ac:dyDescent="0.25">
      <c r="A5" s="87">
        <f>Alapa!C17</f>
        <v>0</v>
      </c>
      <c r="B5" s="88"/>
      <c r="C5" s="87" t="s">
        <v>1</v>
      </c>
      <c r="D5" s="768">
        <f>Alapa!C15</f>
        <v>0</v>
      </c>
      <c r="E5" s="89"/>
      <c r="F5" s="76" t="s">
        <v>93</v>
      </c>
      <c r="G5" s="122" t="s">
        <v>78</v>
      </c>
      <c r="H5" s="200"/>
    </row>
    <row r="6" spans="1:12" ht="18" customHeight="1" x14ac:dyDescent="0.25">
      <c r="A6" s="87" t="str">
        <f>"Fordulónap: "&amp;Alapa!C12</f>
        <v xml:space="preserve">Fordulónap: </v>
      </c>
      <c r="B6" s="88"/>
      <c r="C6" s="87" t="s">
        <v>2</v>
      </c>
      <c r="D6" s="554" t="str">
        <f>IFERROR(VLOOKUP(G8,Alapa!$K$2:$M$11,3),"")</f>
        <v/>
      </c>
      <c r="E6" s="89"/>
      <c r="F6" s="76" t="s">
        <v>94</v>
      </c>
      <c r="G6" s="122" t="s">
        <v>187</v>
      </c>
      <c r="H6" s="122"/>
    </row>
    <row r="7" spans="1:12" ht="18" customHeight="1" thickBot="1" x14ac:dyDescent="0.3">
      <c r="A7" s="83"/>
      <c r="B7" s="53"/>
      <c r="C7" s="87" t="s">
        <v>10</v>
      </c>
      <c r="D7" s="124" t="str">
        <f>IF(Alapa!$M$2=0," ",Alapa!$M$2)</f>
        <v xml:space="preserve"> </v>
      </c>
      <c r="E7" s="89"/>
      <c r="F7" s="76" t="s">
        <v>95</v>
      </c>
      <c r="G7" s="122" t="s">
        <v>188</v>
      </c>
      <c r="H7" s="122"/>
    </row>
    <row r="8" spans="1:12" ht="18" customHeight="1" thickBot="1" x14ac:dyDescent="0.35">
      <c r="A8" s="96"/>
      <c r="B8" s="97"/>
      <c r="C8" s="98"/>
      <c r="D8" s="98"/>
      <c r="E8" s="98"/>
      <c r="F8" s="555" t="s">
        <v>2</v>
      </c>
      <c r="G8" s="673">
        <v>2</v>
      </c>
      <c r="H8" s="122"/>
    </row>
    <row r="9" spans="1:12" ht="18" customHeight="1" x14ac:dyDescent="0.25">
      <c r="A9" s="96"/>
      <c r="B9" s="97"/>
      <c r="C9" s="98"/>
      <c r="D9" s="98"/>
      <c r="E9" s="98"/>
      <c r="H9" s="122"/>
    </row>
    <row r="10" spans="1:12" ht="18" customHeight="1" x14ac:dyDescent="0.25">
      <c r="A10" s="99" t="s">
        <v>661</v>
      </c>
      <c r="B10" s="96"/>
      <c r="C10" s="100" t="str">
        <f>IF(D20=0,"NINCS FK. ADAT",IF(C20=0,"NINCS ANALITIKA",IF(C22=0,"EGYEZIK","NEM EGYEZIK !")))</f>
        <v>NINCS FK. ADAT</v>
      </c>
      <c r="D10" s="98"/>
      <c r="E10" s="98"/>
      <c r="F10" s="122"/>
      <c r="G10" s="122"/>
      <c r="H10" s="122"/>
    </row>
    <row r="11" spans="1:12" ht="18" customHeight="1" thickBot="1" x14ac:dyDescent="0.3">
      <c r="A11" s="96"/>
      <c r="B11" s="101"/>
      <c r="C11" s="102" t="s">
        <v>196</v>
      </c>
      <c r="D11" s="102" t="s">
        <v>196</v>
      </c>
      <c r="E11" s="102" t="s">
        <v>197</v>
      </c>
      <c r="F11" s="122"/>
      <c r="G11" s="122"/>
      <c r="H11" s="122"/>
    </row>
    <row r="12" spans="1:12" ht="18" customHeight="1" thickBot="1" x14ac:dyDescent="0.3">
      <c r="A12" s="103"/>
      <c r="B12" s="104" t="s">
        <v>31</v>
      </c>
      <c r="C12" s="105" t="s">
        <v>198</v>
      </c>
      <c r="D12" s="105" t="s">
        <v>199</v>
      </c>
      <c r="E12" s="106" t="s">
        <v>200</v>
      </c>
      <c r="F12" s="122"/>
      <c r="G12" s="122"/>
      <c r="H12" s="122"/>
    </row>
    <row r="13" spans="1:12" ht="18" customHeight="1" x14ac:dyDescent="0.25">
      <c r="A13" s="107" t="s">
        <v>201</v>
      </c>
      <c r="B13" s="108" t="s">
        <v>662</v>
      </c>
      <c r="C13" s="109"/>
      <c r="D13" s="110">
        <f>Import_M!H5</f>
        <v>0</v>
      </c>
      <c r="E13" s="111">
        <f>Import_M!F5</f>
        <v>0</v>
      </c>
      <c r="F13" s="122"/>
      <c r="G13" s="122"/>
      <c r="H13" s="122"/>
    </row>
    <row r="14" spans="1:12" ht="18" customHeight="1" x14ac:dyDescent="0.25">
      <c r="A14" s="112" t="s">
        <v>203</v>
      </c>
      <c r="B14" s="113" t="s">
        <v>663</v>
      </c>
      <c r="C14" s="114"/>
      <c r="D14" s="391">
        <f>Import_M!H6</f>
        <v>0</v>
      </c>
      <c r="E14" s="390">
        <f>Import_M!F6</f>
        <v>0</v>
      </c>
      <c r="F14" s="122"/>
      <c r="G14" s="15" t="s">
        <v>185</v>
      </c>
      <c r="H14" s="36"/>
      <c r="I14" s="36"/>
      <c r="J14" s="36"/>
      <c r="K14" s="36"/>
      <c r="L14" s="12"/>
    </row>
    <row r="15" spans="1:12" ht="18" customHeight="1" x14ac:dyDescent="0.3">
      <c r="A15" s="112" t="s">
        <v>205</v>
      </c>
      <c r="B15" s="113" t="s">
        <v>664</v>
      </c>
      <c r="C15" s="114"/>
      <c r="D15" s="391">
        <f>Import_M!H7</f>
        <v>0</v>
      </c>
      <c r="E15" s="390">
        <f>Import_M!F7</f>
        <v>0</v>
      </c>
      <c r="F15" s="122"/>
      <c r="G15" s="68" t="str">
        <f>C10</f>
        <v>NINCS FK. ADAT</v>
      </c>
      <c r="H15" s="23"/>
      <c r="I15" s="23"/>
      <c r="J15" s="17"/>
      <c r="K15" s="17"/>
      <c r="L15" s="18"/>
    </row>
    <row r="16" spans="1:12" ht="18" customHeight="1" x14ac:dyDescent="0.25">
      <c r="A16" s="112" t="s">
        <v>239</v>
      </c>
      <c r="B16" s="113" t="s">
        <v>665</v>
      </c>
      <c r="C16" s="114"/>
      <c r="D16" s="391">
        <f>Import_M!H8</f>
        <v>0</v>
      </c>
      <c r="E16" s="390">
        <f>Import_M!F8</f>
        <v>0</v>
      </c>
      <c r="F16" s="122"/>
      <c r="G16" s="16" t="s">
        <v>4</v>
      </c>
      <c r="H16" s="8"/>
      <c r="I16" s="8"/>
      <c r="J16" s="7"/>
      <c r="K16" s="7"/>
      <c r="L16" s="12"/>
    </row>
    <row r="17" spans="1:12" ht="18" customHeight="1" x14ac:dyDescent="0.3">
      <c r="A17" s="112" t="s">
        <v>240</v>
      </c>
      <c r="B17" s="113" t="s">
        <v>666</v>
      </c>
      <c r="C17" s="114"/>
      <c r="D17" s="391">
        <f>Import_M!H9</f>
        <v>0</v>
      </c>
      <c r="E17" s="390">
        <f>Import_M!F9</f>
        <v>0</v>
      </c>
      <c r="F17" s="122"/>
      <c r="G17" s="68" t="s">
        <v>38</v>
      </c>
      <c r="H17" s="23"/>
      <c r="I17" s="23"/>
      <c r="J17" s="17"/>
      <c r="K17" s="17"/>
      <c r="L17" s="18"/>
    </row>
    <row r="18" spans="1:12" ht="18" customHeight="1" x14ac:dyDescent="0.25">
      <c r="A18" s="112" t="s">
        <v>250</v>
      </c>
      <c r="B18" s="113" t="s">
        <v>667</v>
      </c>
      <c r="C18" s="114"/>
      <c r="D18" s="391">
        <f>Import_M!H10</f>
        <v>0</v>
      </c>
      <c r="E18" s="390">
        <f>Import_M!F10</f>
        <v>0</v>
      </c>
      <c r="F18" s="122"/>
      <c r="G18" s="67"/>
      <c r="H18" s="67"/>
      <c r="I18" s="8"/>
      <c r="J18" s="7"/>
      <c r="K18" s="7"/>
      <c r="L18" s="12"/>
    </row>
    <row r="19" spans="1:12" ht="18" customHeight="1" thickBot="1" x14ac:dyDescent="0.3">
      <c r="A19" s="508" t="s">
        <v>252</v>
      </c>
      <c r="B19" s="509" t="s">
        <v>668</v>
      </c>
      <c r="C19" s="510"/>
      <c r="D19" s="511">
        <f>Import_M!H11</f>
        <v>0</v>
      </c>
      <c r="E19" s="512">
        <f>Import_M!F11</f>
        <v>0</v>
      </c>
      <c r="F19" s="122"/>
      <c r="G19" s="122"/>
      <c r="H19" s="122"/>
    </row>
    <row r="20" spans="1:12" ht="18" customHeight="1" thickBot="1" x14ac:dyDescent="0.3">
      <c r="A20" s="103"/>
      <c r="B20" s="104" t="s">
        <v>263</v>
      </c>
      <c r="C20" s="115">
        <f>ROUND(SUM(C13:C19),0)</f>
        <v>0</v>
      </c>
      <c r="D20" s="115">
        <f>SUM(D13:D19)</f>
        <v>0</v>
      </c>
      <c r="E20" s="116">
        <f>SUM(E13:E19)</f>
        <v>0</v>
      </c>
      <c r="F20" s="122"/>
      <c r="G20" s="122"/>
      <c r="H20" s="122"/>
    </row>
    <row r="21" spans="1:12" ht="18" customHeight="1" x14ac:dyDescent="0.25">
      <c r="A21" s="96"/>
      <c r="B21" s="139"/>
      <c r="C21" s="139"/>
      <c r="D21" s="139"/>
      <c r="E21" s="139"/>
      <c r="F21" s="122"/>
      <c r="G21" s="122"/>
      <c r="H21" s="122"/>
    </row>
    <row r="22" spans="1:12" ht="18" customHeight="1" thickBot="1" x14ac:dyDescent="0.3">
      <c r="A22" s="96"/>
      <c r="B22" s="119" t="s">
        <v>208</v>
      </c>
      <c r="C22" s="120">
        <f>C20-D20</f>
        <v>0</v>
      </c>
      <c r="D22" s="139"/>
      <c r="E22" s="139"/>
      <c r="F22" s="122"/>
      <c r="G22" s="122"/>
      <c r="H22" s="122"/>
    </row>
    <row r="23" spans="1:12" ht="18" customHeight="1" x14ac:dyDescent="0.25">
      <c r="A23" s="96"/>
      <c r="B23" s="139"/>
      <c r="C23" s="139"/>
      <c r="D23" s="139"/>
      <c r="E23" s="139"/>
      <c r="F23" s="122"/>
      <c r="G23" s="122"/>
      <c r="H23" s="122"/>
    </row>
    <row r="24" spans="1:12" ht="18" customHeight="1" x14ac:dyDescent="0.25">
      <c r="A24" s="96"/>
      <c r="B24" s="99"/>
      <c r="C24" s="139"/>
      <c r="D24" s="139"/>
      <c r="E24" s="139"/>
      <c r="F24" s="122"/>
      <c r="G24" s="122"/>
      <c r="H24" s="122"/>
    </row>
    <row r="25" spans="1:12" ht="18" customHeight="1" x14ac:dyDescent="0.3">
      <c r="A25" s="121" t="s">
        <v>209</v>
      </c>
      <c r="B25" s="96"/>
      <c r="C25" s="139"/>
      <c r="D25" s="139"/>
      <c r="E25" s="139"/>
      <c r="F25" s="122"/>
      <c r="G25" s="122"/>
      <c r="H25" s="122"/>
    </row>
    <row r="26" spans="1:12" ht="18" customHeight="1" x14ac:dyDescent="0.25">
      <c r="A26" s="203" t="s">
        <v>9</v>
      </c>
      <c r="B26" s="96"/>
      <c r="C26" s="139"/>
      <c r="D26" s="139"/>
      <c r="E26" s="139"/>
      <c r="F26" s="122"/>
      <c r="G26" s="122"/>
      <c r="H26" s="122"/>
    </row>
    <row r="27" spans="1:12" ht="18" customHeight="1" x14ac:dyDescent="0.25">
      <c r="A27" s="203" t="s">
        <v>669</v>
      </c>
      <c r="B27" s="96"/>
      <c r="C27" s="139"/>
      <c r="D27" s="139"/>
      <c r="E27" s="139"/>
      <c r="F27" s="122"/>
      <c r="G27" s="122"/>
      <c r="H27" s="122"/>
    </row>
    <row r="28" spans="1:12" ht="18" customHeight="1" x14ac:dyDescent="0.25">
      <c r="A28" s="203" t="s">
        <v>670</v>
      </c>
      <c r="B28" s="96"/>
      <c r="C28" s="139"/>
      <c r="D28" s="139"/>
      <c r="E28" s="139"/>
      <c r="F28" s="122"/>
      <c r="G28" s="122"/>
      <c r="H28" s="122"/>
    </row>
    <row r="29" spans="1:12" ht="18" customHeight="1" x14ac:dyDescent="0.25">
      <c r="A29" s="203"/>
      <c r="B29" s="139"/>
      <c r="C29" s="139"/>
      <c r="D29" s="139"/>
      <c r="E29" s="139"/>
      <c r="F29" s="122"/>
      <c r="G29" s="122"/>
      <c r="H29" s="122"/>
    </row>
    <row r="30" spans="1:12" ht="18" customHeight="1" x14ac:dyDescent="0.25">
      <c r="A30" s="203"/>
      <c r="B30" s="139"/>
      <c r="C30" s="139"/>
      <c r="D30" s="139"/>
      <c r="E30" s="139"/>
      <c r="F30" s="122"/>
      <c r="G30" s="122"/>
      <c r="H30" s="122"/>
    </row>
    <row r="31" spans="1:12" ht="18" customHeight="1" x14ac:dyDescent="0.25">
      <c r="A31" s="203"/>
      <c r="B31" s="139"/>
      <c r="C31" s="139"/>
      <c r="D31" s="139"/>
      <c r="E31" s="139"/>
      <c r="F31" s="122"/>
      <c r="G31" s="122"/>
      <c r="H31" s="122"/>
    </row>
    <row r="32" spans="1:12" ht="18" customHeight="1" x14ac:dyDescent="0.25">
      <c r="A32" s="203"/>
      <c r="B32" s="139"/>
      <c r="C32" s="139"/>
      <c r="D32" s="139"/>
      <c r="E32" s="139"/>
      <c r="F32" s="122"/>
      <c r="G32" s="122"/>
      <c r="H32" s="122"/>
    </row>
    <row r="33" spans="1:8" ht="18" customHeight="1" x14ac:dyDescent="0.25">
      <c r="A33" s="203"/>
      <c r="B33" s="139"/>
      <c r="C33" s="139"/>
      <c r="D33" s="139"/>
      <c r="E33" s="139"/>
      <c r="F33" s="122"/>
      <c r="G33" s="122"/>
      <c r="H33" s="122"/>
    </row>
    <row r="34" spans="1:8" ht="18" customHeight="1" x14ac:dyDescent="0.25">
      <c r="A34" s="203"/>
      <c r="B34" s="139"/>
      <c r="C34" s="139"/>
      <c r="D34" s="139"/>
      <c r="E34" s="139"/>
      <c r="F34" s="122"/>
      <c r="G34" s="122"/>
      <c r="H34" s="122"/>
    </row>
    <row r="35" spans="1:8" ht="18" customHeight="1" x14ac:dyDescent="0.25">
      <c r="A35" s="203"/>
      <c r="B35" s="139"/>
      <c r="C35" s="139"/>
      <c r="D35" s="139"/>
      <c r="E35" s="139"/>
      <c r="F35" s="122"/>
      <c r="G35" s="122"/>
      <c r="H35" s="122"/>
    </row>
    <row r="36" spans="1:8" ht="18" customHeight="1" x14ac:dyDescent="0.25">
      <c r="A36" s="203"/>
      <c r="B36" s="139"/>
      <c r="C36" s="139"/>
      <c r="D36" s="139"/>
      <c r="E36" s="139"/>
      <c r="F36" s="122"/>
      <c r="G36" s="122"/>
      <c r="H36" s="122"/>
    </row>
    <row r="37" spans="1:8" ht="18" customHeight="1" x14ac:dyDescent="0.25">
      <c r="A37" s="203"/>
      <c r="B37" s="139"/>
      <c r="C37" s="139"/>
      <c r="D37" s="139"/>
      <c r="E37" s="139"/>
      <c r="F37" s="122"/>
      <c r="G37" s="122"/>
      <c r="H37" s="122"/>
    </row>
    <row r="38" spans="1:8" ht="16.5" customHeight="1" x14ac:dyDescent="0.25">
      <c r="B38" s="1174"/>
      <c r="C38" s="1174"/>
      <c r="D38" s="1174"/>
      <c r="E38" s="1174"/>
    </row>
    <row r="39" spans="1:8" ht="16.5" customHeight="1" x14ac:dyDescent="0.25"/>
    <row r="40" spans="1:8" ht="16.5" customHeight="1" x14ac:dyDescent="0.25"/>
    <row r="41" spans="1:8" ht="16.5" customHeight="1" x14ac:dyDescent="0.25"/>
    <row r="42" spans="1:8" ht="16.5" customHeight="1" x14ac:dyDescent="0.25"/>
    <row r="43" spans="1:8" ht="16.5" customHeight="1" x14ac:dyDescent="0.25"/>
    <row r="44" spans="1:8" ht="16.5" customHeight="1" x14ac:dyDescent="0.25"/>
    <row r="45" spans="1:8" ht="16.5" customHeight="1" x14ac:dyDescent="0.25"/>
    <row r="46" spans="1:8" ht="16.5" customHeight="1" x14ac:dyDescent="0.25"/>
    <row r="47" spans="1:8" ht="16.5" customHeight="1" x14ac:dyDescent="0.25"/>
    <row r="48" spans="1: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sheetData>
  <mergeCells count="2">
    <mergeCell ref="B3:E3"/>
    <mergeCell ref="B38:E38"/>
  </mergeCells>
  <hyperlinks>
    <hyperlink ref="F3" location="Tartalom!A1" display="Tartalom " xr:uid="{00000000-0004-0000-0400-000004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Munka6"/>
  <dimension ref="A1:Q400"/>
  <sheetViews>
    <sheetView showGridLines="0" zoomScaleNormal="100" workbookViewId="0">
      <pane ySplit="9" topLeftCell="A10" activePane="bottomLeft" state="frozen"/>
      <selection activeCell="A10" sqref="A10"/>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93</v>
      </c>
      <c r="B1" s="53"/>
      <c r="C1" s="99" t="s">
        <v>661</v>
      </c>
      <c r="D1" s="806"/>
      <c r="E1" s="806"/>
      <c r="F1" s="806"/>
      <c r="G1" s="53"/>
      <c r="H1" s="53"/>
      <c r="I1" s="53"/>
      <c r="J1" s="53"/>
    </row>
    <row r="2" spans="1:17" x14ac:dyDescent="0.3">
      <c r="A2" s="816"/>
      <c r="B2" s="816"/>
      <c r="C2" s="816"/>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660</v>
      </c>
      <c r="L3" s="122" t="s">
        <v>34</v>
      </c>
    </row>
    <row r="4" spans="1:17" ht="15.75" x14ac:dyDescent="0.25">
      <c r="A4" s="128" t="str">
        <f>"Fordulónap: "&amp;Alapa!C12</f>
        <v xml:space="preserve">Fordulónap: </v>
      </c>
      <c r="B4" s="129"/>
      <c r="C4" s="129"/>
      <c r="D4" s="820"/>
      <c r="E4" s="819" t="s">
        <v>2</v>
      </c>
      <c r="F4" s="808" t="str">
        <f>IFERROR(VLOOKUP(L8,Alapa!$K$2:$M$11,3),"")</f>
        <v/>
      </c>
      <c r="G4" s="130"/>
      <c r="H4" s="130"/>
      <c r="I4" s="130"/>
      <c r="J4" s="131"/>
      <c r="K4" s="76" t="s">
        <v>92</v>
      </c>
      <c r="L4" s="122" t="s">
        <v>241</v>
      </c>
    </row>
    <row r="5" spans="1:17" ht="15.75" x14ac:dyDescent="0.25">
      <c r="A5" s="132"/>
      <c r="B5" s="132"/>
      <c r="C5" s="132"/>
      <c r="D5" s="821"/>
      <c r="E5" s="819" t="s">
        <v>10</v>
      </c>
      <c r="F5" s="809" t="str">
        <f>IF(Alapa!$M$2=0," ",Alapa!$M$2)</f>
        <v xml:space="preserve"> </v>
      </c>
      <c r="G5" s="130"/>
      <c r="H5" s="130"/>
      <c r="I5" s="130"/>
      <c r="J5" s="131"/>
      <c r="K5" s="76" t="s">
        <v>93</v>
      </c>
      <c r="L5" s="122" t="s">
        <v>78</v>
      </c>
    </row>
    <row r="6" spans="1:17" ht="15.75" x14ac:dyDescent="0.25">
      <c r="A6" s="245" t="s">
        <v>620</v>
      </c>
      <c r="B6" s="132"/>
      <c r="C6" s="132"/>
      <c r="D6" s="810"/>
      <c r="E6" s="810"/>
      <c r="F6" s="810"/>
      <c r="G6" s="1058" t="s">
        <v>1234</v>
      </c>
      <c r="H6" s="849">
        <f>Tartalom!$F$112*Alapa!D33</f>
        <v>0</v>
      </c>
      <c r="I6" s="132"/>
      <c r="J6" s="132"/>
      <c r="K6" s="76" t="s">
        <v>94</v>
      </c>
      <c r="L6" s="122" t="s">
        <v>187</v>
      </c>
    </row>
    <row r="7" spans="1:17" ht="17.25" thickBot="1" x14ac:dyDescent="0.35">
      <c r="A7" s="133" t="s">
        <v>212</v>
      </c>
      <c r="B7" s="135"/>
      <c r="C7" s="136"/>
      <c r="D7" s="811">
        <f>Alapa!C10</f>
        <v>0</v>
      </c>
      <c r="E7" s="811">
        <f>Alapa!C11</f>
        <v>0</v>
      </c>
      <c r="F7" s="811" t="s">
        <v>8</v>
      </c>
      <c r="G7" s="58" t="str">
        <f>Alapa!C11&amp;"/"&amp;Alapa!C10</f>
        <v>/</v>
      </c>
      <c r="H7" s="59"/>
      <c r="I7" s="59"/>
      <c r="J7" s="59"/>
      <c r="K7" s="76" t="s">
        <v>95</v>
      </c>
      <c r="L7" s="122" t="s">
        <v>188</v>
      </c>
    </row>
    <row r="8" spans="1:17" ht="17.25" thickBot="1" x14ac:dyDescent="0.35">
      <c r="A8" s="137"/>
      <c r="B8" s="137" t="s">
        <v>213</v>
      </c>
      <c r="C8" s="138"/>
      <c r="D8" s="812" t="s">
        <v>214</v>
      </c>
      <c r="E8" s="812" t="s">
        <v>214</v>
      </c>
      <c r="F8" s="812" t="s">
        <v>856</v>
      </c>
      <c r="G8" s="60" t="s">
        <v>7</v>
      </c>
      <c r="H8" s="60"/>
      <c r="I8" s="60"/>
      <c r="J8" s="60"/>
      <c r="K8" s="555" t="s">
        <v>2</v>
      </c>
      <c r="L8" s="673">
        <v>2</v>
      </c>
    </row>
    <row r="9" spans="1:17" x14ac:dyDescent="0.3">
      <c r="F9" s="817" t="str">
        <f>IF(E9-D9=0," ",E9-D9)</f>
        <v xml:space="preserve"> </v>
      </c>
      <c r="G9" s="142" t="str">
        <f t="shared" ref="G9:G72" si="0">IFERROR(E9/D9%," ")</f>
        <v xml:space="preserve"> </v>
      </c>
    </row>
    <row r="10" spans="1:17" ht="15.75" x14ac:dyDescent="0.25">
      <c r="A10" s="11"/>
      <c r="B10" s="11"/>
      <c r="C10" s="11"/>
      <c r="D10" s="11"/>
      <c r="E10" s="22"/>
      <c r="F10" s="817" t="str">
        <f>IF(E10-D10=0," ",E10-D10)</f>
        <v xml:space="preserve"> </v>
      </c>
      <c r="G10" s="142" t="str">
        <f>IFERROR(E10/D10%," ")</f>
        <v xml:space="preserve"> </v>
      </c>
      <c r="H10" s="140"/>
      <c r="I10" s="140"/>
      <c r="J10" s="11"/>
    </row>
    <row r="11" spans="1:17" ht="15.75" x14ac:dyDescent="0.25">
      <c r="A11" s="11"/>
      <c r="B11" s="11"/>
      <c r="C11" s="11"/>
      <c r="D11" s="11"/>
      <c r="E11" s="22"/>
      <c r="F11" s="817" t="str">
        <f>IF(E11-D11=0," ",E11-D11)</f>
        <v xml:space="preserve"> </v>
      </c>
      <c r="G11" s="142" t="str">
        <f t="shared" ref="G11:G16" si="1">IFERROR(E11/D11%," ")</f>
        <v xml:space="preserve"> </v>
      </c>
      <c r="H11" s="140"/>
      <c r="I11" s="140"/>
      <c r="J11" s="11"/>
    </row>
    <row r="12" spans="1:17" ht="15.75" x14ac:dyDescent="0.25">
      <c r="A12" s="11"/>
      <c r="B12" s="11"/>
      <c r="C12" s="11"/>
      <c r="D12" s="11"/>
      <c r="E12" s="22"/>
      <c r="F12" s="817" t="str">
        <f>IF(E12-D12=0," ",E12-D12)</f>
        <v xml:space="preserve"> </v>
      </c>
      <c r="G12" s="142" t="str">
        <f t="shared" si="1"/>
        <v xml:space="preserve"> </v>
      </c>
      <c r="H12" s="140"/>
      <c r="I12" s="140"/>
      <c r="J12" s="11"/>
    </row>
    <row r="13" spans="1:17" ht="15.75" x14ac:dyDescent="0.25">
      <c r="A13" s="11"/>
      <c r="B13" s="11"/>
      <c r="C13" s="11"/>
      <c r="D13" s="11"/>
      <c r="E13" s="22"/>
      <c r="F13" s="817" t="str">
        <f t="shared" ref="F13:F16" si="2">IF(E13-D13=0," ",E13-D13)</f>
        <v xml:space="preserve"> </v>
      </c>
      <c r="G13" s="142" t="str">
        <f t="shared" si="1"/>
        <v xml:space="preserve"> </v>
      </c>
      <c r="H13" s="142"/>
      <c r="I13" s="142"/>
      <c r="J13" s="11"/>
    </row>
    <row r="14" spans="1:17" ht="15.75" x14ac:dyDescent="0.25">
      <c r="A14" s="11"/>
      <c r="B14" s="11"/>
      <c r="C14" s="11"/>
      <c r="D14" s="11"/>
      <c r="E14" s="22"/>
      <c r="F14" s="817" t="str">
        <f t="shared" si="2"/>
        <v xml:space="preserve"> </v>
      </c>
      <c r="G14" s="142" t="str">
        <f t="shared" si="1"/>
        <v xml:space="preserve"> </v>
      </c>
      <c r="H14" s="142"/>
      <c r="I14" s="142"/>
      <c r="J14" s="11"/>
      <c r="L14" s="15" t="s">
        <v>185</v>
      </c>
      <c r="M14" s="36"/>
      <c r="N14" s="36"/>
      <c r="O14" s="36"/>
      <c r="P14" s="36"/>
      <c r="Q14" s="12"/>
    </row>
    <row r="15" spans="1:17" x14ac:dyDescent="0.3">
      <c r="A15" s="11"/>
      <c r="B15" s="11"/>
      <c r="C15" s="11"/>
      <c r="D15" s="11"/>
      <c r="E15" s="22"/>
      <c r="F15" s="817" t="str">
        <f t="shared" si="2"/>
        <v xml:space="preserve"> </v>
      </c>
      <c r="G15" s="142" t="str">
        <f t="shared" si="1"/>
        <v xml:space="preserve"> </v>
      </c>
      <c r="H15" s="142"/>
      <c r="I15" s="142"/>
      <c r="J15" s="11"/>
      <c r="L15" s="68" t="s">
        <v>186</v>
      </c>
      <c r="M15" s="23"/>
      <c r="N15" s="23"/>
      <c r="O15" s="17"/>
      <c r="P15" s="17"/>
      <c r="Q15" s="18"/>
    </row>
    <row r="16" spans="1:17" ht="15.75" x14ac:dyDescent="0.25">
      <c r="A16" s="11"/>
      <c r="B16" s="11"/>
      <c r="C16" s="11"/>
      <c r="D16" s="11"/>
      <c r="E16" s="22"/>
      <c r="F16" s="817" t="str">
        <f t="shared" si="2"/>
        <v xml:space="preserve"> </v>
      </c>
      <c r="G16" s="142" t="str">
        <f t="shared" si="1"/>
        <v xml:space="preserve"> </v>
      </c>
      <c r="H16" s="142"/>
      <c r="I16" s="142"/>
      <c r="J16" s="11"/>
      <c r="L16" s="16" t="s">
        <v>4</v>
      </c>
      <c r="M16" s="8"/>
      <c r="N16" s="8"/>
      <c r="O16" s="7"/>
      <c r="P16" s="7"/>
      <c r="Q16" s="12"/>
    </row>
    <row r="17" spans="1:17" x14ac:dyDescent="0.3">
      <c r="A17" s="11"/>
      <c r="B17" s="11"/>
      <c r="C17" s="11"/>
      <c r="D17" s="11"/>
      <c r="E17" s="22"/>
      <c r="F17" s="817" t="str">
        <f t="shared" ref="F17:F74" si="3">IF(E17-D17=0," ",E17-D17)</f>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3"/>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3"/>
        <v xml:space="preserve"> </v>
      </c>
      <c r="G19" s="142" t="str">
        <f t="shared" si="0"/>
        <v xml:space="preserve"> </v>
      </c>
      <c r="H19" s="142"/>
      <c r="I19" s="142"/>
      <c r="J19" s="11"/>
    </row>
    <row r="20" spans="1:17" ht="16.5" customHeight="1" x14ac:dyDescent="0.25">
      <c r="A20" s="11"/>
      <c r="B20" s="11"/>
      <c r="C20" s="11"/>
      <c r="D20" s="11"/>
      <c r="E20" s="22"/>
      <c r="F20" s="817" t="str">
        <f t="shared" si="3"/>
        <v xml:space="preserve"> </v>
      </c>
      <c r="G20" s="142" t="str">
        <f t="shared" si="0"/>
        <v xml:space="preserve"> </v>
      </c>
      <c r="H20" s="142"/>
      <c r="I20" s="142"/>
      <c r="J20" s="11"/>
    </row>
    <row r="21" spans="1:17" ht="15.75" x14ac:dyDescent="0.25">
      <c r="A21" s="11"/>
      <c r="B21" s="11"/>
      <c r="C21" s="11"/>
      <c r="D21" s="11"/>
      <c r="E21" s="22"/>
      <c r="F21" s="817" t="str">
        <f t="shared" si="3"/>
        <v xml:space="preserve"> </v>
      </c>
      <c r="G21" s="142" t="str">
        <f t="shared" si="0"/>
        <v xml:space="preserve"> </v>
      </c>
      <c r="H21" s="140"/>
      <c r="I21" s="140"/>
      <c r="J21" s="11"/>
    </row>
    <row r="22" spans="1:17" ht="15.75" x14ac:dyDescent="0.25">
      <c r="A22" s="11"/>
      <c r="B22" s="11"/>
      <c r="C22" s="11"/>
      <c r="D22" s="11"/>
      <c r="E22" s="22"/>
      <c r="F22" s="817" t="str">
        <f t="shared" si="3"/>
        <v xml:space="preserve"> </v>
      </c>
      <c r="G22" s="142" t="str">
        <f t="shared" si="0"/>
        <v xml:space="preserve"> </v>
      </c>
      <c r="H22" s="142"/>
      <c r="I22" s="142"/>
      <c r="J22" s="11"/>
    </row>
    <row r="23" spans="1:17" ht="15.75" x14ac:dyDescent="0.25">
      <c r="A23" s="11"/>
      <c r="B23" s="11"/>
      <c r="C23" s="11"/>
      <c r="D23" s="11"/>
      <c r="E23" s="22"/>
      <c r="F23" s="817" t="str">
        <f t="shared" si="3"/>
        <v xml:space="preserve"> </v>
      </c>
      <c r="G23" s="142" t="str">
        <f t="shared" si="0"/>
        <v xml:space="preserve"> </v>
      </c>
      <c r="H23" s="142"/>
      <c r="I23" s="142"/>
      <c r="J23" s="11"/>
    </row>
    <row r="24" spans="1:17" ht="15.75" x14ac:dyDescent="0.25">
      <c r="A24" s="11"/>
      <c r="B24" s="11"/>
      <c r="C24" s="11"/>
      <c r="D24" s="11"/>
      <c r="E24" s="22"/>
      <c r="F24" s="817" t="str">
        <f t="shared" si="3"/>
        <v xml:space="preserve"> </v>
      </c>
      <c r="G24" s="142" t="str">
        <f t="shared" si="0"/>
        <v xml:space="preserve"> </v>
      </c>
      <c r="H24" s="142"/>
      <c r="I24" s="142"/>
      <c r="J24" s="11"/>
    </row>
    <row r="25" spans="1:17" ht="15.75" x14ac:dyDescent="0.25">
      <c r="A25" s="11"/>
      <c r="B25" s="11"/>
      <c r="C25" s="11"/>
      <c r="D25" s="11"/>
      <c r="E25" s="22"/>
      <c r="F25" s="817" t="str">
        <f t="shared" si="3"/>
        <v xml:space="preserve"> </v>
      </c>
      <c r="G25" s="142" t="str">
        <f t="shared" si="0"/>
        <v xml:space="preserve"> </v>
      </c>
      <c r="H25" s="140"/>
      <c r="I25" s="140"/>
      <c r="J25" s="11"/>
    </row>
    <row r="26" spans="1:17" ht="15.75" x14ac:dyDescent="0.25">
      <c r="A26" s="11"/>
      <c r="B26" s="11"/>
      <c r="C26" s="11"/>
      <c r="D26" s="11"/>
      <c r="E26" s="22"/>
      <c r="F26" s="817" t="str">
        <f t="shared" si="3"/>
        <v xml:space="preserve"> </v>
      </c>
      <c r="G26" s="142" t="str">
        <f t="shared" si="0"/>
        <v xml:space="preserve"> </v>
      </c>
      <c r="H26" s="142"/>
      <c r="I26" s="142"/>
      <c r="J26" s="11"/>
    </row>
    <row r="27" spans="1:17" ht="15.75" x14ac:dyDescent="0.25">
      <c r="A27" s="11"/>
      <c r="B27" s="11"/>
      <c r="C27" s="11"/>
      <c r="D27" s="11"/>
      <c r="E27" s="22"/>
      <c r="F27" s="817" t="str">
        <f t="shared" si="3"/>
        <v xml:space="preserve"> </v>
      </c>
      <c r="G27" s="142" t="str">
        <f t="shared" si="0"/>
        <v xml:space="preserve"> </v>
      </c>
      <c r="H27" s="142"/>
      <c r="I27" s="142"/>
      <c r="J27" s="11"/>
    </row>
    <row r="28" spans="1:17" ht="15.75" x14ac:dyDescent="0.25">
      <c r="A28" s="11"/>
      <c r="B28" s="11"/>
      <c r="C28" s="11"/>
      <c r="D28" s="11"/>
      <c r="E28" s="22"/>
      <c r="F28" s="817" t="str">
        <f t="shared" si="3"/>
        <v xml:space="preserve"> </v>
      </c>
      <c r="G28" s="142" t="str">
        <f t="shared" si="0"/>
        <v xml:space="preserve"> </v>
      </c>
      <c r="H28" s="142"/>
      <c r="I28" s="142"/>
      <c r="J28" s="11"/>
    </row>
    <row r="29" spans="1:17" ht="15.75" x14ac:dyDescent="0.25">
      <c r="A29" s="11"/>
      <c r="B29" s="11"/>
      <c r="C29" s="11"/>
      <c r="D29" s="11"/>
      <c r="E29" s="22"/>
      <c r="F29" s="817" t="str">
        <f t="shared" si="3"/>
        <v xml:space="preserve"> </v>
      </c>
      <c r="G29" s="142" t="str">
        <f t="shared" si="0"/>
        <v xml:space="preserve"> </v>
      </c>
      <c r="H29" s="142"/>
      <c r="I29" s="142"/>
      <c r="J29" s="11"/>
    </row>
    <row r="30" spans="1:17" ht="15.75" x14ac:dyDescent="0.25">
      <c r="A30" s="11"/>
      <c r="B30" s="11"/>
      <c r="C30" s="11"/>
      <c r="D30" s="11"/>
      <c r="E30" s="22"/>
      <c r="F30" s="817" t="str">
        <f t="shared" si="3"/>
        <v xml:space="preserve"> </v>
      </c>
      <c r="G30" s="142" t="str">
        <f t="shared" si="0"/>
        <v xml:space="preserve"> </v>
      </c>
      <c r="H30" s="142"/>
      <c r="I30" s="142"/>
      <c r="J30" s="11"/>
    </row>
    <row r="31" spans="1:17" ht="15.75" x14ac:dyDescent="0.25">
      <c r="A31" s="11"/>
      <c r="B31" s="11"/>
      <c r="C31" s="11"/>
      <c r="D31" s="11"/>
      <c r="E31" s="22"/>
      <c r="F31" s="817" t="str">
        <f t="shared" si="3"/>
        <v xml:space="preserve"> </v>
      </c>
      <c r="G31" s="142" t="str">
        <f t="shared" si="0"/>
        <v xml:space="preserve"> </v>
      </c>
      <c r="H31" s="142"/>
      <c r="I31" s="142"/>
      <c r="J31" s="11"/>
    </row>
    <row r="32" spans="1:17" ht="15.75" x14ac:dyDescent="0.25">
      <c r="A32" s="11"/>
      <c r="B32" s="11"/>
      <c r="C32" s="11"/>
      <c r="D32" s="11"/>
      <c r="E32" s="22"/>
      <c r="F32" s="817" t="str">
        <f t="shared" si="3"/>
        <v xml:space="preserve"> </v>
      </c>
      <c r="G32" s="142" t="str">
        <f t="shared" si="0"/>
        <v xml:space="preserve"> </v>
      </c>
      <c r="H32" s="142"/>
      <c r="I32" s="142"/>
      <c r="J32" s="11"/>
    </row>
    <row r="33" spans="1:10" ht="15.75" x14ac:dyDescent="0.25">
      <c r="A33" s="11"/>
      <c r="B33" s="11"/>
      <c r="C33" s="11"/>
      <c r="D33" s="11"/>
      <c r="E33" s="22"/>
      <c r="F33" s="817" t="str">
        <f t="shared" si="3"/>
        <v xml:space="preserve"> </v>
      </c>
      <c r="G33" s="142" t="str">
        <f t="shared" si="0"/>
        <v xml:space="preserve"> </v>
      </c>
      <c r="H33" s="142"/>
      <c r="I33" s="142"/>
      <c r="J33" s="11"/>
    </row>
    <row r="34" spans="1:10" ht="15.75" x14ac:dyDescent="0.25">
      <c r="A34" s="11"/>
      <c r="B34" s="11"/>
      <c r="C34" s="11"/>
      <c r="D34" s="11"/>
      <c r="E34" s="22"/>
      <c r="F34" s="817" t="str">
        <f t="shared" si="3"/>
        <v xml:space="preserve"> </v>
      </c>
      <c r="G34" s="142" t="str">
        <f t="shared" si="0"/>
        <v xml:space="preserve"> </v>
      </c>
      <c r="H34" s="142"/>
      <c r="I34" s="142"/>
      <c r="J34" s="11"/>
    </row>
    <row r="35" spans="1:10" ht="15.75" x14ac:dyDescent="0.25">
      <c r="A35" s="11"/>
      <c r="B35" s="11"/>
      <c r="C35" s="11"/>
      <c r="D35" s="11"/>
      <c r="E35" s="22"/>
      <c r="F35" s="817" t="str">
        <f t="shared" si="3"/>
        <v xml:space="preserve"> </v>
      </c>
      <c r="G35" s="142" t="str">
        <f t="shared" si="0"/>
        <v xml:space="preserve"> </v>
      </c>
      <c r="H35" s="142"/>
      <c r="I35" s="142"/>
      <c r="J35" s="11"/>
    </row>
    <row r="36" spans="1:10" ht="15.75" x14ac:dyDescent="0.25">
      <c r="A36" s="11"/>
      <c r="B36" s="11"/>
      <c r="C36" s="11"/>
      <c r="D36" s="11"/>
      <c r="E36" s="22"/>
      <c r="F36" s="817" t="str">
        <f t="shared" si="3"/>
        <v xml:space="preserve"> </v>
      </c>
      <c r="G36" s="142" t="str">
        <f t="shared" si="0"/>
        <v xml:space="preserve"> </v>
      </c>
      <c r="H36" s="142"/>
      <c r="I36" s="142"/>
      <c r="J36" s="11"/>
    </row>
    <row r="37" spans="1:10" ht="15.75" x14ac:dyDescent="0.25">
      <c r="A37" s="11"/>
      <c r="B37" s="11"/>
      <c r="C37" s="11"/>
      <c r="D37" s="11"/>
      <c r="E37" s="22"/>
      <c r="F37" s="817" t="str">
        <f t="shared" si="3"/>
        <v xml:space="preserve"> </v>
      </c>
      <c r="G37" s="142" t="str">
        <f t="shared" si="0"/>
        <v xml:space="preserve"> </v>
      </c>
      <c r="H37" s="142"/>
      <c r="I37" s="142"/>
      <c r="J37" s="11"/>
    </row>
    <row r="38" spans="1:10" ht="15.75" x14ac:dyDescent="0.25">
      <c r="A38" s="11"/>
      <c r="B38" s="11"/>
      <c r="C38" s="11"/>
      <c r="D38" s="11"/>
      <c r="E38" s="22"/>
      <c r="F38" s="817" t="str">
        <f t="shared" si="3"/>
        <v xml:space="preserve"> </v>
      </c>
      <c r="G38" s="142" t="str">
        <f t="shared" si="0"/>
        <v xml:space="preserve"> </v>
      </c>
      <c r="H38" s="142"/>
      <c r="I38" s="142"/>
      <c r="J38" s="11"/>
    </row>
    <row r="39" spans="1:10" ht="15.75" x14ac:dyDescent="0.25">
      <c r="A39" s="11"/>
      <c r="B39" s="11"/>
      <c r="C39" s="11"/>
      <c r="D39" s="11"/>
      <c r="E39" s="22"/>
      <c r="F39" s="817" t="str">
        <f t="shared" si="3"/>
        <v xml:space="preserve"> </v>
      </c>
      <c r="G39" s="142" t="str">
        <f t="shared" si="0"/>
        <v xml:space="preserve"> </v>
      </c>
      <c r="H39" s="142"/>
      <c r="I39" s="142"/>
      <c r="J39" s="11"/>
    </row>
    <row r="40" spans="1:10" ht="15.75" x14ac:dyDescent="0.25">
      <c r="A40" s="11"/>
      <c r="B40" s="11"/>
      <c r="C40" s="11"/>
      <c r="D40" s="11"/>
      <c r="E40" s="22"/>
      <c r="F40" s="817" t="str">
        <f t="shared" si="3"/>
        <v xml:space="preserve"> </v>
      </c>
      <c r="G40" s="142" t="str">
        <f t="shared" si="0"/>
        <v xml:space="preserve"> </v>
      </c>
      <c r="H40" s="142"/>
      <c r="I40" s="142"/>
      <c r="J40" s="11"/>
    </row>
    <row r="41" spans="1:10" ht="15.75" x14ac:dyDescent="0.25">
      <c r="A41" s="11"/>
      <c r="B41" s="11"/>
      <c r="C41" s="11"/>
      <c r="D41" s="11"/>
      <c r="E41" s="22"/>
      <c r="F41" s="817" t="str">
        <f t="shared" si="3"/>
        <v xml:space="preserve"> </v>
      </c>
      <c r="G41" s="142" t="str">
        <f t="shared" si="0"/>
        <v xml:space="preserve"> </v>
      </c>
      <c r="H41" s="142"/>
      <c r="I41" s="142"/>
      <c r="J41" s="11"/>
    </row>
    <row r="42" spans="1:10" ht="15.75" x14ac:dyDescent="0.25">
      <c r="A42" s="11"/>
      <c r="B42" s="11"/>
      <c r="C42" s="11"/>
      <c r="D42" s="11"/>
      <c r="E42" s="22"/>
      <c r="F42" s="817" t="str">
        <f t="shared" si="3"/>
        <v xml:space="preserve"> </v>
      </c>
      <c r="G42" s="142" t="str">
        <f t="shared" si="0"/>
        <v xml:space="preserve"> </v>
      </c>
      <c r="H42" s="142"/>
      <c r="I42" s="142"/>
      <c r="J42" s="11"/>
    </row>
    <row r="43" spans="1:10" ht="15.75" x14ac:dyDescent="0.25">
      <c r="A43" s="11"/>
      <c r="B43" s="11"/>
      <c r="C43" s="11"/>
      <c r="D43" s="11"/>
      <c r="E43" s="22"/>
      <c r="F43" s="817" t="str">
        <f t="shared" si="3"/>
        <v xml:space="preserve"> </v>
      </c>
      <c r="G43" s="142" t="str">
        <f t="shared" si="0"/>
        <v xml:space="preserve"> </v>
      </c>
      <c r="H43" s="142"/>
      <c r="I43" s="142"/>
      <c r="J43" s="11"/>
    </row>
    <row r="44" spans="1:10" ht="15.75" x14ac:dyDescent="0.25">
      <c r="A44" s="11"/>
      <c r="B44" s="11"/>
      <c r="C44" s="11"/>
      <c r="D44" s="11"/>
      <c r="E44" s="22"/>
      <c r="F44" s="817" t="str">
        <f t="shared" si="3"/>
        <v xml:space="preserve"> </v>
      </c>
      <c r="G44" s="142" t="str">
        <f t="shared" si="0"/>
        <v xml:space="preserve"> </v>
      </c>
      <c r="H44" s="142"/>
      <c r="I44" s="142"/>
      <c r="J44" s="11"/>
    </row>
    <row r="45" spans="1:10" ht="15.75" x14ac:dyDescent="0.25">
      <c r="A45" s="11"/>
      <c r="B45" s="11"/>
      <c r="C45" s="11"/>
      <c r="D45" s="11"/>
      <c r="E45" s="22"/>
      <c r="F45" s="817" t="str">
        <f t="shared" si="3"/>
        <v xml:space="preserve"> </v>
      </c>
      <c r="G45" s="142" t="str">
        <f t="shared" si="0"/>
        <v xml:space="preserve"> </v>
      </c>
      <c r="H45" s="142"/>
      <c r="I45" s="142"/>
      <c r="J45" s="11"/>
    </row>
    <row r="46" spans="1:10" ht="15.75" x14ac:dyDescent="0.25">
      <c r="A46" s="11"/>
      <c r="B46" s="11"/>
      <c r="C46" s="11"/>
      <c r="D46" s="11"/>
      <c r="E46" s="22"/>
      <c r="F46" s="817" t="str">
        <f t="shared" si="3"/>
        <v xml:space="preserve"> </v>
      </c>
      <c r="G46" s="142" t="str">
        <f t="shared" si="0"/>
        <v xml:space="preserve"> </v>
      </c>
      <c r="H46" s="142"/>
      <c r="I46" s="142"/>
      <c r="J46" s="11"/>
    </row>
    <row r="47" spans="1:10" ht="15.75" x14ac:dyDescent="0.25">
      <c r="A47" s="11"/>
      <c r="B47" s="11"/>
      <c r="C47" s="11"/>
      <c r="D47" s="11"/>
      <c r="E47" s="22"/>
      <c r="F47" s="817" t="str">
        <f t="shared" si="3"/>
        <v xml:space="preserve"> </v>
      </c>
      <c r="G47" s="142" t="str">
        <f t="shared" si="0"/>
        <v xml:space="preserve"> </v>
      </c>
      <c r="H47" s="142"/>
      <c r="I47" s="142"/>
      <c r="J47" s="11"/>
    </row>
    <row r="48" spans="1:10" ht="15.75" x14ac:dyDescent="0.25">
      <c r="A48" s="11"/>
      <c r="B48" s="11"/>
      <c r="C48" s="11"/>
      <c r="D48" s="11"/>
      <c r="E48" s="22"/>
      <c r="F48" s="817" t="str">
        <f t="shared" si="3"/>
        <v xml:space="preserve"> </v>
      </c>
      <c r="G48" s="142" t="str">
        <f t="shared" si="0"/>
        <v xml:space="preserve"> </v>
      </c>
      <c r="H48" s="142"/>
      <c r="I48" s="142"/>
      <c r="J48" s="11"/>
    </row>
    <row r="49" spans="1:10" ht="15.75" x14ac:dyDescent="0.25">
      <c r="A49" s="11"/>
      <c r="B49" s="11"/>
      <c r="C49" s="11"/>
      <c r="D49" s="11"/>
      <c r="E49" s="22"/>
      <c r="F49" s="817" t="str">
        <f t="shared" si="3"/>
        <v xml:space="preserve"> </v>
      </c>
      <c r="G49" s="142" t="str">
        <f t="shared" si="0"/>
        <v xml:space="preserve"> </v>
      </c>
      <c r="H49" s="142"/>
      <c r="I49" s="142"/>
      <c r="J49" s="11"/>
    </row>
    <row r="50" spans="1:10" ht="15.75" x14ac:dyDescent="0.25">
      <c r="A50" s="11"/>
      <c r="B50" s="11"/>
      <c r="C50" s="11"/>
      <c r="D50" s="11"/>
      <c r="E50" s="22"/>
      <c r="F50" s="817" t="str">
        <f t="shared" si="3"/>
        <v xml:space="preserve"> </v>
      </c>
      <c r="G50" s="142" t="str">
        <f t="shared" si="0"/>
        <v xml:space="preserve"> </v>
      </c>
      <c r="H50" s="142"/>
      <c r="I50" s="142"/>
      <c r="J50" s="11"/>
    </row>
    <row r="51" spans="1:10" ht="15.75" x14ac:dyDescent="0.25">
      <c r="A51" s="11"/>
      <c r="B51" s="11"/>
      <c r="C51" s="11"/>
      <c r="D51" s="11"/>
      <c r="E51" s="22"/>
      <c r="F51" s="817" t="str">
        <f t="shared" si="3"/>
        <v xml:space="preserve"> </v>
      </c>
      <c r="G51" s="142" t="str">
        <f t="shared" si="0"/>
        <v xml:space="preserve"> </v>
      </c>
      <c r="H51" s="142"/>
      <c r="I51" s="142"/>
      <c r="J51" s="11"/>
    </row>
    <row r="52" spans="1:10" ht="15.75" x14ac:dyDescent="0.25">
      <c r="A52" s="11"/>
      <c r="B52" s="11"/>
      <c r="C52" s="11"/>
      <c r="D52" s="11"/>
      <c r="E52" s="22"/>
      <c r="F52" s="817" t="str">
        <f t="shared" si="3"/>
        <v xml:space="preserve"> </v>
      </c>
      <c r="G52" s="142" t="str">
        <f t="shared" si="0"/>
        <v xml:space="preserve"> </v>
      </c>
      <c r="J52" s="11"/>
    </row>
    <row r="53" spans="1:10" ht="15.75" x14ac:dyDescent="0.25">
      <c r="A53" s="11"/>
      <c r="B53" s="11"/>
      <c r="C53" s="11"/>
      <c r="D53" s="11"/>
      <c r="E53" s="22"/>
      <c r="F53" s="817" t="str">
        <f t="shared" si="3"/>
        <v xml:space="preserve"> </v>
      </c>
      <c r="G53" s="142" t="str">
        <f t="shared" si="0"/>
        <v xml:space="preserve"> </v>
      </c>
      <c r="J53" s="11"/>
    </row>
    <row r="54" spans="1:10" ht="15.75" x14ac:dyDescent="0.25">
      <c r="A54" s="11"/>
      <c r="B54" s="11"/>
      <c r="C54" s="11"/>
      <c r="D54" s="11"/>
      <c r="E54" s="22"/>
      <c r="F54" s="817" t="str">
        <f t="shared" si="3"/>
        <v xml:space="preserve"> </v>
      </c>
      <c r="G54" s="142" t="str">
        <f t="shared" si="0"/>
        <v xml:space="preserve"> </v>
      </c>
      <c r="J54" s="11"/>
    </row>
    <row r="55" spans="1:10" ht="15.75" x14ac:dyDescent="0.25">
      <c r="A55" s="11"/>
      <c r="B55" s="11"/>
      <c r="C55" s="11"/>
      <c r="D55" s="11"/>
      <c r="E55" s="22"/>
      <c r="F55" s="817" t="str">
        <f t="shared" si="3"/>
        <v xml:space="preserve"> </v>
      </c>
      <c r="G55" s="142" t="str">
        <f t="shared" si="0"/>
        <v xml:space="preserve"> </v>
      </c>
      <c r="J55" s="11"/>
    </row>
    <row r="56" spans="1:10" ht="15.75" x14ac:dyDescent="0.25">
      <c r="A56" s="11"/>
      <c r="B56" s="11"/>
      <c r="C56" s="11"/>
      <c r="D56" s="11"/>
      <c r="E56" s="22"/>
      <c r="F56" s="817" t="str">
        <f t="shared" si="3"/>
        <v xml:space="preserve"> </v>
      </c>
      <c r="G56" s="142" t="str">
        <f t="shared" si="0"/>
        <v xml:space="preserve"> </v>
      </c>
      <c r="J56" s="11"/>
    </row>
    <row r="57" spans="1:10" ht="15.75" x14ac:dyDescent="0.25">
      <c r="A57" s="11"/>
      <c r="B57" s="11"/>
      <c r="C57" s="11"/>
      <c r="D57" s="11"/>
      <c r="E57" s="22"/>
      <c r="F57" s="817" t="str">
        <f t="shared" si="3"/>
        <v xml:space="preserve"> </v>
      </c>
      <c r="G57" s="142" t="str">
        <f t="shared" si="0"/>
        <v xml:space="preserve"> </v>
      </c>
      <c r="J57" s="11"/>
    </row>
    <row r="58" spans="1:10" ht="15.75" x14ac:dyDescent="0.25">
      <c r="A58" s="11"/>
      <c r="B58" s="11"/>
      <c r="C58" s="11"/>
      <c r="D58" s="11"/>
      <c r="E58" s="22"/>
      <c r="F58" s="817" t="str">
        <f t="shared" si="3"/>
        <v xml:space="preserve"> </v>
      </c>
      <c r="G58" s="142" t="str">
        <f t="shared" si="0"/>
        <v xml:space="preserve"> </v>
      </c>
      <c r="J58" s="11"/>
    </row>
    <row r="59" spans="1:10" ht="15.75" x14ac:dyDescent="0.25">
      <c r="A59" s="11"/>
      <c r="B59" s="11"/>
      <c r="C59" s="11"/>
      <c r="D59" s="11"/>
      <c r="E59" s="22"/>
      <c r="F59" s="817" t="str">
        <f t="shared" si="3"/>
        <v xml:space="preserve"> </v>
      </c>
      <c r="G59" s="142" t="str">
        <f t="shared" si="0"/>
        <v xml:space="preserve"> </v>
      </c>
      <c r="J59" s="11"/>
    </row>
    <row r="60" spans="1:10" ht="15.75" x14ac:dyDescent="0.25">
      <c r="A60" s="11"/>
      <c r="B60" s="11"/>
      <c r="C60" s="11"/>
      <c r="D60" s="11"/>
      <c r="E60" s="22"/>
      <c r="F60" s="817" t="str">
        <f t="shared" si="3"/>
        <v xml:space="preserve"> </v>
      </c>
      <c r="G60" s="142" t="str">
        <f t="shared" si="0"/>
        <v xml:space="preserve"> </v>
      </c>
      <c r="J60" s="11"/>
    </row>
    <row r="61" spans="1:10" ht="15.75" x14ac:dyDescent="0.25">
      <c r="A61" s="11"/>
      <c r="B61" s="11"/>
      <c r="C61" s="11"/>
      <c r="D61" s="11"/>
      <c r="E61" s="22"/>
      <c r="F61" s="817" t="str">
        <f t="shared" si="3"/>
        <v xml:space="preserve"> </v>
      </c>
      <c r="G61" s="142" t="str">
        <f t="shared" si="0"/>
        <v xml:space="preserve"> </v>
      </c>
      <c r="J61" s="11"/>
    </row>
    <row r="62" spans="1:10" ht="15.75" x14ac:dyDescent="0.25">
      <c r="A62" s="11"/>
      <c r="B62" s="11"/>
      <c r="C62" s="11"/>
      <c r="D62" s="11"/>
      <c r="E62" s="22"/>
      <c r="F62" s="817" t="str">
        <f t="shared" si="3"/>
        <v xml:space="preserve"> </v>
      </c>
      <c r="G62" s="142" t="str">
        <f t="shared" si="0"/>
        <v xml:space="preserve"> </v>
      </c>
      <c r="J62" s="11"/>
    </row>
    <row r="63" spans="1:10" ht="15.75" x14ac:dyDescent="0.25">
      <c r="A63" s="11"/>
      <c r="B63" s="11"/>
      <c r="C63" s="11"/>
      <c r="D63" s="11"/>
      <c r="E63" s="22"/>
      <c r="F63" s="817" t="str">
        <f t="shared" si="3"/>
        <v xml:space="preserve"> </v>
      </c>
      <c r="G63" s="142" t="str">
        <f t="shared" si="0"/>
        <v xml:space="preserve"> </v>
      </c>
      <c r="J63" s="11"/>
    </row>
    <row r="64" spans="1:10" ht="15.75" x14ac:dyDescent="0.25">
      <c r="A64" s="11"/>
      <c r="B64" s="11"/>
      <c r="C64" s="11"/>
      <c r="D64" s="11"/>
      <c r="E64" s="22"/>
      <c r="F64" s="817" t="str">
        <f t="shared" si="3"/>
        <v xml:space="preserve"> </v>
      </c>
      <c r="G64" s="142" t="str">
        <f t="shared" si="0"/>
        <v xml:space="preserve"> </v>
      </c>
      <c r="J64" s="11"/>
    </row>
    <row r="65" spans="1:10" ht="15.75" x14ac:dyDescent="0.25">
      <c r="A65" s="11"/>
      <c r="B65" s="11"/>
      <c r="C65" s="11"/>
      <c r="D65" s="11"/>
      <c r="E65" s="22"/>
      <c r="F65" s="817" t="str">
        <f t="shared" si="3"/>
        <v xml:space="preserve"> </v>
      </c>
      <c r="G65" s="142" t="str">
        <f t="shared" si="0"/>
        <v xml:space="preserve"> </v>
      </c>
      <c r="J65" s="11"/>
    </row>
    <row r="66" spans="1:10" ht="15.75" x14ac:dyDescent="0.25">
      <c r="A66" s="11"/>
      <c r="B66" s="11"/>
      <c r="C66" s="11"/>
      <c r="D66" s="11"/>
      <c r="E66" s="22"/>
      <c r="F66" s="817" t="str">
        <f t="shared" si="3"/>
        <v xml:space="preserve"> </v>
      </c>
      <c r="G66" s="142" t="str">
        <f t="shared" si="0"/>
        <v xml:space="preserve"> </v>
      </c>
      <c r="J66" s="11"/>
    </row>
    <row r="67" spans="1:10" ht="15.75" x14ac:dyDescent="0.25">
      <c r="A67" s="11"/>
      <c r="B67" s="11"/>
      <c r="C67" s="11"/>
      <c r="D67" s="11"/>
      <c r="E67" s="22"/>
      <c r="F67" s="817" t="str">
        <f t="shared" si="3"/>
        <v xml:space="preserve"> </v>
      </c>
      <c r="G67" s="142" t="str">
        <f t="shared" si="0"/>
        <v xml:space="preserve"> </v>
      </c>
      <c r="J67" s="11"/>
    </row>
    <row r="68" spans="1:10" ht="15.75" x14ac:dyDescent="0.25">
      <c r="A68" s="11"/>
      <c r="B68" s="11"/>
      <c r="C68" s="11"/>
      <c r="D68" s="11"/>
      <c r="E68" s="22"/>
      <c r="F68" s="817" t="str">
        <f t="shared" si="3"/>
        <v xml:space="preserve"> </v>
      </c>
      <c r="G68" s="142" t="str">
        <f t="shared" si="0"/>
        <v xml:space="preserve"> </v>
      </c>
      <c r="J68" s="11"/>
    </row>
    <row r="69" spans="1:10" ht="15.75" x14ac:dyDescent="0.25">
      <c r="A69" s="11"/>
      <c r="B69" s="11"/>
      <c r="C69" s="11"/>
      <c r="D69" s="11"/>
      <c r="E69" s="22"/>
      <c r="F69" s="817" t="str">
        <f t="shared" si="3"/>
        <v xml:space="preserve"> </v>
      </c>
      <c r="G69" s="142" t="str">
        <f t="shared" si="0"/>
        <v xml:space="preserve"> </v>
      </c>
      <c r="J69" s="11"/>
    </row>
    <row r="70" spans="1:10" ht="15.75" x14ac:dyDescent="0.25">
      <c r="A70" s="11"/>
      <c r="B70" s="11"/>
      <c r="C70" s="11"/>
      <c r="D70" s="11"/>
      <c r="E70" s="22"/>
      <c r="F70" s="817" t="str">
        <f t="shared" si="3"/>
        <v xml:space="preserve"> </v>
      </c>
      <c r="G70" s="142" t="str">
        <f t="shared" si="0"/>
        <v xml:space="preserve"> </v>
      </c>
      <c r="J70" s="11"/>
    </row>
    <row r="71" spans="1:10" ht="15.75" x14ac:dyDescent="0.25">
      <c r="A71" s="11"/>
      <c r="B71" s="11"/>
      <c r="C71" s="11"/>
      <c r="D71" s="11"/>
      <c r="E71" s="22"/>
      <c r="F71" s="817" t="str">
        <f t="shared" si="3"/>
        <v xml:space="preserve"> </v>
      </c>
      <c r="G71" s="142" t="str">
        <f t="shared" si="0"/>
        <v xml:space="preserve"> </v>
      </c>
      <c r="J71" s="11"/>
    </row>
    <row r="72" spans="1:10" ht="15.75" x14ac:dyDescent="0.25">
      <c r="A72" s="11"/>
      <c r="B72" s="11"/>
      <c r="C72" s="11"/>
      <c r="D72" s="11"/>
      <c r="E72" s="22"/>
      <c r="F72" s="817" t="str">
        <f t="shared" si="3"/>
        <v xml:space="preserve"> </v>
      </c>
      <c r="G72" s="142" t="str">
        <f t="shared" si="0"/>
        <v xml:space="preserve"> </v>
      </c>
      <c r="J72" s="11"/>
    </row>
    <row r="73" spans="1:10" ht="15.75" x14ac:dyDescent="0.25">
      <c r="A73" s="11"/>
      <c r="B73" s="11"/>
      <c r="C73" s="11"/>
      <c r="D73" s="11"/>
      <c r="E73" s="22"/>
      <c r="F73" s="817" t="str">
        <f t="shared" si="3"/>
        <v xml:space="preserve"> </v>
      </c>
      <c r="G73" s="142" t="str">
        <f t="shared" ref="G73:G136" si="4">IFERROR(E73/D73%," ")</f>
        <v xml:space="preserve"> </v>
      </c>
      <c r="J73" s="11"/>
    </row>
    <row r="74" spans="1:10" ht="15.75" x14ac:dyDescent="0.25">
      <c r="A74" s="11"/>
      <c r="B74" s="11"/>
      <c r="C74" s="11"/>
      <c r="D74" s="11"/>
      <c r="E74" s="22"/>
      <c r="F74" s="817" t="str">
        <f t="shared" si="3"/>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 xr:uid="{6B50E3F9-CF23-4DE7-A8AA-A0F6793AED19}"/>
  </hyperlinks>
  <pageMargins left="0.70866141732283472" right="0.70866141732283472" top="0.70866141732283472" bottom="0.70866141732283472" header="0.51181102362204722" footer="0.31496062992125984"/>
  <pageSetup paperSize="9" scale="98" orientation="portrait" r:id="rId1"/>
  <headerFooter alignWithMargins="0">
    <oddFooter>&amp;L&amp;"Arial Narrow,Normál"&amp;8&amp;F/KM-AI-03&amp;C&amp;"Arial Narrow,Normál"&amp;8&amp;P/&amp;N&amp;R&amp;"Arial Narrow,Normál"&amp;8DigitAudit/Beszámoló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Munka7">
    <pageSetUpPr fitToPage="1"/>
  </sheetPr>
  <dimension ref="A1:T95"/>
  <sheetViews>
    <sheetView showGridLines="0" zoomScaleNormal="100" workbookViewId="0"/>
  </sheetViews>
  <sheetFormatPr defaultRowHeight="16.5" x14ac:dyDescent="0.3"/>
  <cols>
    <col min="1" max="2" width="9" style="52"/>
    <col min="3" max="3" width="18.125" style="52" customWidth="1"/>
    <col min="4" max="4" width="7.75" style="52" customWidth="1"/>
    <col min="5" max="5" width="9" style="52"/>
    <col min="6" max="6" width="9.625" style="52" customWidth="1"/>
    <col min="7" max="7" width="9" style="52" customWidth="1"/>
    <col min="8" max="9" width="9" style="52"/>
    <col min="10" max="10" width="9.875" style="52" customWidth="1"/>
    <col min="11" max="11" width="17.75" style="52" customWidth="1"/>
    <col min="12" max="12" width="9" style="52"/>
    <col min="13" max="13" width="10.375" style="52" bestFit="1" customWidth="1"/>
    <col min="14" max="14" width="12" style="52" customWidth="1"/>
    <col min="15" max="16384" width="9" style="52"/>
  </cols>
  <sheetData>
    <row r="1" spans="1:20" ht="16.5" customHeight="1" x14ac:dyDescent="0.3">
      <c r="A1" s="532" t="s">
        <v>94</v>
      </c>
      <c r="B1" s="533"/>
      <c r="C1" s="533"/>
      <c r="D1" s="533"/>
      <c r="E1" s="533"/>
      <c r="F1" s="533"/>
      <c r="G1" s="533"/>
      <c r="H1" s="533"/>
      <c r="I1" s="533"/>
      <c r="J1" s="533"/>
      <c r="K1" s="533"/>
      <c r="L1" s="533"/>
      <c r="M1" s="533"/>
    </row>
    <row r="2" spans="1:20" ht="16.5" customHeight="1" x14ac:dyDescent="0.3">
      <c r="A2" s="99"/>
      <c r="B2" s="99"/>
      <c r="C2" s="99"/>
      <c r="D2" s="802" t="str">
        <f>O15</f>
        <v>Ide írja az egyeztetés / vizsgálat szöveges értékelését</v>
      </c>
      <c r="E2" s="802" t="str">
        <f>O17</f>
        <v>Ide írja a következtetés szövegét</v>
      </c>
      <c r="F2" s="99"/>
      <c r="G2" s="99"/>
      <c r="H2" s="99"/>
      <c r="I2" s="99"/>
      <c r="J2" s="99"/>
      <c r="K2" s="99"/>
      <c r="L2" s="99"/>
      <c r="M2" s="99"/>
      <c r="N2" s="48" t="s">
        <v>32</v>
      </c>
    </row>
    <row r="3" spans="1:20" ht="16.5" customHeight="1" x14ac:dyDescent="0.3">
      <c r="A3" s="99"/>
      <c r="B3" s="99"/>
      <c r="C3" s="99"/>
      <c r="D3" s="533"/>
      <c r="E3" s="533"/>
      <c r="F3" s="99"/>
      <c r="G3" s="534" t="s">
        <v>215</v>
      </c>
      <c r="H3" s="99"/>
      <c r="I3" s="533"/>
      <c r="J3" s="533"/>
      <c r="K3" s="533"/>
      <c r="L3" s="533"/>
      <c r="M3" s="117"/>
      <c r="N3" s="730" t="s">
        <v>660</v>
      </c>
      <c r="O3" s="122" t="s">
        <v>34</v>
      </c>
    </row>
    <row r="4" spans="1:20" ht="16.5" customHeight="1" x14ac:dyDescent="0.3">
      <c r="A4" s="99" t="s">
        <v>669</v>
      </c>
      <c r="B4" s="533"/>
      <c r="C4" s="533"/>
      <c r="D4" s="533"/>
      <c r="E4" s="533"/>
      <c r="F4" s="533"/>
      <c r="G4" s="533"/>
      <c r="H4" s="533"/>
      <c r="I4" s="533"/>
      <c r="J4" s="533"/>
      <c r="K4" s="533"/>
      <c r="L4" s="533"/>
      <c r="M4" s="533"/>
      <c r="N4" s="76" t="s">
        <v>92</v>
      </c>
      <c r="O4" s="122" t="s">
        <v>241</v>
      </c>
    </row>
    <row r="5" spans="1:20" ht="16.5" customHeight="1" x14ac:dyDescent="0.3">
      <c r="A5" s="535">
        <f>Alapa!C17</f>
        <v>0</v>
      </c>
      <c r="B5" s="536"/>
      <c r="C5" s="536"/>
      <c r="D5" s="536"/>
      <c r="E5" s="536"/>
      <c r="F5" s="536"/>
      <c r="G5" s="536"/>
      <c r="H5" s="535" t="s">
        <v>1</v>
      </c>
      <c r="I5" s="770">
        <f>Alapa!C15</f>
        <v>0</v>
      </c>
      <c r="J5" s="537"/>
      <c r="K5" s="537"/>
      <c r="L5" s="536"/>
      <c r="M5" s="538"/>
      <c r="N5" s="76" t="s">
        <v>93</v>
      </c>
      <c r="O5" s="122" t="s">
        <v>78</v>
      </c>
    </row>
    <row r="6" spans="1:20" ht="16.5" customHeight="1" x14ac:dyDescent="0.3">
      <c r="A6" s="539" t="str">
        <f>"Fordulónap: "&amp;Alapa!C12</f>
        <v xml:space="preserve">Fordulónap: </v>
      </c>
      <c r="B6" s="137"/>
      <c r="C6" s="137"/>
      <c r="D6" s="137"/>
      <c r="E6" s="137"/>
      <c r="F6" s="137"/>
      <c r="G6" s="137"/>
      <c r="H6" s="535" t="s">
        <v>2</v>
      </c>
      <c r="I6" s="554" t="str">
        <f>IFERROR(VLOOKUP(O8,Alapa!$K$2:$M$11,3),"")</f>
        <v/>
      </c>
      <c r="J6" s="537"/>
      <c r="K6" s="535" t="s">
        <v>10</v>
      </c>
      <c r="L6" s="540" t="str">
        <f>IF(Alapa!$M$2=0," ",Alapa!$M$2)</f>
        <v xml:space="preserve"> </v>
      </c>
      <c r="M6" s="538"/>
      <c r="N6" s="76" t="s">
        <v>94</v>
      </c>
      <c r="O6" s="122" t="s">
        <v>187</v>
      </c>
    </row>
    <row r="7" spans="1:20" ht="16.5" customHeight="1" thickBot="1" x14ac:dyDescent="0.35">
      <c r="A7" s="143"/>
      <c r="B7" s="143"/>
      <c r="C7" s="143"/>
      <c r="D7" s="143"/>
      <c r="E7" s="143"/>
      <c r="F7" s="143"/>
      <c r="G7" s="143"/>
      <c r="H7" s="143"/>
      <c r="I7" s="143"/>
      <c r="J7" s="143"/>
      <c r="K7" s="143"/>
      <c r="L7" s="143"/>
      <c r="M7" s="143"/>
      <c r="N7" s="76" t="s">
        <v>95</v>
      </c>
      <c r="O7" s="122" t="s">
        <v>188</v>
      </c>
    </row>
    <row r="8" spans="1:20" ht="16.5" customHeight="1" thickBot="1" x14ac:dyDescent="0.35">
      <c r="A8" s="255" t="s">
        <v>480</v>
      </c>
      <c r="B8" s="255"/>
      <c r="C8" s="255" t="s">
        <v>655</v>
      </c>
      <c r="D8" s="255"/>
      <c r="E8" s="255"/>
      <c r="F8" s="255"/>
      <c r="G8" s="255"/>
      <c r="H8" s="255"/>
      <c r="I8" s="255"/>
      <c r="J8" s="513" t="s">
        <v>0</v>
      </c>
      <c r="K8" s="213"/>
      <c r="L8" s="294"/>
      <c r="M8" s="149" t="s">
        <v>216</v>
      </c>
      <c r="N8" s="555" t="s">
        <v>2</v>
      </c>
      <c r="O8" s="673">
        <v>2</v>
      </c>
    </row>
    <row r="9" spans="1:20" ht="16.5" customHeight="1" x14ac:dyDescent="0.3">
      <c r="A9" s="1180" t="s">
        <v>644</v>
      </c>
      <c r="B9" s="1182" t="s">
        <v>286</v>
      </c>
      <c r="C9" s="1184" t="s">
        <v>31</v>
      </c>
      <c r="D9" s="514" t="s">
        <v>645</v>
      </c>
      <c r="E9" s="1182" t="s">
        <v>646</v>
      </c>
      <c r="F9" s="1182" t="s">
        <v>484</v>
      </c>
      <c r="G9" s="1175" t="s">
        <v>647</v>
      </c>
      <c r="H9" s="1175" t="s">
        <v>671</v>
      </c>
      <c r="I9" s="1175" t="s">
        <v>672</v>
      </c>
      <c r="J9" s="1175" t="s">
        <v>649</v>
      </c>
      <c r="K9" s="1177" t="s">
        <v>673</v>
      </c>
      <c r="L9" s="1178"/>
      <c r="M9" s="1179"/>
    </row>
    <row r="10" spans="1:20" ht="25.5" x14ac:dyDescent="0.3">
      <c r="A10" s="1181"/>
      <c r="B10" s="1183"/>
      <c r="C10" s="1185"/>
      <c r="D10" s="517"/>
      <c r="E10" s="1183"/>
      <c r="F10" s="1183"/>
      <c r="G10" s="1176"/>
      <c r="H10" s="1176"/>
      <c r="I10" s="1176"/>
      <c r="J10" s="1176"/>
      <c r="K10" s="516" t="s">
        <v>651</v>
      </c>
      <c r="L10" s="516" t="s">
        <v>500</v>
      </c>
      <c r="M10" s="518" t="s">
        <v>652</v>
      </c>
    </row>
    <row r="11" spans="1:20" ht="16.5" customHeight="1" x14ac:dyDescent="0.3">
      <c r="A11" s="185" t="s">
        <v>201</v>
      </c>
      <c r="B11" s="519"/>
      <c r="C11" s="520"/>
      <c r="D11" s="520"/>
      <c r="E11" s="290"/>
      <c r="F11" s="160"/>
      <c r="G11" s="160"/>
      <c r="H11" s="160"/>
      <c r="I11" s="160"/>
      <c r="J11" s="168">
        <f t="shared" ref="J11:J30" si="0">F11-G11-H11+I11</f>
        <v>0</v>
      </c>
      <c r="K11" s="520"/>
      <c r="L11" s="160"/>
      <c r="M11" s="161">
        <f t="shared" ref="M11:M30" si="1">IF(L11=0,0,L11-J11)</f>
        <v>0</v>
      </c>
    </row>
    <row r="12" spans="1:20" ht="16.5" customHeight="1" x14ac:dyDescent="0.3">
      <c r="A12" s="185" t="s">
        <v>203</v>
      </c>
      <c r="B12" s="519"/>
      <c r="C12" s="520"/>
      <c r="D12" s="520"/>
      <c r="E12" s="290"/>
      <c r="F12" s="160"/>
      <c r="G12" s="160"/>
      <c r="H12" s="160"/>
      <c r="I12" s="160"/>
      <c r="J12" s="168">
        <f t="shared" si="0"/>
        <v>0</v>
      </c>
      <c r="K12" s="520"/>
      <c r="L12" s="160"/>
      <c r="M12" s="161">
        <f t="shared" si="1"/>
        <v>0</v>
      </c>
    </row>
    <row r="13" spans="1:20" ht="16.5" customHeight="1" x14ac:dyDescent="0.3">
      <c r="A13" s="185" t="s">
        <v>205</v>
      </c>
      <c r="B13" s="519"/>
      <c r="C13" s="520"/>
      <c r="D13" s="520"/>
      <c r="E13" s="290"/>
      <c r="F13" s="160"/>
      <c r="G13" s="160"/>
      <c r="H13" s="160"/>
      <c r="I13" s="160"/>
      <c r="J13" s="168">
        <f t="shared" si="0"/>
        <v>0</v>
      </c>
      <c r="K13" s="520"/>
      <c r="L13" s="160"/>
      <c r="M13" s="161">
        <f t="shared" si="1"/>
        <v>0</v>
      </c>
    </row>
    <row r="14" spans="1:20" ht="16.5" customHeight="1" x14ac:dyDescent="0.3">
      <c r="A14" s="185" t="s">
        <v>239</v>
      </c>
      <c r="B14" s="519"/>
      <c r="C14" s="520"/>
      <c r="D14" s="520"/>
      <c r="E14" s="290"/>
      <c r="F14" s="160"/>
      <c r="G14" s="160"/>
      <c r="H14" s="160"/>
      <c r="I14" s="160"/>
      <c r="J14" s="168">
        <f t="shared" si="0"/>
        <v>0</v>
      </c>
      <c r="K14" s="520"/>
      <c r="L14" s="160"/>
      <c r="M14" s="161">
        <f t="shared" si="1"/>
        <v>0</v>
      </c>
      <c r="O14" s="15" t="s">
        <v>185</v>
      </c>
      <c r="P14" s="36"/>
      <c r="Q14" s="36"/>
      <c r="R14" s="36"/>
      <c r="S14" s="36"/>
      <c r="T14" s="12"/>
    </row>
    <row r="15" spans="1:20" ht="16.5" customHeight="1" x14ac:dyDescent="0.3">
      <c r="A15" s="185" t="s">
        <v>240</v>
      </c>
      <c r="B15" s="519"/>
      <c r="C15" s="520"/>
      <c r="D15" s="520"/>
      <c r="E15" s="290"/>
      <c r="F15" s="160"/>
      <c r="G15" s="160"/>
      <c r="H15" s="160"/>
      <c r="I15" s="160"/>
      <c r="J15" s="168">
        <f t="shared" si="0"/>
        <v>0</v>
      </c>
      <c r="K15" s="520"/>
      <c r="L15" s="160"/>
      <c r="M15" s="161">
        <f t="shared" si="1"/>
        <v>0</v>
      </c>
      <c r="O15" s="68" t="s">
        <v>186</v>
      </c>
      <c r="P15" s="23"/>
      <c r="Q15" s="23"/>
      <c r="R15" s="17"/>
      <c r="S15" s="17"/>
      <c r="T15" s="18"/>
    </row>
    <row r="16" spans="1:20" ht="16.5" customHeight="1" x14ac:dyDescent="0.3">
      <c r="A16" s="185" t="s">
        <v>250</v>
      </c>
      <c r="B16" s="519"/>
      <c r="C16" s="520"/>
      <c r="D16" s="520"/>
      <c r="E16" s="290"/>
      <c r="F16" s="160"/>
      <c r="G16" s="160"/>
      <c r="H16" s="160"/>
      <c r="I16" s="160"/>
      <c r="J16" s="168">
        <f t="shared" si="0"/>
        <v>0</v>
      </c>
      <c r="K16" s="520"/>
      <c r="L16" s="160"/>
      <c r="M16" s="161">
        <f t="shared" si="1"/>
        <v>0</v>
      </c>
      <c r="O16" s="16" t="s">
        <v>4</v>
      </c>
      <c r="P16" s="8"/>
      <c r="Q16" s="8"/>
      <c r="R16" s="7"/>
      <c r="S16" s="7"/>
      <c r="T16" s="12"/>
    </row>
    <row r="17" spans="1:20" ht="16.5" customHeight="1" x14ac:dyDescent="0.3">
      <c r="A17" s="185" t="s">
        <v>252</v>
      </c>
      <c r="B17" s="519"/>
      <c r="C17" s="520"/>
      <c r="D17" s="520"/>
      <c r="E17" s="290"/>
      <c r="F17" s="160"/>
      <c r="G17" s="160"/>
      <c r="H17" s="160"/>
      <c r="I17" s="160"/>
      <c r="J17" s="168">
        <f t="shared" si="0"/>
        <v>0</v>
      </c>
      <c r="K17" s="520"/>
      <c r="L17" s="160"/>
      <c r="M17" s="161">
        <f t="shared" si="1"/>
        <v>0</v>
      </c>
      <c r="O17" s="68" t="s">
        <v>38</v>
      </c>
      <c r="P17" s="23"/>
      <c r="Q17" s="23"/>
      <c r="R17" s="17"/>
      <c r="S17" s="17"/>
      <c r="T17" s="18"/>
    </row>
    <row r="18" spans="1:20" ht="16.5" customHeight="1" x14ac:dyDescent="0.3">
      <c r="A18" s="185" t="s">
        <v>254</v>
      </c>
      <c r="B18" s="519"/>
      <c r="C18" s="520"/>
      <c r="D18" s="520"/>
      <c r="E18" s="290"/>
      <c r="F18" s="160"/>
      <c r="G18" s="160"/>
      <c r="H18" s="160"/>
      <c r="I18" s="160"/>
      <c r="J18" s="168">
        <f t="shared" si="0"/>
        <v>0</v>
      </c>
      <c r="K18" s="520"/>
      <c r="L18" s="160"/>
      <c r="M18" s="161">
        <f t="shared" si="1"/>
        <v>0</v>
      </c>
      <c r="O18" s="67"/>
      <c r="P18" s="67"/>
      <c r="Q18" s="8"/>
      <c r="R18" s="7"/>
      <c r="S18" s="7"/>
      <c r="T18" s="12"/>
    </row>
    <row r="19" spans="1:20" ht="16.5" customHeight="1" x14ac:dyDescent="0.3">
      <c r="A19" s="185" t="s">
        <v>256</v>
      </c>
      <c r="B19" s="519"/>
      <c r="C19" s="520"/>
      <c r="D19" s="520"/>
      <c r="E19" s="290"/>
      <c r="F19" s="160"/>
      <c r="G19" s="160"/>
      <c r="H19" s="160"/>
      <c r="I19" s="160"/>
      <c r="J19" s="168">
        <f t="shared" si="0"/>
        <v>0</v>
      </c>
      <c r="K19" s="520"/>
      <c r="L19" s="160"/>
      <c r="M19" s="161">
        <f t="shared" si="1"/>
        <v>0</v>
      </c>
    </row>
    <row r="20" spans="1:20" ht="16.5" customHeight="1" x14ac:dyDescent="0.3">
      <c r="A20" s="185" t="s">
        <v>258</v>
      </c>
      <c r="B20" s="519"/>
      <c r="C20" s="520"/>
      <c r="D20" s="520"/>
      <c r="E20" s="290"/>
      <c r="F20" s="160"/>
      <c r="G20" s="160"/>
      <c r="H20" s="160"/>
      <c r="I20" s="160"/>
      <c r="J20" s="168">
        <f t="shared" si="0"/>
        <v>0</v>
      </c>
      <c r="K20" s="520"/>
      <c r="L20" s="160"/>
      <c r="M20" s="161">
        <f t="shared" si="1"/>
        <v>0</v>
      </c>
    </row>
    <row r="21" spans="1:20" ht="16.5" customHeight="1" x14ac:dyDescent="0.3">
      <c r="A21" s="185" t="s">
        <v>261</v>
      </c>
      <c r="B21" s="519"/>
      <c r="C21" s="520"/>
      <c r="D21" s="520"/>
      <c r="E21" s="290"/>
      <c r="F21" s="160"/>
      <c r="G21" s="160"/>
      <c r="H21" s="160"/>
      <c r="I21" s="160"/>
      <c r="J21" s="168">
        <f t="shared" si="0"/>
        <v>0</v>
      </c>
      <c r="K21" s="520"/>
      <c r="L21" s="160"/>
      <c r="M21" s="161">
        <f t="shared" si="1"/>
        <v>0</v>
      </c>
    </row>
    <row r="22" spans="1:20" ht="16.5" customHeight="1" x14ac:dyDescent="0.3">
      <c r="A22" s="185" t="s">
        <v>360</v>
      </c>
      <c r="B22" s="519"/>
      <c r="C22" s="520"/>
      <c r="D22" s="520"/>
      <c r="E22" s="290"/>
      <c r="F22" s="160"/>
      <c r="G22" s="160"/>
      <c r="H22" s="160"/>
      <c r="I22" s="160"/>
      <c r="J22" s="168">
        <f t="shared" si="0"/>
        <v>0</v>
      </c>
      <c r="K22" s="520"/>
      <c r="L22" s="160"/>
      <c r="M22" s="161">
        <f t="shared" si="1"/>
        <v>0</v>
      </c>
    </row>
    <row r="23" spans="1:20" ht="16.5" customHeight="1" x14ac:dyDescent="0.3">
      <c r="A23" s="185" t="s">
        <v>362</v>
      </c>
      <c r="B23" s="519"/>
      <c r="C23" s="520"/>
      <c r="D23" s="520"/>
      <c r="E23" s="290"/>
      <c r="F23" s="160"/>
      <c r="G23" s="160"/>
      <c r="H23" s="160"/>
      <c r="I23" s="160"/>
      <c r="J23" s="168">
        <f t="shared" si="0"/>
        <v>0</v>
      </c>
      <c r="K23" s="520"/>
      <c r="L23" s="160"/>
      <c r="M23" s="161">
        <f t="shared" si="1"/>
        <v>0</v>
      </c>
    </row>
    <row r="24" spans="1:20" ht="16.5" customHeight="1" x14ac:dyDescent="0.3">
      <c r="A24" s="185" t="s">
        <v>364</v>
      </c>
      <c r="B24" s="519"/>
      <c r="C24" s="520"/>
      <c r="D24" s="520"/>
      <c r="E24" s="290"/>
      <c r="F24" s="160"/>
      <c r="G24" s="160"/>
      <c r="H24" s="160"/>
      <c r="I24" s="160"/>
      <c r="J24" s="168">
        <f t="shared" si="0"/>
        <v>0</v>
      </c>
      <c r="K24" s="520"/>
      <c r="L24" s="160"/>
      <c r="M24" s="161">
        <f t="shared" si="1"/>
        <v>0</v>
      </c>
    </row>
    <row r="25" spans="1:20" ht="16.5" customHeight="1" x14ac:dyDescent="0.3">
      <c r="A25" s="185" t="s">
        <v>366</v>
      </c>
      <c r="B25" s="519"/>
      <c r="C25" s="520"/>
      <c r="D25" s="520"/>
      <c r="E25" s="290"/>
      <c r="F25" s="160"/>
      <c r="G25" s="160"/>
      <c r="H25" s="160"/>
      <c r="I25" s="160"/>
      <c r="J25" s="168">
        <f t="shared" si="0"/>
        <v>0</v>
      </c>
      <c r="K25" s="520"/>
      <c r="L25" s="160"/>
      <c r="M25" s="161">
        <f t="shared" si="1"/>
        <v>0</v>
      </c>
    </row>
    <row r="26" spans="1:20" ht="16.5" customHeight="1" x14ac:dyDescent="0.3">
      <c r="A26" s="185" t="s">
        <v>367</v>
      </c>
      <c r="B26" s="519"/>
      <c r="C26" s="520"/>
      <c r="D26" s="520"/>
      <c r="E26" s="290"/>
      <c r="F26" s="160"/>
      <c r="G26" s="160"/>
      <c r="H26" s="160"/>
      <c r="I26" s="160"/>
      <c r="J26" s="168">
        <f t="shared" si="0"/>
        <v>0</v>
      </c>
      <c r="K26" s="520"/>
      <c r="L26" s="160"/>
      <c r="M26" s="161">
        <f t="shared" si="1"/>
        <v>0</v>
      </c>
    </row>
    <row r="27" spans="1:20" ht="16.5" customHeight="1" x14ac:dyDescent="0.3">
      <c r="A27" s="185" t="s">
        <v>368</v>
      </c>
      <c r="B27" s="519"/>
      <c r="C27" s="520"/>
      <c r="D27" s="520"/>
      <c r="E27" s="290"/>
      <c r="F27" s="160"/>
      <c r="G27" s="160"/>
      <c r="H27" s="160"/>
      <c r="I27" s="160"/>
      <c r="J27" s="168">
        <f t="shared" si="0"/>
        <v>0</v>
      </c>
      <c r="K27" s="520"/>
      <c r="L27" s="160"/>
      <c r="M27" s="161">
        <f t="shared" si="1"/>
        <v>0</v>
      </c>
    </row>
    <row r="28" spans="1:20" ht="16.5" customHeight="1" x14ac:dyDescent="0.3">
      <c r="A28" s="185" t="s">
        <v>369</v>
      </c>
      <c r="B28" s="519"/>
      <c r="C28" s="520"/>
      <c r="D28" s="520"/>
      <c r="E28" s="290"/>
      <c r="F28" s="160"/>
      <c r="G28" s="160"/>
      <c r="H28" s="160"/>
      <c r="I28" s="160"/>
      <c r="J28" s="168">
        <f t="shared" si="0"/>
        <v>0</v>
      </c>
      <c r="K28" s="520"/>
      <c r="L28" s="160"/>
      <c r="M28" s="161">
        <f t="shared" si="1"/>
        <v>0</v>
      </c>
    </row>
    <row r="29" spans="1:20" ht="16.5" customHeight="1" x14ac:dyDescent="0.3">
      <c r="A29" s="185" t="s">
        <v>370</v>
      </c>
      <c r="B29" s="519"/>
      <c r="C29" s="520"/>
      <c r="D29" s="520"/>
      <c r="E29" s="290"/>
      <c r="F29" s="160"/>
      <c r="G29" s="160"/>
      <c r="H29" s="160"/>
      <c r="I29" s="160"/>
      <c r="J29" s="168">
        <f t="shared" si="0"/>
        <v>0</v>
      </c>
      <c r="K29" s="520"/>
      <c r="L29" s="160"/>
      <c r="M29" s="161">
        <f t="shared" si="1"/>
        <v>0</v>
      </c>
    </row>
    <row r="30" spans="1:20" ht="16.5" customHeight="1" x14ac:dyDescent="0.3">
      <c r="A30" s="185" t="s">
        <v>371</v>
      </c>
      <c r="B30" s="519"/>
      <c r="C30" s="520"/>
      <c r="D30" s="520"/>
      <c r="E30" s="290"/>
      <c r="F30" s="160"/>
      <c r="G30" s="160"/>
      <c r="H30" s="160"/>
      <c r="I30" s="160"/>
      <c r="J30" s="168">
        <f t="shared" si="0"/>
        <v>0</v>
      </c>
      <c r="K30" s="520"/>
      <c r="L30" s="160"/>
      <c r="M30" s="161">
        <f t="shared" si="1"/>
        <v>0</v>
      </c>
    </row>
    <row r="31" spans="1:20" ht="16.5" customHeight="1" thickBot="1" x14ac:dyDescent="0.35">
      <c r="A31" s="400" t="s">
        <v>224</v>
      </c>
      <c r="B31" s="521"/>
      <c r="C31" s="399"/>
      <c r="D31" s="399"/>
      <c r="E31" s="399"/>
      <c r="F31" s="177">
        <f>SUM(F11:F30)</f>
        <v>0</v>
      </c>
      <c r="G31" s="177">
        <f>SUM(G11:G30)</f>
        <v>0</v>
      </c>
      <c r="H31" s="177">
        <f>SUM(H11:H30)</f>
        <v>0</v>
      </c>
      <c r="I31" s="177">
        <f>SUM(I11:I30)</f>
        <v>0</v>
      </c>
      <c r="J31" s="177">
        <f>SUM(J11:J30)</f>
        <v>0</v>
      </c>
      <c r="K31" s="522"/>
      <c r="L31" s="177">
        <f>SUM(L11:L30)</f>
        <v>0</v>
      </c>
      <c r="M31" s="179">
        <f>SUM(M11:M30)</f>
        <v>0</v>
      </c>
    </row>
    <row r="32" spans="1:20" ht="16.5" customHeight="1" x14ac:dyDescent="0.3">
      <c r="A32" s="283"/>
      <c r="B32" s="283"/>
      <c r="C32" s="283"/>
      <c r="D32" s="283"/>
      <c r="E32" s="283"/>
      <c r="F32" s="294"/>
      <c r="G32" s="462"/>
      <c r="H32" s="541" t="s">
        <v>674</v>
      </c>
      <c r="I32" s="294"/>
      <c r="J32" s="542"/>
      <c r="K32" s="541" t="s">
        <v>675</v>
      </c>
      <c r="L32" s="294"/>
      <c r="M32" s="294"/>
    </row>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sheetData>
  <mergeCells count="10">
    <mergeCell ref="H9:H10"/>
    <mergeCell ref="I9:I10"/>
    <mergeCell ref="J9:J10"/>
    <mergeCell ref="K9:M9"/>
    <mergeCell ref="A9:A10"/>
    <mergeCell ref="B9:B10"/>
    <mergeCell ref="C9:C10"/>
    <mergeCell ref="E9:E10"/>
    <mergeCell ref="F9:F10"/>
    <mergeCell ref="G9:G10"/>
  </mergeCells>
  <hyperlinks>
    <hyperlink ref="N3" location="Tartalom!A1" display="Tartalom " xr:uid="{3E4C30E7-BEE2-4710-8FA5-0782FEBCBA6B}"/>
  </hyperlinks>
  <pageMargins left="0.70866141732283472" right="0.70866141732283472" top="0.74803149606299213" bottom="0.74803149606299213" header="0.31496062992125984" footer="0.31496062992125984"/>
  <pageSetup paperSize="9" scale="88" orientation="landscape" verticalDpi="300" r:id="rId1"/>
  <headerFooter>
    <oddFooter>&amp;L&amp;"Arial Narrow,Normál"&amp;8&amp;F/&amp;A&amp;C&amp;"Arial Narrow,Normál"&amp;8&amp;P/&amp;N&amp;R&amp;"Arial Narrow,Normál"&amp;8DigitAudit/Beszámoló</oddFooter>
  </headerFooter>
  <ignoredErrors>
    <ignoredError sqref="D2:E2 L6"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Munka8"/>
  <dimension ref="A1:R100"/>
  <sheetViews>
    <sheetView showGridLines="0" zoomScaleNormal="100" workbookViewId="0"/>
  </sheetViews>
  <sheetFormatPr defaultRowHeight="16.5" x14ac:dyDescent="0.3"/>
  <cols>
    <col min="1" max="1" width="11.375" style="52" customWidth="1"/>
    <col min="2" max="2" width="18" style="52" customWidth="1"/>
    <col min="3" max="10" width="9.125" style="52" bestFit="1" customWidth="1"/>
    <col min="11" max="11" width="9.375" style="52" bestFit="1" customWidth="1"/>
    <col min="12" max="12" width="12.125" style="52" customWidth="1"/>
    <col min="13" max="16384" width="9" style="52"/>
  </cols>
  <sheetData>
    <row r="1" spans="1:18" s="197" customFormat="1" ht="16.5" customHeight="1" x14ac:dyDescent="0.25">
      <c r="A1" s="80" t="s">
        <v>95</v>
      </c>
      <c r="B1" s="84"/>
      <c r="C1" s="84"/>
      <c r="D1" s="53"/>
      <c r="E1" s="53"/>
      <c r="F1" s="53"/>
      <c r="G1" s="53"/>
      <c r="H1" s="53"/>
      <c r="I1" s="53"/>
      <c r="J1" s="53"/>
      <c r="K1" s="53"/>
    </row>
    <row r="2" spans="1:18" s="197" customFormat="1" ht="16.5" customHeight="1" x14ac:dyDescent="0.3">
      <c r="A2" s="84"/>
      <c r="B2" s="84"/>
      <c r="C2" s="84"/>
      <c r="D2" s="745" t="str">
        <f>M15</f>
        <v>Ide írja az egyeztetés / vizsgálat szöveges értékelését</v>
      </c>
      <c r="E2" s="745" t="str">
        <f>M17</f>
        <v>Ide írja a következtetés szövegét</v>
      </c>
      <c r="F2" s="84"/>
      <c r="G2" s="84"/>
      <c r="H2" s="84"/>
      <c r="I2" s="84"/>
      <c r="J2" s="84"/>
      <c r="K2" s="84"/>
      <c r="L2" s="48" t="s">
        <v>32</v>
      </c>
    </row>
    <row r="3" spans="1:18" s="197" customFormat="1" ht="16.5" customHeight="1" x14ac:dyDescent="0.25">
      <c r="A3" s="84"/>
      <c r="B3" s="84"/>
      <c r="C3" s="84"/>
      <c r="D3" s="84"/>
      <c r="E3" s="80" t="s">
        <v>215</v>
      </c>
      <c r="F3" s="84"/>
      <c r="G3" s="84"/>
      <c r="H3" s="84"/>
      <c r="I3" s="84"/>
      <c r="J3" s="84"/>
      <c r="K3" s="84"/>
      <c r="L3" s="730" t="s">
        <v>660</v>
      </c>
      <c r="M3" s="122" t="s">
        <v>34</v>
      </c>
    </row>
    <row r="4" spans="1:18" s="197" customFormat="1" ht="16.5" customHeight="1" x14ac:dyDescent="0.25">
      <c r="A4" s="134" t="s">
        <v>670</v>
      </c>
      <c r="B4" s="84"/>
      <c r="C4" s="84"/>
      <c r="D4" s="84"/>
      <c r="E4" s="84"/>
      <c r="F4" s="84"/>
      <c r="G4" s="84"/>
      <c r="H4" s="84"/>
      <c r="I4" s="84"/>
      <c r="J4" s="84"/>
      <c r="K4" s="84"/>
      <c r="L4" s="76" t="s">
        <v>92</v>
      </c>
      <c r="M4" s="122" t="s">
        <v>241</v>
      </c>
    </row>
    <row r="5" spans="1:18" s="197" customFormat="1" ht="16.5" customHeight="1" x14ac:dyDescent="0.25">
      <c r="A5" s="123">
        <f>Alapa!C17</f>
        <v>0</v>
      </c>
      <c r="B5" s="130"/>
      <c r="C5" s="130"/>
      <c r="D5" s="130"/>
      <c r="E5" s="130"/>
      <c r="F5" s="123" t="s">
        <v>1</v>
      </c>
      <c r="G5" s="769">
        <f>Alapa!C15</f>
        <v>0</v>
      </c>
      <c r="H5" s="125"/>
      <c r="I5" s="125"/>
      <c r="J5" s="146"/>
      <c r="K5" s="131"/>
      <c r="L5" s="76" t="s">
        <v>93</v>
      </c>
      <c r="M5" s="122" t="s">
        <v>78</v>
      </c>
    </row>
    <row r="6" spans="1:18" ht="16.5" customHeight="1" x14ac:dyDescent="0.3">
      <c r="A6" s="128" t="str">
        <f>"Fordulónap: "&amp;Alapa!C12</f>
        <v xml:space="preserve">Fordulónap: </v>
      </c>
      <c r="B6" s="147"/>
      <c r="C6" s="147"/>
      <c r="D6" s="147"/>
      <c r="E6" s="147"/>
      <c r="F6" s="128" t="s">
        <v>2</v>
      </c>
      <c r="G6" s="554" t="str">
        <f>IFERROR(VLOOKUP(M8,Alapa!$K$2:$M$11,3),"")</f>
        <v/>
      </c>
      <c r="H6" s="439"/>
      <c r="I6" s="123" t="s">
        <v>10</v>
      </c>
      <c r="J6" s="124" t="str">
        <f>IF(Alapa!$M$2=0," ",Alapa!$M$2)</f>
        <v xml:space="preserve"> </v>
      </c>
      <c r="K6" s="131"/>
      <c r="L6" s="76" t="s">
        <v>94</v>
      </c>
      <c r="M6" s="122" t="s">
        <v>187</v>
      </c>
    </row>
    <row r="7" spans="1:18" ht="16.5" customHeight="1" thickBot="1" x14ac:dyDescent="0.35">
      <c r="A7" s="117"/>
      <c r="B7" s="117"/>
      <c r="C7" s="117"/>
      <c r="D7" s="117"/>
      <c r="E7" s="117"/>
      <c r="F7" s="117"/>
      <c r="G7" s="117"/>
      <c r="H7" s="117"/>
      <c r="I7" s="117"/>
      <c r="J7" s="117"/>
      <c r="K7" s="117"/>
      <c r="L7" s="76" t="s">
        <v>95</v>
      </c>
      <c r="M7" s="122" t="s">
        <v>188</v>
      </c>
    </row>
    <row r="8" spans="1:18" ht="16.5" customHeight="1" thickBot="1" x14ac:dyDescent="0.35">
      <c r="A8" s="117"/>
      <c r="B8" s="117"/>
      <c r="C8" s="117"/>
      <c r="D8" s="117"/>
      <c r="E8" s="117"/>
      <c r="F8" s="117"/>
      <c r="G8" s="117"/>
      <c r="H8" s="117"/>
      <c r="I8" s="117"/>
      <c r="J8" s="117"/>
      <c r="K8" s="117"/>
      <c r="L8" s="555" t="s">
        <v>2</v>
      </c>
      <c r="M8" s="673">
        <v>2</v>
      </c>
    </row>
    <row r="9" spans="1:18" ht="16.5" customHeight="1" thickBot="1" x14ac:dyDescent="0.35">
      <c r="A9" s="121" t="s">
        <v>519</v>
      </c>
      <c r="B9" s="180"/>
      <c r="C9" s="180"/>
      <c r="D9" s="440"/>
      <c r="E9" s="440"/>
      <c r="F9" s="440"/>
      <c r="G9" s="440"/>
      <c r="H9" s="440"/>
      <c r="I9" s="440"/>
      <c r="J9" s="440"/>
      <c r="K9" s="440"/>
    </row>
    <row r="10" spans="1:18" ht="27" x14ac:dyDescent="0.3">
      <c r="A10" s="387" t="s">
        <v>228</v>
      </c>
      <c r="B10" s="441" t="s">
        <v>229</v>
      </c>
      <c r="C10" s="441" t="s">
        <v>520</v>
      </c>
      <c r="D10" s="441" t="s">
        <v>521</v>
      </c>
      <c r="E10" s="441" t="s">
        <v>522</v>
      </c>
      <c r="F10" s="441" t="s">
        <v>523</v>
      </c>
      <c r="G10" s="441" t="s">
        <v>524</v>
      </c>
      <c r="H10" s="441" t="s">
        <v>220</v>
      </c>
      <c r="I10" s="441" t="s">
        <v>237</v>
      </c>
      <c r="J10" s="442" t="s">
        <v>222</v>
      </c>
      <c r="K10" s="501"/>
    </row>
    <row r="11" spans="1:18" ht="16.5" customHeight="1" x14ac:dyDescent="0.3">
      <c r="A11" s="190" t="s">
        <v>201</v>
      </c>
      <c r="B11" s="186"/>
      <c r="C11" s="186"/>
      <c r="D11" s="186"/>
      <c r="E11" s="186"/>
      <c r="F11" s="186"/>
      <c r="G11" s="186"/>
      <c r="H11" s="445">
        <f>SUM(C11:G11)</f>
        <v>0</v>
      </c>
      <c r="I11" s="186"/>
      <c r="J11" s="446">
        <f>H11-I11</f>
        <v>0</v>
      </c>
      <c r="K11" s="501"/>
    </row>
    <row r="12" spans="1:18" ht="16.5" customHeight="1" x14ac:dyDescent="0.3">
      <c r="A12" s="190" t="s">
        <v>203</v>
      </c>
      <c r="B12" s="186"/>
      <c r="C12" s="186"/>
      <c r="D12" s="186"/>
      <c r="E12" s="186"/>
      <c r="F12" s="186"/>
      <c r="G12" s="186"/>
      <c r="H12" s="445">
        <f>SUM(C12:G12)</f>
        <v>0</v>
      </c>
      <c r="I12" s="186"/>
      <c r="J12" s="446">
        <f>H12-I12</f>
        <v>0</v>
      </c>
      <c r="K12" s="501"/>
    </row>
    <row r="13" spans="1:18" ht="16.5" customHeight="1" x14ac:dyDescent="0.3">
      <c r="A13" s="190" t="s">
        <v>205</v>
      </c>
      <c r="B13" s="186"/>
      <c r="C13" s="186"/>
      <c r="D13" s="186"/>
      <c r="E13" s="186"/>
      <c r="F13" s="186"/>
      <c r="G13" s="186"/>
      <c r="H13" s="445">
        <f>SUM(C13:G13)</f>
        <v>0</v>
      </c>
      <c r="I13" s="186"/>
      <c r="J13" s="446">
        <f>H13-I13</f>
        <v>0</v>
      </c>
      <c r="K13" s="501"/>
    </row>
    <row r="14" spans="1:18" ht="16.5" customHeight="1" x14ac:dyDescent="0.3">
      <c r="A14" s="190" t="s">
        <v>239</v>
      </c>
      <c r="B14" s="186"/>
      <c r="C14" s="186"/>
      <c r="D14" s="186"/>
      <c r="E14" s="186"/>
      <c r="F14" s="186"/>
      <c r="G14" s="186"/>
      <c r="H14" s="445">
        <f>SUM(C14:G14)</f>
        <v>0</v>
      </c>
      <c r="I14" s="186"/>
      <c r="J14" s="446">
        <f>H14-I14</f>
        <v>0</v>
      </c>
      <c r="K14" s="501"/>
      <c r="M14" s="15" t="s">
        <v>185</v>
      </c>
      <c r="N14" s="36"/>
      <c r="O14" s="36"/>
      <c r="P14" s="36"/>
      <c r="Q14" s="36"/>
      <c r="R14" s="12"/>
    </row>
    <row r="15" spans="1:18" ht="16.5" customHeight="1" x14ac:dyDescent="0.3">
      <c r="A15" s="190" t="s">
        <v>240</v>
      </c>
      <c r="B15" s="186"/>
      <c r="C15" s="186"/>
      <c r="D15" s="186"/>
      <c r="E15" s="186"/>
      <c r="F15" s="186"/>
      <c r="G15" s="186"/>
      <c r="H15" s="445">
        <f>SUM(C15:G15)</f>
        <v>0</v>
      </c>
      <c r="I15" s="186"/>
      <c r="J15" s="446">
        <f>H15-I15</f>
        <v>0</v>
      </c>
      <c r="K15" s="501"/>
      <c r="M15" s="68" t="s">
        <v>186</v>
      </c>
      <c r="N15" s="23"/>
      <c r="O15" s="23"/>
      <c r="P15" s="17"/>
      <c r="Q15" s="17"/>
      <c r="R15" s="18"/>
    </row>
    <row r="16" spans="1:18" ht="16.5" customHeight="1" thickBot="1" x14ac:dyDescent="0.35">
      <c r="A16" s="191" t="s">
        <v>0</v>
      </c>
      <c r="B16" s="447" t="s">
        <v>224</v>
      </c>
      <c r="C16" s="448">
        <f>SUM(C11:C15)</f>
        <v>0</v>
      </c>
      <c r="D16" s="448">
        <f t="shared" ref="D16:J16" si="0">SUM(D11:D15)</f>
        <v>0</v>
      </c>
      <c r="E16" s="448">
        <f t="shared" si="0"/>
        <v>0</v>
      </c>
      <c r="F16" s="448">
        <f t="shared" si="0"/>
        <v>0</v>
      </c>
      <c r="G16" s="448">
        <f t="shared" si="0"/>
        <v>0</v>
      </c>
      <c r="H16" s="448">
        <f t="shared" si="0"/>
        <v>0</v>
      </c>
      <c r="I16" s="448">
        <f t="shared" si="0"/>
        <v>0</v>
      </c>
      <c r="J16" s="449">
        <f t="shared" si="0"/>
        <v>0</v>
      </c>
      <c r="K16" s="501"/>
      <c r="M16" s="16" t="s">
        <v>4</v>
      </c>
      <c r="N16" s="8"/>
      <c r="O16" s="8"/>
      <c r="P16" s="7"/>
      <c r="Q16" s="7"/>
      <c r="R16" s="12"/>
    </row>
    <row r="17" spans="1:18" ht="16.5" customHeight="1" x14ac:dyDescent="0.3">
      <c r="A17" s="440"/>
      <c r="B17" s="440"/>
      <c r="C17" s="440"/>
      <c r="D17" s="440"/>
      <c r="E17" s="440"/>
      <c r="F17" s="440"/>
      <c r="G17" s="440"/>
      <c r="H17" s="440"/>
      <c r="I17" s="440"/>
      <c r="J17" s="440"/>
      <c r="K17" s="440"/>
      <c r="M17" s="68" t="s">
        <v>38</v>
      </c>
      <c r="N17" s="23"/>
      <c r="O17" s="23"/>
      <c r="P17" s="17"/>
      <c r="Q17" s="17"/>
      <c r="R17" s="18"/>
    </row>
    <row r="18" spans="1:18" ht="16.5" customHeight="1" thickBot="1" x14ac:dyDescent="0.35">
      <c r="A18" s="121" t="s">
        <v>525</v>
      </c>
      <c r="B18" s="180"/>
      <c r="C18" s="440"/>
      <c r="D18" s="440"/>
      <c r="E18" s="440"/>
      <c r="F18" s="440"/>
      <c r="G18" s="440"/>
      <c r="H18" s="440"/>
      <c r="I18" s="440"/>
      <c r="J18" s="440"/>
      <c r="K18" s="440"/>
      <c r="M18" s="67"/>
      <c r="N18" s="67"/>
      <c r="O18" s="8"/>
      <c r="P18" s="7"/>
      <c r="Q18" s="7"/>
      <c r="R18" s="12"/>
    </row>
    <row r="19" spans="1:18" ht="40.5" x14ac:dyDescent="0.3">
      <c r="A19" s="387" t="s">
        <v>228</v>
      </c>
      <c r="B19" s="441" t="s">
        <v>229</v>
      </c>
      <c r="C19" s="441" t="s">
        <v>527</v>
      </c>
      <c r="D19" s="441" t="s">
        <v>528</v>
      </c>
      <c r="E19" s="441" t="s">
        <v>529</v>
      </c>
      <c r="F19" s="441" t="s">
        <v>530</v>
      </c>
      <c r="G19" s="441" t="s">
        <v>531</v>
      </c>
      <c r="H19" s="441" t="s">
        <v>532</v>
      </c>
      <c r="I19" s="441" t="s">
        <v>554</v>
      </c>
      <c r="J19" s="441" t="s">
        <v>534</v>
      </c>
      <c r="K19" s="450" t="s">
        <v>237</v>
      </c>
    </row>
    <row r="20" spans="1:18" ht="16.5" customHeight="1" x14ac:dyDescent="0.3">
      <c r="A20" s="190" t="s">
        <v>201</v>
      </c>
      <c r="B20" s="186"/>
      <c r="C20" s="186"/>
      <c r="D20" s="186"/>
      <c r="E20" s="445">
        <f>+D20-C20</f>
        <v>0</v>
      </c>
      <c r="F20" s="186"/>
      <c r="G20" s="445">
        <f>+E20-F20</f>
        <v>0</v>
      </c>
      <c r="H20" s="186"/>
      <c r="I20" s="186"/>
      <c r="J20" s="445">
        <f>+G20-H20</f>
        <v>0</v>
      </c>
      <c r="K20" s="543"/>
    </row>
    <row r="21" spans="1:18" ht="16.5" customHeight="1" x14ac:dyDescent="0.3">
      <c r="A21" s="190" t="s">
        <v>203</v>
      </c>
      <c r="B21" s="186"/>
      <c r="C21" s="186"/>
      <c r="D21" s="186"/>
      <c r="E21" s="445">
        <f>+D21-C21</f>
        <v>0</v>
      </c>
      <c r="F21" s="186"/>
      <c r="G21" s="445">
        <f>+E21-F21</f>
        <v>0</v>
      </c>
      <c r="H21" s="186"/>
      <c r="I21" s="186"/>
      <c r="J21" s="445">
        <f>+G21-H21</f>
        <v>0</v>
      </c>
      <c r="K21" s="543"/>
    </row>
    <row r="22" spans="1:18" x14ac:dyDescent="0.3">
      <c r="A22" s="190" t="s">
        <v>205</v>
      </c>
      <c r="B22" s="186"/>
      <c r="C22" s="186"/>
      <c r="D22" s="186"/>
      <c r="E22" s="445">
        <f>+D22-C22</f>
        <v>0</v>
      </c>
      <c r="F22" s="186"/>
      <c r="G22" s="445">
        <f>+E22-F22</f>
        <v>0</v>
      </c>
      <c r="H22" s="186"/>
      <c r="I22" s="186"/>
      <c r="J22" s="445">
        <f>+G22-H22</f>
        <v>0</v>
      </c>
      <c r="K22" s="543"/>
    </row>
    <row r="23" spans="1:18" ht="16.5" customHeight="1" x14ac:dyDescent="0.3">
      <c r="A23" s="190" t="s">
        <v>239</v>
      </c>
      <c r="B23" s="186"/>
      <c r="C23" s="186"/>
      <c r="D23" s="186"/>
      <c r="E23" s="445">
        <f>+D23-C23</f>
        <v>0</v>
      </c>
      <c r="F23" s="186"/>
      <c r="G23" s="445">
        <f>+E23-F23</f>
        <v>0</v>
      </c>
      <c r="H23" s="186"/>
      <c r="I23" s="186"/>
      <c r="J23" s="445">
        <f>+G23-H23</f>
        <v>0</v>
      </c>
      <c r="K23" s="543"/>
    </row>
    <row r="24" spans="1:18" ht="16.5" customHeight="1" x14ac:dyDescent="0.3">
      <c r="A24" s="190" t="s">
        <v>240</v>
      </c>
      <c r="B24" s="186"/>
      <c r="C24" s="186"/>
      <c r="D24" s="186"/>
      <c r="E24" s="445">
        <f>+D24-C24</f>
        <v>0</v>
      </c>
      <c r="F24" s="186"/>
      <c r="G24" s="445">
        <f>+E24-F24</f>
        <v>0</v>
      </c>
      <c r="H24" s="186"/>
      <c r="I24" s="186"/>
      <c r="J24" s="445">
        <f>+G24-H24</f>
        <v>0</v>
      </c>
      <c r="K24" s="543"/>
    </row>
    <row r="25" spans="1:18" ht="16.5" customHeight="1" thickBot="1" x14ac:dyDescent="0.35">
      <c r="A25" s="191" t="s">
        <v>0</v>
      </c>
      <c r="B25" s="463" t="s">
        <v>224</v>
      </c>
      <c r="C25" s="448">
        <f t="shared" ref="C25:H25" si="1">SUM(C20:C24)</f>
        <v>0</v>
      </c>
      <c r="D25" s="448">
        <f t="shared" si="1"/>
        <v>0</v>
      </c>
      <c r="E25" s="448">
        <f t="shared" si="1"/>
        <v>0</v>
      </c>
      <c r="F25" s="448">
        <f t="shared" si="1"/>
        <v>0</v>
      </c>
      <c r="G25" s="448">
        <f t="shared" si="1"/>
        <v>0</v>
      </c>
      <c r="H25" s="448">
        <f t="shared" si="1"/>
        <v>0</v>
      </c>
      <c r="I25" s="464"/>
      <c r="J25" s="448">
        <f>SUM(J20:J24)</f>
        <v>0</v>
      </c>
      <c r="K25" s="465">
        <f>SUM(K20:K24)</f>
        <v>0</v>
      </c>
    </row>
    <row r="26" spans="1:18" ht="22.5" customHeight="1" x14ac:dyDescent="0.3">
      <c r="A26" s="453" t="s">
        <v>676</v>
      </c>
      <c r="B26" s="454"/>
      <c r="C26" s="454"/>
      <c r="D26" s="454"/>
      <c r="E26" s="454"/>
      <c r="F26" s="454"/>
      <c r="G26" s="454"/>
      <c r="H26" s="454"/>
      <c r="I26" s="454"/>
      <c r="J26" s="454"/>
      <c r="K26" s="454"/>
    </row>
    <row r="27" spans="1:18" ht="22.5" customHeight="1" x14ac:dyDescent="0.3">
      <c r="A27" s="453"/>
      <c r="B27" s="454"/>
      <c r="C27" s="454"/>
      <c r="D27" s="454"/>
      <c r="E27" s="454"/>
      <c r="F27" s="454"/>
      <c r="G27" s="454"/>
      <c r="H27" s="454"/>
      <c r="I27" s="454"/>
      <c r="J27" s="454"/>
      <c r="K27" s="454"/>
    </row>
    <row r="28" spans="1:18" ht="16.5" customHeight="1" thickBot="1" x14ac:dyDescent="0.35">
      <c r="A28" s="121" t="s">
        <v>227</v>
      </c>
      <c r="B28" s="180"/>
      <c r="C28" s="180"/>
      <c r="D28" s="180"/>
      <c r="E28" s="180"/>
      <c r="F28" s="180"/>
      <c r="G28" s="180"/>
      <c r="H28" s="180"/>
      <c r="I28" s="180"/>
      <c r="J28" s="180"/>
      <c r="K28" s="181" t="s">
        <v>0</v>
      </c>
    </row>
    <row r="29" spans="1:18" ht="54" x14ac:dyDescent="0.3">
      <c r="A29" s="182" t="s">
        <v>228</v>
      </c>
      <c r="B29" s="183" t="s">
        <v>229</v>
      </c>
      <c r="C29" s="183" t="s">
        <v>230</v>
      </c>
      <c r="D29" s="183" t="s">
        <v>231</v>
      </c>
      <c r="E29" s="183" t="s">
        <v>232</v>
      </c>
      <c r="F29" s="183" t="s">
        <v>233</v>
      </c>
      <c r="G29" s="183" t="s">
        <v>234</v>
      </c>
      <c r="H29" s="183" t="s">
        <v>235</v>
      </c>
      <c r="I29" s="183" t="s">
        <v>236</v>
      </c>
      <c r="J29" s="183" t="s">
        <v>237</v>
      </c>
      <c r="K29" s="184" t="s">
        <v>238</v>
      </c>
    </row>
    <row r="30" spans="1:18" ht="16.5" customHeight="1" x14ac:dyDescent="0.3">
      <c r="A30" s="185" t="s">
        <v>201</v>
      </c>
      <c r="B30" s="186"/>
      <c r="C30" s="186"/>
      <c r="D30" s="186"/>
      <c r="E30" s="186"/>
      <c r="F30" s="187">
        <f>C30-E30-D30</f>
        <v>0</v>
      </c>
      <c r="G30" s="186"/>
      <c r="H30" s="186"/>
      <c r="I30" s="186"/>
      <c r="J30" s="188">
        <f>G30-H30+I30</f>
        <v>0</v>
      </c>
      <c r="K30" s="189">
        <f t="shared" ref="K30:K35" si="2">IF(F30=0,0,IF(J30=0,0,IF(J30=0,0,J30/F30%)))</f>
        <v>0</v>
      </c>
    </row>
    <row r="31" spans="1:18" ht="16.5" customHeight="1" x14ac:dyDescent="0.3">
      <c r="A31" s="185" t="s">
        <v>203</v>
      </c>
      <c r="B31" s="186"/>
      <c r="C31" s="186"/>
      <c r="D31" s="186"/>
      <c r="E31" s="186"/>
      <c r="F31" s="187">
        <f>C31-E31-D31</f>
        <v>0</v>
      </c>
      <c r="G31" s="186"/>
      <c r="H31" s="186"/>
      <c r="I31" s="186"/>
      <c r="J31" s="188">
        <f>G31-H31+I31</f>
        <v>0</v>
      </c>
      <c r="K31" s="189">
        <f t="shared" si="2"/>
        <v>0</v>
      </c>
    </row>
    <row r="32" spans="1:18" ht="16.5" customHeight="1" x14ac:dyDescent="0.3">
      <c r="A32" s="190" t="s">
        <v>205</v>
      </c>
      <c r="B32" s="186"/>
      <c r="C32" s="186"/>
      <c r="D32" s="186"/>
      <c r="E32" s="186"/>
      <c r="F32" s="187">
        <f>C32-E32-D32</f>
        <v>0</v>
      </c>
      <c r="G32" s="186"/>
      <c r="H32" s="186"/>
      <c r="I32" s="186"/>
      <c r="J32" s="188">
        <f>G32-H32+I32</f>
        <v>0</v>
      </c>
      <c r="K32" s="189">
        <f t="shared" si="2"/>
        <v>0</v>
      </c>
    </row>
    <row r="33" spans="1:11" ht="16.5" customHeight="1" x14ac:dyDescent="0.3">
      <c r="A33" s="190" t="s">
        <v>239</v>
      </c>
      <c r="B33" s="186"/>
      <c r="C33" s="186"/>
      <c r="D33" s="186"/>
      <c r="E33" s="186"/>
      <c r="F33" s="187">
        <f>C33-E33-D33</f>
        <v>0</v>
      </c>
      <c r="G33" s="186"/>
      <c r="H33" s="186"/>
      <c r="I33" s="186"/>
      <c r="J33" s="188">
        <f>G33-H33+I33</f>
        <v>0</v>
      </c>
      <c r="K33" s="189">
        <f t="shared" si="2"/>
        <v>0</v>
      </c>
    </row>
    <row r="34" spans="1:11" ht="16.5" customHeight="1" x14ac:dyDescent="0.3">
      <c r="A34" s="190" t="s">
        <v>240</v>
      </c>
      <c r="B34" s="186"/>
      <c r="C34" s="186"/>
      <c r="D34" s="186"/>
      <c r="E34" s="186"/>
      <c r="F34" s="187">
        <f>C34-E34-D34</f>
        <v>0</v>
      </c>
      <c r="G34" s="186"/>
      <c r="H34" s="186"/>
      <c r="I34" s="186"/>
      <c r="J34" s="188">
        <f>G34-H34+I34</f>
        <v>0</v>
      </c>
      <c r="K34" s="189">
        <f t="shared" si="2"/>
        <v>0</v>
      </c>
    </row>
    <row r="35" spans="1:11" ht="16.5" customHeight="1" thickBot="1" x14ac:dyDescent="0.35">
      <c r="A35" s="191"/>
      <c r="B35" s="192" t="s">
        <v>224</v>
      </c>
      <c r="C35" s="193">
        <f>SUM(C30:C34)</f>
        <v>0</v>
      </c>
      <c r="D35" s="193">
        <f t="shared" ref="D35:J35" si="3">SUM(D30:D34)</f>
        <v>0</v>
      </c>
      <c r="E35" s="193">
        <f t="shared" si="3"/>
        <v>0</v>
      </c>
      <c r="F35" s="193">
        <f t="shared" si="3"/>
        <v>0</v>
      </c>
      <c r="G35" s="193">
        <f t="shared" si="3"/>
        <v>0</v>
      </c>
      <c r="H35" s="193">
        <f t="shared" si="3"/>
        <v>0</v>
      </c>
      <c r="I35" s="193">
        <f t="shared" si="3"/>
        <v>0</v>
      </c>
      <c r="J35" s="193">
        <f t="shared" si="3"/>
        <v>0</v>
      </c>
      <c r="K35" s="194">
        <f t="shared" si="2"/>
        <v>0</v>
      </c>
    </row>
    <row r="36" spans="1:11" ht="16.5" customHeight="1" x14ac:dyDescent="0.3"/>
    <row r="37" spans="1:11" ht="16.5" customHeight="1" x14ac:dyDescent="0.3"/>
    <row r="38" spans="1:11" ht="16.5" customHeight="1" x14ac:dyDescent="0.3"/>
    <row r="39" spans="1:11" ht="16.5" customHeight="1" x14ac:dyDescent="0.3"/>
    <row r="40" spans="1:11" ht="16.5" customHeight="1" x14ac:dyDescent="0.3"/>
    <row r="41" spans="1:11" ht="16.5" customHeight="1" x14ac:dyDescent="0.3"/>
    <row r="42" spans="1:11" ht="16.5" customHeight="1" x14ac:dyDescent="0.3"/>
    <row r="43" spans="1:11" ht="16.5" customHeight="1" x14ac:dyDescent="0.3"/>
    <row r="44" spans="1:11" ht="16.5" customHeight="1" x14ac:dyDescent="0.3"/>
    <row r="45" spans="1:11" ht="16.5" customHeight="1" x14ac:dyDescent="0.3"/>
    <row r="46" spans="1:11" ht="16.5" customHeight="1" x14ac:dyDescent="0.3"/>
    <row r="47" spans="1:11" ht="16.5" customHeight="1" x14ac:dyDescent="0.3"/>
    <row r="48" spans="1:11"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sheetData>
  <hyperlinks>
    <hyperlink ref="L3" location="Tartalom!A1" display="Tartalom " xr:uid="{916D4A28-1885-452B-BC28-456EDA280B93}"/>
  </hyperlinks>
  <pageMargins left="0.70866141732283472" right="0.70866141732283472" top="0.74803149606299213" bottom="0.74803149606299213" header="0.31496062992125984" footer="0.31496062992125984"/>
  <pageSetup paperSize="9" fitToHeight="3" orientation="landscape" verticalDpi="300" r:id="rId1"/>
  <headerFooter>
    <oddFooter>&amp;L&amp;"Arial Narrow,Normál"&amp;8&amp;F/&amp;A&amp;C&amp;"Arial Narrow,Normál"&amp;8&amp;P/&amp;N&amp;R&amp;"Arial Narrow,Normál"&amp;8DigitAudit/Beszámoló</oddFooter>
  </headerFooter>
  <rowBreaks count="1" manualBreakCount="1">
    <brk id="26" max="10"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unka9">
    <tabColor rgb="FFFFC000"/>
    <pageSetUpPr fitToPage="1"/>
  </sheetPr>
  <dimension ref="A1:L103"/>
  <sheetViews>
    <sheetView showGridLines="0" zoomScaleNormal="100" workbookViewId="0"/>
  </sheetViews>
  <sheetFormatPr defaultRowHeight="16.5" x14ac:dyDescent="0.3"/>
  <cols>
    <col min="1" max="1" width="4.25" style="52" customWidth="1"/>
    <col min="2" max="2" width="46.125" style="52" customWidth="1"/>
    <col min="3" max="5" width="14" style="52" customWidth="1"/>
    <col min="6" max="6" width="15.125" style="52" customWidth="1"/>
    <col min="7" max="16384" width="9" style="52"/>
  </cols>
  <sheetData>
    <row r="1" spans="1:12" ht="18" customHeight="1" x14ac:dyDescent="0.3">
      <c r="A1" s="79" t="s">
        <v>96</v>
      </c>
      <c r="B1" s="80"/>
      <c r="C1" s="53"/>
      <c r="D1" s="53"/>
      <c r="E1" s="53"/>
      <c r="H1" s="82"/>
    </row>
    <row r="2" spans="1:12" ht="18" customHeight="1" x14ac:dyDescent="0.3">
      <c r="A2" s="83"/>
      <c r="B2" s="745">
        <f>C22</f>
        <v>0</v>
      </c>
      <c r="C2" s="83"/>
      <c r="D2" s="801" t="str">
        <f>G15</f>
        <v>NINCS FK. ADAT</v>
      </c>
      <c r="E2" s="801" t="str">
        <f>G17</f>
        <v>Ide írja a következtetés szövegét</v>
      </c>
      <c r="F2" s="48" t="s">
        <v>32</v>
      </c>
      <c r="H2" s="85"/>
    </row>
    <row r="3" spans="1:12" ht="18" customHeight="1" x14ac:dyDescent="0.3">
      <c r="A3" s="83"/>
      <c r="B3" s="1173" t="s">
        <v>151</v>
      </c>
      <c r="C3" s="1173"/>
      <c r="D3" s="1173"/>
      <c r="E3" s="1173"/>
      <c r="F3" s="730" t="s">
        <v>660</v>
      </c>
      <c r="G3" s="122" t="s">
        <v>34</v>
      </c>
      <c r="H3" s="85"/>
    </row>
    <row r="4" spans="1:12" ht="18" customHeight="1" x14ac:dyDescent="0.3">
      <c r="A4" s="83"/>
      <c r="B4" s="53"/>
      <c r="C4" s="53"/>
      <c r="D4" s="53"/>
      <c r="E4" s="53"/>
      <c r="F4" s="76" t="s">
        <v>96</v>
      </c>
      <c r="G4" s="52" t="s">
        <v>151</v>
      </c>
      <c r="H4" s="85"/>
    </row>
    <row r="5" spans="1:12" ht="18" customHeight="1" x14ac:dyDescent="0.3">
      <c r="A5" s="87">
        <f>Alapa!C17</f>
        <v>0</v>
      </c>
      <c r="B5" s="88"/>
      <c r="C5" s="87" t="s">
        <v>1</v>
      </c>
      <c r="D5" s="768">
        <f>Alapa!C15</f>
        <v>0</v>
      </c>
      <c r="E5" s="89"/>
      <c r="F5" s="76" t="s">
        <v>97</v>
      </c>
      <c r="G5" s="52" t="s">
        <v>9</v>
      </c>
      <c r="H5" s="85"/>
    </row>
    <row r="6" spans="1:12" ht="18" customHeight="1" x14ac:dyDescent="0.3">
      <c r="A6" s="87" t="str">
        <f>"Fordulónap: "&amp;Alapa!C12</f>
        <v xml:space="preserve">Fordulónap: </v>
      </c>
      <c r="B6" s="88"/>
      <c r="C6" s="87" t="s">
        <v>2</v>
      </c>
      <c r="D6" s="554" t="str">
        <f>IFERROR(VLOOKUP(G9,Alapa!$K$2:$M$11,3),"")</f>
        <v/>
      </c>
      <c r="E6" s="89"/>
      <c r="F6" s="76" t="s">
        <v>98</v>
      </c>
      <c r="G6" s="52" t="s">
        <v>629</v>
      </c>
      <c r="H6" s="85"/>
    </row>
    <row r="7" spans="1:12" ht="18" customHeight="1" x14ac:dyDescent="0.3">
      <c r="A7" s="83"/>
      <c r="B7" s="53"/>
      <c r="C7" s="87" t="s">
        <v>10</v>
      </c>
      <c r="D7" s="124" t="str">
        <f>IF(Alapa!$M$2=0," ",Alapa!$M$2)</f>
        <v xml:space="preserve"> </v>
      </c>
      <c r="E7" s="89"/>
      <c r="F7" s="76" t="s">
        <v>99</v>
      </c>
      <c r="G7" s="52" t="s">
        <v>190</v>
      </c>
      <c r="H7" s="92"/>
    </row>
    <row r="8" spans="1:12" ht="18" customHeight="1" thickBot="1" x14ac:dyDescent="0.35">
      <c r="A8" s="96"/>
      <c r="B8" s="97"/>
      <c r="C8" s="98"/>
      <c r="D8" s="98"/>
      <c r="E8" s="98"/>
      <c r="F8" s="76" t="s">
        <v>100</v>
      </c>
      <c r="G8" s="52" t="s">
        <v>642</v>
      </c>
      <c r="H8" s="95"/>
    </row>
    <row r="9" spans="1:12" ht="18" customHeight="1" thickBot="1" x14ac:dyDescent="0.35">
      <c r="A9" s="96"/>
      <c r="B9" s="97"/>
      <c r="C9" s="98"/>
      <c r="D9" s="98"/>
      <c r="E9" s="98"/>
      <c r="F9" s="90" t="s">
        <v>2</v>
      </c>
      <c r="G9" s="675">
        <v>2</v>
      </c>
      <c r="H9" s="95"/>
    </row>
    <row r="10" spans="1:12" ht="18" customHeight="1" x14ac:dyDescent="0.3">
      <c r="A10" s="99" t="s">
        <v>630</v>
      </c>
      <c r="B10" s="96"/>
      <c r="C10" s="100" t="str">
        <f>IF(D20=0,"NINCS FK. ADAT",IF(C20=0,"NINCS ANALITIKA",IF(C22=0,"EGYEZIK","NEM EGYEZIK !")))</f>
        <v>NINCS FK. ADAT</v>
      </c>
      <c r="D10" s="98"/>
      <c r="E10" s="98"/>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631</v>
      </c>
      <c r="C13" s="109"/>
      <c r="D13" s="110">
        <f>Import_M!H13</f>
        <v>0</v>
      </c>
      <c r="E13" s="111">
        <f>Import_M!F13</f>
        <v>0</v>
      </c>
      <c r="F13" s="95"/>
      <c r="G13" s="95"/>
      <c r="H13" s="95"/>
    </row>
    <row r="14" spans="1:12" ht="18" customHeight="1" x14ac:dyDescent="0.3">
      <c r="A14" s="112" t="s">
        <v>203</v>
      </c>
      <c r="B14" s="113" t="s">
        <v>632</v>
      </c>
      <c r="C14" s="114"/>
      <c r="D14" s="391">
        <f>Import_M!H14</f>
        <v>0</v>
      </c>
      <c r="E14" s="390">
        <f>Import_M!F14</f>
        <v>0</v>
      </c>
      <c r="F14" s="95"/>
      <c r="G14" s="15" t="s">
        <v>185</v>
      </c>
      <c r="H14" s="36"/>
      <c r="I14" s="36"/>
      <c r="J14" s="36"/>
      <c r="K14" s="36"/>
      <c r="L14" s="12"/>
    </row>
    <row r="15" spans="1:12" ht="18" customHeight="1" x14ac:dyDescent="0.3">
      <c r="A15" s="107" t="s">
        <v>205</v>
      </c>
      <c r="B15" s="113" t="s">
        <v>633</v>
      </c>
      <c r="C15" s="114"/>
      <c r="D15" s="391">
        <f>Import_M!H15</f>
        <v>0</v>
      </c>
      <c r="E15" s="390">
        <f>Import_M!F15</f>
        <v>0</v>
      </c>
      <c r="F15" s="95"/>
      <c r="G15" s="68" t="str">
        <f>C10</f>
        <v>NINCS FK. ADAT</v>
      </c>
      <c r="H15" s="23"/>
      <c r="I15" s="23"/>
      <c r="J15" s="17"/>
      <c r="K15" s="17"/>
      <c r="L15" s="18"/>
    </row>
    <row r="16" spans="1:12" ht="18" customHeight="1" x14ac:dyDescent="0.3">
      <c r="A16" s="112" t="s">
        <v>239</v>
      </c>
      <c r="B16" s="113" t="s">
        <v>634</v>
      </c>
      <c r="C16" s="114"/>
      <c r="D16" s="391">
        <f>Import_M!H16</f>
        <v>0</v>
      </c>
      <c r="E16" s="390">
        <f>Import_M!F16</f>
        <v>0</v>
      </c>
      <c r="F16" s="95"/>
      <c r="G16" s="16" t="s">
        <v>4</v>
      </c>
      <c r="H16" s="8"/>
      <c r="I16" s="8"/>
      <c r="J16" s="7"/>
      <c r="K16" s="7"/>
      <c r="L16" s="12"/>
    </row>
    <row r="17" spans="1:12" ht="18" customHeight="1" x14ac:dyDescent="0.3">
      <c r="A17" s="107" t="s">
        <v>240</v>
      </c>
      <c r="B17" s="113" t="s">
        <v>635</v>
      </c>
      <c r="C17" s="114"/>
      <c r="D17" s="391">
        <f>Import_M!H17</f>
        <v>0</v>
      </c>
      <c r="E17" s="390">
        <f>Import_M!F17</f>
        <v>0</v>
      </c>
      <c r="F17" s="95"/>
      <c r="G17" s="68" t="s">
        <v>38</v>
      </c>
      <c r="H17" s="23"/>
      <c r="I17" s="23"/>
      <c r="J17" s="17"/>
      <c r="K17" s="17"/>
      <c r="L17" s="18"/>
    </row>
    <row r="18" spans="1:12" ht="18" customHeight="1" x14ac:dyDescent="0.3">
      <c r="A18" s="112" t="s">
        <v>250</v>
      </c>
      <c r="B18" s="113" t="s">
        <v>636</v>
      </c>
      <c r="C18" s="114"/>
      <c r="D18" s="391">
        <f>Import_M!H18</f>
        <v>0</v>
      </c>
      <c r="E18" s="390">
        <f>Import_M!F18</f>
        <v>0</v>
      </c>
      <c r="F18" s="95"/>
      <c r="G18" s="67"/>
      <c r="H18" s="67"/>
      <c r="I18" s="8"/>
      <c r="J18" s="7"/>
      <c r="K18" s="7"/>
      <c r="L18" s="12"/>
    </row>
    <row r="19" spans="1:12" ht="18" customHeight="1" thickBot="1" x14ac:dyDescent="0.35">
      <c r="A19" s="508" t="s">
        <v>252</v>
      </c>
      <c r="B19" s="509" t="s">
        <v>637</v>
      </c>
      <c r="C19" s="510"/>
      <c r="D19" s="511">
        <f>Import_M!H19</f>
        <v>0</v>
      </c>
      <c r="E19" s="512">
        <f>Import_M!F19</f>
        <v>0</v>
      </c>
      <c r="F19" s="95"/>
    </row>
    <row r="20" spans="1:12" ht="18" customHeight="1" thickBot="1" x14ac:dyDescent="0.35">
      <c r="A20" s="103"/>
      <c r="B20" s="104" t="s">
        <v>207</v>
      </c>
      <c r="C20" s="115">
        <f>ROUND(SUM(C13:C19),0)</f>
        <v>0</v>
      </c>
      <c r="D20" s="115">
        <f>SUM(D13:D19)</f>
        <v>0</v>
      </c>
      <c r="E20" s="116">
        <f>SUM(E13:E19)</f>
        <v>0</v>
      </c>
      <c r="F20" s="95"/>
      <c r="G20" s="95"/>
      <c r="H20" s="95"/>
    </row>
    <row r="21" spans="1:12" ht="18" customHeight="1" x14ac:dyDescent="0.3">
      <c r="A21" s="96"/>
      <c r="B21" s="139"/>
      <c r="C21" s="139"/>
      <c r="D21" s="139"/>
      <c r="E21" s="139"/>
      <c r="F21" s="95"/>
      <c r="G21" s="95"/>
      <c r="H21" s="95"/>
    </row>
    <row r="22" spans="1:12" ht="18" customHeight="1" thickBot="1" x14ac:dyDescent="0.35">
      <c r="A22" s="96"/>
      <c r="B22" s="119" t="s">
        <v>208</v>
      </c>
      <c r="C22" s="120">
        <f>C20-D20</f>
        <v>0</v>
      </c>
      <c r="D22" s="117"/>
      <c r="E22" s="139"/>
      <c r="F22" s="95" t="s">
        <v>0</v>
      </c>
      <c r="G22" s="95"/>
      <c r="H22" s="95"/>
    </row>
    <row r="23" spans="1:12" ht="18" customHeight="1" x14ac:dyDescent="0.3">
      <c r="A23" s="96"/>
      <c r="B23" s="139"/>
      <c r="C23" s="139"/>
      <c r="D23" s="139"/>
      <c r="E23" s="139"/>
      <c r="F23" s="95" t="s">
        <v>0</v>
      </c>
      <c r="G23" s="95"/>
      <c r="H23" s="95"/>
    </row>
    <row r="24" spans="1:12" ht="18" customHeight="1" x14ac:dyDescent="0.3">
      <c r="A24" s="96"/>
      <c r="B24" s="99"/>
      <c r="C24" s="139"/>
      <c r="D24" s="139"/>
      <c r="E24" s="139"/>
      <c r="F24" s="95" t="s">
        <v>0</v>
      </c>
      <c r="G24" s="95"/>
      <c r="H24" s="95"/>
    </row>
    <row r="25" spans="1:12" ht="18" customHeight="1" x14ac:dyDescent="0.3">
      <c r="A25" s="121" t="s">
        <v>209</v>
      </c>
      <c r="B25" s="96"/>
      <c r="C25" s="139"/>
      <c r="D25" s="139"/>
      <c r="E25" s="139"/>
      <c r="F25" s="95" t="s">
        <v>0</v>
      </c>
      <c r="G25" s="95"/>
      <c r="H25" s="95"/>
    </row>
    <row r="26" spans="1:12" ht="18" customHeight="1" x14ac:dyDescent="0.3">
      <c r="A26" s="203" t="s">
        <v>9</v>
      </c>
      <c r="B26" s="96"/>
      <c r="C26" s="139"/>
      <c r="D26" s="139"/>
      <c r="E26" s="139"/>
      <c r="F26" s="95" t="s">
        <v>0</v>
      </c>
      <c r="G26" s="95"/>
      <c r="H26" s="95"/>
    </row>
    <row r="27" spans="1:12" ht="18" customHeight="1" x14ac:dyDescent="0.3">
      <c r="A27" s="203" t="s">
        <v>638</v>
      </c>
      <c r="B27" s="96"/>
      <c r="C27" s="139"/>
      <c r="D27" s="139"/>
      <c r="E27" s="139"/>
      <c r="F27" s="95" t="s">
        <v>0</v>
      </c>
      <c r="G27" s="95"/>
      <c r="H27" s="95"/>
    </row>
    <row r="28" spans="1:12" ht="18" customHeight="1" x14ac:dyDescent="0.3">
      <c r="A28" s="203" t="s">
        <v>639</v>
      </c>
      <c r="B28" s="96"/>
      <c r="C28" s="139"/>
      <c r="D28" s="139"/>
      <c r="E28" s="139"/>
      <c r="F28" s="95" t="s">
        <v>0</v>
      </c>
      <c r="G28" s="95"/>
      <c r="H28" s="95"/>
    </row>
    <row r="29" spans="1:12" ht="18" customHeight="1" x14ac:dyDescent="0.3">
      <c r="A29" s="203" t="s">
        <v>640</v>
      </c>
      <c r="B29" s="204"/>
      <c r="C29" s="139"/>
      <c r="D29" s="139"/>
      <c r="E29" s="139"/>
      <c r="F29" s="95" t="s">
        <v>0</v>
      </c>
      <c r="G29" s="95"/>
      <c r="H29" s="95"/>
    </row>
    <row r="30" spans="1:12" ht="18" customHeight="1" x14ac:dyDescent="0.3">
      <c r="A30" s="96"/>
      <c r="B30" s="139"/>
      <c r="C30" s="139"/>
      <c r="D30" s="139"/>
      <c r="E30" s="139"/>
      <c r="F30" s="95" t="s">
        <v>0</v>
      </c>
      <c r="G30" s="95"/>
      <c r="H30" s="95"/>
    </row>
    <row r="31" spans="1:12" ht="18" customHeight="1" x14ac:dyDescent="0.3">
      <c r="A31" s="96"/>
      <c r="B31" s="139"/>
      <c r="C31" s="139"/>
      <c r="D31" s="139"/>
      <c r="E31" s="139"/>
      <c r="F31" s="95"/>
      <c r="G31" s="95"/>
      <c r="H31" s="95"/>
    </row>
    <row r="32" spans="1:12" ht="18" customHeight="1" x14ac:dyDescent="0.3">
      <c r="A32" s="96"/>
      <c r="B32" s="139"/>
      <c r="C32" s="139"/>
      <c r="D32" s="139"/>
      <c r="E32" s="139"/>
      <c r="F32" s="95"/>
      <c r="G32" s="95"/>
      <c r="H32" s="95"/>
    </row>
    <row r="33" spans="1:8" ht="18" customHeight="1" x14ac:dyDescent="0.3">
      <c r="A33" s="96"/>
      <c r="B33" s="139"/>
      <c r="C33" s="139"/>
      <c r="D33" s="139"/>
      <c r="E33" s="139"/>
      <c r="F33" s="95"/>
      <c r="G33" s="95"/>
      <c r="H33" s="95"/>
    </row>
    <row r="34" spans="1:8" ht="18" customHeight="1" x14ac:dyDescent="0.3">
      <c r="A34" s="96"/>
      <c r="B34" s="139"/>
      <c r="C34" s="139"/>
      <c r="D34" s="139"/>
      <c r="E34" s="139"/>
      <c r="F34" s="95"/>
      <c r="G34" s="95"/>
      <c r="H34" s="95"/>
    </row>
    <row r="35" spans="1:8" ht="18" customHeight="1" x14ac:dyDescent="0.3">
      <c r="A35" s="96"/>
      <c r="B35" s="139"/>
      <c r="C35" s="139"/>
      <c r="D35" s="139"/>
      <c r="E35" s="139"/>
      <c r="F35" s="95"/>
      <c r="G35" s="95"/>
      <c r="H35" s="95"/>
    </row>
    <row r="36" spans="1:8" ht="18" customHeight="1" x14ac:dyDescent="0.3">
      <c r="A36" s="96"/>
      <c r="B36" s="139"/>
      <c r="C36" s="139"/>
      <c r="D36" s="139"/>
      <c r="E36" s="139"/>
      <c r="F36" s="95"/>
      <c r="G36" s="95"/>
      <c r="H36" s="95"/>
    </row>
    <row r="37" spans="1:8" ht="18" customHeight="1" x14ac:dyDescent="0.3">
      <c r="A37" s="96"/>
      <c r="B37" s="139"/>
      <c r="C37" s="139"/>
      <c r="D37" s="139"/>
      <c r="E37" s="139"/>
      <c r="F37" s="95"/>
      <c r="G37" s="95"/>
      <c r="H37" s="95"/>
    </row>
    <row r="38" spans="1:8" ht="16.5" customHeight="1" x14ac:dyDescent="0.3">
      <c r="B38" s="1186"/>
      <c r="C38" s="1186"/>
      <c r="D38" s="1186"/>
      <c r="E38" s="1186"/>
      <c r="F38" s="95"/>
      <c r="G38" s="95"/>
      <c r="H38" s="95"/>
    </row>
    <row r="39" spans="1:8" ht="16.5" customHeight="1" x14ac:dyDescent="0.3"/>
    <row r="40" spans="1:8" ht="16.5" customHeight="1" x14ac:dyDescent="0.3"/>
    <row r="41" spans="1:8" ht="16.5" customHeight="1" x14ac:dyDescent="0.3"/>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sheetData>
  <mergeCells count="2">
    <mergeCell ref="B3:E3"/>
    <mergeCell ref="B38:E38"/>
  </mergeCells>
  <hyperlinks>
    <hyperlink ref="F3" location="Tartalom!A1" display="Tartalom " xr:uid="{00000000-0004-0000-0800-000005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ignoredErrors>
    <ignoredError sqref="D2:E2"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unka10">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97</v>
      </c>
      <c r="B1" s="53"/>
      <c r="C1" s="99" t="s">
        <v>630</v>
      </c>
      <c r="D1" s="806"/>
      <c r="E1" s="806"/>
      <c r="F1" s="806"/>
      <c r="G1" s="53"/>
      <c r="H1" s="53"/>
      <c r="I1" s="53"/>
      <c r="J1" s="53"/>
    </row>
    <row r="2" spans="1:17" x14ac:dyDescent="0.3">
      <c r="A2" s="815"/>
      <c r="B2" s="815"/>
      <c r="C2" s="815"/>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660</v>
      </c>
      <c r="L3" s="122" t="s">
        <v>34</v>
      </c>
    </row>
    <row r="4" spans="1:17" ht="15.75" x14ac:dyDescent="0.25">
      <c r="A4" s="128" t="str">
        <f>"Fordulónap: "&amp;Alapa!C12</f>
        <v xml:space="preserve">Fordulónap: </v>
      </c>
      <c r="B4" s="129"/>
      <c r="C4" s="129"/>
      <c r="D4" s="820"/>
      <c r="E4" s="819" t="s">
        <v>2</v>
      </c>
      <c r="F4" s="808" t="str">
        <f>IFERROR(VLOOKUP(L9,Alapa!$K$2:$M$11,3),"")</f>
        <v/>
      </c>
      <c r="G4" s="130"/>
      <c r="H4" s="130"/>
      <c r="I4" s="130"/>
      <c r="J4" s="131"/>
      <c r="K4" s="76" t="s">
        <v>96</v>
      </c>
      <c r="L4" s="122" t="s">
        <v>151</v>
      </c>
    </row>
    <row r="5" spans="1:17" ht="15.75" x14ac:dyDescent="0.25">
      <c r="A5" s="132"/>
      <c r="B5" s="132"/>
      <c r="C5" s="132"/>
      <c r="D5" s="821"/>
      <c r="E5" s="819" t="s">
        <v>10</v>
      </c>
      <c r="F5" s="809" t="str">
        <f>IF(Alapa!$M$2=0," ",Alapa!$M$2)</f>
        <v xml:space="preserve"> </v>
      </c>
      <c r="G5" s="130"/>
      <c r="H5" s="130"/>
      <c r="I5" s="130"/>
      <c r="J5" s="131"/>
      <c r="K5" s="76" t="s">
        <v>97</v>
      </c>
      <c r="L5" s="122" t="s">
        <v>9</v>
      </c>
    </row>
    <row r="6" spans="1:17" ht="15.75" x14ac:dyDescent="0.25">
      <c r="A6" s="93" t="s">
        <v>211</v>
      </c>
      <c r="B6" s="132"/>
      <c r="C6" s="132"/>
      <c r="D6" s="810"/>
      <c r="E6" s="810"/>
      <c r="F6" s="810"/>
      <c r="G6" s="1058" t="s">
        <v>1234</v>
      </c>
      <c r="H6" s="849">
        <f>Tartalom!$F$112*Alapa!D33</f>
        <v>0</v>
      </c>
      <c r="I6" s="132"/>
      <c r="J6" s="132"/>
      <c r="K6" s="76" t="s">
        <v>98</v>
      </c>
      <c r="L6" s="122" t="s">
        <v>629</v>
      </c>
    </row>
    <row r="7" spans="1:17" x14ac:dyDescent="0.3">
      <c r="A7" s="133" t="s">
        <v>212</v>
      </c>
      <c r="B7" s="135"/>
      <c r="C7" s="136"/>
      <c r="D7" s="811">
        <f>Alapa!C10</f>
        <v>0</v>
      </c>
      <c r="E7" s="811">
        <f>Alapa!C11</f>
        <v>0</v>
      </c>
      <c r="F7" s="811" t="s">
        <v>8</v>
      </c>
      <c r="G7" s="58" t="s">
        <v>641</v>
      </c>
      <c r="H7" s="59"/>
      <c r="I7" s="59"/>
      <c r="J7" s="59"/>
      <c r="K7" s="76" t="s">
        <v>99</v>
      </c>
      <c r="L7" s="122" t="s">
        <v>190</v>
      </c>
    </row>
    <row r="8" spans="1:17" ht="17.25" thickBot="1" x14ac:dyDescent="0.35">
      <c r="A8" s="137"/>
      <c r="B8" s="137" t="s">
        <v>213</v>
      </c>
      <c r="C8" s="138"/>
      <c r="D8" s="812" t="s">
        <v>214</v>
      </c>
      <c r="E8" s="812" t="s">
        <v>214</v>
      </c>
      <c r="F8" s="812" t="s">
        <v>214</v>
      </c>
      <c r="G8" s="60" t="s">
        <v>7</v>
      </c>
      <c r="H8" s="60"/>
      <c r="I8" s="60"/>
      <c r="J8" s="60"/>
      <c r="K8" s="76" t="s">
        <v>100</v>
      </c>
      <c r="L8" s="122" t="s">
        <v>642</v>
      </c>
    </row>
    <row r="9" spans="1:17" ht="17.25" thickBot="1" x14ac:dyDescent="0.35">
      <c r="F9" s="817" t="str">
        <f>IF(E9-D9=0," ",E9-D9)</f>
        <v xml:space="preserve"> </v>
      </c>
      <c r="G9" s="142" t="str">
        <f>IFERROR(E9/D9%," ")</f>
        <v xml:space="preserve"> </v>
      </c>
      <c r="K9" s="555" t="s">
        <v>2</v>
      </c>
      <c r="L9" s="673">
        <v>2</v>
      </c>
    </row>
    <row r="10" spans="1:17" ht="15.75" x14ac:dyDescent="0.25">
      <c r="A10" s="11"/>
      <c r="B10" s="11"/>
      <c r="C10" s="11"/>
      <c r="D10" s="11"/>
      <c r="E10" s="22"/>
      <c r="F10" s="817" t="str">
        <f t="shared" ref="F10:F45" si="0">IF(E10-D10=0," ",E10-D10)</f>
        <v xml:space="preserve"> </v>
      </c>
      <c r="G10" s="142" t="str">
        <f t="shared" ref="G10:G45" si="1">IFERROR(E10/D10%," ")</f>
        <v xml:space="preserve"> </v>
      </c>
      <c r="H10" s="140"/>
      <c r="I10" s="140"/>
      <c r="J10" s="11"/>
    </row>
    <row r="11" spans="1:17" ht="15.75" x14ac:dyDescent="0.25">
      <c r="A11" s="11"/>
      <c r="B11" s="11"/>
      <c r="C11" s="11"/>
      <c r="D11" s="11"/>
      <c r="E11" s="22"/>
      <c r="F11" s="817" t="str">
        <f t="shared" si="0"/>
        <v xml:space="preserve"> </v>
      </c>
      <c r="G11" s="142" t="str">
        <f t="shared" si="1"/>
        <v xml:space="preserve"> </v>
      </c>
      <c r="H11" s="140"/>
      <c r="I11" s="140"/>
      <c r="J11" s="11"/>
    </row>
    <row r="12" spans="1:17" ht="15.75" x14ac:dyDescent="0.25">
      <c r="A12" s="11"/>
      <c r="B12" s="11"/>
      <c r="C12" s="11"/>
      <c r="D12" s="11"/>
      <c r="E12" s="22"/>
      <c r="F12" s="817" t="str">
        <f t="shared" si="0"/>
        <v xml:space="preserve"> </v>
      </c>
      <c r="G12" s="142" t="str">
        <f t="shared" si="1"/>
        <v xml:space="preserve"> </v>
      </c>
      <c r="H12" s="140"/>
      <c r="I12" s="140"/>
      <c r="J12" s="11"/>
    </row>
    <row r="13" spans="1:17" ht="15.75" x14ac:dyDescent="0.25">
      <c r="A13" s="11"/>
      <c r="B13" s="11"/>
      <c r="C13" s="11"/>
      <c r="D13" s="11"/>
      <c r="E13" s="22"/>
      <c r="F13" s="817" t="str">
        <f t="shared" si="0"/>
        <v xml:space="preserve"> </v>
      </c>
      <c r="G13" s="142" t="str">
        <f t="shared" si="1"/>
        <v xml:space="preserve"> </v>
      </c>
      <c r="H13" s="142"/>
      <c r="I13" s="142"/>
      <c r="J13" s="11"/>
    </row>
    <row r="14" spans="1:17" ht="15.75" x14ac:dyDescent="0.25">
      <c r="A14" s="11"/>
      <c r="B14" s="11"/>
      <c r="C14" s="11"/>
      <c r="D14" s="11"/>
      <c r="E14" s="22"/>
      <c r="F14" s="817" t="str">
        <f t="shared" si="0"/>
        <v xml:space="preserve"> </v>
      </c>
      <c r="G14" s="142" t="str">
        <f t="shared" si="1"/>
        <v xml:space="preserve"> </v>
      </c>
      <c r="H14" s="142"/>
      <c r="I14" s="142"/>
      <c r="J14" s="11"/>
      <c r="L14" s="15" t="s">
        <v>185</v>
      </c>
      <c r="M14" s="36"/>
      <c r="N14" s="36"/>
      <c r="O14" s="36"/>
      <c r="P14" s="36"/>
      <c r="Q14" s="12"/>
    </row>
    <row r="15" spans="1:17" x14ac:dyDescent="0.3">
      <c r="A15" s="11"/>
      <c r="B15" s="11"/>
      <c r="C15" s="11"/>
      <c r="D15" s="11"/>
      <c r="E15" s="22"/>
      <c r="F15" s="817" t="str">
        <f t="shared" si="0"/>
        <v xml:space="preserve"> </v>
      </c>
      <c r="G15" s="142" t="str">
        <f t="shared" si="1"/>
        <v xml:space="preserve"> </v>
      </c>
      <c r="H15" s="142"/>
      <c r="I15" s="142"/>
      <c r="J15" s="11"/>
      <c r="L15" s="68" t="s">
        <v>186</v>
      </c>
      <c r="M15" s="23"/>
      <c r="N15" s="23"/>
      <c r="O15" s="17"/>
      <c r="P15" s="17"/>
      <c r="Q15" s="18"/>
    </row>
    <row r="16" spans="1:17" ht="15.75" x14ac:dyDescent="0.25">
      <c r="A16" s="11"/>
      <c r="B16" s="11"/>
      <c r="C16" s="11"/>
      <c r="D16" s="11"/>
      <c r="E16" s="22"/>
      <c r="F16" s="817" t="str">
        <f t="shared" si="0"/>
        <v xml:space="preserve"> </v>
      </c>
      <c r="G16" s="142" t="str">
        <f t="shared" si="1"/>
        <v xml:space="preserve"> </v>
      </c>
      <c r="H16" s="142"/>
      <c r="I16" s="142"/>
      <c r="J16" s="11"/>
      <c r="L16" s="16" t="s">
        <v>4</v>
      </c>
      <c r="M16" s="8"/>
      <c r="N16" s="8"/>
      <c r="O16" s="7"/>
      <c r="P16" s="7"/>
      <c r="Q16" s="12"/>
    </row>
    <row r="17" spans="1:17" x14ac:dyDescent="0.3">
      <c r="A17" s="11"/>
      <c r="B17" s="11"/>
      <c r="C17" s="11"/>
      <c r="D17" s="11"/>
      <c r="E17" s="22"/>
      <c r="F17" s="817" t="str">
        <f t="shared" si="0"/>
        <v xml:space="preserve"> </v>
      </c>
      <c r="G17" s="142" t="str">
        <f t="shared" si="1"/>
        <v xml:space="preserve"> </v>
      </c>
      <c r="H17" s="142"/>
      <c r="I17" s="142"/>
      <c r="J17" s="11"/>
      <c r="L17" s="68" t="s">
        <v>38</v>
      </c>
      <c r="M17" s="23"/>
      <c r="N17" s="23"/>
      <c r="O17" s="17"/>
      <c r="P17" s="17"/>
      <c r="Q17" s="18"/>
    </row>
    <row r="18" spans="1:17" ht="15.75" x14ac:dyDescent="0.25">
      <c r="A18" s="11"/>
      <c r="B18" s="11"/>
      <c r="C18" s="11"/>
      <c r="D18" s="11"/>
      <c r="E18" s="22"/>
      <c r="F18" s="817" t="str">
        <f t="shared" si="0"/>
        <v xml:space="preserve"> </v>
      </c>
      <c r="G18" s="142" t="str">
        <f t="shared" si="1"/>
        <v xml:space="preserve"> </v>
      </c>
      <c r="H18" s="142"/>
      <c r="I18" s="142"/>
      <c r="J18" s="11"/>
      <c r="L18" s="67"/>
      <c r="M18" s="67"/>
      <c r="N18" s="8"/>
      <c r="O18" s="7"/>
      <c r="P18" s="7"/>
      <c r="Q18" s="12"/>
    </row>
    <row r="19" spans="1:17" ht="15.75" x14ac:dyDescent="0.25">
      <c r="A19" s="11"/>
      <c r="B19" s="11"/>
      <c r="C19" s="11"/>
      <c r="D19" s="11"/>
      <c r="E19" s="22"/>
      <c r="F19" s="817" t="str">
        <f t="shared" si="0"/>
        <v xml:space="preserve"> </v>
      </c>
      <c r="G19" s="142" t="str">
        <f t="shared" si="1"/>
        <v xml:space="preserve"> </v>
      </c>
      <c r="H19" s="142"/>
      <c r="I19" s="142"/>
      <c r="J19" s="11"/>
    </row>
    <row r="20" spans="1:17" ht="16.5" customHeight="1" x14ac:dyDescent="0.25">
      <c r="A20" s="11"/>
      <c r="B20" s="11"/>
      <c r="C20" s="11"/>
      <c r="D20" s="11"/>
      <c r="E20" s="22"/>
      <c r="F20" s="817" t="str">
        <f t="shared" si="0"/>
        <v xml:space="preserve"> </v>
      </c>
      <c r="G20" s="142" t="str">
        <f t="shared" si="1"/>
        <v xml:space="preserve"> </v>
      </c>
      <c r="H20" s="142"/>
      <c r="I20" s="142"/>
      <c r="J20" s="11"/>
    </row>
    <row r="21" spans="1:17" ht="15.75" x14ac:dyDescent="0.25">
      <c r="A21" s="11"/>
      <c r="B21" s="11"/>
      <c r="C21" s="11"/>
      <c r="D21" s="11"/>
      <c r="E21" s="22"/>
      <c r="F21" s="817" t="str">
        <f t="shared" si="0"/>
        <v xml:space="preserve"> </v>
      </c>
      <c r="G21" s="142" t="str">
        <f t="shared" si="1"/>
        <v xml:space="preserve"> </v>
      </c>
      <c r="H21" s="140"/>
      <c r="I21" s="140"/>
      <c r="J21" s="11"/>
    </row>
    <row r="22" spans="1:17" ht="15.75" x14ac:dyDescent="0.25">
      <c r="A22" s="11"/>
      <c r="B22" s="11"/>
      <c r="C22" s="11"/>
      <c r="D22" s="11"/>
      <c r="E22" s="22"/>
      <c r="F22" s="817" t="str">
        <f t="shared" si="0"/>
        <v xml:space="preserve"> </v>
      </c>
      <c r="G22" s="142" t="str">
        <f t="shared" si="1"/>
        <v xml:space="preserve"> </v>
      </c>
      <c r="H22" s="142"/>
      <c r="I22" s="142"/>
      <c r="J22" s="11"/>
    </row>
    <row r="23" spans="1:17" ht="15.75" x14ac:dyDescent="0.25">
      <c r="A23" s="11"/>
      <c r="B23" s="11"/>
      <c r="C23" s="11"/>
      <c r="D23" s="11"/>
      <c r="E23" s="22"/>
      <c r="F23" s="817" t="str">
        <f t="shared" si="0"/>
        <v xml:space="preserve"> </v>
      </c>
      <c r="G23" s="142" t="str">
        <f t="shared" si="1"/>
        <v xml:space="preserve"> </v>
      </c>
      <c r="H23" s="142"/>
      <c r="I23" s="142"/>
      <c r="J23" s="11"/>
    </row>
    <row r="24" spans="1:17" ht="15.75" x14ac:dyDescent="0.25">
      <c r="A24" s="11"/>
      <c r="B24" s="11"/>
      <c r="C24" s="11"/>
      <c r="D24" s="11"/>
      <c r="E24" s="22"/>
      <c r="F24" s="817" t="str">
        <f t="shared" si="0"/>
        <v xml:space="preserve"> </v>
      </c>
      <c r="G24" s="142" t="str">
        <f t="shared" si="1"/>
        <v xml:space="preserve"> </v>
      </c>
      <c r="H24" s="142"/>
      <c r="I24" s="142"/>
      <c r="J24" s="11"/>
    </row>
    <row r="25" spans="1:17" ht="15.75" x14ac:dyDescent="0.25">
      <c r="A25" s="11"/>
      <c r="B25" s="11"/>
      <c r="C25" s="11"/>
      <c r="D25" s="11"/>
      <c r="E25" s="22"/>
      <c r="F25" s="817" t="str">
        <f t="shared" si="0"/>
        <v xml:space="preserve"> </v>
      </c>
      <c r="G25" s="142" t="str">
        <f t="shared" si="1"/>
        <v xml:space="preserve"> </v>
      </c>
      <c r="H25" s="140"/>
      <c r="I25" s="140"/>
      <c r="J25" s="11"/>
    </row>
    <row r="26" spans="1:17" ht="15.75" x14ac:dyDescent="0.25">
      <c r="A26" s="11"/>
      <c r="B26" s="11"/>
      <c r="C26" s="11"/>
      <c r="D26" s="11"/>
      <c r="E26" s="22"/>
      <c r="F26" s="817" t="str">
        <f t="shared" si="0"/>
        <v xml:space="preserve"> </v>
      </c>
      <c r="G26" s="142" t="str">
        <f t="shared" si="1"/>
        <v xml:space="preserve"> </v>
      </c>
      <c r="H26" s="142"/>
      <c r="I26" s="142"/>
      <c r="J26" s="11"/>
    </row>
    <row r="27" spans="1:17" ht="15.75" x14ac:dyDescent="0.25">
      <c r="A27" s="11"/>
      <c r="B27" s="11"/>
      <c r="C27" s="11"/>
      <c r="D27" s="11"/>
      <c r="E27" s="22"/>
      <c r="F27" s="817" t="str">
        <f t="shared" si="0"/>
        <v xml:space="preserve"> </v>
      </c>
      <c r="G27" s="142" t="str">
        <f t="shared" si="1"/>
        <v xml:space="preserve"> </v>
      </c>
      <c r="H27" s="142"/>
      <c r="I27" s="142"/>
      <c r="J27" s="11"/>
    </row>
    <row r="28" spans="1:17" ht="15.75" x14ac:dyDescent="0.25">
      <c r="A28" s="11"/>
      <c r="B28" s="11"/>
      <c r="C28" s="11"/>
      <c r="D28" s="11"/>
      <c r="E28" s="22"/>
      <c r="F28" s="817" t="str">
        <f t="shared" si="0"/>
        <v xml:space="preserve"> </v>
      </c>
      <c r="G28" s="142" t="str">
        <f t="shared" si="1"/>
        <v xml:space="preserve"> </v>
      </c>
      <c r="H28" s="142"/>
      <c r="I28" s="142"/>
      <c r="J28" s="11"/>
    </row>
    <row r="29" spans="1:17" ht="15.75" x14ac:dyDescent="0.25">
      <c r="A29" s="11"/>
      <c r="B29" s="11"/>
      <c r="C29" s="11"/>
      <c r="D29" s="11"/>
      <c r="E29" s="22"/>
      <c r="F29" s="817" t="str">
        <f t="shared" si="0"/>
        <v xml:space="preserve"> </v>
      </c>
      <c r="G29" s="142" t="str">
        <f t="shared" si="1"/>
        <v xml:space="preserve"> </v>
      </c>
      <c r="H29" s="142"/>
      <c r="I29" s="142"/>
      <c r="J29" s="11"/>
    </row>
    <row r="30" spans="1:17" ht="15.75" x14ac:dyDescent="0.25">
      <c r="A30" s="11"/>
      <c r="B30" s="11"/>
      <c r="C30" s="11"/>
      <c r="D30" s="11"/>
      <c r="E30" s="22"/>
      <c r="F30" s="817" t="str">
        <f t="shared" si="0"/>
        <v xml:space="preserve"> </v>
      </c>
      <c r="G30" s="142" t="str">
        <f t="shared" si="1"/>
        <v xml:space="preserve"> </v>
      </c>
      <c r="H30" s="142"/>
      <c r="I30" s="142"/>
      <c r="J30" s="11"/>
    </row>
    <row r="31" spans="1:17" ht="15.75" x14ac:dyDescent="0.25">
      <c r="A31" s="11"/>
      <c r="B31" s="11"/>
      <c r="C31" s="11"/>
      <c r="D31" s="11"/>
      <c r="E31" s="22"/>
      <c r="F31" s="817" t="str">
        <f t="shared" si="0"/>
        <v xml:space="preserve"> </v>
      </c>
      <c r="G31" s="142" t="str">
        <f t="shared" si="1"/>
        <v xml:space="preserve"> </v>
      </c>
      <c r="H31" s="142"/>
      <c r="I31" s="142"/>
      <c r="J31" s="11"/>
    </row>
    <row r="32" spans="1:17" ht="15.75" x14ac:dyDescent="0.25">
      <c r="A32" s="11"/>
      <c r="B32" s="11"/>
      <c r="C32" s="11"/>
      <c r="D32" s="11"/>
      <c r="E32" s="22"/>
      <c r="F32" s="817" t="str">
        <f t="shared" si="0"/>
        <v xml:space="preserve"> </v>
      </c>
      <c r="G32" s="142" t="str">
        <f t="shared" si="1"/>
        <v xml:space="preserve"> </v>
      </c>
      <c r="H32" s="142"/>
      <c r="I32" s="142"/>
      <c r="J32" s="11"/>
    </row>
    <row r="33" spans="1:10" ht="15.75" x14ac:dyDescent="0.25">
      <c r="A33" s="11"/>
      <c r="B33" s="11"/>
      <c r="C33" s="11"/>
      <c r="D33" s="11"/>
      <c r="E33" s="22"/>
      <c r="F33" s="817" t="str">
        <f t="shared" si="0"/>
        <v xml:space="preserve"> </v>
      </c>
      <c r="G33" s="142" t="str">
        <f t="shared" si="1"/>
        <v xml:space="preserve"> </v>
      </c>
      <c r="H33" s="142"/>
      <c r="I33" s="142"/>
      <c r="J33" s="11"/>
    </row>
    <row r="34" spans="1:10" ht="15.75" x14ac:dyDescent="0.25">
      <c r="A34" s="11"/>
      <c r="B34" s="11"/>
      <c r="C34" s="11"/>
      <c r="D34" s="11"/>
      <c r="E34" s="22"/>
      <c r="F34" s="817" t="str">
        <f t="shared" si="0"/>
        <v xml:space="preserve"> </v>
      </c>
      <c r="G34" s="142" t="str">
        <f t="shared" si="1"/>
        <v xml:space="preserve"> </v>
      </c>
      <c r="H34" s="142"/>
      <c r="I34" s="142"/>
      <c r="J34" s="11"/>
    </row>
    <row r="35" spans="1:10" ht="15.75" x14ac:dyDescent="0.25">
      <c r="A35" s="11"/>
      <c r="B35" s="11"/>
      <c r="C35" s="11"/>
      <c r="D35" s="11"/>
      <c r="E35" s="22"/>
      <c r="F35" s="817" t="str">
        <f t="shared" si="0"/>
        <v xml:space="preserve"> </v>
      </c>
      <c r="G35" s="142" t="str">
        <f t="shared" si="1"/>
        <v xml:space="preserve"> </v>
      </c>
      <c r="H35" s="142"/>
      <c r="I35" s="142"/>
      <c r="J35" s="11"/>
    </row>
    <row r="36" spans="1:10" ht="15.75" x14ac:dyDescent="0.25">
      <c r="A36" s="11"/>
      <c r="B36" s="11"/>
      <c r="C36" s="11"/>
      <c r="D36" s="11"/>
      <c r="E36" s="22"/>
      <c r="F36" s="817" t="str">
        <f t="shared" si="0"/>
        <v xml:space="preserve"> </v>
      </c>
      <c r="G36" s="142" t="str">
        <f t="shared" si="1"/>
        <v xml:space="preserve"> </v>
      </c>
      <c r="H36" s="142"/>
      <c r="I36" s="142"/>
      <c r="J36" s="11"/>
    </row>
    <row r="37" spans="1:10" ht="15.75" x14ac:dyDescent="0.25">
      <c r="A37" s="11"/>
      <c r="B37" s="11"/>
      <c r="C37" s="11"/>
      <c r="D37" s="11"/>
      <c r="E37" s="22"/>
      <c r="F37" s="817" t="str">
        <f t="shared" si="0"/>
        <v xml:space="preserve"> </v>
      </c>
      <c r="G37" s="142" t="str">
        <f t="shared" si="1"/>
        <v xml:space="preserve"> </v>
      </c>
      <c r="H37" s="142"/>
      <c r="I37" s="142"/>
      <c r="J37" s="11"/>
    </row>
    <row r="38" spans="1:10" ht="15.75" x14ac:dyDescent="0.25">
      <c r="A38" s="11"/>
      <c r="B38" s="11"/>
      <c r="C38" s="11"/>
      <c r="D38" s="11"/>
      <c r="E38" s="22"/>
      <c r="F38" s="817" t="str">
        <f t="shared" si="0"/>
        <v xml:space="preserve"> </v>
      </c>
      <c r="G38" s="142" t="str">
        <f t="shared" si="1"/>
        <v xml:space="preserve"> </v>
      </c>
      <c r="H38" s="142"/>
      <c r="I38" s="142"/>
      <c r="J38" s="11"/>
    </row>
    <row r="39" spans="1:10" ht="15.75" x14ac:dyDescent="0.25">
      <c r="A39" s="11"/>
      <c r="B39" s="11"/>
      <c r="C39" s="11"/>
      <c r="D39" s="11"/>
      <c r="E39" s="22"/>
      <c r="F39" s="817" t="str">
        <f t="shared" si="0"/>
        <v xml:space="preserve"> </v>
      </c>
      <c r="G39" s="142" t="str">
        <f t="shared" si="1"/>
        <v xml:space="preserve"> </v>
      </c>
      <c r="H39" s="142"/>
      <c r="I39" s="142"/>
      <c r="J39" s="11"/>
    </row>
    <row r="40" spans="1:10" ht="15.75" x14ac:dyDescent="0.25">
      <c r="A40" s="11"/>
      <c r="B40" s="11"/>
      <c r="C40" s="11"/>
      <c r="D40" s="11"/>
      <c r="E40" s="22"/>
      <c r="F40" s="817" t="str">
        <f t="shared" si="0"/>
        <v xml:space="preserve"> </v>
      </c>
      <c r="G40" s="142" t="str">
        <f t="shared" si="1"/>
        <v xml:space="preserve"> </v>
      </c>
      <c r="H40" s="142"/>
      <c r="I40" s="142"/>
      <c r="J40" s="11"/>
    </row>
    <row r="41" spans="1:10" ht="15.75" x14ac:dyDescent="0.25">
      <c r="A41" s="11"/>
      <c r="B41" s="11"/>
      <c r="C41" s="11"/>
      <c r="D41" s="11"/>
      <c r="E41" s="22"/>
      <c r="F41" s="817" t="str">
        <f t="shared" si="0"/>
        <v xml:space="preserve"> </v>
      </c>
      <c r="G41" s="142" t="str">
        <f t="shared" si="1"/>
        <v xml:space="preserve"> </v>
      </c>
      <c r="H41" s="142"/>
      <c r="I41" s="142"/>
      <c r="J41" s="11"/>
    </row>
    <row r="42" spans="1:10" ht="15.75" x14ac:dyDescent="0.25">
      <c r="A42" s="11"/>
      <c r="B42" s="11"/>
      <c r="C42" s="11"/>
      <c r="D42" s="11"/>
      <c r="E42" s="22"/>
      <c r="F42" s="817" t="str">
        <f t="shared" si="0"/>
        <v xml:space="preserve"> </v>
      </c>
      <c r="G42" s="142" t="str">
        <f t="shared" si="1"/>
        <v xml:space="preserve"> </v>
      </c>
      <c r="H42" s="142"/>
      <c r="I42" s="142"/>
      <c r="J42" s="11"/>
    </row>
    <row r="43" spans="1:10" ht="15.75" x14ac:dyDescent="0.25">
      <c r="A43" s="11"/>
      <c r="B43" s="11"/>
      <c r="C43" s="11"/>
      <c r="D43" s="11"/>
      <c r="E43" s="22"/>
      <c r="F43" s="817" t="str">
        <f t="shared" si="0"/>
        <v xml:space="preserve"> </v>
      </c>
      <c r="G43" s="142" t="str">
        <f t="shared" si="1"/>
        <v xml:space="preserve"> </v>
      </c>
      <c r="H43" s="142"/>
      <c r="I43" s="142"/>
      <c r="J43" s="11"/>
    </row>
    <row r="44" spans="1:10" ht="15.75" x14ac:dyDescent="0.25">
      <c r="A44" s="11"/>
      <c r="B44" s="11"/>
      <c r="C44" s="11"/>
      <c r="D44" s="11"/>
      <c r="E44" s="22"/>
      <c r="F44" s="817" t="str">
        <f t="shared" si="0"/>
        <v xml:space="preserve"> </v>
      </c>
      <c r="G44" s="142" t="str">
        <f t="shared" si="1"/>
        <v xml:space="preserve"> </v>
      </c>
      <c r="H44" s="142"/>
      <c r="I44" s="142"/>
      <c r="J44" s="11"/>
    </row>
    <row r="45" spans="1:10" ht="15.75" x14ac:dyDescent="0.25">
      <c r="A45" s="11"/>
      <c r="B45" s="11"/>
      <c r="C45" s="11"/>
      <c r="D45" s="11"/>
      <c r="E45" s="22"/>
      <c r="F45" s="817" t="str">
        <f t="shared" si="0"/>
        <v xml:space="preserve"> </v>
      </c>
      <c r="G45" s="142" t="str">
        <f t="shared" si="1"/>
        <v xml:space="preserve"> </v>
      </c>
      <c r="H45" s="142"/>
      <c r="I45" s="142"/>
      <c r="J45" s="11"/>
    </row>
    <row r="46" spans="1:10" ht="15.75" x14ac:dyDescent="0.25">
      <c r="A46" s="11"/>
      <c r="B46" s="11"/>
      <c r="C46" s="11"/>
      <c r="D46" s="11"/>
      <c r="E46" s="22"/>
      <c r="F46" s="817" t="str">
        <f t="shared" ref="F46:F74" si="2">IF(E46-D46=0," ",E46-D46)</f>
        <v xml:space="preserve"> </v>
      </c>
      <c r="G46" s="142" t="str">
        <f t="shared" ref="G46:G72" si="3">IFERROR(E46/D46%," ")</f>
        <v xml:space="preserve"> </v>
      </c>
      <c r="H46" s="142"/>
      <c r="I46" s="142"/>
      <c r="J46" s="11"/>
    </row>
    <row r="47" spans="1:10" ht="15.75" x14ac:dyDescent="0.25">
      <c r="A47" s="11"/>
      <c r="B47" s="11"/>
      <c r="C47" s="11"/>
      <c r="D47" s="11"/>
      <c r="E47" s="22"/>
      <c r="F47" s="817" t="str">
        <f t="shared" si="2"/>
        <v xml:space="preserve"> </v>
      </c>
      <c r="G47" s="142" t="str">
        <f t="shared" si="3"/>
        <v xml:space="preserve"> </v>
      </c>
      <c r="H47" s="142"/>
      <c r="I47" s="142"/>
      <c r="J47" s="11"/>
    </row>
    <row r="48" spans="1:10" ht="15.75" x14ac:dyDescent="0.25">
      <c r="A48" s="11"/>
      <c r="B48" s="11"/>
      <c r="C48" s="11"/>
      <c r="D48" s="11"/>
      <c r="E48" s="22"/>
      <c r="F48" s="817" t="str">
        <f t="shared" si="2"/>
        <v xml:space="preserve"> </v>
      </c>
      <c r="G48" s="142" t="str">
        <f t="shared" si="3"/>
        <v xml:space="preserve"> </v>
      </c>
      <c r="H48" s="142"/>
      <c r="I48" s="142"/>
      <c r="J48" s="11"/>
    </row>
    <row r="49" spans="1:10" ht="15.75" x14ac:dyDescent="0.25">
      <c r="A49" s="11"/>
      <c r="B49" s="11"/>
      <c r="C49" s="11"/>
      <c r="D49" s="11"/>
      <c r="E49" s="22"/>
      <c r="F49" s="817" t="str">
        <f t="shared" si="2"/>
        <v xml:space="preserve"> </v>
      </c>
      <c r="G49" s="142" t="str">
        <f t="shared" si="3"/>
        <v xml:space="preserve"> </v>
      </c>
      <c r="H49" s="142"/>
      <c r="I49" s="142"/>
      <c r="J49" s="11"/>
    </row>
    <row r="50" spans="1:10" ht="15.75" x14ac:dyDescent="0.25">
      <c r="A50" s="11"/>
      <c r="B50" s="11"/>
      <c r="C50" s="11"/>
      <c r="D50" s="11"/>
      <c r="E50" s="22"/>
      <c r="F50" s="817" t="str">
        <f t="shared" si="2"/>
        <v xml:space="preserve"> </v>
      </c>
      <c r="G50" s="142" t="str">
        <f t="shared" si="3"/>
        <v xml:space="preserve"> </v>
      </c>
      <c r="H50" s="142"/>
      <c r="I50" s="142"/>
      <c r="J50" s="11"/>
    </row>
    <row r="51" spans="1:10" ht="15.75" x14ac:dyDescent="0.25">
      <c r="A51" s="11"/>
      <c r="B51" s="11"/>
      <c r="C51" s="11"/>
      <c r="D51" s="11"/>
      <c r="E51" s="22"/>
      <c r="F51" s="817" t="str">
        <f t="shared" si="2"/>
        <v xml:space="preserve"> </v>
      </c>
      <c r="G51" s="142" t="str">
        <f t="shared" si="3"/>
        <v xml:space="preserve"> </v>
      </c>
      <c r="H51" s="142"/>
      <c r="I51" s="142"/>
      <c r="J51" s="11"/>
    </row>
    <row r="52" spans="1:10" ht="15.75" x14ac:dyDescent="0.25">
      <c r="A52" s="11"/>
      <c r="B52" s="11"/>
      <c r="C52" s="11"/>
      <c r="D52" s="11"/>
      <c r="E52" s="22"/>
      <c r="F52" s="817" t="str">
        <f t="shared" si="2"/>
        <v xml:space="preserve"> </v>
      </c>
      <c r="G52" s="142" t="str">
        <f t="shared" si="3"/>
        <v xml:space="preserve"> </v>
      </c>
      <c r="J52" s="11"/>
    </row>
    <row r="53" spans="1:10" ht="15.75" x14ac:dyDescent="0.25">
      <c r="A53" s="11"/>
      <c r="B53" s="11"/>
      <c r="C53" s="11"/>
      <c r="D53" s="11"/>
      <c r="E53" s="22"/>
      <c r="F53" s="817" t="str">
        <f t="shared" si="2"/>
        <v xml:space="preserve"> </v>
      </c>
      <c r="G53" s="142" t="str">
        <f t="shared" si="3"/>
        <v xml:space="preserve"> </v>
      </c>
      <c r="J53" s="11"/>
    </row>
    <row r="54" spans="1:10" ht="15.75" x14ac:dyDescent="0.25">
      <c r="A54" s="11"/>
      <c r="B54" s="11"/>
      <c r="C54" s="11"/>
      <c r="D54" s="11"/>
      <c r="E54" s="22"/>
      <c r="F54" s="817" t="str">
        <f t="shared" si="2"/>
        <v xml:space="preserve"> </v>
      </c>
      <c r="G54" s="142" t="str">
        <f t="shared" si="3"/>
        <v xml:space="preserve"> </v>
      </c>
      <c r="J54" s="11"/>
    </row>
    <row r="55" spans="1:10" ht="15.75" x14ac:dyDescent="0.25">
      <c r="A55" s="11"/>
      <c r="B55" s="11"/>
      <c r="C55" s="11"/>
      <c r="D55" s="11"/>
      <c r="E55" s="22"/>
      <c r="F55" s="817" t="str">
        <f t="shared" si="2"/>
        <v xml:space="preserve"> </v>
      </c>
      <c r="G55" s="142" t="str">
        <f t="shared" si="3"/>
        <v xml:space="preserve"> </v>
      </c>
      <c r="J55" s="11"/>
    </row>
    <row r="56" spans="1:10" ht="15.75" x14ac:dyDescent="0.25">
      <c r="A56" s="11"/>
      <c r="B56" s="11"/>
      <c r="C56" s="11"/>
      <c r="D56" s="11"/>
      <c r="E56" s="22"/>
      <c r="F56" s="817" t="str">
        <f t="shared" si="2"/>
        <v xml:space="preserve"> </v>
      </c>
      <c r="G56" s="142" t="str">
        <f t="shared" si="3"/>
        <v xml:space="preserve"> </v>
      </c>
      <c r="J56" s="11"/>
    </row>
    <row r="57" spans="1:10" ht="15.75" x14ac:dyDescent="0.25">
      <c r="A57" s="11"/>
      <c r="B57" s="11"/>
      <c r="C57" s="11"/>
      <c r="D57" s="11"/>
      <c r="E57" s="22"/>
      <c r="F57" s="817" t="str">
        <f t="shared" si="2"/>
        <v xml:space="preserve"> </v>
      </c>
      <c r="G57" s="142" t="str">
        <f t="shared" si="3"/>
        <v xml:space="preserve"> </v>
      </c>
      <c r="J57" s="11"/>
    </row>
    <row r="58" spans="1:10" ht="15.75" x14ac:dyDescent="0.25">
      <c r="A58" s="11"/>
      <c r="B58" s="11"/>
      <c r="C58" s="11"/>
      <c r="D58" s="11"/>
      <c r="E58" s="22"/>
      <c r="F58" s="817" t="str">
        <f t="shared" si="2"/>
        <v xml:space="preserve"> </v>
      </c>
      <c r="G58" s="142" t="str">
        <f t="shared" si="3"/>
        <v xml:space="preserve"> </v>
      </c>
      <c r="J58" s="11"/>
    </row>
    <row r="59" spans="1:10" ht="15.75" x14ac:dyDescent="0.25">
      <c r="A59" s="11"/>
      <c r="B59" s="11"/>
      <c r="C59" s="11"/>
      <c r="D59" s="11"/>
      <c r="E59" s="22"/>
      <c r="F59" s="817" t="str">
        <f t="shared" si="2"/>
        <v xml:space="preserve"> </v>
      </c>
      <c r="G59" s="142" t="str">
        <f t="shared" si="3"/>
        <v xml:space="preserve"> </v>
      </c>
      <c r="J59" s="11"/>
    </row>
    <row r="60" spans="1:10" ht="15.75" x14ac:dyDescent="0.25">
      <c r="A60" s="11"/>
      <c r="B60" s="11"/>
      <c r="C60" s="11"/>
      <c r="D60" s="11"/>
      <c r="E60" s="22"/>
      <c r="F60" s="817" t="str">
        <f t="shared" si="2"/>
        <v xml:space="preserve"> </v>
      </c>
      <c r="G60" s="142" t="str">
        <f t="shared" si="3"/>
        <v xml:space="preserve"> </v>
      </c>
      <c r="J60" s="11"/>
    </row>
    <row r="61" spans="1:10" ht="15.75" x14ac:dyDescent="0.25">
      <c r="A61" s="11"/>
      <c r="B61" s="11"/>
      <c r="C61" s="11"/>
      <c r="D61" s="11"/>
      <c r="E61" s="22"/>
      <c r="F61" s="817" t="str">
        <f t="shared" si="2"/>
        <v xml:space="preserve"> </v>
      </c>
      <c r="G61" s="142" t="str">
        <f t="shared" si="3"/>
        <v xml:space="preserve"> </v>
      </c>
      <c r="J61" s="11"/>
    </row>
    <row r="62" spans="1:10" ht="15.75" x14ac:dyDescent="0.25">
      <c r="A62" s="11"/>
      <c r="B62" s="11"/>
      <c r="C62" s="11"/>
      <c r="D62" s="11"/>
      <c r="E62" s="22"/>
      <c r="F62" s="817" t="str">
        <f t="shared" si="2"/>
        <v xml:space="preserve"> </v>
      </c>
      <c r="G62" s="142" t="str">
        <f t="shared" si="3"/>
        <v xml:space="preserve"> </v>
      </c>
      <c r="J62" s="11"/>
    </row>
    <row r="63" spans="1:10" ht="15.75" x14ac:dyDescent="0.25">
      <c r="A63" s="11"/>
      <c r="B63" s="11"/>
      <c r="C63" s="11"/>
      <c r="D63" s="11"/>
      <c r="E63" s="22"/>
      <c r="F63" s="817" t="str">
        <f t="shared" si="2"/>
        <v xml:space="preserve"> </v>
      </c>
      <c r="G63" s="142" t="str">
        <f t="shared" si="3"/>
        <v xml:space="preserve"> </v>
      </c>
      <c r="J63" s="11"/>
    </row>
    <row r="64" spans="1:10" ht="15.75" x14ac:dyDescent="0.25">
      <c r="A64" s="11"/>
      <c r="B64" s="11"/>
      <c r="C64" s="11"/>
      <c r="D64" s="11"/>
      <c r="E64" s="22"/>
      <c r="F64" s="817" t="str">
        <f t="shared" si="2"/>
        <v xml:space="preserve"> </v>
      </c>
      <c r="G64" s="142" t="str">
        <f t="shared" si="3"/>
        <v xml:space="preserve"> </v>
      </c>
      <c r="J64" s="11"/>
    </row>
    <row r="65" spans="1:10" ht="15.75" x14ac:dyDescent="0.25">
      <c r="A65" s="11"/>
      <c r="B65" s="11"/>
      <c r="C65" s="11"/>
      <c r="D65" s="11"/>
      <c r="E65" s="22"/>
      <c r="F65" s="817" t="str">
        <f t="shared" si="2"/>
        <v xml:space="preserve"> </v>
      </c>
      <c r="G65" s="142" t="str">
        <f t="shared" si="3"/>
        <v xml:space="preserve"> </v>
      </c>
      <c r="J65" s="11"/>
    </row>
    <row r="66" spans="1:10" ht="15.75" x14ac:dyDescent="0.25">
      <c r="A66" s="11"/>
      <c r="B66" s="11"/>
      <c r="C66" s="11"/>
      <c r="D66" s="11"/>
      <c r="E66" s="22"/>
      <c r="F66" s="817" t="str">
        <f t="shared" si="2"/>
        <v xml:space="preserve"> </v>
      </c>
      <c r="G66" s="142" t="str">
        <f t="shared" si="3"/>
        <v xml:space="preserve"> </v>
      </c>
      <c r="J66" s="11"/>
    </row>
    <row r="67" spans="1:10" ht="15.75" x14ac:dyDescent="0.25">
      <c r="A67" s="11"/>
      <c r="B67" s="11"/>
      <c r="C67" s="11"/>
      <c r="D67" s="11"/>
      <c r="E67" s="22"/>
      <c r="F67" s="817" t="str">
        <f t="shared" si="2"/>
        <v xml:space="preserve"> </v>
      </c>
      <c r="G67" s="142" t="str">
        <f t="shared" si="3"/>
        <v xml:space="preserve"> </v>
      </c>
      <c r="J67" s="11"/>
    </row>
    <row r="68" spans="1:10" ht="15.75" x14ac:dyDescent="0.25">
      <c r="A68" s="11"/>
      <c r="B68" s="11"/>
      <c r="C68" s="11"/>
      <c r="D68" s="11"/>
      <c r="E68" s="22"/>
      <c r="F68" s="817" t="str">
        <f t="shared" si="2"/>
        <v xml:space="preserve"> </v>
      </c>
      <c r="G68" s="142" t="str">
        <f t="shared" si="3"/>
        <v xml:space="preserve"> </v>
      </c>
      <c r="J68" s="11"/>
    </row>
    <row r="69" spans="1:10" ht="15.75" x14ac:dyDescent="0.25">
      <c r="A69" s="11"/>
      <c r="B69" s="11"/>
      <c r="C69" s="11"/>
      <c r="D69" s="11"/>
      <c r="E69" s="22"/>
      <c r="F69" s="817" t="str">
        <f t="shared" si="2"/>
        <v xml:space="preserve"> </v>
      </c>
      <c r="G69" s="142" t="str">
        <f t="shared" si="3"/>
        <v xml:space="preserve"> </v>
      </c>
      <c r="J69" s="11"/>
    </row>
    <row r="70" spans="1:10" ht="15.75" x14ac:dyDescent="0.25">
      <c r="A70" s="11"/>
      <c r="B70" s="11"/>
      <c r="C70" s="11"/>
      <c r="D70" s="11"/>
      <c r="E70" s="22"/>
      <c r="F70" s="817" t="str">
        <f t="shared" si="2"/>
        <v xml:space="preserve"> </v>
      </c>
      <c r="G70" s="142" t="str">
        <f t="shared" si="3"/>
        <v xml:space="preserve"> </v>
      </c>
      <c r="J70" s="11"/>
    </row>
    <row r="71" spans="1:10" ht="15.75" x14ac:dyDescent="0.25">
      <c r="A71" s="11"/>
      <c r="B71" s="11"/>
      <c r="C71" s="11"/>
      <c r="D71" s="11"/>
      <c r="E71" s="22"/>
      <c r="F71" s="817" t="str">
        <f t="shared" si="2"/>
        <v xml:space="preserve"> </v>
      </c>
      <c r="G71" s="142" t="str">
        <f t="shared" si="3"/>
        <v xml:space="preserve"> </v>
      </c>
      <c r="J71" s="11"/>
    </row>
    <row r="72" spans="1:10" ht="15.75" x14ac:dyDescent="0.25">
      <c r="A72" s="11"/>
      <c r="B72" s="11"/>
      <c r="C72" s="11"/>
      <c r="D72" s="11"/>
      <c r="E72" s="22"/>
      <c r="F72" s="817" t="str">
        <f t="shared" si="2"/>
        <v xml:space="preserve"> </v>
      </c>
      <c r="G72" s="142" t="str">
        <f t="shared" si="3"/>
        <v xml:space="preserve"> </v>
      </c>
      <c r="J72" s="11"/>
    </row>
    <row r="73" spans="1:10" ht="15.75" x14ac:dyDescent="0.25">
      <c r="A73" s="11"/>
      <c r="B73" s="11"/>
      <c r="C73" s="11"/>
      <c r="D73" s="11"/>
      <c r="E73" s="22"/>
      <c r="F73" s="817" t="str">
        <f t="shared" si="2"/>
        <v xml:space="preserve"> </v>
      </c>
      <c r="G73" s="142" t="str">
        <f t="shared" ref="G73:G136" si="4">IFERROR(E73/D73%," ")</f>
        <v xml:space="preserve"> </v>
      </c>
      <c r="J73" s="11"/>
    </row>
    <row r="74" spans="1:10" ht="15.75" x14ac:dyDescent="0.25">
      <c r="A74" s="11"/>
      <c r="B74" s="11"/>
      <c r="C74" s="11"/>
      <c r="D74" s="11"/>
      <c r="E74" s="22"/>
      <c r="F74" s="817" t="str">
        <f t="shared" si="2"/>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 xr:uid="{00000000-0004-0000-0900-000005000000}"/>
  </hyperlinks>
  <pageMargins left="0.70866141732283472" right="0.70866141732283472" top="0.70866141732283472" bottom="0.70866141732283472" header="0.51181102362204722" footer="0.31496062992125984"/>
  <pageSetup paperSize="9" scale="96" orientation="portrait" r:id="rId1"/>
  <headerFooter alignWithMargins="0">
    <oddFooter>&amp;L&amp;"Arial Narrow,Normál"&amp;8&amp;F/KM-AI-03&amp;C&amp;"Arial Narrow,Normál"&amp;8&amp;P/&amp;N&amp;R&amp;"Arial Narrow,Normál"&amp;8DigitAudit/Beszámoló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unka11">
    <pageSetUpPr fitToPage="1"/>
  </sheetPr>
  <dimension ref="A1:T94"/>
  <sheetViews>
    <sheetView showGridLines="0" zoomScaleNormal="100" workbookViewId="0"/>
  </sheetViews>
  <sheetFormatPr defaultRowHeight="16.5" x14ac:dyDescent="0.3"/>
  <cols>
    <col min="1" max="2" width="9" style="52"/>
    <col min="3" max="3" width="18.125" style="52" customWidth="1"/>
    <col min="4" max="4" width="10" style="52" customWidth="1"/>
    <col min="5" max="5" width="9" style="52"/>
    <col min="6" max="6" width="9.625" style="52" customWidth="1"/>
    <col min="7" max="9" width="9" style="52"/>
    <col min="10" max="10" width="11.75" style="52" customWidth="1"/>
    <col min="11" max="11" width="17.75" style="52" customWidth="1"/>
    <col min="12" max="12" width="9" style="52"/>
    <col min="13" max="13" width="10.375" style="52" bestFit="1" customWidth="1"/>
    <col min="14" max="14" width="15.25" style="52" customWidth="1"/>
    <col min="15" max="16384" width="9" style="52"/>
  </cols>
  <sheetData>
    <row r="1" spans="1:20" ht="16.5" customHeight="1" x14ac:dyDescent="0.3">
      <c r="A1" s="80" t="s">
        <v>98</v>
      </c>
      <c r="B1" s="47"/>
      <c r="C1" s="47"/>
      <c r="D1" s="47"/>
      <c r="E1" s="47"/>
      <c r="F1" s="47"/>
      <c r="G1" s="47"/>
      <c r="H1" s="47"/>
      <c r="I1" s="47"/>
      <c r="J1" s="47"/>
      <c r="K1" s="47"/>
      <c r="L1" s="47"/>
      <c r="M1" s="47"/>
    </row>
    <row r="2" spans="1:20" ht="16.5" customHeight="1" x14ac:dyDescent="0.3">
      <c r="A2" s="84"/>
      <c r="B2" s="84"/>
      <c r="C2" s="84"/>
      <c r="D2" s="745" t="str">
        <f>O15</f>
        <v>Ide írja az egyeztetés / vizsgálat szöveges értékelését</v>
      </c>
      <c r="E2" s="745" t="str">
        <f>O17</f>
        <v>Ide írja a következtetés szövegét</v>
      </c>
      <c r="F2" s="84"/>
      <c r="G2" s="84"/>
      <c r="H2" s="84"/>
      <c r="I2" s="84"/>
      <c r="J2" s="84"/>
      <c r="K2" s="84"/>
      <c r="L2" s="84"/>
      <c r="M2" s="84"/>
      <c r="N2" s="48" t="s">
        <v>32</v>
      </c>
    </row>
    <row r="3" spans="1:20" ht="16.5" customHeight="1" x14ac:dyDescent="0.3">
      <c r="A3" s="47"/>
      <c r="B3" s="47"/>
      <c r="C3" s="47"/>
      <c r="D3" s="47"/>
      <c r="E3" s="47"/>
      <c r="F3" s="47"/>
      <c r="G3" s="84" t="s">
        <v>215</v>
      </c>
      <c r="H3" s="84"/>
      <c r="I3" s="47"/>
      <c r="J3" s="47"/>
      <c r="K3" s="47"/>
      <c r="L3" s="47"/>
      <c r="M3" s="49"/>
      <c r="N3" s="730" t="s">
        <v>660</v>
      </c>
      <c r="O3" s="122" t="s">
        <v>34</v>
      </c>
    </row>
    <row r="4" spans="1:20" ht="16.5" customHeight="1" x14ac:dyDescent="0.3">
      <c r="A4" s="134" t="s">
        <v>638</v>
      </c>
      <c r="B4" s="47"/>
      <c r="C4" s="47"/>
      <c r="D4" s="47"/>
      <c r="E4" s="47"/>
      <c r="F4" s="47"/>
      <c r="G4" s="47"/>
      <c r="H4" s="47"/>
      <c r="I4" s="47"/>
      <c r="J4" s="47"/>
      <c r="K4" s="47"/>
      <c r="L4" s="47"/>
      <c r="M4" s="47"/>
      <c r="N4" s="76" t="s">
        <v>96</v>
      </c>
      <c r="O4" s="122" t="s">
        <v>151</v>
      </c>
    </row>
    <row r="5" spans="1:20" ht="16.5" customHeight="1" x14ac:dyDescent="0.3">
      <c r="A5" s="123">
        <f>Alapa!C17</f>
        <v>0</v>
      </c>
      <c r="B5" s="130"/>
      <c r="C5" s="130"/>
      <c r="D5" s="130"/>
      <c r="E5" s="130"/>
      <c r="F5" s="130"/>
      <c r="G5" s="130"/>
      <c r="H5" s="123" t="s">
        <v>1</v>
      </c>
      <c r="I5" s="769">
        <f>Alapa!C15</f>
        <v>0</v>
      </c>
      <c r="J5" s="146"/>
      <c r="K5" s="146"/>
      <c r="L5" s="130"/>
      <c r="M5" s="131"/>
      <c r="N5" s="76" t="s">
        <v>97</v>
      </c>
      <c r="O5" s="122" t="s">
        <v>9</v>
      </c>
    </row>
    <row r="6" spans="1:20" ht="16.5" customHeight="1" x14ac:dyDescent="0.3">
      <c r="A6" s="128" t="str">
        <f>"Fordulónap: "&amp;Alapa!C12</f>
        <v xml:space="preserve">Fordulónap: </v>
      </c>
      <c r="B6" s="147"/>
      <c r="C6" s="147"/>
      <c r="D6" s="147"/>
      <c r="E6" s="147"/>
      <c r="F6" s="147"/>
      <c r="G6" s="147"/>
      <c r="H6" s="123" t="s">
        <v>2</v>
      </c>
      <c r="I6" s="554" t="str">
        <f>IFERROR(VLOOKUP(O9,Alapa!$K$2:$M$11,3),"")</f>
        <v/>
      </c>
      <c r="J6" s="146"/>
      <c r="K6" s="123" t="s">
        <v>10</v>
      </c>
      <c r="L6" s="124" t="str">
        <f>IF(Alapa!$M$2=0," ",Alapa!$M$2)</f>
        <v xml:space="preserve"> </v>
      </c>
      <c r="M6" s="131"/>
      <c r="N6" s="76" t="s">
        <v>98</v>
      </c>
      <c r="O6" s="122" t="s">
        <v>629</v>
      </c>
    </row>
    <row r="7" spans="1:20" ht="16.5" customHeight="1" x14ac:dyDescent="0.3">
      <c r="A7" s="143"/>
      <c r="B7" s="143"/>
      <c r="C7" s="143"/>
      <c r="D7" s="143"/>
      <c r="E7" s="143"/>
      <c r="F7" s="143"/>
      <c r="G7" s="143"/>
      <c r="H7" s="143"/>
      <c r="I7" s="143"/>
      <c r="J7" s="143"/>
      <c r="K7" s="143"/>
      <c r="L7" s="143"/>
      <c r="M7" s="143"/>
      <c r="N7" s="76" t="s">
        <v>99</v>
      </c>
      <c r="O7" s="122" t="s">
        <v>190</v>
      </c>
    </row>
    <row r="8" spans="1:20" ht="16.5" customHeight="1" thickBot="1" x14ac:dyDescent="0.35">
      <c r="A8" s="255" t="s">
        <v>480</v>
      </c>
      <c r="B8" s="255"/>
      <c r="C8" s="255" t="s">
        <v>643</v>
      </c>
      <c r="D8" s="255"/>
      <c r="E8" s="255"/>
      <c r="F8" s="255"/>
      <c r="G8" s="255"/>
      <c r="H8" s="255"/>
      <c r="I8" s="255"/>
      <c r="J8" s="513" t="s">
        <v>0</v>
      </c>
      <c r="K8" s="213"/>
      <c r="L8" s="294"/>
      <c r="M8" s="149" t="s">
        <v>216</v>
      </c>
      <c r="N8" s="76" t="s">
        <v>100</v>
      </c>
      <c r="O8" s="122" t="s">
        <v>642</v>
      </c>
    </row>
    <row r="9" spans="1:20" ht="16.5" customHeight="1" thickBot="1" x14ac:dyDescent="0.35">
      <c r="A9" s="1180" t="s">
        <v>644</v>
      </c>
      <c r="B9" s="1182" t="s">
        <v>286</v>
      </c>
      <c r="C9" s="1184" t="s">
        <v>31</v>
      </c>
      <c r="D9" s="514" t="s">
        <v>645</v>
      </c>
      <c r="E9" s="1182" t="s">
        <v>646</v>
      </c>
      <c r="F9" s="1182" t="s">
        <v>484</v>
      </c>
      <c r="G9" s="1182" t="s">
        <v>647</v>
      </c>
      <c r="H9" s="1182" t="s">
        <v>648</v>
      </c>
      <c r="I9" s="1182" t="s">
        <v>954</v>
      </c>
      <c r="J9" s="1182" t="s">
        <v>649</v>
      </c>
      <c r="K9" s="1177" t="s">
        <v>650</v>
      </c>
      <c r="L9" s="1178"/>
      <c r="M9" s="1179"/>
      <c r="N9" s="555" t="s">
        <v>2</v>
      </c>
      <c r="O9" s="673">
        <v>2</v>
      </c>
    </row>
    <row r="10" spans="1:20" ht="25.5" x14ac:dyDescent="0.3">
      <c r="A10" s="1181"/>
      <c r="B10" s="1183"/>
      <c r="C10" s="1185"/>
      <c r="D10" s="517"/>
      <c r="E10" s="1183"/>
      <c r="F10" s="1183"/>
      <c r="G10" s="1183"/>
      <c r="H10" s="1183"/>
      <c r="I10" s="1183"/>
      <c r="J10" s="1183"/>
      <c r="K10" s="516" t="s">
        <v>651</v>
      </c>
      <c r="L10" s="516" t="s">
        <v>500</v>
      </c>
      <c r="M10" s="518" t="s">
        <v>652</v>
      </c>
    </row>
    <row r="11" spans="1:20" ht="16.5" customHeight="1" x14ac:dyDescent="0.3">
      <c r="A11" s="185" t="s">
        <v>201</v>
      </c>
      <c r="B11" s="519"/>
      <c r="C11" s="520"/>
      <c r="D11" s="520"/>
      <c r="E11" s="290"/>
      <c r="F11" s="160"/>
      <c r="G11" s="160"/>
      <c r="H11" s="160"/>
      <c r="I11" s="160"/>
      <c r="J11" s="168">
        <f>F11-G11-H11+I11</f>
        <v>0</v>
      </c>
      <c r="K11" s="520"/>
      <c r="L11" s="160"/>
      <c r="M11" s="161">
        <f>IF(L11=0,0,L11-J11)</f>
        <v>0</v>
      </c>
    </row>
    <row r="12" spans="1:20" ht="16.5" customHeight="1" x14ac:dyDescent="0.3">
      <c r="A12" s="185" t="s">
        <v>203</v>
      </c>
      <c r="B12" s="519"/>
      <c r="C12" s="520"/>
      <c r="D12" s="520"/>
      <c r="E12" s="290"/>
      <c r="F12" s="160"/>
      <c r="G12" s="160"/>
      <c r="H12" s="160"/>
      <c r="I12" s="160"/>
      <c r="J12" s="168">
        <f t="shared" ref="J12:J30" si="0">F12-G12-H12+I12</f>
        <v>0</v>
      </c>
      <c r="K12" s="520"/>
      <c r="L12" s="160"/>
      <c r="M12" s="161">
        <f t="shared" ref="M12:M30" si="1">IF(L12=0,0,L12-J12)</f>
        <v>0</v>
      </c>
    </row>
    <row r="13" spans="1:20" ht="16.5" customHeight="1" x14ac:dyDescent="0.3">
      <c r="A13" s="185" t="s">
        <v>205</v>
      </c>
      <c r="B13" s="519"/>
      <c r="C13" s="520"/>
      <c r="D13" s="520"/>
      <c r="E13" s="290"/>
      <c r="F13" s="160"/>
      <c r="G13" s="160"/>
      <c r="H13" s="160"/>
      <c r="I13" s="160"/>
      <c r="J13" s="168">
        <f t="shared" si="0"/>
        <v>0</v>
      </c>
      <c r="K13" s="520"/>
      <c r="L13" s="160"/>
      <c r="M13" s="161">
        <f t="shared" si="1"/>
        <v>0</v>
      </c>
    </row>
    <row r="14" spans="1:20" ht="16.5" customHeight="1" x14ac:dyDescent="0.3">
      <c r="A14" s="185" t="s">
        <v>239</v>
      </c>
      <c r="B14" s="519"/>
      <c r="C14" s="520"/>
      <c r="D14" s="520"/>
      <c r="E14" s="290"/>
      <c r="F14" s="160"/>
      <c r="G14" s="160"/>
      <c r="H14" s="160"/>
      <c r="I14" s="160"/>
      <c r="J14" s="168">
        <f>F14-G14-H14+I14</f>
        <v>0</v>
      </c>
      <c r="K14" s="520"/>
      <c r="L14" s="160"/>
      <c r="M14" s="161">
        <f t="shared" si="1"/>
        <v>0</v>
      </c>
      <c r="O14" s="15" t="s">
        <v>185</v>
      </c>
      <c r="P14" s="36"/>
      <c r="Q14" s="36"/>
      <c r="R14" s="36"/>
      <c r="S14" s="36"/>
      <c r="T14" s="12"/>
    </row>
    <row r="15" spans="1:20" ht="16.5" customHeight="1" x14ac:dyDescent="0.3">
      <c r="A15" s="185" t="s">
        <v>240</v>
      </c>
      <c r="B15" s="519"/>
      <c r="C15" s="520"/>
      <c r="D15" s="520"/>
      <c r="E15" s="290"/>
      <c r="F15" s="160"/>
      <c r="G15" s="160"/>
      <c r="H15" s="160"/>
      <c r="I15" s="160"/>
      <c r="J15" s="168">
        <f t="shared" si="0"/>
        <v>0</v>
      </c>
      <c r="K15" s="520"/>
      <c r="L15" s="160"/>
      <c r="M15" s="161">
        <f t="shared" si="1"/>
        <v>0</v>
      </c>
      <c r="O15" s="68" t="s">
        <v>186</v>
      </c>
      <c r="P15" s="23"/>
      <c r="Q15" s="23"/>
      <c r="R15" s="17"/>
      <c r="S15" s="17"/>
      <c r="T15" s="18"/>
    </row>
    <row r="16" spans="1:20" ht="16.5" customHeight="1" x14ac:dyDescent="0.3">
      <c r="A16" s="185" t="s">
        <v>250</v>
      </c>
      <c r="B16" s="519"/>
      <c r="C16" s="520"/>
      <c r="D16" s="520"/>
      <c r="E16" s="290"/>
      <c r="F16" s="160"/>
      <c r="G16" s="160"/>
      <c r="H16" s="160"/>
      <c r="I16" s="160"/>
      <c r="J16" s="168">
        <f t="shared" si="0"/>
        <v>0</v>
      </c>
      <c r="K16" s="520"/>
      <c r="L16" s="160"/>
      <c r="M16" s="161">
        <f t="shared" si="1"/>
        <v>0</v>
      </c>
      <c r="O16" s="16" t="s">
        <v>4</v>
      </c>
      <c r="P16" s="8"/>
      <c r="Q16" s="8"/>
      <c r="R16" s="7"/>
      <c r="S16" s="7"/>
      <c r="T16" s="12"/>
    </row>
    <row r="17" spans="1:20" ht="16.5" customHeight="1" x14ac:dyDescent="0.3">
      <c r="A17" s="185" t="s">
        <v>252</v>
      </c>
      <c r="B17" s="519"/>
      <c r="C17" s="520"/>
      <c r="D17" s="520"/>
      <c r="E17" s="290"/>
      <c r="F17" s="160"/>
      <c r="G17" s="160"/>
      <c r="H17" s="160"/>
      <c r="I17" s="160"/>
      <c r="J17" s="168">
        <f t="shared" si="0"/>
        <v>0</v>
      </c>
      <c r="K17" s="520"/>
      <c r="L17" s="160"/>
      <c r="M17" s="161">
        <f t="shared" si="1"/>
        <v>0</v>
      </c>
      <c r="O17" s="68" t="s">
        <v>38</v>
      </c>
      <c r="P17" s="23"/>
      <c r="Q17" s="23"/>
      <c r="R17" s="17"/>
      <c r="S17" s="17"/>
      <c r="T17" s="18"/>
    </row>
    <row r="18" spans="1:20" ht="16.5" customHeight="1" x14ac:dyDescent="0.3">
      <c r="A18" s="185" t="s">
        <v>254</v>
      </c>
      <c r="B18" s="519"/>
      <c r="C18" s="520"/>
      <c r="D18" s="520"/>
      <c r="E18" s="290"/>
      <c r="F18" s="160"/>
      <c r="G18" s="160"/>
      <c r="H18" s="160"/>
      <c r="I18" s="160"/>
      <c r="J18" s="168">
        <f t="shared" si="0"/>
        <v>0</v>
      </c>
      <c r="K18" s="520"/>
      <c r="L18" s="160"/>
      <c r="M18" s="161">
        <f t="shared" si="1"/>
        <v>0</v>
      </c>
      <c r="O18" s="67"/>
      <c r="P18" s="67"/>
      <c r="Q18" s="8"/>
      <c r="R18" s="7"/>
      <c r="S18" s="7"/>
      <c r="T18" s="12"/>
    </row>
    <row r="19" spans="1:20" ht="16.5" customHeight="1" x14ac:dyDescent="0.3">
      <c r="A19" s="185" t="s">
        <v>256</v>
      </c>
      <c r="B19" s="519"/>
      <c r="C19" s="520"/>
      <c r="D19" s="520"/>
      <c r="E19" s="290"/>
      <c r="F19" s="160"/>
      <c r="G19" s="160"/>
      <c r="H19" s="160"/>
      <c r="I19" s="160"/>
      <c r="J19" s="168">
        <f t="shared" si="0"/>
        <v>0</v>
      </c>
      <c r="K19" s="520"/>
      <c r="L19" s="160"/>
      <c r="M19" s="161">
        <f t="shared" si="1"/>
        <v>0</v>
      </c>
    </row>
    <row r="20" spans="1:20" ht="16.5" customHeight="1" x14ac:dyDescent="0.3">
      <c r="A20" s="185" t="s">
        <v>258</v>
      </c>
      <c r="B20" s="519"/>
      <c r="C20" s="520"/>
      <c r="D20" s="520"/>
      <c r="E20" s="290"/>
      <c r="F20" s="160"/>
      <c r="G20" s="160"/>
      <c r="H20" s="160"/>
      <c r="I20" s="160"/>
      <c r="J20" s="168">
        <f t="shared" si="0"/>
        <v>0</v>
      </c>
      <c r="K20" s="520"/>
      <c r="L20" s="160"/>
      <c r="M20" s="161">
        <f t="shared" si="1"/>
        <v>0</v>
      </c>
    </row>
    <row r="21" spans="1:20" ht="16.5" customHeight="1" x14ac:dyDescent="0.3">
      <c r="A21" s="185" t="s">
        <v>261</v>
      </c>
      <c r="B21" s="519"/>
      <c r="C21" s="520"/>
      <c r="D21" s="520"/>
      <c r="E21" s="290"/>
      <c r="F21" s="160"/>
      <c r="G21" s="160"/>
      <c r="H21" s="160"/>
      <c r="I21" s="160"/>
      <c r="J21" s="168">
        <f t="shared" si="0"/>
        <v>0</v>
      </c>
      <c r="K21" s="520"/>
      <c r="L21" s="160"/>
      <c r="M21" s="161">
        <f t="shared" si="1"/>
        <v>0</v>
      </c>
    </row>
    <row r="22" spans="1:20" ht="16.5" customHeight="1" x14ac:dyDescent="0.3">
      <c r="A22" s="185" t="s">
        <v>360</v>
      </c>
      <c r="B22" s="519"/>
      <c r="C22" s="520"/>
      <c r="D22" s="520"/>
      <c r="E22" s="290"/>
      <c r="F22" s="160"/>
      <c r="G22" s="160"/>
      <c r="H22" s="160"/>
      <c r="I22" s="160"/>
      <c r="J22" s="168">
        <f t="shared" si="0"/>
        <v>0</v>
      </c>
      <c r="K22" s="520"/>
      <c r="L22" s="160"/>
      <c r="M22" s="161">
        <f t="shared" si="1"/>
        <v>0</v>
      </c>
    </row>
    <row r="23" spans="1:20" ht="16.5" customHeight="1" x14ac:dyDescent="0.3">
      <c r="A23" s="185" t="s">
        <v>362</v>
      </c>
      <c r="B23" s="519"/>
      <c r="C23" s="520"/>
      <c r="D23" s="520"/>
      <c r="E23" s="290"/>
      <c r="F23" s="160"/>
      <c r="G23" s="160"/>
      <c r="H23" s="160"/>
      <c r="I23" s="160"/>
      <c r="J23" s="168">
        <f t="shared" si="0"/>
        <v>0</v>
      </c>
      <c r="K23" s="520"/>
      <c r="L23" s="160"/>
      <c r="M23" s="161">
        <f t="shared" si="1"/>
        <v>0</v>
      </c>
    </row>
    <row r="24" spans="1:20" ht="16.5" customHeight="1" x14ac:dyDescent="0.3">
      <c r="A24" s="185" t="s">
        <v>364</v>
      </c>
      <c r="B24" s="519"/>
      <c r="C24" s="520"/>
      <c r="D24" s="520"/>
      <c r="E24" s="290"/>
      <c r="F24" s="160"/>
      <c r="G24" s="160"/>
      <c r="H24" s="160"/>
      <c r="I24" s="160"/>
      <c r="J24" s="168">
        <f t="shared" si="0"/>
        <v>0</v>
      </c>
      <c r="K24" s="520"/>
      <c r="L24" s="160"/>
      <c r="M24" s="161">
        <f t="shared" si="1"/>
        <v>0</v>
      </c>
    </row>
    <row r="25" spans="1:20" ht="16.5" customHeight="1" x14ac:dyDescent="0.3">
      <c r="A25" s="185" t="s">
        <v>366</v>
      </c>
      <c r="B25" s="519"/>
      <c r="C25" s="520"/>
      <c r="D25" s="520"/>
      <c r="E25" s="290"/>
      <c r="F25" s="160"/>
      <c r="G25" s="160"/>
      <c r="H25" s="160"/>
      <c r="I25" s="160"/>
      <c r="J25" s="168">
        <f t="shared" si="0"/>
        <v>0</v>
      </c>
      <c r="K25" s="520"/>
      <c r="L25" s="160"/>
      <c r="M25" s="161">
        <f t="shared" si="1"/>
        <v>0</v>
      </c>
    </row>
    <row r="26" spans="1:20" ht="16.5" customHeight="1" x14ac:dyDescent="0.3">
      <c r="A26" s="185" t="s">
        <v>367</v>
      </c>
      <c r="B26" s="519"/>
      <c r="C26" s="520"/>
      <c r="D26" s="520"/>
      <c r="E26" s="290"/>
      <c r="F26" s="160"/>
      <c r="G26" s="160"/>
      <c r="H26" s="160"/>
      <c r="I26" s="160"/>
      <c r="J26" s="168">
        <f t="shared" si="0"/>
        <v>0</v>
      </c>
      <c r="K26" s="520"/>
      <c r="L26" s="160"/>
      <c r="M26" s="161">
        <f t="shared" si="1"/>
        <v>0</v>
      </c>
    </row>
    <row r="27" spans="1:20" ht="16.5" customHeight="1" x14ac:dyDescent="0.3">
      <c r="A27" s="185" t="s">
        <v>368</v>
      </c>
      <c r="B27" s="519"/>
      <c r="C27" s="520"/>
      <c r="D27" s="520"/>
      <c r="E27" s="290"/>
      <c r="F27" s="160"/>
      <c r="G27" s="160"/>
      <c r="H27" s="160"/>
      <c r="I27" s="160"/>
      <c r="J27" s="168">
        <f t="shared" si="0"/>
        <v>0</v>
      </c>
      <c r="K27" s="520"/>
      <c r="L27" s="160"/>
      <c r="M27" s="161">
        <f t="shared" si="1"/>
        <v>0</v>
      </c>
    </row>
    <row r="28" spans="1:20" ht="16.5" customHeight="1" x14ac:dyDescent="0.3">
      <c r="A28" s="185" t="s">
        <v>369</v>
      </c>
      <c r="B28" s="519"/>
      <c r="C28" s="520"/>
      <c r="D28" s="520"/>
      <c r="E28" s="290"/>
      <c r="F28" s="160"/>
      <c r="G28" s="160"/>
      <c r="H28" s="160"/>
      <c r="I28" s="160"/>
      <c r="J28" s="168">
        <f t="shared" si="0"/>
        <v>0</v>
      </c>
      <c r="K28" s="520"/>
      <c r="L28" s="160"/>
      <c r="M28" s="161">
        <f t="shared" si="1"/>
        <v>0</v>
      </c>
    </row>
    <row r="29" spans="1:20" ht="16.5" customHeight="1" x14ac:dyDescent="0.3">
      <c r="A29" s="185" t="s">
        <v>370</v>
      </c>
      <c r="B29" s="519"/>
      <c r="C29" s="520"/>
      <c r="D29" s="520"/>
      <c r="E29" s="290"/>
      <c r="F29" s="160"/>
      <c r="G29" s="160"/>
      <c r="H29" s="160"/>
      <c r="I29" s="160"/>
      <c r="J29" s="168">
        <f t="shared" si="0"/>
        <v>0</v>
      </c>
      <c r="K29" s="520"/>
      <c r="L29" s="160"/>
      <c r="M29" s="161">
        <f t="shared" si="1"/>
        <v>0</v>
      </c>
    </row>
    <row r="30" spans="1:20" ht="16.5" customHeight="1" x14ac:dyDescent="0.3">
      <c r="A30" s="185" t="s">
        <v>371</v>
      </c>
      <c r="B30" s="519"/>
      <c r="C30" s="520"/>
      <c r="D30" s="520"/>
      <c r="E30" s="290"/>
      <c r="F30" s="160"/>
      <c r="G30" s="160"/>
      <c r="H30" s="160"/>
      <c r="I30" s="160"/>
      <c r="J30" s="168">
        <f t="shared" si="0"/>
        <v>0</v>
      </c>
      <c r="K30" s="520"/>
      <c r="L30" s="160"/>
      <c r="M30" s="161">
        <f t="shared" si="1"/>
        <v>0</v>
      </c>
    </row>
    <row r="31" spans="1:20" ht="16.5" customHeight="1" thickBot="1" x14ac:dyDescent="0.35">
      <c r="A31" s="400" t="s">
        <v>224</v>
      </c>
      <c r="B31" s="521"/>
      <c r="C31" s="399"/>
      <c r="D31" s="399"/>
      <c r="E31" s="399"/>
      <c r="F31" s="177">
        <f>SUM(F11:F30)</f>
        <v>0</v>
      </c>
      <c r="G31" s="177">
        <f>SUM(G11:G30)</f>
        <v>0</v>
      </c>
      <c r="H31" s="177">
        <f>SUM(H11:H30)</f>
        <v>0</v>
      </c>
      <c r="I31" s="177">
        <f>SUM(I11:I30)</f>
        <v>0</v>
      </c>
      <c r="J31" s="177">
        <f>SUM(J11:J30)</f>
        <v>0</v>
      </c>
      <c r="K31" s="522"/>
      <c r="L31" s="177">
        <f>SUM(L11:L30)</f>
        <v>0</v>
      </c>
      <c r="M31" s="523">
        <f>SUM(M11:M30)</f>
        <v>0</v>
      </c>
    </row>
    <row r="32" spans="1:20"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sheetData>
  <mergeCells count="10">
    <mergeCell ref="H9:H10"/>
    <mergeCell ref="I9:I10"/>
    <mergeCell ref="J9:J10"/>
    <mergeCell ref="K9:M9"/>
    <mergeCell ref="A9:A10"/>
    <mergeCell ref="B9:B10"/>
    <mergeCell ref="C9:C10"/>
    <mergeCell ref="E9:E10"/>
    <mergeCell ref="F9:F10"/>
    <mergeCell ref="G9:G10"/>
  </mergeCells>
  <hyperlinks>
    <hyperlink ref="N3" location="Tartalom!A1" display="Tartalom " xr:uid="{00000000-0004-0000-0A00-000005000000}"/>
  </hyperlinks>
  <pageMargins left="0.70866141732283472" right="0.70866141732283472" top="0.74803149606299213" bottom="0.74803149606299213" header="0.31496062992125984" footer="0.31496062992125984"/>
  <pageSetup paperSize="9" scale="92" orientation="landscape" verticalDpi="300" r:id="rId1"/>
  <headerFooter>
    <oddFooter>&amp;L&amp;"Arial Narrow,Normál"&amp;8&amp;F/&amp;A&amp;C&amp;"Arial Narrow,Normál"&amp;8&amp;P/&amp;N&amp;R&amp;"Arial Narrow,Normál"&amp;8DigitAudit/Beszámoló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unka12"/>
  <dimension ref="A1:R99"/>
  <sheetViews>
    <sheetView showGridLines="0" zoomScaleNormal="100" workbookViewId="0"/>
  </sheetViews>
  <sheetFormatPr defaultRowHeight="16.5" x14ac:dyDescent="0.3"/>
  <cols>
    <col min="1" max="1" width="11.5" style="52" customWidth="1"/>
    <col min="2" max="2" width="18" style="52" customWidth="1"/>
    <col min="3" max="11" width="9" style="52"/>
    <col min="12" max="12" width="14.875" style="52" customWidth="1"/>
    <col min="13" max="16384" width="9" style="52"/>
  </cols>
  <sheetData>
    <row r="1" spans="1:18" s="197" customFormat="1" ht="16.5" customHeight="1" x14ac:dyDescent="0.25">
      <c r="A1" s="80" t="s">
        <v>99</v>
      </c>
      <c r="B1" s="84"/>
      <c r="C1" s="53"/>
      <c r="D1" s="53"/>
      <c r="E1" s="53"/>
      <c r="F1" s="53"/>
      <c r="G1" s="53"/>
      <c r="H1" s="53"/>
      <c r="I1" s="53"/>
      <c r="J1" s="53"/>
      <c r="K1" s="53"/>
    </row>
    <row r="2" spans="1:18" s="197" customFormat="1" ht="16.5" customHeight="1" x14ac:dyDescent="0.3">
      <c r="A2" s="84"/>
      <c r="B2" s="84"/>
      <c r="C2" s="84"/>
      <c r="D2" s="745" t="str">
        <f>M15</f>
        <v>Ide írja az egyeztetés / vizsgálat szöveges értékelését</v>
      </c>
      <c r="E2" s="745" t="str">
        <f>M17</f>
        <v>Ide írja a következtetés szövegét</v>
      </c>
      <c r="F2" s="84"/>
      <c r="G2" s="84"/>
      <c r="H2" s="84"/>
      <c r="I2" s="84"/>
      <c r="J2" s="84"/>
      <c r="K2" s="84"/>
      <c r="L2" s="48" t="s">
        <v>32</v>
      </c>
    </row>
    <row r="3" spans="1:18" s="197" customFormat="1" ht="16.5" customHeight="1" x14ac:dyDescent="0.25">
      <c r="A3" s="53"/>
      <c r="B3" s="53"/>
      <c r="C3" s="53"/>
      <c r="D3" s="53"/>
      <c r="E3" s="84" t="s">
        <v>215</v>
      </c>
      <c r="F3" s="53"/>
      <c r="G3" s="53"/>
      <c r="H3" s="53"/>
      <c r="I3" s="53"/>
      <c r="J3" s="53"/>
      <c r="K3" s="53"/>
      <c r="L3" s="730" t="s">
        <v>660</v>
      </c>
      <c r="M3" s="122" t="s">
        <v>34</v>
      </c>
    </row>
    <row r="4" spans="1:18" ht="16.5" customHeight="1" x14ac:dyDescent="0.3">
      <c r="A4" s="134" t="s">
        <v>639</v>
      </c>
      <c r="B4" s="47"/>
      <c r="C4" s="47"/>
      <c r="D4" s="47"/>
      <c r="E4" s="47"/>
      <c r="F4" s="47"/>
      <c r="G4" s="47"/>
      <c r="H4" s="47"/>
      <c r="I4" s="47"/>
      <c r="J4" s="47"/>
      <c r="K4" s="47"/>
      <c r="L4" s="730" t="s">
        <v>96</v>
      </c>
      <c r="M4" s="122" t="s">
        <v>151</v>
      </c>
    </row>
    <row r="5" spans="1:18" ht="16.5" customHeight="1" x14ac:dyDescent="0.3">
      <c r="A5" s="123">
        <f>Alapa!C17</f>
        <v>0</v>
      </c>
      <c r="B5" s="130"/>
      <c r="C5" s="130"/>
      <c r="D5" s="130"/>
      <c r="E5" s="130"/>
      <c r="F5" s="123" t="s">
        <v>1</v>
      </c>
      <c r="G5" s="769">
        <f>Alapa!C15</f>
        <v>0</v>
      </c>
      <c r="H5" s="125"/>
      <c r="I5" s="125"/>
      <c r="J5" s="146"/>
      <c r="K5" s="131"/>
      <c r="L5" s="730" t="s">
        <v>97</v>
      </c>
      <c r="M5" s="122" t="s">
        <v>9</v>
      </c>
    </row>
    <row r="6" spans="1:18" ht="16.5" customHeight="1" x14ac:dyDescent="0.3">
      <c r="A6" s="128" t="str">
        <f>"Fordulónap: "&amp;Alapa!C12</f>
        <v xml:space="preserve">Fordulónap: </v>
      </c>
      <c r="B6" s="147"/>
      <c r="C6" s="147"/>
      <c r="D6" s="147"/>
      <c r="E6" s="147"/>
      <c r="F6" s="123" t="s">
        <v>2</v>
      </c>
      <c r="G6" s="554" t="str">
        <f>IFERROR(VLOOKUP(M9,Alapa!$K$2:$M$11,3),"")</f>
        <v/>
      </c>
      <c r="H6" s="146"/>
      <c r="I6" s="123" t="s">
        <v>10</v>
      </c>
      <c r="J6" s="124" t="str">
        <f>IF(Alapa!$M$2=0," ",Alapa!$M$2)</f>
        <v xml:space="preserve"> </v>
      </c>
      <c r="K6" s="131"/>
      <c r="L6" s="730" t="s">
        <v>98</v>
      </c>
      <c r="M6" s="122" t="s">
        <v>629</v>
      </c>
    </row>
    <row r="7" spans="1:18" ht="16.5" customHeight="1" x14ac:dyDescent="0.3">
      <c r="A7" s="143"/>
      <c r="B7" s="143"/>
      <c r="C7" s="143"/>
      <c r="D7" s="143"/>
      <c r="E7" s="143"/>
      <c r="F7" s="143"/>
      <c r="G7" s="143"/>
      <c r="H7" s="143"/>
      <c r="I7" s="143"/>
      <c r="J7" s="143"/>
      <c r="K7" s="143"/>
      <c r="L7" s="730" t="s">
        <v>99</v>
      </c>
      <c r="M7" s="122" t="s">
        <v>190</v>
      </c>
    </row>
    <row r="8" spans="1:18" ht="16.5" customHeight="1" thickBot="1" x14ac:dyDescent="0.35">
      <c r="A8" s="121" t="s">
        <v>519</v>
      </c>
      <c r="B8" s="180"/>
      <c r="C8" s="180"/>
      <c r="D8" s="440"/>
      <c r="E8" s="440"/>
      <c r="F8" s="440"/>
      <c r="G8" s="440"/>
      <c r="H8" s="440"/>
      <c r="I8" s="440"/>
      <c r="J8" s="440"/>
      <c r="K8" s="440"/>
      <c r="L8" s="730" t="s">
        <v>100</v>
      </c>
      <c r="M8" s="122" t="s">
        <v>642</v>
      </c>
    </row>
    <row r="9" spans="1:18" ht="27.75" thickBot="1" x14ac:dyDescent="0.35">
      <c r="A9" s="387" t="s">
        <v>228</v>
      </c>
      <c r="B9" s="441" t="s">
        <v>229</v>
      </c>
      <c r="C9" s="441" t="s">
        <v>520</v>
      </c>
      <c r="D9" s="441" t="s">
        <v>521</v>
      </c>
      <c r="E9" s="441" t="s">
        <v>522</v>
      </c>
      <c r="F9" s="441" t="s">
        <v>523</v>
      </c>
      <c r="G9" s="441" t="s">
        <v>524</v>
      </c>
      <c r="H9" s="441" t="s">
        <v>220</v>
      </c>
      <c r="I9" s="441" t="s">
        <v>237</v>
      </c>
      <c r="J9" s="442" t="s">
        <v>222</v>
      </c>
      <c r="K9" s="501"/>
      <c r="L9" s="555" t="s">
        <v>2</v>
      </c>
      <c r="M9" s="673">
        <v>2</v>
      </c>
    </row>
    <row r="10" spans="1:18" x14ac:dyDescent="0.3">
      <c r="A10" s="190" t="s">
        <v>201</v>
      </c>
      <c r="B10" s="443"/>
      <c r="C10" s="444"/>
      <c r="D10" s="444"/>
      <c r="E10" s="444"/>
      <c r="F10" s="444"/>
      <c r="G10" s="444"/>
      <c r="H10" s="445">
        <f>SUM(C10:G10)</f>
        <v>0</v>
      </c>
      <c r="I10" s="444"/>
      <c r="J10" s="446">
        <f>H10-I10</f>
        <v>0</v>
      </c>
      <c r="K10" s="501"/>
    </row>
    <row r="11" spans="1:18" ht="16.5" customHeight="1" x14ac:dyDescent="0.3">
      <c r="A11" s="190" t="s">
        <v>203</v>
      </c>
      <c r="B11" s="443"/>
      <c r="C11" s="444"/>
      <c r="D11" s="444"/>
      <c r="E11" s="444"/>
      <c r="F11" s="444"/>
      <c r="G11" s="444"/>
      <c r="H11" s="445">
        <f>SUM(C11:G11)</f>
        <v>0</v>
      </c>
      <c r="I11" s="444"/>
      <c r="J11" s="446">
        <f>H11-I11</f>
        <v>0</v>
      </c>
      <c r="K11" s="501"/>
    </row>
    <row r="12" spans="1:18" ht="16.5" customHeight="1" x14ac:dyDescent="0.3">
      <c r="A12" s="190" t="s">
        <v>205</v>
      </c>
      <c r="B12" s="443"/>
      <c r="C12" s="444"/>
      <c r="D12" s="444"/>
      <c r="E12" s="444"/>
      <c r="F12" s="444"/>
      <c r="G12" s="444"/>
      <c r="H12" s="445">
        <f>SUM(C12:G12)</f>
        <v>0</v>
      </c>
      <c r="I12" s="444"/>
      <c r="J12" s="446">
        <f>H12-I12</f>
        <v>0</v>
      </c>
      <c r="K12" s="501"/>
    </row>
    <row r="13" spans="1:18" ht="16.5" customHeight="1" x14ac:dyDescent="0.3">
      <c r="A13" s="190" t="s">
        <v>239</v>
      </c>
      <c r="B13" s="443"/>
      <c r="C13" s="444"/>
      <c r="D13" s="444"/>
      <c r="E13" s="444"/>
      <c r="F13" s="444"/>
      <c r="G13" s="444"/>
      <c r="H13" s="445">
        <f>SUM(C13:G13)</f>
        <v>0</v>
      </c>
      <c r="I13" s="444"/>
      <c r="J13" s="446">
        <f>H13-I13</f>
        <v>0</v>
      </c>
      <c r="K13" s="501"/>
    </row>
    <row r="14" spans="1:18" ht="16.5" customHeight="1" x14ac:dyDescent="0.3">
      <c r="A14" s="190" t="s">
        <v>240</v>
      </c>
      <c r="B14" s="443"/>
      <c r="C14" s="444"/>
      <c r="D14" s="444"/>
      <c r="E14" s="444"/>
      <c r="F14" s="444"/>
      <c r="G14" s="444"/>
      <c r="H14" s="445">
        <f>SUM(C14:G14)</f>
        <v>0</v>
      </c>
      <c r="I14" s="444"/>
      <c r="J14" s="446">
        <f>H14-I14</f>
        <v>0</v>
      </c>
      <c r="K14" s="501"/>
      <c r="M14" s="15" t="s">
        <v>185</v>
      </c>
      <c r="N14" s="36"/>
      <c r="O14" s="36"/>
      <c r="P14" s="36"/>
      <c r="Q14" s="36"/>
      <c r="R14" s="12"/>
    </row>
    <row r="15" spans="1:18" ht="16.5" customHeight="1" thickBot="1" x14ac:dyDescent="0.35">
      <c r="A15" s="191" t="s">
        <v>0</v>
      </c>
      <c r="B15" s="447" t="s">
        <v>224</v>
      </c>
      <c r="C15" s="448">
        <f t="shared" ref="C15:J15" si="0">SUM(C10:C14)</f>
        <v>0</v>
      </c>
      <c r="D15" s="448">
        <f t="shared" si="0"/>
        <v>0</v>
      </c>
      <c r="E15" s="448">
        <f t="shared" si="0"/>
        <v>0</v>
      </c>
      <c r="F15" s="448">
        <f t="shared" si="0"/>
        <v>0</v>
      </c>
      <c r="G15" s="448">
        <f t="shared" si="0"/>
        <v>0</v>
      </c>
      <c r="H15" s="448">
        <f t="shared" si="0"/>
        <v>0</v>
      </c>
      <c r="I15" s="448">
        <f t="shared" si="0"/>
        <v>0</v>
      </c>
      <c r="J15" s="449">
        <f t="shared" si="0"/>
        <v>0</v>
      </c>
      <c r="K15" s="501"/>
      <c r="M15" s="68" t="s">
        <v>186</v>
      </c>
      <c r="N15" s="23"/>
      <c r="O15" s="23"/>
      <c r="P15" s="17"/>
      <c r="Q15" s="17"/>
      <c r="R15" s="18"/>
    </row>
    <row r="16" spans="1:18" ht="16.5" customHeight="1" x14ac:dyDescent="0.3">
      <c r="A16" s="440"/>
      <c r="B16" s="440"/>
      <c r="C16" s="440"/>
      <c r="D16" s="440"/>
      <c r="E16" s="440"/>
      <c r="F16" s="440"/>
      <c r="G16" s="440"/>
      <c r="H16" s="440"/>
      <c r="I16" s="440"/>
      <c r="J16" s="440"/>
      <c r="K16" s="440"/>
      <c r="M16" s="16" t="s">
        <v>4</v>
      </c>
      <c r="N16" s="8"/>
      <c r="O16" s="8"/>
      <c r="P16" s="7"/>
      <c r="Q16" s="7"/>
      <c r="R16" s="12"/>
    </row>
    <row r="17" spans="1:18" ht="16.5" customHeight="1" thickBot="1" x14ac:dyDescent="0.35">
      <c r="A17" s="121" t="s">
        <v>525</v>
      </c>
      <c r="B17" s="180"/>
      <c r="C17" s="440"/>
      <c r="D17" s="440"/>
      <c r="E17" s="440"/>
      <c r="F17" s="440"/>
      <c r="G17" s="440"/>
      <c r="H17" s="440"/>
      <c r="I17" s="440"/>
      <c r="J17" s="440"/>
      <c r="K17" s="440"/>
      <c r="M17" s="68" t="s">
        <v>38</v>
      </c>
      <c r="N17" s="23"/>
      <c r="O17" s="23"/>
      <c r="P17" s="17"/>
      <c r="Q17" s="17"/>
      <c r="R17" s="18"/>
    </row>
    <row r="18" spans="1:18" ht="40.5" x14ac:dyDescent="0.3">
      <c r="A18" s="387" t="s">
        <v>228</v>
      </c>
      <c r="B18" s="441" t="s">
        <v>229</v>
      </c>
      <c r="C18" s="441" t="s">
        <v>527</v>
      </c>
      <c r="D18" s="441" t="s">
        <v>528</v>
      </c>
      <c r="E18" s="441" t="s">
        <v>529</v>
      </c>
      <c r="F18" s="441" t="s">
        <v>530</v>
      </c>
      <c r="G18" s="441" t="s">
        <v>531</v>
      </c>
      <c r="H18" s="441" t="s">
        <v>532</v>
      </c>
      <c r="I18" s="441" t="s">
        <v>554</v>
      </c>
      <c r="J18" s="441" t="s">
        <v>534</v>
      </c>
      <c r="K18" s="450" t="s">
        <v>237</v>
      </c>
      <c r="M18" s="67"/>
      <c r="N18" s="67"/>
      <c r="O18" s="8"/>
      <c r="P18" s="7"/>
      <c r="Q18" s="7"/>
      <c r="R18" s="12"/>
    </row>
    <row r="19" spans="1:18" ht="16.5" customHeight="1" x14ac:dyDescent="0.3">
      <c r="A19" s="190" t="s">
        <v>201</v>
      </c>
      <c r="B19" s="443"/>
      <c r="C19" s="444"/>
      <c r="D19" s="444"/>
      <c r="E19" s="445">
        <f>+D19-C19</f>
        <v>0</v>
      </c>
      <c r="F19" s="445"/>
      <c r="G19" s="445">
        <f>+E19-F19</f>
        <v>0</v>
      </c>
      <c r="H19" s="444"/>
      <c r="I19" s="444"/>
      <c r="J19" s="445">
        <f>+G19-H19</f>
        <v>0</v>
      </c>
      <c r="K19" s="451"/>
    </row>
    <row r="20" spans="1:18" ht="16.5" customHeight="1" x14ac:dyDescent="0.3">
      <c r="A20" s="190" t="s">
        <v>203</v>
      </c>
      <c r="B20" s="443"/>
      <c r="C20" s="444"/>
      <c r="D20" s="444"/>
      <c r="E20" s="445">
        <f>+D20-C20</f>
        <v>0</v>
      </c>
      <c r="F20" s="445"/>
      <c r="G20" s="445">
        <f>+E20-F20</f>
        <v>0</v>
      </c>
      <c r="H20" s="444"/>
      <c r="I20" s="444"/>
      <c r="J20" s="445">
        <f>+G20-H20</f>
        <v>0</v>
      </c>
      <c r="K20" s="451"/>
    </row>
    <row r="21" spans="1:18" ht="16.5" customHeight="1" x14ac:dyDescent="0.3">
      <c r="A21" s="190" t="s">
        <v>205</v>
      </c>
      <c r="B21" s="443"/>
      <c r="C21" s="444"/>
      <c r="D21" s="444"/>
      <c r="E21" s="445">
        <f>+D21-C21</f>
        <v>0</v>
      </c>
      <c r="F21" s="445"/>
      <c r="G21" s="445">
        <f>+E21-F21</f>
        <v>0</v>
      </c>
      <c r="H21" s="444"/>
      <c r="I21" s="444"/>
      <c r="J21" s="445">
        <f>+G21-H21</f>
        <v>0</v>
      </c>
      <c r="K21" s="451"/>
    </row>
    <row r="22" spans="1:18" x14ac:dyDescent="0.3">
      <c r="A22" s="190" t="s">
        <v>239</v>
      </c>
      <c r="B22" s="443"/>
      <c r="C22" s="444"/>
      <c r="D22" s="444"/>
      <c r="E22" s="445">
        <f>+D22-C22</f>
        <v>0</v>
      </c>
      <c r="F22" s="445"/>
      <c r="G22" s="445">
        <f>+E22-F22</f>
        <v>0</v>
      </c>
      <c r="H22" s="444"/>
      <c r="I22" s="444"/>
      <c r="J22" s="445">
        <f>+G22-H22</f>
        <v>0</v>
      </c>
      <c r="K22" s="451"/>
    </row>
    <row r="23" spans="1:18" ht="16.5" customHeight="1" x14ac:dyDescent="0.3">
      <c r="A23" s="190" t="s">
        <v>240</v>
      </c>
      <c r="B23" s="443"/>
      <c r="C23" s="444"/>
      <c r="D23" s="444"/>
      <c r="E23" s="445">
        <f>+D23-C23</f>
        <v>0</v>
      </c>
      <c r="F23" s="445"/>
      <c r="G23" s="445">
        <f>+E23-F23</f>
        <v>0</v>
      </c>
      <c r="H23" s="444"/>
      <c r="I23" s="444"/>
      <c r="J23" s="445">
        <f>+G23-H23</f>
        <v>0</v>
      </c>
      <c r="K23" s="451"/>
    </row>
    <row r="24" spans="1:18" ht="16.5" customHeight="1" thickBot="1" x14ac:dyDescent="0.35">
      <c r="A24" s="191" t="s">
        <v>0</v>
      </c>
      <c r="B24" s="463" t="s">
        <v>224</v>
      </c>
      <c r="C24" s="448">
        <f t="shared" ref="C24:H24" si="1">SUM(C19:C23)</f>
        <v>0</v>
      </c>
      <c r="D24" s="448">
        <f t="shared" si="1"/>
        <v>0</v>
      </c>
      <c r="E24" s="448">
        <f t="shared" si="1"/>
        <v>0</v>
      </c>
      <c r="F24" s="448">
        <f t="shared" si="1"/>
        <v>0</v>
      </c>
      <c r="G24" s="448">
        <f t="shared" si="1"/>
        <v>0</v>
      </c>
      <c r="H24" s="448">
        <f t="shared" si="1"/>
        <v>0</v>
      </c>
      <c r="I24" s="464"/>
      <c r="J24" s="448">
        <f>SUM(J19:J23)</f>
        <v>0</v>
      </c>
      <c r="K24" s="465">
        <f>SUM(K19:K23)</f>
        <v>0</v>
      </c>
    </row>
    <row r="25" spans="1:18" ht="16.5" customHeight="1" x14ac:dyDescent="0.3">
      <c r="A25" s="453" t="s">
        <v>555</v>
      </c>
      <c r="B25" s="454"/>
      <c r="C25" s="454"/>
      <c r="D25" s="454"/>
      <c r="E25" s="454"/>
      <c r="F25" s="454"/>
      <c r="G25" s="454"/>
      <c r="H25" s="454"/>
      <c r="I25" s="454"/>
      <c r="J25" s="454"/>
      <c r="K25" s="454"/>
    </row>
    <row r="26" spans="1:18" ht="16.5" customHeight="1" thickBot="1" x14ac:dyDescent="0.35">
      <c r="A26" s="121" t="s">
        <v>227</v>
      </c>
      <c r="B26" s="180"/>
      <c r="C26" s="180"/>
      <c r="D26" s="180"/>
      <c r="E26" s="180"/>
      <c r="F26" s="180"/>
      <c r="G26" s="180"/>
      <c r="H26" s="180"/>
      <c r="I26" s="180"/>
      <c r="J26" s="180"/>
      <c r="K26" s="181" t="s">
        <v>0</v>
      </c>
    </row>
    <row r="27" spans="1:18" ht="54" x14ac:dyDescent="0.3">
      <c r="A27" s="182" t="s">
        <v>228</v>
      </c>
      <c r="B27" s="183" t="s">
        <v>229</v>
      </c>
      <c r="C27" s="183" t="s">
        <v>230</v>
      </c>
      <c r="D27" s="183" t="s">
        <v>231</v>
      </c>
      <c r="E27" s="183" t="s">
        <v>232</v>
      </c>
      <c r="F27" s="183" t="s">
        <v>233</v>
      </c>
      <c r="G27" s="183" t="s">
        <v>234</v>
      </c>
      <c r="H27" s="183" t="s">
        <v>235</v>
      </c>
      <c r="I27" s="183" t="s">
        <v>236</v>
      </c>
      <c r="J27" s="183" t="s">
        <v>237</v>
      </c>
      <c r="K27" s="184" t="s">
        <v>238</v>
      </c>
    </row>
    <row r="28" spans="1:18" ht="16.5" customHeight="1" x14ac:dyDescent="0.3">
      <c r="A28" s="185" t="s">
        <v>201</v>
      </c>
      <c r="B28" s="186"/>
      <c r="C28" s="383"/>
      <c r="D28" s="383"/>
      <c r="E28" s="383"/>
      <c r="F28" s="187">
        <f>C28-E28-D28</f>
        <v>0</v>
      </c>
      <c r="G28" s="382"/>
      <c r="H28" s="382"/>
      <c r="I28" s="382"/>
      <c r="J28" s="188">
        <f>G28-H28+I28</f>
        <v>0</v>
      </c>
      <c r="K28" s="189">
        <f t="shared" ref="K28:K33" si="2">IF(F28=0,0,IF(J28=0,0,IF(J28=0,0,J28/F28%)))</f>
        <v>0</v>
      </c>
    </row>
    <row r="29" spans="1:18" ht="16.5" customHeight="1" x14ac:dyDescent="0.3">
      <c r="A29" s="185" t="s">
        <v>203</v>
      </c>
      <c r="B29" s="186"/>
      <c r="C29" s="383"/>
      <c r="D29" s="383"/>
      <c r="E29" s="383"/>
      <c r="F29" s="187">
        <f>C29-E29-D29</f>
        <v>0</v>
      </c>
      <c r="G29" s="382"/>
      <c r="H29" s="382"/>
      <c r="I29" s="382"/>
      <c r="J29" s="188">
        <f>G29-H29+I29</f>
        <v>0</v>
      </c>
      <c r="K29" s="189">
        <f t="shared" si="2"/>
        <v>0</v>
      </c>
    </row>
    <row r="30" spans="1:18" ht="16.5" customHeight="1" x14ac:dyDescent="0.3">
      <c r="A30" s="190" t="s">
        <v>205</v>
      </c>
      <c r="B30" s="186"/>
      <c r="C30" s="383"/>
      <c r="D30" s="383"/>
      <c r="E30" s="383"/>
      <c r="F30" s="187">
        <f>C30-E30-D30</f>
        <v>0</v>
      </c>
      <c r="G30" s="382"/>
      <c r="H30" s="382"/>
      <c r="I30" s="382"/>
      <c r="J30" s="188">
        <f>G30-H30+I30</f>
        <v>0</v>
      </c>
      <c r="K30" s="189">
        <f t="shared" si="2"/>
        <v>0</v>
      </c>
    </row>
    <row r="31" spans="1:18" ht="16.5" customHeight="1" x14ac:dyDescent="0.3">
      <c r="A31" s="190" t="s">
        <v>239</v>
      </c>
      <c r="B31" s="186"/>
      <c r="C31" s="383"/>
      <c r="D31" s="383"/>
      <c r="E31" s="383"/>
      <c r="F31" s="187">
        <f>C31-E31-D31</f>
        <v>0</v>
      </c>
      <c r="G31" s="382"/>
      <c r="H31" s="382"/>
      <c r="I31" s="382"/>
      <c r="J31" s="188">
        <f>G31-H31+I31</f>
        <v>0</v>
      </c>
      <c r="K31" s="189">
        <f t="shared" si="2"/>
        <v>0</v>
      </c>
    </row>
    <row r="32" spans="1:18" ht="16.5" customHeight="1" x14ac:dyDescent="0.3">
      <c r="A32" s="190" t="s">
        <v>240</v>
      </c>
      <c r="B32" s="186"/>
      <c r="C32" s="383"/>
      <c r="D32" s="383"/>
      <c r="E32" s="383"/>
      <c r="F32" s="187">
        <f>C32-E32-D32</f>
        <v>0</v>
      </c>
      <c r="G32" s="382"/>
      <c r="H32" s="382"/>
      <c r="I32" s="382"/>
      <c r="J32" s="188">
        <f>G32-H32+I32</f>
        <v>0</v>
      </c>
      <c r="K32" s="189">
        <f t="shared" si="2"/>
        <v>0</v>
      </c>
    </row>
    <row r="33" spans="1:11" ht="16.5" customHeight="1" thickBot="1" x14ac:dyDescent="0.35">
      <c r="A33" s="191"/>
      <c r="B33" s="192" t="s">
        <v>224</v>
      </c>
      <c r="C33" s="193">
        <f>SUM(C28:C32)</f>
        <v>0</v>
      </c>
      <c r="D33" s="193">
        <f t="shared" ref="D33:J33" si="3">SUM(D28:D32)</f>
        <v>0</v>
      </c>
      <c r="E33" s="193">
        <f t="shared" si="3"/>
        <v>0</v>
      </c>
      <c r="F33" s="193">
        <f t="shared" si="3"/>
        <v>0</v>
      </c>
      <c r="G33" s="193">
        <f t="shared" si="3"/>
        <v>0</v>
      </c>
      <c r="H33" s="193">
        <f t="shared" si="3"/>
        <v>0</v>
      </c>
      <c r="I33" s="193">
        <f t="shared" si="3"/>
        <v>0</v>
      </c>
      <c r="J33" s="193">
        <f t="shared" si="3"/>
        <v>0</v>
      </c>
      <c r="K33" s="194">
        <f t="shared" si="2"/>
        <v>0</v>
      </c>
    </row>
    <row r="34" spans="1:11" ht="16.5" customHeight="1" x14ac:dyDescent="0.3"/>
    <row r="35" spans="1:11" ht="16.5" customHeight="1" x14ac:dyDescent="0.3"/>
    <row r="36" spans="1:11" ht="16.5" customHeight="1" x14ac:dyDescent="0.3"/>
    <row r="37" spans="1:11" ht="16.5" customHeight="1" x14ac:dyDescent="0.3"/>
    <row r="38" spans="1:11" ht="16.5" customHeight="1" x14ac:dyDescent="0.3"/>
    <row r="39" spans="1:11" ht="16.5" customHeight="1" x14ac:dyDescent="0.3"/>
    <row r="40" spans="1:11" ht="16.5" customHeight="1" x14ac:dyDescent="0.3"/>
    <row r="41" spans="1:11" ht="16.5" customHeight="1" x14ac:dyDescent="0.3"/>
    <row r="42" spans="1:11" ht="16.5" customHeight="1" x14ac:dyDescent="0.3"/>
    <row r="43" spans="1:11" ht="16.5" customHeight="1" x14ac:dyDescent="0.3"/>
    <row r="44" spans="1:11" ht="16.5" customHeight="1" x14ac:dyDescent="0.3"/>
    <row r="45" spans="1:11" ht="16.5" customHeight="1" x14ac:dyDescent="0.3"/>
    <row r="46" spans="1:11" ht="16.5" customHeight="1" x14ac:dyDescent="0.3"/>
    <row r="47" spans="1:11" ht="16.5" customHeight="1" x14ac:dyDescent="0.3"/>
    <row r="48" spans="1:11"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sheetData>
  <hyperlinks>
    <hyperlink ref="L4" location="'B-01-AII-01'!A1" display="B-01-AII-01" xr:uid="{00000000-0004-0000-0B00-000000000000}"/>
    <hyperlink ref="L5" location="'B-01-AII-02'!A1" display="B-01-AII-02" xr:uid="{00000000-0004-0000-0B00-000001000000}"/>
    <hyperlink ref="L6" location="'B-01-AII-10-01'!A1" display="B-01-AII-10-01" xr:uid="{00000000-0004-0000-0B00-000002000000}"/>
    <hyperlink ref="L7" location="'B-01-AII-10-02'!A1" display="B-01-AII-10-02" xr:uid="{00000000-0004-0000-0B00-000003000000}"/>
    <hyperlink ref="L8" location="'B-01-AII-10-03'!A1" display="B-01-AII-10-03" xr:uid="{00000000-0004-0000-0B00-000004000000}"/>
    <hyperlink ref="L3" location="Tartalom!A1" display="Tartalom " xr:uid="{00000000-0004-0000-0B00-000005000000}"/>
  </hyperlinks>
  <pageMargins left="0.70866141732283472" right="0.70866141732283472" top="0.74803149606299213" bottom="0.74803149606299213" header="0.31496062992125984" footer="0.31496062992125984"/>
  <pageSetup paperSize="9" fitToHeight="3" orientation="landscape" verticalDpi="300" r:id="rId1"/>
  <headerFooter>
    <oddFooter>&amp;L&amp;"Arial Narrow,Normál"&amp;8&amp;F/&amp;A&amp;C&amp;"Arial Narrow,Normál"&amp;8&amp;P/&amp;N&amp;R&amp;"Arial Narrow,Normál"&amp;8DigitAudit/Beszámoló</oddFooter>
  </headerFooter>
  <rowBreaks count="1" manualBreakCount="1">
    <brk id="25" max="11"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Munka13">
    <pageSetUpPr fitToPage="1"/>
  </sheetPr>
  <dimension ref="A1:M101"/>
  <sheetViews>
    <sheetView showGridLines="0" zoomScaleNormal="100" workbookViewId="0"/>
  </sheetViews>
  <sheetFormatPr defaultRowHeight="16.5" x14ac:dyDescent="0.3"/>
  <cols>
    <col min="1" max="1" width="9" style="52"/>
    <col min="2" max="3" width="18.25" style="52" customWidth="1"/>
    <col min="4" max="4" width="9" style="52"/>
    <col min="5" max="5" width="14.375" style="52" bestFit="1" customWidth="1"/>
    <col min="6" max="6" width="13.75" style="52" customWidth="1"/>
    <col min="7" max="7" width="15.375" style="52" customWidth="1"/>
    <col min="8" max="16384" width="9" style="52"/>
  </cols>
  <sheetData>
    <row r="1" spans="1:13" ht="16.5" customHeight="1" x14ac:dyDescent="0.3">
      <c r="A1" s="144" t="s">
        <v>100</v>
      </c>
      <c r="B1" s="307"/>
      <c r="C1" s="307"/>
      <c r="D1" s="307"/>
      <c r="E1" s="307"/>
      <c r="F1" s="307"/>
    </row>
    <row r="2" spans="1:13" ht="16.5" customHeight="1" x14ac:dyDescent="0.3">
      <c r="A2" s="306"/>
      <c r="B2" s="306"/>
      <c r="C2" s="306"/>
      <c r="D2" s="803" t="str">
        <f>H15</f>
        <v>Ide írja az egyeztetés / vizsgálat szöveges értékelését</v>
      </c>
      <c r="E2" s="803" t="str">
        <f>H17</f>
        <v>Ide írja a következtetés szövegét</v>
      </c>
      <c r="F2" s="306"/>
      <c r="G2" s="48" t="s">
        <v>32</v>
      </c>
    </row>
    <row r="3" spans="1:13" ht="16.5" customHeight="1" x14ac:dyDescent="0.3">
      <c r="A3" s="307"/>
      <c r="B3" s="306"/>
      <c r="C3" s="524" t="s">
        <v>215</v>
      </c>
      <c r="D3" s="307"/>
      <c r="E3" s="307"/>
      <c r="F3" s="307"/>
      <c r="G3" s="730" t="s">
        <v>660</v>
      </c>
      <c r="H3" s="122" t="s">
        <v>34</v>
      </c>
    </row>
    <row r="4" spans="1:13" ht="16.5" customHeight="1" x14ac:dyDescent="0.3">
      <c r="A4" s="306" t="s">
        <v>653</v>
      </c>
      <c r="B4" s="307"/>
      <c r="C4" s="47"/>
      <c r="D4" s="47"/>
      <c r="E4" s="47"/>
      <c r="F4" s="47"/>
      <c r="G4" s="76" t="s">
        <v>96</v>
      </c>
      <c r="H4" s="122" t="s">
        <v>151</v>
      </c>
    </row>
    <row r="5" spans="1:13" ht="16.5" customHeight="1" x14ac:dyDescent="0.3">
      <c r="A5" s="123">
        <f>Alapa!C17</f>
        <v>0</v>
      </c>
      <c r="B5" s="130"/>
      <c r="C5" s="217"/>
      <c r="D5" s="123" t="s">
        <v>1</v>
      </c>
      <c r="E5" s="769">
        <f>Alapa!C15</f>
        <v>0</v>
      </c>
      <c r="F5" s="525"/>
      <c r="G5" s="76" t="s">
        <v>97</v>
      </c>
      <c r="H5" s="122" t="s">
        <v>9</v>
      </c>
    </row>
    <row r="6" spans="1:13" ht="16.5" customHeight="1" x14ac:dyDescent="0.3">
      <c r="A6" s="123" t="str">
        <f>"Fordulónap: "&amp;Alapa!C12</f>
        <v xml:space="preserve">Fordulónap: </v>
      </c>
      <c r="B6" s="130"/>
      <c r="C6" s="217"/>
      <c r="D6" s="123" t="s">
        <v>2</v>
      </c>
      <c r="E6" s="554" t="str">
        <f>IFERROR(VLOOKUP(H9,Alapa!$K$2:$M$11,3),"")</f>
        <v/>
      </c>
      <c r="F6" s="525"/>
      <c r="G6" s="76" t="s">
        <v>98</v>
      </c>
      <c r="H6" s="122" t="s">
        <v>629</v>
      </c>
    </row>
    <row r="7" spans="1:13" ht="16.5" customHeight="1" x14ac:dyDescent="0.3">
      <c r="A7" s="132"/>
      <c r="B7" s="132"/>
      <c r="C7" s="132"/>
      <c r="D7" s="123" t="s">
        <v>10</v>
      </c>
      <c r="E7" s="526" t="str">
        <f>IF(Alapa!$M$2=0," ",Alapa!$M$2)</f>
        <v xml:space="preserve"> </v>
      </c>
      <c r="F7" s="132"/>
      <c r="G7" s="76" t="s">
        <v>99</v>
      </c>
      <c r="H7" s="122" t="s">
        <v>190</v>
      </c>
    </row>
    <row r="8" spans="1:13" ht="16.5" customHeight="1" thickBot="1" x14ac:dyDescent="0.35">
      <c r="A8" s="527"/>
      <c r="B8" s="117"/>
      <c r="C8" s="117"/>
      <c r="D8" s="117"/>
      <c r="E8" s="117"/>
      <c r="F8" s="117"/>
      <c r="G8" s="76" t="s">
        <v>100</v>
      </c>
      <c r="H8" s="122" t="s">
        <v>642</v>
      </c>
    </row>
    <row r="9" spans="1:13" ht="16.5" customHeight="1" thickBot="1" x14ac:dyDescent="0.35">
      <c r="A9" s="213" t="s">
        <v>654</v>
      </c>
      <c r="B9" s="213"/>
      <c r="C9" s="213" t="s">
        <v>655</v>
      </c>
      <c r="D9" s="213"/>
      <c r="E9" s="213"/>
      <c r="F9" s="283" t="s">
        <v>216</v>
      </c>
      <c r="G9" s="555" t="s">
        <v>2</v>
      </c>
      <c r="H9" s="673">
        <v>2</v>
      </c>
    </row>
    <row r="10" spans="1:13" ht="27" x14ac:dyDescent="0.3">
      <c r="A10" s="182" t="s">
        <v>217</v>
      </c>
      <c r="B10" s="183" t="s">
        <v>656</v>
      </c>
      <c r="C10" s="183" t="s">
        <v>657</v>
      </c>
      <c r="D10" s="183" t="s">
        <v>658</v>
      </c>
      <c r="E10" s="183" t="s">
        <v>657</v>
      </c>
      <c r="F10" s="184" t="s">
        <v>659</v>
      </c>
    </row>
    <row r="11" spans="1:13" ht="16.5" customHeight="1" x14ac:dyDescent="0.3">
      <c r="A11" s="320"/>
      <c r="B11" s="302"/>
      <c r="C11" s="302"/>
      <c r="D11" s="302"/>
      <c r="E11" s="302"/>
      <c r="F11" s="528"/>
    </row>
    <row r="12" spans="1:13" ht="16.5" customHeight="1" x14ac:dyDescent="0.3">
      <c r="A12" s="320"/>
      <c r="B12" s="302"/>
      <c r="C12" s="302"/>
      <c r="D12" s="302"/>
      <c r="E12" s="302"/>
      <c r="F12" s="528"/>
      <c r="I12" s="52" t="s">
        <v>0</v>
      </c>
    </row>
    <row r="13" spans="1:13" ht="16.5" customHeight="1" x14ac:dyDescent="0.3">
      <c r="A13" s="320"/>
      <c r="B13" s="302"/>
      <c r="C13" s="302"/>
      <c r="D13" s="302"/>
      <c r="E13" s="302"/>
      <c r="F13" s="528"/>
    </row>
    <row r="14" spans="1:13" ht="16.5" customHeight="1" x14ac:dyDescent="0.3">
      <c r="A14" s="320"/>
      <c r="B14" s="302"/>
      <c r="C14" s="302"/>
      <c r="D14" s="302"/>
      <c r="E14" s="302"/>
      <c r="F14" s="528"/>
      <c r="H14" s="15" t="s">
        <v>185</v>
      </c>
      <c r="I14" s="36"/>
      <c r="J14" s="36"/>
      <c r="K14" s="36"/>
      <c r="L14" s="36"/>
      <c r="M14" s="12"/>
    </row>
    <row r="15" spans="1:13" ht="16.5" customHeight="1" x14ac:dyDescent="0.3">
      <c r="A15" s="320"/>
      <c r="B15" s="302"/>
      <c r="C15" s="302"/>
      <c r="D15" s="302"/>
      <c r="E15" s="302"/>
      <c r="F15" s="528"/>
      <c r="H15" s="68" t="s">
        <v>186</v>
      </c>
      <c r="I15" s="23"/>
      <c r="J15" s="23"/>
      <c r="K15" s="17"/>
      <c r="L15" s="17"/>
      <c r="M15" s="18"/>
    </row>
    <row r="16" spans="1:13" ht="16.5" customHeight="1" x14ac:dyDescent="0.3">
      <c r="A16" s="320"/>
      <c r="B16" s="302"/>
      <c r="C16" s="302"/>
      <c r="D16" s="302"/>
      <c r="E16" s="302"/>
      <c r="F16" s="528"/>
      <c r="H16" s="16" t="s">
        <v>4</v>
      </c>
      <c r="I16" s="8"/>
      <c r="J16" s="8"/>
      <c r="K16" s="7"/>
      <c r="L16" s="7"/>
      <c r="M16" s="12"/>
    </row>
    <row r="17" spans="1:13" ht="16.5" customHeight="1" x14ac:dyDescent="0.3">
      <c r="A17" s="320"/>
      <c r="B17" s="302"/>
      <c r="C17" s="302"/>
      <c r="D17" s="302"/>
      <c r="E17" s="302"/>
      <c r="F17" s="528"/>
      <c r="H17" s="68" t="s">
        <v>38</v>
      </c>
      <c r="I17" s="23"/>
      <c r="J17" s="23"/>
      <c r="K17" s="17"/>
      <c r="L17" s="17"/>
      <c r="M17" s="18"/>
    </row>
    <row r="18" spans="1:13" ht="16.5" customHeight="1" x14ac:dyDescent="0.3">
      <c r="A18" s="320"/>
      <c r="B18" s="302"/>
      <c r="C18" s="302"/>
      <c r="D18" s="302"/>
      <c r="E18" s="302"/>
      <c r="F18" s="528"/>
      <c r="H18" s="67"/>
      <c r="I18" s="67"/>
      <c r="J18" s="8"/>
      <c r="K18" s="7"/>
      <c r="L18" s="7"/>
      <c r="M18" s="12"/>
    </row>
    <row r="19" spans="1:13" ht="16.5" customHeight="1" x14ac:dyDescent="0.3">
      <c r="A19" s="320"/>
      <c r="B19" s="302"/>
      <c r="C19" s="302"/>
      <c r="D19" s="302"/>
      <c r="E19" s="302"/>
      <c r="F19" s="528"/>
    </row>
    <row r="20" spans="1:13" ht="16.5" customHeight="1" x14ac:dyDescent="0.3">
      <c r="A20" s="320"/>
      <c r="B20" s="302"/>
      <c r="C20" s="302"/>
      <c r="D20" s="302"/>
      <c r="E20" s="302"/>
      <c r="F20" s="528"/>
    </row>
    <row r="21" spans="1:13" ht="16.5" customHeight="1" x14ac:dyDescent="0.3">
      <c r="A21" s="320"/>
      <c r="B21" s="302"/>
      <c r="C21" s="302"/>
      <c r="D21" s="302"/>
      <c r="E21" s="302"/>
      <c r="F21" s="528"/>
    </row>
    <row r="22" spans="1:13" ht="16.5" customHeight="1" x14ac:dyDescent="0.3">
      <c r="A22" s="320"/>
      <c r="B22" s="302"/>
      <c r="C22" s="302"/>
      <c r="D22" s="302"/>
      <c r="E22" s="302"/>
      <c r="F22" s="528"/>
    </row>
    <row r="23" spans="1:13" ht="16.5" customHeight="1" x14ac:dyDescent="0.3">
      <c r="A23" s="320"/>
      <c r="B23" s="302"/>
      <c r="C23" s="302"/>
      <c r="D23" s="302"/>
      <c r="E23" s="302"/>
      <c r="F23" s="528"/>
    </row>
    <row r="24" spans="1:13" ht="16.5" customHeight="1" x14ac:dyDescent="0.3">
      <c r="A24" s="320"/>
      <c r="B24" s="302"/>
      <c r="C24" s="302"/>
      <c r="D24" s="302"/>
      <c r="E24" s="302"/>
      <c r="F24" s="528"/>
    </row>
    <row r="25" spans="1:13" ht="16.5" customHeight="1" x14ac:dyDescent="0.3">
      <c r="A25" s="320"/>
      <c r="B25" s="302"/>
      <c r="C25" s="302"/>
      <c r="D25" s="302"/>
      <c r="E25" s="302"/>
      <c r="F25" s="528"/>
    </row>
    <row r="26" spans="1:13" ht="16.5" customHeight="1" x14ac:dyDescent="0.3">
      <c r="A26" s="320"/>
      <c r="B26" s="302"/>
      <c r="C26" s="302"/>
      <c r="D26" s="302"/>
      <c r="E26" s="302"/>
      <c r="F26" s="528"/>
    </row>
    <row r="27" spans="1:13" ht="16.5" customHeight="1" x14ac:dyDescent="0.3">
      <c r="A27" s="320"/>
      <c r="B27" s="302"/>
      <c r="C27" s="302"/>
      <c r="D27" s="302"/>
      <c r="E27" s="302"/>
      <c r="F27" s="528"/>
    </row>
    <row r="28" spans="1:13" ht="16.5" customHeight="1" x14ac:dyDescent="0.3">
      <c r="A28" s="320"/>
      <c r="B28" s="302"/>
      <c r="C28" s="302"/>
      <c r="D28" s="302"/>
      <c r="E28" s="302"/>
      <c r="F28" s="528"/>
    </row>
    <row r="29" spans="1:13" ht="16.5" customHeight="1" x14ac:dyDescent="0.3">
      <c r="A29" s="320"/>
      <c r="B29" s="302"/>
      <c r="C29" s="302"/>
      <c r="D29" s="302"/>
      <c r="E29" s="302"/>
      <c r="F29" s="528"/>
    </row>
    <row r="30" spans="1:13" ht="16.5" customHeight="1" x14ac:dyDescent="0.3">
      <c r="A30" s="320"/>
      <c r="B30" s="302"/>
      <c r="C30" s="302"/>
      <c r="D30" s="302"/>
      <c r="E30" s="302"/>
      <c r="F30" s="528"/>
    </row>
    <row r="31" spans="1:13" ht="16.5" customHeight="1" thickBot="1" x14ac:dyDescent="0.35">
      <c r="A31" s="529" t="s">
        <v>263</v>
      </c>
      <c r="B31" s="530"/>
      <c r="C31" s="530"/>
      <c r="D31" s="530"/>
      <c r="E31" s="530"/>
      <c r="F31" s="531">
        <f>SUM(F11:F30)</f>
        <v>0</v>
      </c>
    </row>
    <row r="32" spans="1:13"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sheetData>
  <hyperlinks>
    <hyperlink ref="G3" location="Tartalom!A1" display="Tartalom " xr:uid="{00000000-0004-0000-0C00-000005000000}"/>
  </hyperlinks>
  <pageMargins left="0.70866141732283472" right="0.70866141732283472" top="0.74803149606299213" bottom="0.74803149606299213" header="0.31496062992125984" footer="0.31496062992125984"/>
  <pageSetup paperSize="9" scale="97" fitToHeight="2" orientation="portrait" verticalDpi="300" r:id="rId1"/>
  <headerFooter>
    <oddFooter>&amp;L&amp;"Arial Narrow,Normál"&amp;8&amp;F/&amp;A&amp;C&amp;"Arial Narrow,Normál"&amp;8&amp;P/&amp;N&amp;R&amp;"Arial Narrow,Normál"&amp;8DigitAudit/Beszámoló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Munka14">
    <tabColor rgb="FFFFC000"/>
    <pageSetUpPr fitToPage="1"/>
  </sheetPr>
  <dimension ref="A1:L106"/>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5.75" style="52" customWidth="1"/>
    <col min="7" max="16384" width="9" style="52"/>
  </cols>
  <sheetData>
    <row r="1" spans="1:12" ht="18" customHeight="1" x14ac:dyDescent="0.3">
      <c r="A1" s="79" t="s">
        <v>101</v>
      </c>
      <c r="B1" s="80"/>
      <c r="C1" s="80"/>
      <c r="D1" s="80"/>
      <c r="E1" s="80"/>
      <c r="H1" s="82"/>
    </row>
    <row r="2" spans="1:12" ht="18" customHeight="1" x14ac:dyDescent="0.3">
      <c r="A2" s="83"/>
      <c r="B2" s="1023">
        <f>C25</f>
        <v>0</v>
      </c>
      <c r="C2" s="83"/>
      <c r="D2" s="803" t="str">
        <f>G15</f>
        <v>NINCS FK. ADAT</v>
      </c>
      <c r="E2" s="803" t="str">
        <f>G17</f>
        <v>Ide írja a következtetés szövegét</v>
      </c>
      <c r="F2" s="48" t="s">
        <v>32</v>
      </c>
      <c r="H2" s="85"/>
    </row>
    <row r="3" spans="1:12" ht="18" customHeight="1" x14ac:dyDescent="0.3">
      <c r="A3" s="83"/>
      <c r="B3" s="195" t="s">
        <v>151</v>
      </c>
      <c r="C3" s="195"/>
      <c r="D3" s="195"/>
      <c r="E3" s="195"/>
      <c r="F3" s="730" t="s">
        <v>660</v>
      </c>
      <c r="G3" s="122" t="s">
        <v>34</v>
      </c>
      <c r="H3" s="85"/>
    </row>
    <row r="4" spans="1:12" ht="18" customHeight="1" x14ac:dyDescent="0.3">
      <c r="A4" s="83"/>
      <c r="B4" s="53"/>
      <c r="C4" s="53"/>
      <c r="D4" s="53"/>
      <c r="E4" s="53"/>
      <c r="F4" s="76" t="s">
        <v>101</v>
      </c>
      <c r="G4" s="122" t="s">
        <v>151</v>
      </c>
      <c r="H4" s="85"/>
    </row>
    <row r="5" spans="1:12" ht="18" customHeight="1" x14ac:dyDescent="0.3">
      <c r="A5" s="87">
        <f>Alapa!C17</f>
        <v>0</v>
      </c>
      <c r="B5" s="88"/>
      <c r="C5" s="87" t="s">
        <v>1</v>
      </c>
      <c r="D5" s="768">
        <f>Alapa!C15</f>
        <v>0</v>
      </c>
      <c r="E5" s="89"/>
      <c r="F5" s="76" t="s">
        <v>102</v>
      </c>
      <c r="G5" s="122" t="s">
        <v>78</v>
      </c>
      <c r="H5" s="85"/>
    </row>
    <row r="6" spans="1:12" ht="18" customHeight="1" x14ac:dyDescent="0.3">
      <c r="A6" s="87" t="str">
        <f>"Fordulónap: "&amp;Alapa!C12</f>
        <v xml:space="preserve">Fordulónap: </v>
      </c>
      <c r="B6" s="88"/>
      <c r="C6" s="87" t="s">
        <v>2</v>
      </c>
      <c r="D6" s="554" t="str">
        <f>IFERROR(VLOOKUP(G9,Alapa!$K$2:$M$11,3),"")</f>
        <v/>
      </c>
      <c r="E6" s="89"/>
      <c r="F6" s="76" t="s">
        <v>103</v>
      </c>
      <c r="G6" s="122" t="s">
        <v>608</v>
      </c>
      <c r="H6" s="95"/>
    </row>
    <row r="7" spans="1:12" ht="18" customHeight="1" x14ac:dyDescent="0.3">
      <c r="A7" s="83"/>
      <c r="B7" s="53"/>
      <c r="C7" s="87" t="s">
        <v>10</v>
      </c>
      <c r="D7" s="124" t="str">
        <f>IF(Alapa!$M$2=0," ",Alapa!$M$2)</f>
        <v xml:space="preserve"> </v>
      </c>
      <c r="E7" s="89"/>
      <c r="F7" s="76" t="s">
        <v>104</v>
      </c>
      <c r="G7" s="122" t="s">
        <v>193</v>
      </c>
      <c r="H7" s="95"/>
    </row>
    <row r="8" spans="1:12" ht="18" customHeight="1" thickBot="1" x14ac:dyDescent="0.35">
      <c r="A8" s="96"/>
      <c r="B8" s="97"/>
      <c r="C8" s="98"/>
      <c r="D8" s="98"/>
      <c r="E8" s="98"/>
      <c r="F8" s="76" t="s">
        <v>105</v>
      </c>
      <c r="G8" s="122" t="s">
        <v>194</v>
      </c>
      <c r="H8" s="95"/>
    </row>
    <row r="9" spans="1:12" ht="18" customHeight="1" thickBot="1" x14ac:dyDescent="0.35">
      <c r="A9" s="96"/>
      <c r="B9" s="97"/>
      <c r="C9" s="98"/>
      <c r="D9" s="98"/>
      <c r="E9" s="98"/>
      <c r="F9" s="555" t="s">
        <v>2</v>
      </c>
      <c r="G9" s="673">
        <v>2</v>
      </c>
      <c r="H9" s="95"/>
    </row>
    <row r="10" spans="1:12" ht="18" customHeight="1" x14ac:dyDescent="0.3">
      <c r="A10" s="99" t="s">
        <v>609</v>
      </c>
      <c r="B10" s="96"/>
      <c r="C10" s="100" t="str">
        <f>IF(D23=0,"NINCS FK. ADAT",IF(C23=0,"NINCS ANALITIKA",IF(C25=0,"EGYEZIK","NEM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610</v>
      </c>
      <c r="C13" s="109"/>
      <c r="D13" s="110">
        <f>Import_M!H21</f>
        <v>0</v>
      </c>
      <c r="E13" s="111">
        <f>Import_M!F21</f>
        <v>0</v>
      </c>
      <c r="F13" s="95"/>
      <c r="G13" s="95"/>
      <c r="H13" s="95"/>
    </row>
    <row r="14" spans="1:12" ht="18" customHeight="1" x14ac:dyDescent="0.3">
      <c r="A14" s="112" t="s">
        <v>203</v>
      </c>
      <c r="B14" s="113" t="s">
        <v>611</v>
      </c>
      <c r="C14" s="114"/>
      <c r="D14" s="391">
        <f>Import_M!H22</f>
        <v>0</v>
      </c>
      <c r="E14" s="390">
        <f>Import_M!F22</f>
        <v>0</v>
      </c>
      <c r="F14" s="95"/>
      <c r="G14" s="15" t="s">
        <v>185</v>
      </c>
      <c r="H14" s="36"/>
      <c r="I14" s="36"/>
      <c r="J14" s="36"/>
      <c r="K14" s="36"/>
      <c r="L14" s="12"/>
    </row>
    <row r="15" spans="1:12" ht="18" customHeight="1" x14ac:dyDescent="0.3">
      <c r="A15" s="107" t="s">
        <v>205</v>
      </c>
      <c r="B15" s="113" t="s">
        <v>612</v>
      </c>
      <c r="C15" s="114"/>
      <c r="D15" s="391">
        <f>Import_M!H23</f>
        <v>0</v>
      </c>
      <c r="E15" s="390">
        <f>Import_M!F23</f>
        <v>0</v>
      </c>
      <c r="F15" s="95"/>
      <c r="G15" s="68" t="str">
        <f>C10</f>
        <v>NINCS FK. ADAT</v>
      </c>
      <c r="H15" s="23"/>
      <c r="I15" s="23"/>
      <c r="J15" s="17"/>
      <c r="K15" s="17"/>
      <c r="L15" s="18"/>
    </row>
    <row r="16" spans="1:12" ht="18" customHeight="1" x14ac:dyDescent="0.3">
      <c r="A16" s="112" t="s">
        <v>239</v>
      </c>
      <c r="B16" s="113" t="s">
        <v>613</v>
      </c>
      <c r="C16" s="114"/>
      <c r="D16" s="391">
        <f>Import_M!H24</f>
        <v>0</v>
      </c>
      <c r="E16" s="390">
        <f>Import_M!F24</f>
        <v>0</v>
      </c>
      <c r="F16" s="95"/>
      <c r="G16" s="16" t="s">
        <v>4</v>
      </c>
      <c r="H16" s="8"/>
      <c r="I16" s="8"/>
      <c r="J16" s="7"/>
      <c r="K16" s="7"/>
      <c r="L16" s="12"/>
    </row>
    <row r="17" spans="1:12" ht="18" customHeight="1" x14ac:dyDescent="0.3">
      <c r="A17" s="107" t="s">
        <v>240</v>
      </c>
      <c r="B17" s="113" t="s">
        <v>881</v>
      </c>
      <c r="C17" s="114"/>
      <c r="D17" s="391">
        <f>Import_M!H25</f>
        <v>0</v>
      </c>
      <c r="E17" s="390">
        <f>Import_M!F25</f>
        <v>0</v>
      </c>
      <c r="F17" s="95"/>
      <c r="G17" s="68" t="s">
        <v>38</v>
      </c>
      <c r="H17" s="23"/>
      <c r="I17" s="23"/>
      <c r="J17" s="17"/>
      <c r="K17" s="17"/>
      <c r="L17" s="18"/>
    </row>
    <row r="18" spans="1:12" ht="18" customHeight="1" x14ac:dyDescent="0.3">
      <c r="A18" s="112" t="s">
        <v>250</v>
      </c>
      <c r="B18" s="438" t="s">
        <v>615</v>
      </c>
      <c r="C18" s="114"/>
      <c r="D18" s="391">
        <f>Import_M!H26</f>
        <v>0</v>
      </c>
      <c r="E18" s="390">
        <f>Import_M!F26</f>
        <v>0</v>
      </c>
      <c r="F18" s="95"/>
      <c r="G18" s="67"/>
      <c r="H18" s="67"/>
      <c r="I18" s="8"/>
      <c r="J18" s="7"/>
      <c r="K18" s="7"/>
      <c r="L18" s="12"/>
    </row>
    <row r="19" spans="1:12" ht="18" customHeight="1" x14ac:dyDescent="0.3">
      <c r="A19" s="107" t="s">
        <v>252</v>
      </c>
      <c r="B19" s="113" t="s">
        <v>614</v>
      </c>
      <c r="C19" s="114"/>
      <c r="D19" s="391">
        <f>Import_M!H27</f>
        <v>0</v>
      </c>
      <c r="E19" s="390">
        <f>Import_M!F27</f>
        <v>0</v>
      </c>
      <c r="F19" s="95"/>
      <c r="G19" s="95"/>
      <c r="H19" s="95"/>
    </row>
    <row r="20" spans="1:12" ht="18" customHeight="1" x14ac:dyDescent="0.3">
      <c r="A20" s="112" t="s">
        <v>254</v>
      </c>
      <c r="B20" s="113" t="s">
        <v>194</v>
      </c>
      <c r="C20" s="114"/>
      <c r="D20" s="391">
        <f>Import_M!H28</f>
        <v>0</v>
      </c>
      <c r="E20" s="390">
        <f>Import_M!F28</f>
        <v>0</v>
      </c>
      <c r="F20" s="95"/>
      <c r="G20" s="95"/>
      <c r="H20" s="95"/>
    </row>
    <row r="21" spans="1:12" ht="18" customHeight="1" x14ac:dyDescent="0.3">
      <c r="A21" s="107" t="s">
        <v>256</v>
      </c>
      <c r="B21" s="113" t="s">
        <v>455</v>
      </c>
      <c r="C21" s="114"/>
      <c r="D21" s="391">
        <f>Import_M!H29</f>
        <v>0</v>
      </c>
      <c r="E21" s="390">
        <f>Import_M!F29</f>
        <v>0</v>
      </c>
      <c r="F21" s="95"/>
      <c r="G21" s="95"/>
      <c r="H21" s="95"/>
    </row>
    <row r="22" spans="1:12" ht="18" customHeight="1" thickBot="1" x14ac:dyDescent="0.35">
      <c r="A22" s="112" t="s">
        <v>258</v>
      </c>
      <c r="B22" s="502" t="s">
        <v>616</v>
      </c>
      <c r="C22" s="114"/>
      <c r="D22" s="391">
        <f>Import_M!H30</f>
        <v>0</v>
      </c>
      <c r="E22" s="390">
        <f>Import_M!F30</f>
        <v>0</v>
      </c>
      <c r="F22" s="95"/>
      <c r="G22" s="95"/>
      <c r="H22" s="95"/>
    </row>
    <row r="23" spans="1:12" ht="18" customHeight="1" thickBot="1" x14ac:dyDescent="0.35">
      <c r="A23" s="103"/>
      <c r="B23" s="104" t="s">
        <v>207</v>
      </c>
      <c r="C23" s="115">
        <f>ROUND(SUM(C13:C22),0)</f>
        <v>0</v>
      </c>
      <c r="D23" s="115">
        <f>SUM(D13:D22)</f>
        <v>0</v>
      </c>
      <c r="E23" s="116">
        <f>SUM(E13:E22)</f>
        <v>0</v>
      </c>
      <c r="F23" s="95"/>
      <c r="G23" s="95"/>
      <c r="H23" s="95"/>
    </row>
    <row r="24" spans="1:12" ht="18" customHeight="1" x14ac:dyDescent="0.3">
      <c r="A24" s="117"/>
      <c r="B24" s="118"/>
      <c r="C24" s="118"/>
      <c r="D24" s="118"/>
      <c r="E24" s="118"/>
      <c r="F24" s="95"/>
      <c r="G24" s="95"/>
      <c r="H24" s="95"/>
    </row>
    <row r="25" spans="1:12" ht="18" customHeight="1" thickBot="1" x14ac:dyDescent="0.35">
      <c r="A25" s="117"/>
      <c r="B25" s="119" t="s">
        <v>208</v>
      </c>
      <c r="C25" s="120">
        <f>C23-D23</f>
        <v>0</v>
      </c>
      <c r="D25" s="117"/>
      <c r="E25" s="118"/>
      <c r="F25" s="95"/>
      <c r="G25" s="95"/>
      <c r="H25" s="95"/>
    </row>
    <row r="26" spans="1:12" ht="18" customHeight="1" x14ac:dyDescent="0.3">
      <c r="A26" s="117"/>
      <c r="B26" s="118"/>
      <c r="C26" s="118"/>
      <c r="D26" s="118"/>
      <c r="E26" s="118"/>
      <c r="F26" s="95"/>
      <c r="G26" s="95"/>
      <c r="H26" s="95"/>
    </row>
    <row r="27" spans="1:12" ht="18" customHeight="1" x14ac:dyDescent="0.3">
      <c r="A27" s="117"/>
      <c r="B27" s="121"/>
      <c r="C27" s="118"/>
      <c r="D27" s="118"/>
      <c r="E27" s="118"/>
      <c r="F27" s="95"/>
      <c r="G27" s="95"/>
      <c r="H27" s="95"/>
    </row>
    <row r="28" spans="1:12" ht="18" customHeight="1" x14ac:dyDescent="0.3">
      <c r="A28" s="121" t="s">
        <v>209</v>
      </c>
      <c r="B28" s="117"/>
      <c r="C28" s="118"/>
      <c r="D28" s="118"/>
      <c r="E28" s="118"/>
      <c r="F28" s="95"/>
      <c r="G28" s="95"/>
      <c r="H28" s="95"/>
    </row>
    <row r="29" spans="1:12" ht="18" customHeight="1" x14ac:dyDescent="0.3">
      <c r="A29" s="203" t="s">
        <v>9</v>
      </c>
      <c r="B29" s="117"/>
      <c r="C29" s="118"/>
      <c r="D29" s="118"/>
      <c r="E29" s="118"/>
      <c r="F29" s="95"/>
      <c r="G29" s="95"/>
      <c r="H29" s="95"/>
    </row>
    <row r="30" spans="1:12" ht="18" customHeight="1" x14ac:dyDescent="0.3">
      <c r="A30" s="203" t="s">
        <v>617</v>
      </c>
      <c r="B30" s="117"/>
      <c r="C30" s="118"/>
      <c r="D30" s="118"/>
      <c r="E30" s="118"/>
      <c r="F30" s="95"/>
      <c r="G30" s="95"/>
      <c r="H30" s="95"/>
    </row>
    <row r="31" spans="1:12" ht="18" customHeight="1" x14ac:dyDescent="0.3">
      <c r="A31" s="203" t="s">
        <v>618</v>
      </c>
      <c r="B31" s="117"/>
      <c r="C31" s="118"/>
      <c r="D31" s="118"/>
      <c r="E31" s="118"/>
      <c r="F31" s="95"/>
      <c r="G31" s="95"/>
      <c r="H31" s="95"/>
    </row>
    <row r="32" spans="1:12" ht="18" customHeight="1" x14ac:dyDescent="0.3">
      <c r="A32" s="203" t="s">
        <v>619</v>
      </c>
      <c r="B32" s="117"/>
      <c r="C32" s="118"/>
      <c r="D32" s="118"/>
      <c r="E32" s="118"/>
      <c r="F32" s="95"/>
      <c r="G32" s="95"/>
      <c r="H32" s="95"/>
    </row>
    <row r="33" spans="1:8" ht="18" customHeight="1" x14ac:dyDescent="0.3">
      <c r="A33" s="117"/>
      <c r="B33" s="118"/>
      <c r="C33" s="118"/>
      <c r="D33" s="118"/>
      <c r="E33" s="118"/>
      <c r="F33" s="95"/>
      <c r="G33" s="95"/>
      <c r="H33" s="95"/>
    </row>
    <row r="34" spans="1:8" ht="18" customHeight="1" x14ac:dyDescent="0.3">
      <c r="A34" s="117"/>
      <c r="B34" s="118"/>
      <c r="C34" s="118"/>
      <c r="D34" s="118"/>
      <c r="E34" s="118"/>
      <c r="F34" s="95"/>
      <c r="G34" s="95"/>
      <c r="H34" s="95"/>
    </row>
    <row r="35" spans="1:8" ht="18" customHeight="1" x14ac:dyDescent="0.3">
      <c r="A35" s="117"/>
      <c r="B35" s="118"/>
      <c r="C35" s="118"/>
      <c r="D35" s="118"/>
      <c r="E35" s="118"/>
      <c r="F35" s="95"/>
      <c r="G35" s="95"/>
      <c r="H35" s="95"/>
    </row>
    <row r="36" spans="1:8" ht="18" customHeight="1" x14ac:dyDescent="0.3">
      <c r="A36" s="117"/>
      <c r="B36" s="118"/>
      <c r="C36" s="118"/>
      <c r="D36" s="118"/>
      <c r="E36" s="118"/>
      <c r="F36" s="95"/>
      <c r="G36" s="95"/>
      <c r="H36" s="95"/>
    </row>
    <row r="37" spans="1:8" ht="18" customHeight="1" x14ac:dyDescent="0.3">
      <c r="A37" s="117"/>
      <c r="B37" s="118"/>
      <c r="C37" s="118"/>
      <c r="D37" s="118"/>
      <c r="E37" s="118"/>
      <c r="F37" s="95"/>
      <c r="G37" s="95"/>
      <c r="H37" s="95"/>
    </row>
    <row r="38" spans="1:8" ht="18" customHeight="1" x14ac:dyDescent="0.3">
      <c r="A38" s="117"/>
      <c r="B38" s="118"/>
      <c r="C38" s="118"/>
      <c r="D38" s="118"/>
      <c r="E38" s="118"/>
      <c r="G38" s="95"/>
      <c r="H38" s="95"/>
    </row>
    <row r="39" spans="1:8" ht="18" customHeight="1" x14ac:dyDescent="0.3">
      <c r="A39" s="117"/>
      <c r="B39" s="118"/>
      <c r="C39" s="118"/>
      <c r="D39" s="118"/>
      <c r="E39" s="118"/>
      <c r="G39" s="95"/>
      <c r="H39" s="95"/>
    </row>
    <row r="40" spans="1:8" ht="18" customHeight="1" x14ac:dyDescent="0.3">
      <c r="A40" s="117"/>
      <c r="B40" s="118"/>
      <c r="C40" s="118"/>
      <c r="D40" s="118"/>
      <c r="E40" s="118"/>
    </row>
    <row r="41" spans="1:8" ht="16.5" customHeight="1" x14ac:dyDescent="0.3">
      <c r="B41" s="1186"/>
      <c r="C41" s="1186"/>
      <c r="D41" s="1186"/>
      <c r="E41" s="1186"/>
    </row>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sheetData>
  <mergeCells count="1">
    <mergeCell ref="B41:E41"/>
  </mergeCells>
  <hyperlinks>
    <hyperlink ref="F3" location="Tartalom!A1" display="Tartalom " xr:uid="{00000000-0004-0000-0D00-000005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Munka15">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7.125" style="122" customWidth="1"/>
    <col min="12" max="16384" width="9" style="122"/>
  </cols>
  <sheetData>
    <row r="1" spans="1:17" ht="15.75" x14ac:dyDescent="0.25">
      <c r="A1" s="80" t="s">
        <v>102</v>
      </c>
      <c r="B1" s="53"/>
      <c r="C1" s="99" t="s">
        <v>609</v>
      </c>
      <c r="D1" s="806"/>
      <c r="E1" s="806"/>
      <c r="F1" s="806"/>
      <c r="G1" s="53"/>
      <c r="H1" s="53"/>
      <c r="I1" s="53"/>
      <c r="J1" s="53"/>
      <c r="M1" s="82"/>
    </row>
    <row r="2" spans="1:17" x14ac:dyDescent="0.3">
      <c r="A2" s="84"/>
      <c r="B2" s="84"/>
      <c r="C2" s="84"/>
      <c r="D2" s="818" t="str">
        <f>L15</f>
        <v>Ide írja az egyeztetés / vizsgálat szöveges értékelését</v>
      </c>
      <c r="E2" s="818" t="str">
        <f>L17</f>
        <v>Ide írja a következtetés szövegét</v>
      </c>
      <c r="F2" s="84"/>
      <c r="G2" s="84"/>
      <c r="H2" s="84"/>
      <c r="I2" s="84"/>
      <c r="J2" s="84"/>
      <c r="K2" s="48" t="s">
        <v>32</v>
      </c>
      <c r="M2" s="85"/>
    </row>
    <row r="3" spans="1:17" ht="15.75" x14ac:dyDescent="0.25">
      <c r="A3" s="123">
        <f>Alapa!C17</f>
        <v>0</v>
      </c>
      <c r="B3" s="124"/>
      <c r="C3" s="124"/>
      <c r="D3" s="809"/>
      <c r="E3" s="819" t="s">
        <v>1</v>
      </c>
      <c r="F3" s="807">
        <f>Alapa!C15</f>
        <v>0</v>
      </c>
      <c r="G3" s="126"/>
      <c r="H3" s="126"/>
      <c r="I3" s="126"/>
      <c r="J3" s="127"/>
      <c r="K3" s="730" t="s">
        <v>660</v>
      </c>
      <c r="L3" s="122" t="s">
        <v>34</v>
      </c>
      <c r="M3" s="85"/>
    </row>
    <row r="4" spans="1:17" ht="15.75" x14ac:dyDescent="0.25">
      <c r="A4" s="128" t="str">
        <f>"Fordulónap: "&amp;Alapa!C12</f>
        <v xml:space="preserve">Fordulónap: </v>
      </c>
      <c r="B4" s="129"/>
      <c r="C4" s="129"/>
      <c r="D4" s="820"/>
      <c r="E4" s="819" t="s">
        <v>2</v>
      </c>
      <c r="F4" s="808" t="str">
        <f>IFERROR(VLOOKUP(L9,Alapa!$K$2:$M$11,3),"")</f>
        <v/>
      </c>
      <c r="G4" s="130"/>
      <c r="H4" s="130"/>
      <c r="I4" s="130"/>
      <c r="J4" s="131"/>
      <c r="K4" s="76" t="s">
        <v>101</v>
      </c>
      <c r="L4" s="122" t="s">
        <v>151</v>
      </c>
      <c r="M4" s="85"/>
    </row>
    <row r="5" spans="1:17" ht="15.75" x14ac:dyDescent="0.25">
      <c r="A5" s="132"/>
      <c r="B5" s="132"/>
      <c r="C5" s="132"/>
      <c r="D5" s="821"/>
      <c r="E5" s="819" t="s">
        <v>10</v>
      </c>
      <c r="F5" s="809" t="str">
        <f>IF(Alapa!$M$2=0," ",Alapa!$M$2)</f>
        <v xml:space="preserve"> </v>
      </c>
      <c r="G5" s="130"/>
      <c r="H5" s="130"/>
      <c r="I5" s="130"/>
      <c r="J5" s="131"/>
      <c r="K5" s="76" t="s">
        <v>102</v>
      </c>
      <c r="L5" s="122" t="s">
        <v>78</v>
      </c>
      <c r="M5" s="85"/>
    </row>
    <row r="6" spans="1:17" ht="15.75" x14ac:dyDescent="0.25">
      <c r="A6" s="93" t="s">
        <v>620</v>
      </c>
      <c r="B6" s="143"/>
      <c r="C6" s="143"/>
      <c r="D6" s="810"/>
      <c r="E6" s="810"/>
      <c r="F6" s="810"/>
      <c r="G6" s="1058" t="s">
        <v>1234</v>
      </c>
      <c r="H6" s="849">
        <f>Tartalom!$F$112*Alapa!D33</f>
        <v>0</v>
      </c>
      <c r="I6" s="143"/>
      <c r="J6" s="143"/>
      <c r="K6" s="76" t="s">
        <v>103</v>
      </c>
      <c r="L6" s="122" t="s">
        <v>608</v>
      </c>
    </row>
    <row r="7" spans="1:17" x14ac:dyDescent="0.3">
      <c r="A7" s="503" t="s">
        <v>212</v>
      </c>
      <c r="B7" s="504"/>
      <c r="C7" s="505"/>
      <c r="D7" s="811">
        <f>Alapa!C10</f>
        <v>0</v>
      </c>
      <c r="E7" s="811">
        <f>Alapa!C11</f>
        <v>0</v>
      </c>
      <c r="F7" s="811" t="s">
        <v>8</v>
      </c>
      <c r="G7" s="58" t="str">
        <f>Alapa!C11&amp;"/"&amp;Alapa!C10</f>
        <v>/</v>
      </c>
      <c r="H7" s="506"/>
      <c r="I7" s="506"/>
      <c r="J7" s="506"/>
      <c r="K7" s="76" t="s">
        <v>104</v>
      </c>
      <c r="L7" s="122" t="s">
        <v>193</v>
      </c>
    </row>
    <row r="8" spans="1:17" ht="17.25" thickBot="1" x14ac:dyDescent="0.35">
      <c r="A8" s="137"/>
      <c r="B8" s="137" t="s">
        <v>213</v>
      </c>
      <c r="C8" s="138"/>
      <c r="D8" s="812" t="s">
        <v>214</v>
      </c>
      <c r="E8" s="812" t="s">
        <v>214</v>
      </c>
      <c r="F8" s="812" t="s">
        <v>214</v>
      </c>
      <c r="G8" s="60" t="s">
        <v>7</v>
      </c>
      <c r="H8" s="60"/>
      <c r="I8" s="60"/>
      <c r="J8" s="60"/>
      <c r="K8" s="76" t="s">
        <v>105</v>
      </c>
      <c r="L8" s="122" t="s">
        <v>194</v>
      </c>
    </row>
    <row r="9" spans="1:17" ht="17.25" thickBot="1" x14ac:dyDescent="0.35">
      <c r="F9" s="817" t="str">
        <f>IF(E9-D9=0," ",E9-D9)</f>
        <v xml:space="preserve"> </v>
      </c>
      <c r="G9" s="142" t="str">
        <f t="shared" ref="G9:G72" si="0">IFERROR(E9/D9%," ")</f>
        <v xml:space="preserve"> </v>
      </c>
      <c r="K9" s="555" t="s">
        <v>2</v>
      </c>
      <c r="L9" s="673">
        <v>2</v>
      </c>
    </row>
    <row r="10" spans="1:17" ht="15.75" x14ac:dyDescent="0.25">
      <c r="A10" s="11"/>
      <c r="B10" s="11"/>
      <c r="C10" s="11"/>
      <c r="D10" s="11"/>
      <c r="E10" s="22"/>
      <c r="F10" s="817" t="str">
        <f t="shared" ref="F10:F15" si="1">IF(E10-D10=0," ",E10-D10)</f>
        <v xml:space="preserve"> </v>
      </c>
      <c r="G10" s="142" t="str">
        <f t="shared" ref="G10:G15" si="2">IFERROR(E10/D10%," ")</f>
        <v xml:space="preserve"> </v>
      </c>
      <c r="H10" s="140"/>
      <c r="I10" s="140"/>
      <c r="J10" s="11"/>
    </row>
    <row r="11" spans="1:17" ht="15.75" x14ac:dyDescent="0.25">
      <c r="A11" s="11"/>
      <c r="B11" s="11"/>
      <c r="C11" s="11"/>
      <c r="D11" s="11"/>
      <c r="E11" s="22"/>
      <c r="F11" s="817" t="str">
        <f t="shared" si="1"/>
        <v xml:space="preserve"> </v>
      </c>
      <c r="G11" s="142" t="str">
        <f t="shared" si="2"/>
        <v xml:space="preserve"> </v>
      </c>
      <c r="H11" s="140"/>
      <c r="I11" s="140"/>
      <c r="J11" s="11"/>
    </row>
    <row r="12" spans="1:17" ht="15.75" x14ac:dyDescent="0.25">
      <c r="A12" s="11"/>
      <c r="B12" s="11"/>
      <c r="C12" s="11"/>
      <c r="D12" s="11"/>
      <c r="E12" s="22"/>
      <c r="F12" s="817" t="str">
        <f t="shared" si="1"/>
        <v xml:space="preserve"> </v>
      </c>
      <c r="G12" s="142" t="str">
        <f t="shared" si="2"/>
        <v xml:space="preserve"> </v>
      </c>
      <c r="H12" s="140"/>
      <c r="I12" s="140"/>
      <c r="J12" s="11"/>
    </row>
    <row r="13" spans="1:17" ht="15.75" x14ac:dyDescent="0.25">
      <c r="A13" s="11"/>
      <c r="B13" s="11"/>
      <c r="C13" s="11"/>
      <c r="D13" s="11"/>
      <c r="E13" s="22"/>
      <c r="F13" s="817" t="str">
        <f t="shared" si="1"/>
        <v xml:space="preserve"> </v>
      </c>
      <c r="G13" s="142" t="str">
        <f t="shared" si="2"/>
        <v xml:space="preserve"> </v>
      </c>
      <c r="H13" s="142"/>
      <c r="I13" s="142"/>
      <c r="J13" s="11"/>
    </row>
    <row r="14" spans="1:17" ht="15.75" x14ac:dyDescent="0.25">
      <c r="A14" s="11"/>
      <c r="B14" s="11"/>
      <c r="C14" s="11"/>
      <c r="D14" s="11"/>
      <c r="E14" s="22"/>
      <c r="F14" s="817" t="str">
        <f t="shared" si="1"/>
        <v xml:space="preserve"> </v>
      </c>
      <c r="G14" s="142" t="str">
        <f t="shared" si="2"/>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2"/>
        <v xml:space="preserve"> </v>
      </c>
      <c r="H15" s="142"/>
      <c r="I15" s="142"/>
      <c r="J15" s="11"/>
      <c r="L15" s="68" t="s">
        <v>186</v>
      </c>
      <c r="M15" s="23"/>
      <c r="N15" s="23"/>
      <c r="O15" s="17"/>
      <c r="P15" s="17"/>
      <c r="Q15" s="18"/>
    </row>
    <row r="16" spans="1:17" ht="15.75" x14ac:dyDescent="0.25">
      <c r="A16" s="11"/>
      <c r="B16" s="11"/>
      <c r="C16" s="11"/>
      <c r="D16" s="11"/>
      <c r="E16" s="22"/>
      <c r="F16" s="817" t="str">
        <f t="shared" ref="F16:F74" si="3">IF(E16-D16=0," ",E16-D16)</f>
        <v xml:space="preserve"> </v>
      </c>
      <c r="G16" s="142" t="str">
        <f t="shared" si="0"/>
        <v xml:space="preserve"> </v>
      </c>
      <c r="H16" s="142"/>
      <c r="I16" s="142"/>
      <c r="J16" s="11"/>
      <c r="L16" s="16" t="s">
        <v>4</v>
      </c>
      <c r="M16" s="8"/>
      <c r="N16" s="8"/>
      <c r="O16" s="7"/>
      <c r="P16" s="7"/>
      <c r="Q16" s="12"/>
    </row>
    <row r="17" spans="1:17" x14ac:dyDescent="0.3">
      <c r="A17" s="11"/>
      <c r="B17" s="11"/>
      <c r="C17" s="11"/>
      <c r="D17" s="11"/>
      <c r="E17" s="22"/>
      <c r="F17" s="817" t="str">
        <f t="shared" si="3"/>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3"/>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3"/>
        <v xml:space="preserve"> </v>
      </c>
      <c r="G19" s="142" t="str">
        <f t="shared" si="0"/>
        <v xml:space="preserve"> </v>
      </c>
      <c r="H19" s="142"/>
      <c r="I19" s="142"/>
      <c r="J19" s="11"/>
    </row>
    <row r="20" spans="1:17" ht="16.5" customHeight="1" x14ac:dyDescent="0.25">
      <c r="A20" s="11"/>
      <c r="B20" s="11"/>
      <c r="C20" s="11"/>
      <c r="D20" s="11"/>
      <c r="E20" s="22"/>
      <c r="F20" s="817" t="str">
        <f t="shared" si="3"/>
        <v xml:space="preserve"> </v>
      </c>
      <c r="G20" s="142" t="str">
        <f t="shared" si="0"/>
        <v xml:space="preserve"> </v>
      </c>
      <c r="H20" s="142"/>
      <c r="I20" s="142"/>
      <c r="J20" s="11"/>
    </row>
    <row r="21" spans="1:17" ht="15.75" x14ac:dyDescent="0.25">
      <c r="A21" s="11"/>
      <c r="B21" s="11"/>
      <c r="C21" s="11"/>
      <c r="D21" s="11"/>
      <c r="E21" s="22"/>
      <c r="F21" s="817" t="str">
        <f t="shared" si="3"/>
        <v xml:space="preserve"> </v>
      </c>
      <c r="G21" s="142" t="str">
        <f t="shared" si="0"/>
        <v xml:space="preserve"> </v>
      </c>
      <c r="H21" s="140"/>
      <c r="I21" s="140"/>
      <c r="J21" s="11"/>
    </row>
    <row r="22" spans="1:17" ht="15.75" x14ac:dyDescent="0.25">
      <c r="A22" s="11"/>
      <c r="B22" s="11"/>
      <c r="C22" s="11"/>
      <c r="D22" s="11"/>
      <c r="E22" s="22"/>
      <c r="F22" s="817" t="str">
        <f t="shared" si="3"/>
        <v xml:space="preserve"> </v>
      </c>
      <c r="G22" s="142" t="str">
        <f t="shared" si="0"/>
        <v xml:space="preserve"> </v>
      </c>
      <c r="H22" s="142"/>
      <c r="I22" s="142"/>
      <c r="J22" s="11"/>
    </row>
    <row r="23" spans="1:17" ht="15.75" x14ac:dyDescent="0.25">
      <c r="A23" s="11"/>
      <c r="B23" s="11"/>
      <c r="C23" s="11"/>
      <c r="D23" s="11"/>
      <c r="E23" s="22"/>
      <c r="F23" s="817" t="str">
        <f t="shared" si="3"/>
        <v xml:space="preserve"> </v>
      </c>
      <c r="G23" s="142" t="str">
        <f t="shared" si="0"/>
        <v xml:space="preserve"> </v>
      </c>
      <c r="H23" s="142"/>
      <c r="I23" s="142"/>
      <c r="J23" s="11"/>
    </row>
    <row r="24" spans="1:17" ht="15.75" x14ac:dyDescent="0.25">
      <c r="A24" s="11"/>
      <c r="B24" s="11"/>
      <c r="C24" s="11"/>
      <c r="D24" s="11"/>
      <c r="E24" s="22"/>
      <c r="F24" s="817" t="str">
        <f t="shared" si="3"/>
        <v xml:space="preserve"> </v>
      </c>
      <c r="G24" s="142" t="str">
        <f t="shared" si="0"/>
        <v xml:space="preserve"> </v>
      </c>
      <c r="H24" s="142"/>
      <c r="I24" s="142"/>
      <c r="J24" s="11"/>
    </row>
    <row r="25" spans="1:17" ht="15.75" x14ac:dyDescent="0.25">
      <c r="A25" s="11"/>
      <c r="B25" s="11"/>
      <c r="C25" s="11"/>
      <c r="D25" s="11"/>
      <c r="E25" s="22"/>
      <c r="F25" s="817" t="str">
        <f t="shared" si="3"/>
        <v xml:space="preserve"> </v>
      </c>
      <c r="G25" s="142" t="str">
        <f t="shared" si="0"/>
        <v xml:space="preserve"> </v>
      </c>
      <c r="H25" s="140"/>
      <c r="I25" s="140"/>
      <c r="J25" s="11"/>
    </row>
    <row r="26" spans="1:17" ht="15.75" x14ac:dyDescent="0.25">
      <c r="A26" s="11"/>
      <c r="B26" s="11"/>
      <c r="C26" s="11"/>
      <c r="D26" s="11"/>
      <c r="E26" s="22"/>
      <c r="F26" s="817" t="str">
        <f t="shared" si="3"/>
        <v xml:space="preserve"> </v>
      </c>
      <c r="G26" s="142" t="str">
        <f t="shared" si="0"/>
        <v xml:space="preserve"> </v>
      </c>
      <c r="H26" s="142"/>
      <c r="I26" s="142"/>
      <c r="J26" s="11"/>
    </row>
    <row r="27" spans="1:17" ht="15.75" x14ac:dyDescent="0.25">
      <c r="A27" s="11"/>
      <c r="B27" s="11"/>
      <c r="C27" s="11"/>
      <c r="D27" s="11"/>
      <c r="E27" s="22"/>
      <c r="F27" s="817" t="str">
        <f t="shared" si="3"/>
        <v xml:space="preserve"> </v>
      </c>
      <c r="G27" s="142" t="str">
        <f t="shared" si="0"/>
        <v xml:space="preserve"> </v>
      </c>
      <c r="H27" s="142"/>
      <c r="I27" s="142"/>
      <c r="J27" s="11"/>
    </row>
    <row r="28" spans="1:17" ht="15.75" x14ac:dyDescent="0.25">
      <c r="A28" s="11"/>
      <c r="B28" s="11"/>
      <c r="C28" s="11"/>
      <c r="D28" s="11"/>
      <c r="E28" s="22"/>
      <c r="F28" s="817" t="str">
        <f t="shared" si="3"/>
        <v xml:space="preserve"> </v>
      </c>
      <c r="G28" s="142" t="str">
        <f t="shared" si="0"/>
        <v xml:space="preserve"> </v>
      </c>
      <c r="H28" s="142"/>
      <c r="I28" s="142"/>
      <c r="J28" s="11"/>
    </row>
    <row r="29" spans="1:17" ht="15.75" x14ac:dyDescent="0.25">
      <c r="A29" s="11"/>
      <c r="B29" s="11"/>
      <c r="C29" s="11"/>
      <c r="D29" s="11"/>
      <c r="E29" s="22"/>
      <c r="F29" s="817" t="str">
        <f t="shared" si="3"/>
        <v xml:space="preserve"> </v>
      </c>
      <c r="G29" s="142" t="str">
        <f t="shared" si="0"/>
        <v xml:space="preserve"> </v>
      </c>
      <c r="H29" s="142"/>
      <c r="I29" s="142"/>
      <c r="J29" s="11"/>
    </row>
    <row r="30" spans="1:17" ht="15.75" x14ac:dyDescent="0.25">
      <c r="A30" s="11"/>
      <c r="B30" s="11"/>
      <c r="C30" s="11"/>
      <c r="D30" s="11"/>
      <c r="E30" s="22"/>
      <c r="F30" s="817" t="str">
        <f t="shared" si="3"/>
        <v xml:space="preserve"> </v>
      </c>
      <c r="G30" s="142" t="str">
        <f t="shared" si="0"/>
        <v xml:space="preserve"> </v>
      </c>
      <c r="H30" s="142"/>
      <c r="I30" s="142"/>
      <c r="J30" s="11"/>
    </row>
    <row r="31" spans="1:17" ht="15.75" x14ac:dyDescent="0.25">
      <c r="A31" s="11"/>
      <c r="B31" s="11"/>
      <c r="C31" s="11"/>
      <c r="D31" s="11"/>
      <c r="E31" s="22"/>
      <c r="F31" s="817" t="str">
        <f t="shared" si="3"/>
        <v xml:space="preserve"> </v>
      </c>
      <c r="G31" s="142" t="str">
        <f t="shared" si="0"/>
        <v xml:space="preserve"> </v>
      </c>
      <c r="H31" s="142"/>
      <c r="I31" s="142"/>
      <c r="J31" s="11"/>
    </row>
    <row r="32" spans="1:17" ht="15.75" x14ac:dyDescent="0.25">
      <c r="A32" s="11"/>
      <c r="B32" s="11"/>
      <c r="C32" s="11"/>
      <c r="D32" s="11"/>
      <c r="E32" s="22"/>
      <c r="F32" s="817" t="str">
        <f t="shared" si="3"/>
        <v xml:space="preserve"> </v>
      </c>
      <c r="G32" s="142" t="str">
        <f t="shared" si="0"/>
        <v xml:space="preserve"> </v>
      </c>
      <c r="H32" s="142"/>
      <c r="I32" s="142"/>
      <c r="J32" s="11"/>
    </row>
    <row r="33" spans="1:10" ht="15.75" x14ac:dyDescent="0.25">
      <c r="A33" s="11"/>
      <c r="B33" s="11"/>
      <c r="C33" s="11"/>
      <c r="D33" s="11"/>
      <c r="E33" s="22"/>
      <c r="F33" s="817" t="str">
        <f t="shared" si="3"/>
        <v xml:space="preserve"> </v>
      </c>
      <c r="G33" s="142" t="str">
        <f t="shared" si="0"/>
        <v xml:space="preserve"> </v>
      </c>
      <c r="H33" s="142"/>
      <c r="I33" s="142"/>
      <c r="J33" s="11"/>
    </row>
    <row r="34" spans="1:10" ht="15.75" x14ac:dyDescent="0.25">
      <c r="A34" s="11"/>
      <c r="B34" s="11"/>
      <c r="C34" s="11"/>
      <c r="D34" s="11"/>
      <c r="E34" s="22"/>
      <c r="F34" s="817" t="str">
        <f t="shared" si="3"/>
        <v xml:space="preserve"> </v>
      </c>
      <c r="G34" s="142" t="str">
        <f t="shared" si="0"/>
        <v xml:space="preserve"> </v>
      </c>
      <c r="H34" s="142"/>
      <c r="I34" s="142"/>
      <c r="J34" s="11"/>
    </row>
    <row r="35" spans="1:10" ht="15.75" x14ac:dyDescent="0.25">
      <c r="A35" s="11"/>
      <c r="B35" s="11"/>
      <c r="C35" s="11"/>
      <c r="D35" s="11"/>
      <c r="E35" s="22"/>
      <c r="F35" s="817" t="str">
        <f t="shared" si="3"/>
        <v xml:space="preserve"> </v>
      </c>
      <c r="G35" s="142" t="str">
        <f t="shared" si="0"/>
        <v xml:space="preserve"> </v>
      </c>
      <c r="H35" s="142"/>
      <c r="I35" s="142"/>
      <c r="J35" s="11"/>
    </row>
    <row r="36" spans="1:10" ht="15.75" x14ac:dyDescent="0.25">
      <c r="A36" s="11"/>
      <c r="B36" s="11"/>
      <c r="C36" s="11"/>
      <c r="D36" s="11"/>
      <c r="E36" s="22"/>
      <c r="F36" s="817" t="str">
        <f t="shared" si="3"/>
        <v xml:space="preserve"> </v>
      </c>
      <c r="G36" s="142" t="str">
        <f t="shared" si="0"/>
        <v xml:space="preserve"> </v>
      </c>
      <c r="H36" s="142"/>
      <c r="I36" s="142"/>
      <c r="J36" s="11"/>
    </row>
    <row r="37" spans="1:10" ht="15.75" x14ac:dyDescent="0.25">
      <c r="A37" s="11"/>
      <c r="B37" s="11"/>
      <c r="C37" s="11"/>
      <c r="D37" s="11"/>
      <c r="E37" s="22"/>
      <c r="F37" s="817" t="str">
        <f t="shared" si="3"/>
        <v xml:space="preserve"> </v>
      </c>
      <c r="G37" s="142" t="str">
        <f t="shared" si="0"/>
        <v xml:space="preserve"> </v>
      </c>
      <c r="H37" s="142"/>
      <c r="I37" s="142"/>
      <c r="J37" s="11"/>
    </row>
    <row r="38" spans="1:10" ht="15.75" x14ac:dyDescent="0.25">
      <c r="A38" s="11"/>
      <c r="B38" s="11"/>
      <c r="C38" s="11"/>
      <c r="D38" s="11"/>
      <c r="E38" s="22"/>
      <c r="F38" s="817" t="str">
        <f t="shared" si="3"/>
        <v xml:space="preserve"> </v>
      </c>
      <c r="G38" s="142" t="str">
        <f t="shared" si="0"/>
        <v xml:space="preserve"> </v>
      </c>
      <c r="H38" s="142"/>
      <c r="I38" s="142"/>
      <c r="J38" s="11"/>
    </row>
    <row r="39" spans="1:10" ht="15.75" x14ac:dyDescent="0.25">
      <c r="A39" s="11"/>
      <c r="B39" s="11"/>
      <c r="C39" s="11"/>
      <c r="D39" s="11"/>
      <c r="E39" s="22"/>
      <c r="F39" s="817" t="str">
        <f t="shared" si="3"/>
        <v xml:space="preserve"> </v>
      </c>
      <c r="G39" s="142" t="str">
        <f t="shared" si="0"/>
        <v xml:space="preserve"> </v>
      </c>
      <c r="H39" s="142"/>
      <c r="I39" s="142"/>
      <c r="J39" s="11"/>
    </row>
    <row r="40" spans="1:10" ht="15.75" x14ac:dyDescent="0.25">
      <c r="A40" s="11"/>
      <c r="B40" s="11"/>
      <c r="C40" s="11"/>
      <c r="D40" s="11"/>
      <c r="E40" s="22"/>
      <c r="F40" s="817" t="str">
        <f t="shared" si="3"/>
        <v xml:space="preserve"> </v>
      </c>
      <c r="G40" s="142" t="str">
        <f t="shared" si="0"/>
        <v xml:space="preserve"> </v>
      </c>
      <c r="H40" s="142"/>
      <c r="I40" s="142"/>
      <c r="J40" s="11"/>
    </row>
    <row r="41" spans="1:10" ht="15.75" x14ac:dyDescent="0.25">
      <c r="A41" s="11"/>
      <c r="B41" s="11"/>
      <c r="C41" s="11"/>
      <c r="D41" s="11"/>
      <c r="E41" s="22"/>
      <c r="F41" s="817" t="str">
        <f t="shared" si="3"/>
        <v xml:space="preserve"> </v>
      </c>
      <c r="G41" s="142" t="str">
        <f t="shared" si="0"/>
        <v xml:space="preserve"> </v>
      </c>
      <c r="H41" s="142"/>
      <c r="I41" s="142"/>
      <c r="J41" s="11"/>
    </row>
    <row r="42" spans="1:10" ht="15.75" x14ac:dyDescent="0.25">
      <c r="A42" s="11"/>
      <c r="B42" s="11"/>
      <c r="C42" s="11"/>
      <c r="D42" s="11"/>
      <c r="E42" s="22"/>
      <c r="F42" s="817" t="str">
        <f t="shared" si="3"/>
        <v xml:space="preserve"> </v>
      </c>
      <c r="G42" s="142" t="str">
        <f t="shared" si="0"/>
        <v xml:space="preserve"> </v>
      </c>
      <c r="H42" s="142"/>
      <c r="I42" s="142"/>
      <c r="J42" s="11"/>
    </row>
    <row r="43" spans="1:10" ht="15.75" x14ac:dyDescent="0.25">
      <c r="A43" s="11"/>
      <c r="B43" s="11"/>
      <c r="C43" s="11"/>
      <c r="D43" s="11"/>
      <c r="E43" s="22"/>
      <c r="F43" s="817" t="str">
        <f t="shared" si="3"/>
        <v xml:space="preserve"> </v>
      </c>
      <c r="G43" s="142" t="str">
        <f t="shared" si="0"/>
        <v xml:space="preserve"> </v>
      </c>
      <c r="H43" s="142"/>
      <c r="I43" s="142"/>
      <c r="J43" s="11"/>
    </row>
    <row r="44" spans="1:10" ht="15.75" x14ac:dyDescent="0.25">
      <c r="A44" s="11"/>
      <c r="B44" s="11"/>
      <c r="C44" s="11"/>
      <c r="D44" s="11"/>
      <c r="E44" s="22"/>
      <c r="F44" s="817" t="str">
        <f t="shared" si="3"/>
        <v xml:space="preserve"> </v>
      </c>
      <c r="G44" s="142" t="str">
        <f t="shared" si="0"/>
        <v xml:space="preserve"> </v>
      </c>
      <c r="H44" s="142"/>
      <c r="I44" s="142"/>
      <c r="J44" s="11"/>
    </row>
    <row r="45" spans="1:10" ht="15.75" x14ac:dyDescent="0.25">
      <c r="A45" s="11"/>
      <c r="B45" s="11"/>
      <c r="C45" s="11"/>
      <c r="D45" s="11"/>
      <c r="E45" s="22"/>
      <c r="F45" s="817" t="str">
        <f t="shared" si="3"/>
        <v xml:space="preserve"> </v>
      </c>
      <c r="G45" s="142" t="str">
        <f t="shared" si="0"/>
        <v xml:space="preserve"> </v>
      </c>
      <c r="H45" s="142"/>
      <c r="I45" s="142"/>
      <c r="J45" s="11"/>
    </row>
    <row r="46" spans="1:10" ht="15.75" x14ac:dyDescent="0.25">
      <c r="A46" s="11"/>
      <c r="B46" s="11"/>
      <c r="C46" s="11"/>
      <c r="D46" s="11"/>
      <c r="E46" s="22"/>
      <c r="F46" s="817" t="str">
        <f t="shared" si="3"/>
        <v xml:space="preserve"> </v>
      </c>
      <c r="G46" s="142" t="str">
        <f t="shared" si="0"/>
        <v xml:space="preserve"> </v>
      </c>
      <c r="H46" s="142"/>
      <c r="I46" s="142"/>
      <c r="J46" s="11"/>
    </row>
    <row r="47" spans="1:10" ht="15.75" x14ac:dyDescent="0.25">
      <c r="A47" s="11"/>
      <c r="B47" s="11"/>
      <c r="C47" s="11"/>
      <c r="D47" s="11"/>
      <c r="E47" s="22"/>
      <c r="F47" s="817" t="str">
        <f t="shared" si="3"/>
        <v xml:space="preserve"> </v>
      </c>
      <c r="G47" s="142" t="str">
        <f t="shared" si="0"/>
        <v xml:space="preserve"> </v>
      </c>
      <c r="H47" s="142"/>
      <c r="I47" s="142"/>
      <c r="J47" s="11"/>
    </row>
    <row r="48" spans="1:10" ht="15.75" x14ac:dyDescent="0.25">
      <c r="A48" s="11"/>
      <c r="B48" s="11"/>
      <c r="C48" s="11"/>
      <c r="D48" s="11"/>
      <c r="E48" s="22"/>
      <c r="F48" s="817" t="str">
        <f t="shared" si="3"/>
        <v xml:space="preserve"> </v>
      </c>
      <c r="G48" s="142" t="str">
        <f t="shared" si="0"/>
        <v xml:space="preserve"> </v>
      </c>
      <c r="H48" s="142"/>
      <c r="I48" s="142"/>
      <c r="J48" s="11"/>
    </row>
    <row r="49" spans="1:10" ht="15.75" x14ac:dyDescent="0.25">
      <c r="A49" s="11"/>
      <c r="B49" s="11"/>
      <c r="C49" s="11"/>
      <c r="D49" s="11"/>
      <c r="E49" s="22"/>
      <c r="F49" s="817" t="str">
        <f t="shared" si="3"/>
        <v xml:space="preserve"> </v>
      </c>
      <c r="G49" s="142" t="str">
        <f t="shared" si="0"/>
        <v xml:space="preserve"> </v>
      </c>
      <c r="H49" s="142"/>
      <c r="I49" s="142"/>
      <c r="J49" s="11"/>
    </row>
    <row r="50" spans="1:10" ht="15.75" x14ac:dyDescent="0.25">
      <c r="A50" s="11"/>
      <c r="B50" s="11"/>
      <c r="C50" s="11"/>
      <c r="D50" s="11"/>
      <c r="E50" s="22"/>
      <c r="F50" s="817" t="str">
        <f t="shared" si="3"/>
        <v xml:space="preserve"> </v>
      </c>
      <c r="G50" s="142" t="str">
        <f t="shared" si="0"/>
        <v xml:space="preserve"> </v>
      </c>
      <c r="H50" s="142"/>
      <c r="I50" s="142"/>
      <c r="J50" s="11"/>
    </row>
    <row r="51" spans="1:10" ht="15.75" x14ac:dyDescent="0.25">
      <c r="A51" s="11"/>
      <c r="B51" s="11"/>
      <c r="C51" s="11"/>
      <c r="D51" s="11"/>
      <c r="E51" s="22"/>
      <c r="F51" s="817" t="str">
        <f t="shared" si="3"/>
        <v xml:space="preserve"> </v>
      </c>
      <c r="G51" s="142" t="str">
        <f t="shared" si="0"/>
        <v xml:space="preserve"> </v>
      </c>
      <c r="H51" s="142"/>
      <c r="I51" s="142"/>
      <c r="J51" s="11"/>
    </row>
    <row r="52" spans="1:10" ht="15.75" x14ac:dyDescent="0.25">
      <c r="A52" s="11"/>
      <c r="B52" s="11"/>
      <c r="C52" s="11"/>
      <c r="D52" s="11"/>
      <c r="E52" s="22"/>
      <c r="F52" s="817" t="str">
        <f t="shared" si="3"/>
        <v xml:space="preserve"> </v>
      </c>
      <c r="G52" s="142" t="str">
        <f t="shared" si="0"/>
        <v xml:space="preserve"> </v>
      </c>
      <c r="J52" s="11"/>
    </row>
    <row r="53" spans="1:10" ht="15.75" x14ac:dyDescent="0.25">
      <c r="A53" s="11"/>
      <c r="B53" s="11"/>
      <c r="C53" s="11"/>
      <c r="D53" s="11"/>
      <c r="E53" s="22"/>
      <c r="F53" s="817" t="str">
        <f t="shared" si="3"/>
        <v xml:space="preserve"> </v>
      </c>
      <c r="G53" s="142" t="str">
        <f t="shared" si="0"/>
        <v xml:space="preserve"> </v>
      </c>
      <c r="J53" s="11"/>
    </row>
    <row r="54" spans="1:10" ht="15.75" x14ac:dyDescent="0.25">
      <c r="A54" s="11"/>
      <c r="B54" s="11"/>
      <c r="C54" s="11"/>
      <c r="D54" s="11"/>
      <c r="E54" s="22"/>
      <c r="F54" s="817" t="str">
        <f t="shared" si="3"/>
        <v xml:space="preserve"> </v>
      </c>
      <c r="G54" s="142" t="str">
        <f t="shared" si="0"/>
        <v xml:space="preserve"> </v>
      </c>
      <c r="J54" s="11"/>
    </row>
    <row r="55" spans="1:10" ht="15.75" x14ac:dyDescent="0.25">
      <c r="A55" s="11"/>
      <c r="B55" s="11"/>
      <c r="C55" s="11"/>
      <c r="D55" s="11"/>
      <c r="E55" s="22"/>
      <c r="F55" s="817" t="str">
        <f t="shared" si="3"/>
        <v xml:space="preserve"> </v>
      </c>
      <c r="G55" s="142" t="str">
        <f t="shared" si="0"/>
        <v xml:space="preserve"> </v>
      </c>
      <c r="J55" s="11"/>
    </row>
    <row r="56" spans="1:10" ht="15.75" x14ac:dyDescent="0.25">
      <c r="A56" s="11"/>
      <c r="B56" s="11"/>
      <c r="C56" s="11"/>
      <c r="D56" s="11"/>
      <c r="E56" s="22"/>
      <c r="F56" s="817" t="str">
        <f t="shared" si="3"/>
        <v xml:space="preserve"> </v>
      </c>
      <c r="G56" s="142" t="str">
        <f t="shared" si="0"/>
        <v xml:space="preserve"> </v>
      </c>
      <c r="J56" s="11"/>
    </row>
    <row r="57" spans="1:10" ht="15.75" x14ac:dyDescent="0.25">
      <c r="A57" s="11"/>
      <c r="B57" s="11"/>
      <c r="C57" s="11"/>
      <c r="D57" s="11"/>
      <c r="E57" s="22"/>
      <c r="F57" s="817" t="str">
        <f t="shared" si="3"/>
        <v xml:space="preserve"> </v>
      </c>
      <c r="G57" s="142" t="str">
        <f t="shared" si="0"/>
        <v xml:space="preserve"> </v>
      </c>
      <c r="J57" s="11"/>
    </row>
    <row r="58" spans="1:10" ht="15.75" x14ac:dyDescent="0.25">
      <c r="A58" s="11"/>
      <c r="B58" s="11"/>
      <c r="C58" s="11"/>
      <c r="D58" s="11"/>
      <c r="E58" s="22"/>
      <c r="F58" s="817" t="str">
        <f t="shared" si="3"/>
        <v xml:space="preserve"> </v>
      </c>
      <c r="G58" s="142" t="str">
        <f t="shared" si="0"/>
        <v xml:space="preserve"> </v>
      </c>
      <c r="J58" s="11"/>
    </row>
    <row r="59" spans="1:10" ht="15.75" x14ac:dyDescent="0.25">
      <c r="A59" s="11"/>
      <c r="B59" s="11"/>
      <c r="C59" s="11"/>
      <c r="D59" s="11"/>
      <c r="E59" s="22"/>
      <c r="F59" s="817" t="str">
        <f t="shared" si="3"/>
        <v xml:space="preserve"> </v>
      </c>
      <c r="G59" s="142" t="str">
        <f t="shared" si="0"/>
        <v xml:space="preserve"> </v>
      </c>
      <c r="J59" s="11"/>
    </row>
    <row r="60" spans="1:10" ht="15.75" x14ac:dyDescent="0.25">
      <c r="A60" s="11"/>
      <c r="B60" s="11"/>
      <c r="C60" s="11"/>
      <c r="D60" s="11"/>
      <c r="E60" s="22"/>
      <c r="F60" s="817" t="str">
        <f t="shared" si="3"/>
        <v xml:space="preserve"> </v>
      </c>
      <c r="G60" s="142" t="str">
        <f t="shared" si="0"/>
        <v xml:space="preserve"> </v>
      </c>
      <c r="J60" s="11"/>
    </row>
    <row r="61" spans="1:10" ht="15.75" x14ac:dyDescent="0.25">
      <c r="A61" s="11"/>
      <c r="B61" s="11"/>
      <c r="C61" s="11"/>
      <c r="D61" s="11"/>
      <c r="E61" s="22"/>
      <c r="F61" s="817" t="str">
        <f t="shared" si="3"/>
        <v xml:space="preserve"> </v>
      </c>
      <c r="G61" s="142" t="str">
        <f t="shared" si="0"/>
        <v xml:space="preserve"> </v>
      </c>
      <c r="J61" s="11"/>
    </row>
    <row r="62" spans="1:10" ht="15.75" x14ac:dyDescent="0.25">
      <c r="A62" s="11"/>
      <c r="B62" s="11"/>
      <c r="C62" s="11"/>
      <c r="D62" s="11"/>
      <c r="E62" s="22"/>
      <c r="F62" s="817" t="str">
        <f t="shared" si="3"/>
        <v xml:space="preserve"> </v>
      </c>
      <c r="G62" s="142" t="str">
        <f t="shared" si="0"/>
        <v xml:space="preserve"> </v>
      </c>
      <c r="J62" s="11"/>
    </row>
    <row r="63" spans="1:10" ht="15.75" x14ac:dyDescent="0.25">
      <c r="A63" s="11"/>
      <c r="B63" s="11"/>
      <c r="C63" s="11"/>
      <c r="D63" s="11"/>
      <c r="E63" s="22"/>
      <c r="F63" s="817" t="str">
        <f t="shared" si="3"/>
        <v xml:space="preserve"> </v>
      </c>
      <c r="G63" s="142" t="str">
        <f t="shared" si="0"/>
        <v xml:space="preserve"> </v>
      </c>
      <c r="J63" s="11"/>
    </row>
    <row r="64" spans="1:10" ht="15.75" x14ac:dyDescent="0.25">
      <c r="A64" s="11"/>
      <c r="B64" s="11"/>
      <c r="C64" s="11"/>
      <c r="D64" s="11"/>
      <c r="E64" s="22"/>
      <c r="F64" s="817" t="str">
        <f t="shared" si="3"/>
        <v xml:space="preserve"> </v>
      </c>
      <c r="G64" s="142" t="str">
        <f t="shared" si="0"/>
        <v xml:space="preserve"> </v>
      </c>
      <c r="J64" s="11"/>
    </row>
    <row r="65" spans="1:10" ht="15.75" x14ac:dyDescent="0.25">
      <c r="A65" s="11"/>
      <c r="B65" s="11"/>
      <c r="C65" s="11"/>
      <c r="D65" s="11"/>
      <c r="E65" s="22"/>
      <c r="F65" s="817" t="str">
        <f t="shared" si="3"/>
        <v xml:space="preserve"> </v>
      </c>
      <c r="G65" s="142" t="str">
        <f t="shared" si="0"/>
        <v xml:space="preserve"> </v>
      </c>
      <c r="J65" s="11"/>
    </row>
    <row r="66" spans="1:10" ht="15.75" x14ac:dyDescent="0.25">
      <c r="A66" s="11"/>
      <c r="B66" s="11"/>
      <c r="C66" s="11"/>
      <c r="D66" s="11"/>
      <c r="E66" s="22"/>
      <c r="F66" s="817" t="str">
        <f t="shared" si="3"/>
        <v xml:space="preserve"> </v>
      </c>
      <c r="G66" s="142" t="str">
        <f t="shared" si="0"/>
        <v xml:space="preserve"> </v>
      </c>
      <c r="J66" s="11"/>
    </row>
    <row r="67" spans="1:10" ht="15.75" x14ac:dyDescent="0.25">
      <c r="A67" s="11"/>
      <c r="B67" s="11"/>
      <c r="C67" s="11"/>
      <c r="D67" s="11"/>
      <c r="E67" s="22"/>
      <c r="F67" s="817" t="str">
        <f t="shared" si="3"/>
        <v xml:space="preserve"> </v>
      </c>
      <c r="G67" s="142" t="str">
        <f t="shared" si="0"/>
        <v xml:space="preserve"> </v>
      </c>
      <c r="J67" s="11"/>
    </row>
    <row r="68" spans="1:10" ht="15.75" x14ac:dyDescent="0.25">
      <c r="A68" s="11"/>
      <c r="B68" s="11"/>
      <c r="C68" s="11"/>
      <c r="D68" s="11"/>
      <c r="E68" s="22"/>
      <c r="F68" s="817" t="str">
        <f t="shared" si="3"/>
        <v xml:space="preserve"> </v>
      </c>
      <c r="G68" s="142" t="str">
        <f t="shared" si="0"/>
        <v xml:space="preserve"> </v>
      </c>
      <c r="J68" s="11"/>
    </row>
    <row r="69" spans="1:10" ht="15.75" x14ac:dyDescent="0.25">
      <c r="A69" s="11"/>
      <c r="B69" s="11"/>
      <c r="C69" s="11"/>
      <c r="D69" s="11"/>
      <c r="E69" s="22"/>
      <c r="F69" s="817" t="str">
        <f t="shared" si="3"/>
        <v xml:space="preserve"> </v>
      </c>
      <c r="G69" s="142" t="str">
        <f t="shared" si="0"/>
        <v xml:space="preserve"> </v>
      </c>
      <c r="J69" s="11"/>
    </row>
    <row r="70" spans="1:10" ht="15.75" x14ac:dyDescent="0.25">
      <c r="A70" s="11"/>
      <c r="B70" s="11"/>
      <c r="C70" s="11"/>
      <c r="D70" s="11"/>
      <c r="E70" s="22"/>
      <c r="F70" s="817" t="str">
        <f t="shared" si="3"/>
        <v xml:space="preserve"> </v>
      </c>
      <c r="G70" s="142" t="str">
        <f t="shared" si="0"/>
        <v xml:space="preserve"> </v>
      </c>
      <c r="J70" s="11"/>
    </row>
    <row r="71" spans="1:10" ht="15.75" x14ac:dyDescent="0.25">
      <c r="A71" s="11"/>
      <c r="B71" s="11"/>
      <c r="C71" s="11"/>
      <c r="D71" s="11"/>
      <c r="E71" s="22"/>
      <c r="F71" s="817" t="str">
        <f t="shared" si="3"/>
        <v xml:space="preserve"> </v>
      </c>
      <c r="G71" s="142" t="str">
        <f t="shared" si="0"/>
        <v xml:space="preserve"> </v>
      </c>
      <c r="J71" s="11"/>
    </row>
    <row r="72" spans="1:10" ht="15.75" x14ac:dyDescent="0.25">
      <c r="A72" s="11"/>
      <c r="B72" s="11"/>
      <c r="C72" s="11"/>
      <c r="D72" s="11"/>
      <c r="E72" s="22"/>
      <c r="F72" s="817" t="str">
        <f t="shared" si="3"/>
        <v xml:space="preserve"> </v>
      </c>
      <c r="G72" s="142" t="str">
        <f t="shared" si="0"/>
        <v xml:space="preserve"> </v>
      </c>
      <c r="J72" s="11"/>
    </row>
    <row r="73" spans="1:10" ht="15.75" x14ac:dyDescent="0.25">
      <c r="A73" s="11"/>
      <c r="B73" s="11"/>
      <c r="C73" s="11"/>
      <c r="D73" s="11"/>
      <c r="E73" s="22"/>
      <c r="F73" s="817" t="str">
        <f t="shared" si="3"/>
        <v xml:space="preserve"> </v>
      </c>
      <c r="G73" s="142" t="str">
        <f t="shared" ref="G73:G136" si="4">IFERROR(E73/D73%," ")</f>
        <v xml:space="preserve"> </v>
      </c>
      <c r="J73" s="11"/>
    </row>
    <row r="74" spans="1:10" ht="15.75" x14ac:dyDescent="0.25">
      <c r="A74" s="11"/>
      <c r="B74" s="11"/>
      <c r="C74" s="11"/>
      <c r="D74" s="11"/>
      <c r="E74" s="22"/>
      <c r="F74" s="817" t="str">
        <f t="shared" si="3"/>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 xr:uid="{00000000-0004-0000-0E00-000004000000}"/>
  </hyperlinks>
  <pageMargins left="0.70866141732283472" right="0.70866141732283472" top="0.70866141732283472" bottom="0.70866141732283472" header="0.51181102362204722" footer="0.31496062992125984"/>
  <pageSetup paperSize="9" scale="96" orientation="portrait" r:id="rId1"/>
  <headerFooter alignWithMargins="0">
    <oddFooter>&amp;L&amp;"Arial Narrow,Normál"&amp;8&amp;F/KM-AI-03&amp;C&amp;"Arial Narrow,Normál"&amp;8&amp;P/&amp;N&amp;R&amp;"Arial Narrow,Normál"&amp;8DigitAudit/Beszámoló</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Munka16">
    <pageSetUpPr fitToPage="1"/>
  </sheetPr>
  <dimension ref="A1:T86"/>
  <sheetViews>
    <sheetView showGridLines="0" zoomScaleNormal="100" workbookViewId="0"/>
  </sheetViews>
  <sheetFormatPr defaultRowHeight="16.5" x14ac:dyDescent="0.3"/>
  <cols>
    <col min="1" max="1" width="9" style="52"/>
    <col min="2" max="2" width="18.25" style="52" customWidth="1"/>
    <col min="3" max="13" width="9" style="52"/>
    <col min="14" max="14" width="15.125" style="52" customWidth="1"/>
    <col min="15" max="16384" width="9" style="52"/>
  </cols>
  <sheetData>
    <row r="1" spans="1:20" ht="16.5" customHeight="1" x14ac:dyDescent="0.3">
      <c r="A1" s="144" t="s">
        <v>103</v>
      </c>
      <c r="B1" s="47"/>
      <c r="C1" s="47"/>
      <c r="D1" s="47"/>
      <c r="E1" s="47"/>
      <c r="F1" s="47"/>
      <c r="G1" s="47"/>
      <c r="H1" s="47"/>
      <c r="I1" s="145"/>
      <c r="J1" s="145"/>
      <c r="K1" s="196"/>
      <c r="L1" s="49"/>
      <c r="M1" s="49"/>
    </row>
    <row r="2" spans="1:20" ht="16.5" customHeight="1" x14ac:dyDescent="0.3">
      <c r="A2" s="306"/>
      <c r="B2" s="306"/>
      <c r="C2" s="306"/>
      <c r="D2" s="803" t="str">
        <f>O15</f>
        <v>Ide írja az egyeztetés / vizsgálat szöveges értékelését</v>
      </c>
      <c r="E2" s="803" t="str">
        <f>O17</f>
        <v>Ide írja a következtetés szövegét</v>
      </c>
      <c r="F2" s="306"/>
      <c r="G2" s="306"/>
      <c r="H2" s="306"/>
      <c r="I2" s="306"/>
      <c r="J2" s="306"/>
      <c r="K2" s="306"/>
      <c r="L2" s="306"/>
      <c r="M2" s="306"/>
      <c r="N2" s="48" t="s">
        <v>32</v>
      </c>
    </row>
    <row r="3" spans="1:20" ht="16.5" customHeight="1" x14ac:dyDescent="0.3">
      <c r="A3" s="307"/>
      <c r="B3" s="307"/>
      <c r="C3" s="307"/>
      <c r="D3" s="307"/>
      <c r="E3" s="307"/>
      <c r="F3" s="381" t="s">
        <v>478</v>
      </c>
      <c r="G3" s="307"/>
      <c r="H3" s="307"/>
      <c r="I3" s="307"/>
      <c r="J3" s="307"/>
      <c r="K3" s="381"/>
      <c r="L3" s="49"/>
      <c r="M3" s="49"/>
      <c r="N3" s="730" t="s">
        <v>660</v>
      </c>
      <c r="O3" s="122" t="s">
        <v>34</v>
      </c>
    </row>
    <row r="4" spans="1:20" ht="16.5" customHeight="1" x14ac:dyDescent="0.3">
      <c r="A4" s="134" t="s">
        <v>957</v>
      </c>
      <c r="B4" s="47"/>
      <c r="C4" s="47"/>
      <c r="D4" s="47"/>
      <c r="E4" s="47"/>
      <c r="F4" s="47"/>
      <c r="G4" s="47"/>
      <c r="H4" s="47"/>
      <c r="I4" s="47"/>
      <c r="J4" s="47"/>
      <c r="K4" s="47"/>
      <c r="L4" s="49"/>
      <c r="M4" s="49"/>
      <c r="N4" s="76" t="s">
        <v>101</v>
      </c>
      <c r="O4" s="122" t="s">
        <v>151</v>
      </c>
    </row>
    <row r="5" spans="1:20" ht="16.5" customHeight="1" x14ac:dyDescent="0.3">
      <c r="A5" s="123">
        <f>Alapa!C17</f>
        <v>0</v>
      </c>
      <c r="B5" s="130"/>
      <c r="C5" s="130"/>
      <c r="D5" s="130"/>
      <c r="E5" s="380"/>
      <c r="F5" s="380"/>
      <c r="G5" s="123" t="s">
        <v>1</v>
      </c>
      <c r="H5" s="769">
        <f>Alapa!C15</f>
        <v>0</v>
      </c>
      <c r="I5" s="125"/>
      <c r="J5" s="125"/>
      <c r="K5" s="146"/>
      <c r="L5" s="130"/>
      <c r="M5" s="131"/>
      <c r="N5" s="76" t="s">
        <v>102</v>
      </c>
      <c r="O5" s="122" t="s">
        <v>78</v>
      </c>
    </row>
    <row r="6" spans="1:20" ht="16.5" customHeight="1" x14ac:dyDescent="0.3">
      <c r="A6" s="123" t="str">
        <f>"Fordulónap: "&amp;Alapa!C12</f>
        <v xml:space="preserve">Fordulónap: </v>
      </c>
      <c r="B6" s="130"/>
      <c r="C6" s="130"/>
      <c r="D6" s="130"/>
      <c r="E6" s="380"/>
      <c r="F6" s="393"/>
      <c r="G6" s="128" t="s">
        <v>2</v>
      </c>
      <c r="H6" s="554" t="str">
        <f>IFERROR(VLOOKUP(O9,Alapa!$K$2:$M$11,3),"")</f>
        <v/>
      </c>
      <c r="I6" s="148"/>
      <c r="J6" s="123" t="s">
        <v>10</v>
      </c>
      <c r="K6" s="124" t="str">
        <f>IF(Alapa!$M$2=0," ",Alapa!$M$2)</f>
        <v xml:space="preserve"> </v>
      </c>
      <c r="L6" s="130"/>
      <c r="M6" s="131"/>
      <c r="N6" s="76" t="s">
        <v>103</v>
      </c>
      <c r="O6" s="122" t="s">
        <v>608</v>
      </c>
    </row>
    <row r="7" spans="1:20" ht="16.5" customHeight="1" x14ac:dyDescent="0.3">
      <c r="A7" s="143"/>
      <c r="B7" s="143"/>
      <c r="C7" s="143"/>
      <c r="D7" s="143"/>
      <c r="E7" s="143"/>
      <c r="F7" s="143"/>
      <c r="G7" s="143"/>
      <c r="H7" s="143"/>
      <c r="I7" s="143"/>
      <c r="J7" s="143"/>
      <c r="K7" s="143"/>
      <c r="L7" s="117"/>
      <c r="M7" s="117"/>
      <c r="N7" s="76" t="s">
        <v>104</v>
      </c>
      <c r="O7" s="122" t="s">
        <v>193</v>
      </c>
    </row>
    <row r="8" spans="1:20" ht="17.25" thickBot="1" x14ac:dyDescent="0.35">
      <c r="A8" s="121" t="s">
        <v>621</v>
      </c>
      <c r="B8" s="143"/>
      <c r="C8" s="143"/>
      <c r="D8" s="143"/>
      <c r="E8" s="143"/>
      <c r="F8" s="143"/>
      <c r="G8" s="143"/>
      <c r="H8" s="143"/>
      <c r="I8" s="143"/>
      <c r="J8" s="143"/>
      <c r="K8" s="143"/>
      <c r="L8" s="117"/>
      <c r="M8" s="117"/>
      <c r="N8" s="76" t="s">
        <v>105</v>
      </c>
      <c r="O8" s="122" t="s">
        <v>194</v>
      </c>
    </row>
    <row r="9" spans="1:20" ht="17.25" thickBot="1" x14ac:dyDescent="0.35">
      <c r="A9" s="143" t="s">
        <v>480</v>
      </c>
      <c r="B9" s="143"/>
      <c r="C9" s="143" t="s">
        <v>481</v>
      </c>
      <c r="D9" s="143"/>
      <c r="E9" s="143"/>
      <c r="F9" s="143"/>
      <c r="G9" s="143"/>
      <c r="H9" s="143"/>
      <c r="I9" s="143"/>
      <c r="J9" s="143"/>
      <c r="K9" s="143"/>
      <c r="L9" s="117"/>
      <c r="M9" s="117"/>
      <c r="N9" s="555" t="s">
        <v>2</v>
      </c>
      <c r="O9" s="673">
        <v>2</v>
      </c>
    </row>
    <row r="10" spans="1:20" ht="27" x14ac:dyDescent="0.3">
      <c r="A10" s="379" t="s">
        <v>228</v>
      </c>
      <c r="B10" s="378" t="s">
        <v>482</v>
      </c>
      <c r="C10" s="378" t="s">
        <v>483</v>
      </c>
      <c r="D10" s="378" t="s">
        <v>484</v>
      </c>
      <c r="E10" s="378" t="s">
        <v>485</v>
      </c>
      <c r="F10" s="1187" t="s">
        <v>486</v>
      </c>
      <c r="G10" s="1188"/>
      <c r="H10" s="1189" t="s">
        <v>487</v>
      </c>
      <c r="I10" s="1190"/>
      <c r="J10" s="1190"/>
      <c r="K10" s="1190"/>
      <c r="L10" s="1190"/>
      <c r="M10" s="1191"/>
    </row>
    <row r="11" spans="1:20" ht="27" x14ac:dyDescent="0.3">
      <c r="A11" s="377"/>
      <c r="B11" s="376"/>
      <c r="C11" s="376"/>
      <c r="D11" s="376"/>
      <c r="E11" s="376"/>
      <c r="F11" s="419" t="s">
        <v>488</v>
      </c>
      <c r="G11" s="419" t="s">
        <v>489</v>
      </c>
      <c r="H11" s="420" t="s">
        <v>490</v>
      </c>
      <c r="I11" s="420" t="s">
        <v>491</v>
      </c>
      <c r="J11" s="420" t="s">
        <v>492</v>
      </c>
      <c r="K11" s="420" t="s">
        <v>493</v>
      </c>
      <c r="L11" s="420" t="s">
        <v>488</v>
      </c>
      <c r="M11" s="421" t="s">
        <v>489</v>
      </c>
    </row>
    <row r="12" spans="1:20" x14ac:dyDescent="0.3">
      <c r="A12" s="422" t="s">
        <v>201</v>
      </c>
      <c r="B12" s="159"/>
      <c r="C12" s="423"/>
      <c r="D12" s="424"/>
      <c r="E12" s="425"/>
      <c r="F12" s="426"/>
      <c r="G12" s="426"/>
      <c r="H12" s="427"/>
      <c r="I12" s="427"/>
      <c r="J12" s="428">
        <f>IF(I12-H12=0,0,I12-H12+1)</f>
        <v>0</v>
      </c>
      <c r="K12" s="160"/>
      <c r="L12" s="428">
        <f>K12*J12</f>
        <v>0</v>
      </c>
      <c r="M12" s="429" t="str">
        <f>IF(L12=0," ",D12/L12)</f>
        <v xml:space="preserve"> </v>
      </c>
    </row>
    <row r="13" spans="1:20" ht="16.5" customHeight="1" x14ac:dyDescent="0.3">
      <c r="A13" s="190" t="s">
        <v>203</v>
      </c>
      <c r="B13" s="159"/>
      <c r="C13" s="423"/>
      <c r="D13" s="424"/>
      <c r="E13" s="425"/>
      <c r="F13" s="426"/>
      <c r="G13" s="426"/>
      <c r="H13" s="427"/>
      <c r="I13" s="427"/>
      <c r="J13" s="428">
        <f>IF(I13-H13=0,0,I13-H13+1)</f>
        <v>0</v>
      </c>
      <c r="K13" s="160"/>
      <c r="L13" s="428">
        <f>K13*J13</f>
        <v>0</v>
      </c>
      <c r="M13" s="429" t="str">
        <f>IF(L13=0," ",D13/L13)</f>
        <v xml:space="preserve"> </v>
      </c>
    </row>
    <row r="14" spans="1:20" ht="16.5" customHeight="1" x14ac:dyDescent="0.3">
      <c r="A14" s="190" t="s">
        <v>205</v>
      </c>
      <c r="B14" s="159"/>
      <c r="C14" s="423"/>
      <c r="D14" s="424"/>
      <c r="E14" s="425"/>
      <c r="F14" s="426"/>
      <c r="G14" s="426"/>
      <c r="H14" s="427"/>
      <c r="I14" s="427"/>
      <c r="J14" s="428">
        <f>IF(I14-H14=0,0,I14-H14+1)</f>
        <v>0</v>
      </c>
      <c r="K14" s="160"/>
      <c r="L14" s="428">
        <f>K14*J14</f>
        <v>0</v>
      </c>
      <c r="M14" s="429" t="str">
        <f>IF(L14=0," ",D14/L14)</f>
        <v xml:space="preserve"> </v>
      </c>
      <c r="O14" s="15" t="s">
        <v>185</v>
      </c>
      <c r="P14" s="36"/>
      <c r="Q14" s="36"/>
      <c r="R14" s="36"/>
      <c r="S14" s="36"/>
      <c r="T14" s="12"/>
    </row>
    <row r="15" spans="1:20" ht="16.5" customHeight="1" x14ac:dyDescent="0.3">
      <c r="A15" s="190" t="s">
        <v>239</v>
      </c>
      <c r="B15" s="159"/>
      <c r="C15" s="423"/>
      <c r="D15" s="424"/>
      <c r="E15" s="425"/>
      <c r="F15" s="426"/>
      <c r="G15" s="426"/>
      <c r="H15" s="427"/>
      <c r="I15" s="427"/>
      <c r="J15" s="428">
        <f>IF(I15-H15=0,0,I15-H15+1)</f>
        <v>0</v>
      </c>
      <c r="K15" s="160"/>
      <c r="L15" s="428">
        <f>K15*J15</f>
        <v>0</v>
      </c>
      <c r="M15" s="429" t="str">
        <f>IF(L15=0," ",D15/L15)</f>
        <v xml:space="preserve"> </v>
      </c>
      <c r="O15" s="68" t="s">
        <v>186</v>
      </c>
      <c r="P15" s="23"/>
      <c r="Q15" s="23"/>
      <c r="R15" s="17"/>
      <c r="S15" s="17"/>
      <c r="T15" s="18"/>
    </row>
    <row r="16" spans="1:20" ht="16.5" customHeight="1" x14ac:dyDescent="0.3">
      <c r="A16" s="190" t="s">
        <v>240</v>
      </c>
      <c r="B16" s="159"/>
      <c r="C16" s="423"/>
      <c r="D16" s="424"/>
      <c r="E16" s="425"/>
      <c r="F16" s="426"/>
      <c r="G16" s="426"/>
      <c r="H16" s="427"/>
      <c r="I16" s="427"/>
      <c r="J16" s="428">
        <f>IF(I16-H16=0,0,I16-H16+1)</f>
        <v>0</v>
      </c>
      <c r="K16" s="160"/>
      <c r="L16" s="428">
        <f>K16*J16</f>
        <v>0</v>
      </c>
      <c r="M16" s="429" t="str">
        <f>IF(L16=0," ",D16/L16)</f>
        <v xml:space="preserve"> </v>
      </c>
      <c r="O16" s="16" t="s">
        <v>4</v>
      </c>
      <c r="P16" s="8"/>
      <c r="Q16" s="8"/>
      <c r="R16" s="7"/>
      <c r="S16" s="7"/>
      <c r="T16" s="12"/>
    </row>
    <row r="17" spans="1:20" ht="16.5" customHeight="1" thickBot="1" x14ac:dyDescent="0.35">
      <c r="A17" s="430" t="s">
        <v>224</v>
      </c>
      <c r="B17" s="431"/>
      <c r="C17" s="431"/>
      <c r="D17" s="177">
        <f>SUM(D12:D16)</f>
        <v>0</v>
      </c>
      <c r="E17" s="177"/>
      <c r="F17" s="177">
        <f>SUM(F12:F16)</f>
        <v>0</v>
      </c>
      <c r="G17" s="177"/>
      <c r="H17" s="177"/>
      <c r="I17" s="177"/>
      <c r="J17" s="177">
        <f>SUM(J12:J16)</f>
        <v>0</v>
      </c>
      <c r="K17" s="177"/>
      <c r="L17" s="177">
        <f>SUM(L12:L16)</f>
        <v>0</v>
      </c>
      <c r="M17" s="179">
        <f>SUM(M12:M16)</f>
        <v>0</v>
      </c>
      <c r="O17" s="68" t="s">
        <v>38</v>
      </c>
      <c r="P17" s="23"/>
      <c r="Q17" s="23"/>
      <c r="R17" s="17"/>
      <c r="S17" s="17"/>
      <c r="T17" s="18"/>
    </row>
    <row r="18" spans="1:20" ht="16.5" customHeight="1" thickBot="1" x14ac:dyDescent="0.35">
      <c r="A18" s="314" t="s">
        <v>494</v>
      </c>
      <c r="B18" s="143"/>
      <c r="C18" s="143"/>
      <c r="D18" s="143"/>
      <c r="E18" s="143"/>
      <c r="F18" s="143"/>
      <c r="G18" s="143"/>
      <c r="H18" s="143"/>
      <c r="I18" s="143"/>
      <c r="J18" s="143"/>
      <c r="K18" s="143"/>
      <c r="L18" s="117"/>
      <c r="M18" s="117"/>
      <c r="O18" s="67"/>
      <c r="P18" s="67"/>
      <c r="Q18" s="8"/>
      <c r="R18" s="7"/>
      <c r="S18" s="7"/>
      <c r="T18" s="12"/>
    </row>
    <row r="19" spans="1:20" ht="63.75" x14ac:dyDescent="0.3">
      <c r="A19" s="379" t="s">
        <v>228</v>
      </c>
      <c r="B19" s="432" t="s">
        <v>31</v>
      </c>
      <c r="C19" s="432" t="s">
        <v>495</v>
      </c>
      <c r="D19" s="432" t="s">
        <v>496</v>
      </c>
      <c r="E19" s="432" t="s">
        <v>170</v>
      </c>
      <c r="F19" s="432" t="s">
        <v>497</v>
      </c>
      <c r="G19" s="432" t="s">
        <v>498</v>
      </c>
      <c r="H19" s="432" t="s">
        <v>499</v>
      </c>
      <c r="I19" s="151" t="s">
        <v>500</v>
      </c>
      <c r="J19" s="151" t="s">
        <v>501</v>
      </c>
      <c r="K19" s="432" t="s">
        <v>234</v>
      </c>
      <c r="L19" s="432" t="s">
        <v>502</v>
      </c>
      <c r="M19" s="433" t="s">
        <v>290</v>
      </c>
    </row>
    <row r="20" spans="1:20" ht="16.5" customHeight="1" x14ac:dyDescent="0.3">
      <c r="A20" s="190" t="s">
        <v>201</v>
      </c>
      <c r="B20" s="159"/>
      <c r="C20" s="423"/>
      <c r="D20" s="424"/>
      <c r="E20" s="425"/>
      <c r="F20" s="426"/>
      <c r="G20" s="426"/>
      <c r="H20" s="427"/>
      <c r="I20" s="427"/>
      <c r="J20" s="160" t="s">
        <v>0</v>
      </c>
      <c r="K20" s="426"/>
      <c r="L20" s="426"/>
      <c r="M20" s="161">
        <f>C20-K20-L20</f>
        <v>0</v>
      </c>
    </row>
    <row r="21" spans="1:20" ht="16.5" customHeight="1" x14ac:dyDescent="0.3">
      <c r="A21" s="190" t="s">
        <v>203</v>
      </c>
      <c r="B21" s="159"/>
      <c r="C21" s="423"/>
      <c r="D21" s="424"/>
      <c r="E21" s="425"/>
      <c r="F21" s="426"/>
      <c r="G21" s="426"/>
      <c r="H21" s="427"/>
      <c r="I21" s="427" t="s">
        <v>0</v>
      </c>
      <c r="J21" s="160" t="s">
        <v>0</v>
      </c>
      <c r="K21" s="426"/>
      <c r="L21" s="426"/>
      <c r="M21" s="161">
        <f>C21-K21-L21</f>
        <v>0</v>
      </c>
    </row>
    <row r="22" spans="1:20" ht="16.5" customHeight="1" x14ac:dyDescent="0.3">
      <c r="A22" s="190" t="s">
        <v>205</v>
      </c>
      <c r="B22" s="159"/>
      <c r="C22" s="423"/>
      <c r="D22" s="424"/>
      <c r="E22" s="425"/>
      <c r="F22" s="426"/>
      <c r="G22" s="426"/>
      <c r="H22" s="427"/>
      <c r="I22" s="427" t="s">
        <v>0</v>
      </c>
      <c r="J22" s="160" t="s">
        <v>0</v>
      </c>
      <c r="K22" s="426"/>
      <c r="L22" s="426"/>
      <c r="M22" s="161">
        <f>C22-K22-L22</f>
        <v>0</v>
      </c>
    </row>
    <row r="23" spans="1:20" ht="16.5" customHeight="1" x14ac:dyDescent="0.3">
      <c r="A23" s="190" t="s">
        <v>239</v>
      </c>
      <c r="B23" s="159"/>
      <c r="C23" s="423"/>
      <c r="D23" s="424"/>
      <c r="E23" s="425"/>
      <c r="F23" s="426"/>
      <c r="G23" s="426"/>
      <c r="H23" s="427"/>
      <c r="I23" s="427" t="s">
        <v>0</v>
      </c>
      <c r="J23" s="160" t="s">
        <v>0</v>
      </c>
      <c r="K23" s="426"/>
      <c r="L23" s="426"/>
      <c r="M23" s="161">
        <f>C23-K23-L23</f>
        <v>0</v>
      </c>
      <c r="O23" s="435"/>
    </row>
    <row r="24" spans="1:20" ht="16.5" customHeight="1" x14ac:dyDescent="0.3">
      <c r="A24" s="190" t="s">
        <v>240</v>
      </c>
      <c r="B24" s="159"/>
      <c r="C24" s="423"/>
      <c r="D24" s="424"/>
      <c r="E24" s="425"/>
      <c r="F24" s="426"/>
      <c r="G24" s="426"/>
      <c r="H24" s="427"/>
      <c r="I24" s="427" t="s">
        <v>0</v>
      </c>
      <c r="J24" s="160" t="s">
        <v>0</v>
      </c>
      <c r="K24" s="426"/>
      <c r="L24" s="426"/>
      <c r="M24" s="161">
        <f>C24-K24-L24</f>
        <v>0</v>
      </c>
    </row>
    <row r="25" spans="1:20" ht="16.5" customHeight="1" thickBot="1" x14ac:dyDescent="0.35">
      <c r="A25" s="400" t="s">
        <v>224</v>
      </c>
      <c r="B25" s="399"/>
      <c r="C25" s="177">
        <f>SUM(C20:C24)</f>
        <v>0</v>
      </c>
      <c r="D25" s="177">
        <f>SUM(D20:D24)</f>
        <v>0</v>
      </c>
      <c r="E25" s="177">
        <f>SUM(E20:E24)</f>
        <v>0</v>
      </c>
      <c r="F25" s="177">
        <f>SUM(F20:F24)</f>
        <v>0</v>
      </c>
      <c r="G25" s="177"/>
      <c r="H25" s="177">
        <f>SUM(H20:H24)</f>
        <v>0</v>
      </c>
      <c r="I25" s="177">
        <f>SUM(I20:I24)</f>
        <v>0</v>
      </c>
      <c r="J25" s="177"/>
      <c r="K25" s="177">
        <f>SUM(K20:K24)</f>
        <v>0</v>
      </c>
      <c r="L25" s="177">
        <f>SUM(L20:L24)</f>
        <v>0</v>
      </c>
      <c r="M25" s="179">
        <f>SUM(M20:M24)</f>
        <v>0</v>
      </c>
    </row>
    <row r="26" spans="1:20" ht="16.5" customHeight="1" x14ac:dyDescent="0.3">
      <c r="A26" s="117"/>
      <c r="B26" s="117"/>
      <c r="C26" s="117"/>
      <c r="D26" s="117"/>
      <c r="E26" s="117"/>
      <c r="F26" s="117"/>
      <c r="G26" s="117"/>
      <c r="H26" s="117"/>
      <c r="I26" s="117"/>
      <c r="J26" s="117"/>
      <c r="K26" s="117"/>
      <c r="L26" s="117"/>
      <c r="M26" s="117"/>
    </row>
    <row r="27" spans="1:20" ht="16.5" customHeight="1" thickBot="1" x14ac:dyDescent="0.35">
      <c r="A27" s="121" t="s">
        <v>956</v>
      </c>
      <c r="B27" s="143"/>
      <c r="C27" s="143"/>
      <c r="D27" s="143"/>
      <c r="E27" s="117"/>
      <c r="F27" s="117"/>
      <c r="G27" s="117"/>
      <c r="H27" s="117"/>
      <c r="I27" s="117"/>
      <c r="J27" s="117"/>
      <c r="K27" s="117"/>
      <c r="L27" s="117"/>
      <c r="M27" s="117"/>
    </row>
    <row r="28" spans="1:20" ht="27" x14ac:dyDescent="0.3">
      <c r="A28" s="379" t="s">
        <v>228</v>
      </c>
      <c r="B28" s="378" t="s">
        <v>482</v>
      </c>
      <c r="C28" s="378" t="s">
        <v>483</v>
      </c>
      <c r="D28" s="378" t="s">
        <v>484</v>
      </c>
      <c r="E28" s="378" t="s">
        <v>485</v>
      </c>
      <c r="F28" s="1187" t="s">
        <v>486</v>
      </c>
      <c r="G28" s="1188"/>
      <c r="H28" s="1189" t="s">
        <v>487</v>
      </c>
      <c r="I28" s="1190"/>
      <c r="J28" s="1190"/>
      <c r="K28" s="1190"/>
      <c r="L28" s="1190"/>
      <c r="M28" s="1191"/>
    </row>
    <row r="29" spans="1:20" ht="16.5" customHeight="1" x14ac:dyDescent="0.3">
      <c r="A29" s="377"/>
      <c r="B29" s="376"/>
      <c r="C29" s="376"/>
      <c r="D29" s="376"/>
      <c r="E29" s="376"/>
      <c r="F29" s="419" t="s">
        <v>488</v>
      </c>
      <c r="G29" s="419" t="s">
        <v>489</v>
      </c>
      <c r="H29" s="420" t="s">
        <v>490</v>
      </c>
      <c r="I29" s="420" t="s">
        <v>491</v>
      </c>
      <c r="J29" s="420" t="s">
        <v>492</v>
      </c>
      <c r="K29" s="420" t="s">
        <v>493</v>
      </c>
      <c r="L29" s="420" t="s">
        <v>488</v>
      </c>
      <c r="M29" s="421" t="s">
        <v>489</v>
      </c>
    </row>
    <row r="30" spans="1:20" ht="16.5" customHeight="1" x14ac:dyDescent="0.3">
      <c r="A30" s="422" t="s">
        <v>201</v>
      </c>
      <c r="B30" s="426"/>
      <c r="C30" s="426"/>
      <c r="D30" s="426"/>
      <c r="E30" s="426"/>
      <c r="F30" s="426"/>
      <c r="G30" s="426"/>
      <c r="H30" s="426"/>
      <c r="I30" s="426"/>
      <c r="J30" s="428">
        <f>IF(I30-H30=0,0,I30-H30+1)</f>
        <v>0</v>
      </c>
      <c r="K30" s="426"/>
      <c r="L30" s="428">
        <f>K30*J30</f>
        <v>0</v>
      </c>
      <c r="M30" s="429" t="str">
        <f>IF(L30=0," ",D30/L30)</f>
        <v xml:space="preserve"> </v>
      </c>
    </row>
    <row r="31" spans="1:20" ht="16.5" customHeight="1" x14ac:dyDescent="0.3">
      <c r="A31" s="190" t="s">
        <v>203</v>
      </c>
      <c r="B31" s="426"/>
      <c r="C31" s="426"/>
      <c r="D31" s="426"/>
      <c r="E31" s="426"/>
      <c r="F31" s="426"/>
      <c r="G31" s="426"/>
      <c r="H31" s="426"/>
      <c r="I31" s="426"/>
      <c r="J31" s="428">
        <f>IF(I31-H31=0,0,I31-H31+1)</f>
        <v>0</v>
      </c>
      <c r="K31" s="426"/>
      <c r="L31" s="428">
        <f>K31*J31</f>
        <v>0</v>
      </c>
      <c r="M31" s="429" t="str">
        <f>IF(L31=0," ",D31/L31)</f>
        <v xml:space="preserve"> </v>
      </c>
    </row>
    <row r="32" spans="1:20" ht="16.5" customHeight="1" x14ac:dyDescent="0.3">
      <c r="A32" s="190" t="s">
        <v>205</v>
      </c>
      <c r="B32" s="426"/>
      <c r="C32" s="426"/>
      <c r="D32" s="426"/>
      <c r="E32" s="426"/>
      <c r="F32" s="426"/>
      <c r="G32" s="426"/>
      <c r="H32" s="426"/>
      <c r="I32" s="426"/>
      <c r="J32" s="428">
        <f>IF(I32-H32=0,0,I32-H32+1)</f>
        <v>0</v>
      </c>
      <c r="K32" s="426"/>
      <c r="L32" s="428">
        <f>K32*J32</f>
        <v>0</v>
      </c>
      <c r="M32" s="429" t="str">
        <f>IF(L32=0," ",D32/L32)</f>
        <v xml:space="preserve"> </v>
      </c>
    </row>
    <row r="33" spans="1:13" ht="16.5" customHeight="1" x14ac:dyDescent="0.3">
      <c r="A33" s="190" t="s">
        <v>239</v>
      </c>
      <c r="B33" s="426"/>
      <c r="C33" s="426"/>
      <c r="D33" s="426"/>
      <c r="E33" s="426"/>
      <c r="F33" s="426"/>
      <c r="G33" s="426"/>
      <c r="H33" s="426"/>
      <c r="I33" s="426"/>
      <c r="J33" s="428">
        <f>IF(I33-H33=0,0,I33-H33+1)</f>
        <v>0</v>
      </c>
      <c r="K33" s="426"/>
      <c r="L33" s="428">
        <f>K33*J33</f>
        <v>0</v>
      </c>
      <c r="M33" s="429" t="str">
        <f>IF(L33=0," ",D33/L33)</f>
        <v xml:space="preserve"> </v>
      </c>
    </row>
    <row r="34" spans="1:13" ht="16.5" customHeight="1" x14ac:dyDescent="0.3">
      <c r="A34" s="190" t="s">
        <v>240</v>
      </c>
      <c r="B34" s="426"/>
      <c r="C34" s="426"/>
      <c r="D34" s="426"/>
      <c r="E34" s="426"/>
      <c r="F34" s="426"/>
      <c r="G34" s="426"/>
      <c r="H34" s="426"/>
      <c r="I34" s="426"/>
      <c r="J34" s="428">
        <f>IF(I34-H34=0,0,I34-H34+1)</f>
        <v>0</v>
      </c>
      <c r="K34" s="426"/>
      <c r="L34" s="428">
        <f>K34*J34</f>
        <v>0</v>
      </c>
      <c r="M34" s="429" t="str">
        <f>IF(L34=0," ",D34/L34)</f>
        <v xml:space="preserve"> </v>
      </c>
    </row>
    <row r="35" spans="1:13" ht="16.5" customHeight="1" thickBot="1" x14ac:dyDescent="0.35">
      <c r="A35" s="430" t="s">
        <v>224</v>
      </c>
      <c r="B35" s="431"/>
      <c r="C35" s="431"/>
      <c r="D35" s="177">
        <f>SUM(D30:D34)</f>
        <v>0</v>
      </c>
      <c r="E35" s="177"/>
      <c r="F35" s="177">
        <f>SUM(F30:F34)</f>
        <v>0</v>
      </c>
      <c r="G35" s="177"/>
      <c r="H35" s="177"/>
      <c r="I35" s="177"/>
      <c r="J35" s="177">
        <f>SUM(J30:J34)</f>
        <v>0</v>
      </c>
      <c r="K35" s="177"/>
      <c r="L35" s="177">
        <f>SUM(L30:L34)</f>
        <v>0</v>
      </c>
      <c r="M35" s="179">
        <f>SUM(M30:M34)</f>
        <v>0</v>
      </c>
    </row>
    <row r="36" spans="1:13" ht="16.5" customHeight="1" thickBot="1" x14ac:dyDescent="0.35">
      <c r="A36" s="314" t="s">
        <v>494</v>
      </c>
      <c r="B36" s="143"/>
      <c r="C36" s="143"/>
      <c r="D36" s="143"/>
      <c r="E36" s="143"/>
      <c r="F36" s="143"/>
      <c r="G36" s="143"/>
      <c r="H36" s="143"/>
      <c r="I36" s="143"/>
      <c r="J36" s="143"/>
      <c r="K36" s="143"/>
      <c r="L36" s="117"/>
      <c r="M36" s="117"/>
    </row>
    <row r="37" spans="1:13" ht="63.75" x14ac:dyDescent="0.3">
      <c r="A37" s="379" t="s">
        <v>228</v>
      </c>
      <c r="B37" s="432" t="s">
        <v>31</v>
      </c>
      <c r="C37" s="432" t="s">
        <v>495</v>
      </c>
      <c r="D37" s="432" t="s">
        <v>496</v>
      </c>
      <c r="E37" s="432" t="s">
        <v>170</v>
      </c>
      <c r="F37" s="432" t="s">
        <v>497</v>
      </c>
      <c r="G37" s="432" t="s">
        <v>498</v>
      </c>
      <c r="H37" s="432" t="s">
        <v>499</v>
      </c>
      <c r="I37" s="151" t="s">
        <v>500</v>
      </c>
      <c r="J37" s="151" t="s">
        <v>501</v>
      </c>
      <c r="K37" s="432" t="s">
        <v>234</v>
      </c>
      <c r="L37" s="432" t="s">
        <v>502</v>
      </c>
      <c r="M37" s="433" t="s">
        <v>290</v>
      </c>
    </row>
    <row r="38" spans="1:13" ht="16.5" customHeight="1" x14ac:dyDescent="0.3">
      <c r="A38" s="190" t="s">
        <v>201</v>
      </c>
      <c r="B38" s="427"/>
      <c r="C38" s="427"/>
      <c r="D38" s="427"/>
      <c r="E38" s="427"/>
      <c r="F38" s="427"/>
      <c r="G38" s="427"/>
      <c r="H38" s="427"/>
      <c r="I38" s="427"/>
      <c r="J38" s="427" t="s">
        <v>0</v>
      </c>
      <c r="K38" s="427"/>
      <c r="L38" s="427"/>
      <c r="M38" s="161">
        <f>C38-K38-L38</f>
        <v>0</v>
      </c>
    </row>
    <row r="39" spans="1:13" ht="16.5" customHeight="1" x14ac:dyDescent="0.3">
      <c r="A39" s="190" t="s">
        <v>203</v>
      </c>
      <c r="B39" s="427"/>
      <c r="C39" s="427"/>
      <c r="D39" s="427"/>
      <c r="E39" s="427"/>
      <c r="F39" s="427"/>
      <c r="G39" s="427"/>
      <c r="H39" s="427"/>
      <c r="I39" s="427" t="s">
        <v>0</v>
      </c>
      <c r="J39" s="427" t="s">
        <v>0</v>
      </c>
      <c r="K39" s="427"/>
      <c r="L39" s="427"/>
      <c r="M39" s="161">
        <f>C39-K39-L39</f>
        <v>0</v>
      </c>
    </row>
    <row r="40" spans="1:13" ht="16.5" customHeight="1" x14ac:dyDescent="0.3">
      <c r="A40" s="190" t="s">
        <v>205</v>
      </c>
      <c r="B40" s="427"/>
      <c r="C40" s="427"/>
      <c r="D40" s="427"/>
      <c r="E40" s="427"/>
      <c r="F40" s="427"/>
      <c r="G40" s="427"/>
      <c r="H40" s="427"/>
      <c r="I40" s="427" t="s">
        <v>0</v>
      </c>
      <c r="J40" s="427" t="s">
        <v>0</v>
      </c>
      <c r="K40" s="427"/>
      <c r="L40" s="427"/>
      <c r="M40" s="161">
        <f>C40-K40-L40</f>
        <v>0</v>
      </c>
    </row>
    <row r="41" spans="1:13" ht="16.5" customHeight="1" x14ac:dyDescent="0.3">
      <c r="A41" s="190" t="s">
        <v>239</v>
      </c>
      <c r="B41" s="427"/>
      <c r="C41" s="427"/>
      <c r="D41" s="427"/>
      <c r="E41" s="427"/>
      <c r="F41" s="427"/>
      <c r="G41" s="427"/>
      <c r="H41" s="427"/>
      <c r="I41" s="427" t="s">
        <v>0</v>
      </c>
      <c r="J41" s="427" t="s">
        <v>0</v>
      </c>
      <c r="K41" s="427"/>
      <c r="L41" s="427"/>
      <c r="M41" s="161">
        <f>C41-K41-L41</f>
        <v>0</v>
      </c>
    </row>
    <row r="42" spans="1:13" ht="16.5" customHeight="1" x14ac:dyDescent="0.3">
      <c r="A42" s="190" t="s">
        <v>240</v>
      </c>
      <c r="B42" s="427"/>
      <c r="C42" s="427"/>
      <c r="D42" s="427"/>
      <c r="E42" s="427"/>
      <c r="F42" s="427"/>
      <c r="G42" s="427"/>
      <c r="H42" s="427"/>
      <c r="I42" s="427" t="s">
        <v>0</v>
      </c>
      <c r="J42" s="427" t="s">
        <v>0</v>
      </c>
      <c r="K42" s="427"/>
      <c r="L42" s="427"/>
      <c r="M42" s="161">
        <f>C42-K42-L42</f>
        <v>0</v>
      </c>
    </row>
    <row r="43" spans="1:13" ht="16.5" customHeight="1" thickBot="1" x14ac:dyDescent="0.35">
      <c r="A43" s="400" t="s">
        <v>224</v>
      </c>
      <c r="B43" s="399"/>
      <c r="C43" s="177">
        <f>SUM(C38:C42)</f>
        <v>0</v>
      </c>
      <c r="D43" s="177">
        <f>SUM(D38:D42)</f>
        <v>0</v>
      </c>
      <c r="E43" s="177">
        <f>SUM(E38:E42)</f>
        <v>0</v>
      </c>
      <c r="F43" s="177">
        <f>SUM(F38:F42)</f>
        <v>0</v>
      </c>
      <c r="G43" s="177"/>
      <c r="H43" s="177">
        <f>SUM(H38:H42)</f>
        <v>0</v>
      </c>
      <c r="I43" s="177">
        <f>SUM(I38:I42)</f>
        <v>0</v>
      </c>
      <c r="J43" s="177"/>
      <c r="K43" s="177">
        <f>SUM(K38:K42)</f>
        <v>0</v>
      </c>
      <c r="L43" s="177">
        <f>SUM(L38:L42)</f>
        <v>0</v>
      </c>
      <c r="M43" s="179">
        <f>SUM(M38:M42)</f>
        <v>0</v>
      </c>
    </row>
    <row r="44" spans="1:13" ht="16.5" customHeight="1" x14ac:dyDescent="0.3">
      <c r="A44" s="283"/>
      <c r="B44" s="283"/>
      <c r="C44" s="462"/>
      <c r="D44" s="462"/>
      <c r="E44" s="462"/>
      <c r="F44" s="462"/>
      <c r="G44" s="462"/>
      <c r="H44" s="462"/>
      <c r="I44" s="462"/>
      <c r="J44" s="462"/>
      <c r="K44" s="462"/>
      <c r="L44" s="462"/>
      <c r="M44" s="462"/>
    </row>
    <row r="45" spans="1:13" ht="16.5" customHeight="1" thickBot="1" x14ac:dyDescent="0.35">
      <c r="A45" s="121" t="s">
        <v>955</v>
      </c>
      <c r="B45" s="143"/>
      <c r="C45" s="143"/>
      <c r="D45" s="143"/>
      <c r="E45" s="117"/>
      <c r="F45" s="117"/>
      <c r="G45" s="117"/>
      <c r="H45" s="117"/>
      <c r="I45" s="117"/>
      <c r="J45" s="117"/>
      <c r="K45" s="117"/>
      <c r="L45" s="117"/>
      <c r="M45" s="117"/>
    </row>
    <row r="46" spans="1:13" ht="27" x14ac:dyDescent="0.3">
      <c r="A46" s="379" t="s">
        <v>228</v>
      </c>
      <c r="B46" s="378" t="s">
        <v>482</v>
      </c>
      <c r="C46" s="378" t="s">
        <v>483</v>
      </c>
      <c r="D46" s="378" t="s">
        <v>484</v>
      </c>
      <c r="E46" s="378" t="s">
        <v>485</v>
      </c>
      <c r="F46" s="1187" t="s">
        <v>486</v>
      </c>
      <c r="G46" s="1188"/>
      <c r="H46" s="1189" t="s">
        <v>487</v>
      </c>
      <c r="I46" s="1190"/>
      <c r="J46" s="1190"/>
      <c r="K46" s="1190"/>
      <c r="L46" s="1190"/>
      <c r="M46" s="1191"/>
    </row>
    <row r="47" spans="1:13" ht="27" x14ac:dyDescent="0.3">
      <c r="A47" s="377"/>
      <c r="B47" s="376"/>
      <c r="C47" s="376"/>
      <c r="D47" s="376"/>
      <c r="E47" s="376"/>
      <c r="F47" s="419" t="s">
        <v>488</v>
      </c>
      <c r="G47" s="419" t="s">
        <v>489</v>
      </c>
      <c r="H47" s="420" t="s">
        <v>490</v>
      </c>
      <c r="I47" s="420" t="s">
        <v>491</v>
      </c>
      <c r="J47" s="420" t="s">
        <v>492</v>
      </c>
      <c r="K47" s="420" t="s">
        <v>493</v>
      </c>
      <c r="L47" s="420" t="s">
        <v>488</v>
      </c>
      <c r="M47" s="421" t="s">
        <v>489</v>
      </c>
    </row>
    <row r="48" spans="1:13" ht="16.5" customHeight="1" x14ac:dyDescent="0.3">
      <c r="A48" s="422" t="s">
        <v>201</v>
      </c>
      <c r="B48" s="426"/>
      <c r="C48" s="426"/>
      <c r="D48" s="426"/>
      <c r="E48" s="426"/>
      <c r="F48" s="426"/>
      <c r="G48" s="426"/>
      <c r="H48" s="426"/>
      <c r="I48" s="426"/>
      <c r="J48" s="428">
        <f>IF(I48-H48=0,0,I48-H48+1)</f>
        <v>0</v>
      </c>
      <c r="K48" s="426"/>
      <c r="L48" s="428">
        <f>K48*J48</f>
        <v>0</v>
      </c>
      <c r="M48" s="429" t="str">
        <f>IF(L48=0," ",D48/L48)</f>
        <v xml:space="preserve"> </v>
      </c>
    </row>
    <row r="49" spans="1:13" ht="16.5" customHeight="1" x14ac:dyDescent="0.3">
      <c r="A49" s="190" t="s">
        <v>203</v>
      </c>
      <c r="B49" s="426"/>
      <c r="C49" s="426"/>
      <c r="D49" s="426"/>
      <c r="E49" s="426"/>
      <c r="F49" s="426"/>
      <c r="G49" s="426"/>
      <c r="H49" s="426"/>
      <c r="I49" s="426"/>
      <c r="J49" s="428">
        <f>IF(I49-H49=0,0,I49-H49+1)</f>
        <v>0</v>
      </c>
      <c r="K49" s="426"/>
      <c r="L49" s="428">
        <f>K49*J49</f>
        <v>0</v>
      </c>
      <c r="M49" s="429" t="str">
        <f>IF(L49=0," ",D49/L49)</f>
        <v xml:space="preserve"> </v>
      </c>
    </row>
    <row r="50" spans="1:13" ht="16.5" customHeight="1" x14ac:dyDescent="0.3">
      <c r="A50" s="190" t="s">
        <v>205</v>
      </c>
      <c r="B50" s="426"/>
      <c r="C50" s="426"/>
      <c r="D50" s="426"/>
      <c r="E50" s="426"/>
      <c r="F50" s="426"/>
      <c r="G50" s="426"/>
      <c r="H50" s="426"/>
      <c r="I50" s="426"/>
      <c r="J50" s="428">
        <f>IF(I50-H50=0,0,I50-H50+1)</f>
        <v>0</v>
      </c>
      <c r="K50" s="426"/>
      <c r="L50" s="428">
        <f>K50*J50</f>
        <v>0</v>
      </c>
      <c r="M50" s="429" t="str">
        <f>IF(L50=0," ",D50/L50)</f>
        <v xml:space="preserve"> </v>
      </c>
    </row>
    <row r="51" spans="1:13" ht="16.5" customHeight="1" x14ac:dyDescent="0.3">
      <c r="A51" s="190" t="s">
        <v>239</v>
      </c>
      <c r="B51" s="426"/>
      <c r="C51" s="426"/>
      <c r="D51" s="426"/>
      <c r="E51" s="426"/>
      <c r="F51" s="426"/>
      <c r="G51" s="426"/>
      <c r="H51" s="426"/>
      <c r="I51" s="426"/>
      <c r="J51" s="428">
        <f>IF(I51-H51=0,0,I51-H51+1)</f>
        <v>0</v>
      </c>
      <c r="K51" s="426"/>
      <c r="L51" s="428">
        <f>K51*J51</f>
        <v>0</v>
      </c>
      <c r="M51" s="429" t="str">
        <f>IF(L51=0," ",D51/L51)</f>
        <v xml:space="preserve"> </v>
      </c>
    </row>
    <row r="52" spans="1:13" ht="16.5" customHeight="1" x14ac:dyDescent="0.3">
      <c r="A52" s="190" t="s">
        <v>240</v>
      </c>
      <c r="B52" s="426"/>
      <c r="C52" s="426"/>
      <c r="D52" s="426"/>
      <c r="E52" s="426"/>
      <c r="F52" s="426"/>
      <c r="G52" s="426"/>
      <c r="H52" s="426"/>
      <c r="I52" s="426"/>
      <c r="J52" s="428">
        <f>IF(I52-H52=0,0,I52-H52+1)</f>
        <v>0</v>
      </c>
      <c r="K52" s="426"/>
      <c r="L52" s="428">
        <f>K52*J52</f>
        <v>0</v>
      </c>
      <c r="M52" s="429" t="str">
        <f>IF(L52=0," ",D52/L52)</f>
        <v xml:space="preserve"> </v>
      </c>
    </row>
    <row r="53" spans="1:13" ht="16.5" customHeight="1" thickBot="1" x14ac:dyDescent="0.35">
      <c r="A53" s="430" t="s">
        <v>224</v>
      </c>
      <c r="B53" s="431"/>
      <c r="C53" s="431"/>
      <c r="D53" s="177">
        <f>SUM(D48:D52)</f>
        <v>0</v>
      </c>
      <c r="E53" s="177"/>
      <c r="F53" s="177">
        <f>SUM(F48:F52)</f>
        <v>0</v>
      </c>
      <c r="G53" s="177"/>
      <c r="H53" s="177"/>
      <c r="I53" s="177"/>
      <c r="J53" s="177">
        <f>SUM(J48:J52)</f>
        <v>0</v>
      </c>
      <c r="K53" s="177"/>
      <c r="L53" s="177">
        <f>SUM(L48:L52)</f>
        <v>0</v>
      </c>
      <c r="M53" s="179">
        <f>SUM(M48:M52)</f>
        <v>0</v>
      </c>
    </row>
    <row r="54" spans="1:13" ht="16.5" customHeight="1" thickBot="1" x14ac:dyDescent="0.35">
      <c r="A54" s="314" t="s">
        <v>494</v>
      </c>
      <c r="B54" s="143"/>
      <c r="C54" s="143"/>
      <c r="D54" s="143"/>
      <c r="E54" s="143"/>
      <c r="F54" s="143"/>
      <c r="G54" s="143"/>
      <c r="H54" s="143"/>
      <c r="I54" s="143"/>
      <c r="J54" s="143"/>
      <c r="K54" s="143"/>
      <c r="L54" s="117"/>
      <c r="M54" s="117"/>
    </row>
    <row r="55" spans="1:13" ht="63.75" x14ac:dyDescent="0.3">
      <c r="A55" s="379" t="s">
        <v>228</v>
      </c>
      <c r="B55" s="432" t="s">
        <v>31</v>
      </c>
      <c r="C55" s="432" t="s">
        <v>495</v>
      </c>
      <c r="D55" s="432" t="s">
        <v>496</v>
      </c>
      <c r="E55" s="432" t="s">
        <v>170</v>
      </c>
      <c r="F55" s="432" t="s">
        <v>497</v>
      </c>
      <c r="G55" s="432" t="s">
        <v>498</v>
      </c>
      <c r="H55" s="432" t="s">
        <v>499</v>
      </c>
      <c r="I55" s="151" t="s">
        <v>500</v>
      </c>
      <c r="J55" s="151" t="s">
        <v>501</v>
      </c>
      <c r="K55" s="432" t="s">
        <v>234</v>
      </c>
      <c r="L55" s="432" t="s">
        <v>502</v>
      </c>
      <c r="M55" s="433" t="s">
        <v>290</v>
      </c>
    </row>
    <row r="56" spans="1:13" ht="16.5" customHeight="1" x14ac:dyDescent="0.3">
      <c r="A56" s="190" t="s">
        <v>201</v>
      </c>
      <c r="B56" s="427"/>
      <c r="C56" s="427"/>
      <c r="D56" s="427"/>
      <c r="E56" s="427"/>
      <c r="F56" s="427"/>
      <c r="G56" s="427"/>
      <c r="H56" s="427"/>
      <c r="I56" s="427"/>
      <c r="J56" s="427" t="s">
        <v>0</v>
      </c>
      <c r="K56" s="427"/>
      <c r="L56" s="427"/>
      <c r="M56" s="161">
        <f>C56-K56-L56</f>
        <v>0</v>
      </c>
    </row>
    <row r="57" spans="1:13" ht="16.5" customHeight="1" x14ac:dyDescent="0.3">
      <c r="A57" s="190" t="s">
        <v>203</v>
      </c>
      <c r="B57" s="427"/>
      <c r="C57" s="427"/>
      <c r="D57" s="427"/>
      <c r="E57" s="427"/>
      <c r="F57" s="427"/>
      <c r="G57" s="427"/>
      <c r="H57" s="427"/>
      <c r="I57" s="427" t="s">
        <v>0</v>
      </c>
      <c r="J57" s="427" t="s">
        <v>0</v>
      </c>
      <c r="K57" s="427"/>
      <c r="L57" s="427"/>
      <c r="M57" s="161">
        <f>C57-K57-L57</f>
        <v>0</v>
      </c>
    </row>
    <row r="58" spans="1:13" ht="16.5" customHeight="1" x14ac:dyDescent="0.3">
      <c r="A58" s="190" t="s">
        <v>205</v>
      </c>
      <c r="B58" s="427"/>
      <c r="C58" s="427"/>
      <c r="D58" s="427"/>
      <c r="E58" s="427"/>
      <c r="F58" s="427"/>
      <c r="G58" s="427"/>
      <c r="H58" s="427"/>
      <c r="I58" s="427" t="s">
        <v>0</v>
      </c>
      <c r="J58" s="427" t="s">
        <v>0</v>
      </c>
      <c r="K58" s="427"/>
      <c r="L58" s="427"/>
      <c r="M58" s="161">
        <f>C58-K58-L58</f>
        <v>0</v>
      </c>
    </row>
    <row r="59" spans="1:13" ht="16.5" customHeight="1" x14ac:dyDescent="0.3">
      <c r="A59" s="190" t="s">
        <v>239</v>
      </c>
      <c r="B59" s="427"/>
      <c r="C59" s="427"/>
      <c r="D59" s="427"/>
      <c r="E59" s="427"/>
      <c r="F59" s="427"/>
      <c r="G59" s="427"/>
      <c r="H59" s="427"/>
      <c r="I59" s="427" t="s">
        <v>0</v>
      </c>
      <c r="J59" s="427" t="s">
        <v>0</v>
      </c>
      <c r="K59" s="427"/>
      <c r="L59" s="427"/>
      <c r="M59" s="161">
        <f>C59-K59-L59</f>
        <v>0</v>
      </c>
    </row>
    <row r="60" spans="1:13" ht="16.5" customHeight="1" x14ac:dyDescent="0.3">
      <c r="A60" s="190" t="s">
        <v>240</v>
      </c>
      <c r="B60" s="427"/>
      <c r="C60" s="427"/>
      <c r="D60" s="427"/>
      <c r="E60" s="427"/>
      <c r="F60" s="427"/>
      <c r="G60" s="427"/>
      <c r="H60" s="427"/>
      <c r="I60" s="427" t="s">
        <v>0</v>
      </c>
      <c r="J60" s="427" t="s">
        <v>0</v>
      </c>
      <c r="K60" s="427"/>
      <c r="L60" s="427"/>
      <c r="M60" s="161">
        <f>C60-K60-L60</f>
        <v>0</v>
      </c>
    </row>
    <row r="61" spans="1:13" ht="16.5" customHeight="1" thickBot="1" x14ac:dyDescent="0.35">
      <c r="A61" s="400" t="s">
        <v>224</v>
      </c>
      <c r="B61" s="399"/>
      <c r="C61" s="177">
        <f>SUM(C56:C60)</f>
        <v>0</v>
      </c>
      <c r="D61" s="177">
        <f>SUM(D56:D60)</f>
        <v>0</v>
      </c>
      <c r="E61" s="177">
        <f>SUM(E56:E60)</f>
        <v>0</v>
      </c>
      <c r="F61" s="177">
        <f>SUM(F56:F60)</f>
        <v>0</v>
      </c>
      <c r="G61" s="177"/>
      <c r="H61" s="177">
        <f>SUM(H56:H60)</f>
        <v>0</v>
      </c>
      <c r="I61" s="177">
        <f>SUM(I56:I60)</f>
        <v>0</v>
      </c>
      <c r="J61" s="177"/>
      <c r="K61" s="177">
        <f>SUM(K56:K60)</f>
        <v>0</v>
      </c>
      <c r="L61" s="177">
        <f>SUM(L56:L60)</f>
        <v>0</v>
      </c>
      <c r="M61" s="179">
        <f>SUM(M56:M60)</f>
        <v>0</v>
      </c>
    </row>
    <row r="62" spans="1:13" ht="16.5" customHeight="1" x14ac:dyDescent="0.3"/>
    <row r="63" spans="1:13" ht="16.5" customHeight="1" x14ac:dyDescent="0.3"/>
    <row r="64" spans="1:13"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sheetData>
  <mergeCells count="6">
    <mergeCell ref="F10:G10"/>
    <mergeCell ref="H10:M10"/>
    <mergeCell ref="F46:G46"/>
    <mergeCell ref="H46:M46"/>
    <mergeCell ref="F28:G28"/>
    <mergeCell ref="H28:M28"/>
  </mergeCells>
  <hyperlinks>
    <hyperlink ref="N3" location="Tartalom!A1" display="Tartalom " xr:uid="{00000000-0004-0000-0F00-000005000000}"/>
  </hyperlinks>
  <pageMargins left="0.70866141732283472" right="0.70866141732283472" top="0.74803149606299213" bottom="0.74803149606299213" header="0.31496062992125984" footer="0.31496062992125984"/>
  <pageSetup paperSize="9" scale="95" fitToHeight="5" orientation="landscape" verticalDpi="300" r:id="rId1"/>
  <headerFooter>
    <oddFooter>&amp;L&amp;"Arial Narrow,Normál"&amp;8&amp;F/&amp;A&amp;C&amp;"Arial Narrow,Normál"&amp;8&amp;P/&amp;N&amp;R&amp;"Arial Narrow,Normál"&amp;8DigitAudit/Beszámoló</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Munka17"/>
  <dimension ref="A1:S126"/>
  <sheetViews>
    <sheetView showGridLines="0" zoomScaleNormal="100" workbookViewId="0"/>
  </sheetViews>
  <sheetFormatPr defaultRowHeight="16.5" x14ac:dyDescent="0.3"/>
  <cols>
    <col min="1" max="1" width="9" style="52"/>
    <col min="2" max="2" width="18.125" style="52" customWidth="1"/>
    <col min="3" max="3" width="9.25" style="52" customWidth="1"/>
    <col min="4" max="12" width="9" style="52"/>
    <col min="13" max="13" width="14.875" style="52" customWidth="1"/>
    <col min="14" max="16384" width="9" style="52"/>
  </cols>
  <sheetData>
    <row r="1" spans="1:19" ht="16.5" customHeight="1" x14ac:dyDescent="0.3">
      <c r="A1" s="144" t="s">
        <v>104</v>
      </c>
      <c r="B1" s="307"/>
      <c r="C1" s="307"/>
      <c r="D1" s="307"/>
      <c r="E1" s="307"/>
      <c r="F1" s="307"/>
      <c r="G1" s="307"/>
      <c r="H1" s="307"/>
      <c r="I1" s="307"/>
      <c r="J1" s="306"/>
      <c r="K1" s="306"/>
      <c r="L1" s="381"/>
    </row>
    <row r="2" spans="1:19" ht="16.5" customHeight="1" x14ac:dyDescent="0.3">
      <c r="A2" s="306"/>
      <c r="B2" s="306"/>
      <c r="C2" s="306"/>
      <c r="D2" s="803" t="str">
        <f>N15</f>
        <v>Ide írja az egyeztetés / vizsgálat szöveges értékelését</v>
      </c>
      <c r="E2" s="803" t="str">
        <f>N17</f>
        <v>Ide írja a következtetés szövegét</v>
      </c>
      <c r="F2" s="306"/>
      <c r="G2" s="306"/>
      <c r="H2" s="306"/>
      <c r="I2" s="306"/>
      <c r="J2" s="306"/>
      <c r="K2" s="306"/>
      <c r="L2" s="306"/>
      <c r="M2" s="48" t="s">
        <v>32</v>
      </c>
    </row>
    <row r="3" spans="1:19" ht="16.5" customHeight="1" x14ac:dyDescent="0.3">
      <c r="A3" s="307"/>
      <c r="B3" s="307"/>
      <c r="C3" s="307"/>
      <c r="D3" s="307"/>
      <c r="E3" s="307"/>
      <c r="F3" s="306" t="s">
        <v>478</v>
      </c>
      <c r="G3" s="307"/>
      <c r="H3" s="307"/>
      <c r="I3" s="307"/>
      <c r="J3" s="307"/>
      <c r="K3" s="307"/>
      <c r="L3" s="381"/>
      <c r="M3" s="730" t="s">
        <v>660</v>
      </c>
      <c r="N3" s="122" t="s">
        <v>34</v>
      </c>
    </row>
    <row r="4" spans="1:19" ht="16.5" customHeight="1" x14ac:dyDescent="0.3">
      <c r="A4" s="306" t="s">
        <v>958</v>
      </c>
      <c r="B4" s="47"/>
      <c r="C4" s="47"/>
      <c r="D4" s="47"/>
      <c r="E4" s="47"/>
      <c r="F4" s="47"/>
      <c r="G4" s="47"/>
      <c r="H4" s="47"/>
      <c r="I4" s="47"/>
      <c r="J4" s="47"/>
      <c r="K4" s="47"/>
      <c r="L4" s="47"/>
      <c r="M4" s="730" t="s">
        <v>101</v>
      </c>
      <c r="N4" s="122" t="s">
        <v>151</v>
      </c>
    </row>
    <row r="5" spans="1:19" ht="16.5" customHeight="1" x14ac:dyDescent="0.3">
      <c r="A5" s="123">
        <f>Alapa!C17</f>
        <v>0</v>
      </c>
      <c r="B5" s="130"/>
      <c r="C5" s="130"/>
      <c r="D5" s="130"/>
      <c r="E5" s="130"/>
      <c r="F5" s="123" t="s">
        <v>1</v>
      </c>
      <c r="G5" s="769">
        <f>Alapa!C15</f>
        <v>0</v>
      </c>
      <c r="H5" s="125"/>
      <c r="I5" s="125"/>
      <c r="J5" s="146"/>
      <c r="K5" s="130"/>
      <c r="L5" s="131"/>
      <c r="M5" s="730" t="s">
        <v>102</v>
      </c>
      <c r="N5" s="122" t="s">
        <v>78</v>
      </c>
    </row>
    <row r="6" spans="1:19" ht="16.5" customHeight="1" x14ac:dyDescent="0.3">
      <c r="A6" s="128" t="str">
        <f>"Fordulónap: "&amp;Alapa!C12</f>
        <v xml:space="preserve">Fordulónap: </v>
      </c>
      <c r="B6" s="147"/>
      <c r="C6" s="147"/>
      <c r="D6" s="147"/>
      <c r="E6" s="147"/>
      <c r="F6" s="123" t="s">
        <v>2</v>
      </c>
      <c r="G6" s="554" t="str">
        <f>IFERROR(VLOOKUP(N9,Alapa!$K$2:$M$11,3),"")</f>
        <v/>
      </c>
      <c r="H6" s="125"/>
      <c r="I6" s="123" t="s">
        <v>10</v>
      </c>
      <c r="J6" s="124" t="str">
        <f>IF(Alapa!$M$2=0," ",Alapa!$M$2)</f>
        <v xml:space="preserve"> </v>
      </c>
      <c r="K6" s="130"/>
      <c r="L6" s="131"/>
      <c r="M6" s="730" t="s">
        <v>103</v>
      </c>
      <c r="N6" s="122" t="s">
        <v>608</v>
      </c>
    </row>
    <row r="7" spans="1:19" ht="16.5" customHeight="1" x14ac:dyDescent="0.3">
      <c r="A7" s="143"/>
      <c r="B7" s="143"/>
      <c r="C7" s="143"/>
      <c r="D7" s="143"/>
      <c r="E7" s="143"/>
      <c r="F7" s="143"/>
      <c r="G7" s="143"/>
      <c r="H7" s="143"/>
      <c r="I7" s="143"/>
      <c r="J7" s="143"/>
      <c r="K7" s="143"/>
      <c r="L7" s="143"/>
      <c r="M7" s="730" t="s">
        <v>104</v>
      </c>
      <c r="N7" s="122" t="s">
        <v>193</v>
      </c>
    </row>
    <row r="8" spans="1:19" ht="16.5" customHeight="1" thickBot="1" x14ac:dyDescent="0.35">
      <c r="A8" s="314" t="s">
        <v>622</v>
      </c>
      <c r="B8" s="143"/>
      <c r="C8" s="143"/>
      <c r="D8" s="143"/>
      <c r="E8" s="143"/>
      <c r="F8" s="143"/>
      <c r="G8" s="143"/>
      <c r="H8" s="143"/>
      <c r="I8" s="143"/>
      <c r="J8" s="143"/>
      <c r="K8" s="143"/>
      <c r="L8" s="143"/>
      <c r="M8" s="730" t="s">
        <v>105</v>
      </c>
      <c r="N8" s="122" t="s">
        <v>194</v>
      </c>
    </row>
    <row r="9" spans="1:19" ht="16.5" customHeight="1" thickBot="1" x14ac:dyDescent="0.35">
      <c r="A9" s="143" t="s">
        <v>623</v>
      </c>
      <c r="B9" s="180"/>
      <c r="C9" s="440" t="s">
        <v>624</v>
      </c>
      <c r="D9" s="440"/>
      <c r="E9" s="440"/>
      <c r="F9" s="440"/>
      <c r="G9" s="440"/>
      <c r="H9" s="440"/>
      <c r="I9" s="440"/>
      <c r="J9" s="440"/>
      <c r="K9" s="440"/>
      <c r="L9" s="507" t="s">
        <v>216</v>
      </c>
      <c r="M9" s="555" t="s">
        <v>2</v>
      </c>
      <c r="N9" s="673">
        <v>2</v>
      </c>
    </row>
    <row r="10" spans="1:19" ht="40.5" x14ac:dyDescent="0.3">
      <c r="A10" s="387" t="s">
        <v>228</v>
      </c>
      <c r="B10" s="441" t="s">
        <v>229</v>
      </c>
      <c r="C10" s="441" t="s">
        <v>527</v>
      </c>
      <c r="D10" s="441" t="s">
        <v>528</v>
      </c>
      <c r="E10" s="441" t="s">
        <v>529</v>
      </c>
      <c r="F10" s="441" t="s">
        <v>530</v>
      </c>
      <c r="G10" s="441" t="s">
        <v>531</v>
      </c>
      <c r="H10" s="441" t="s">
        <v>532</v>
      </c>
      <c r="I10" s="441" t="s">
        <v>534</v>
      </c>
      <c r="J10" s="441" t="s">
        <v>554</v>
      </c>
      <c r="K10" s="441" t="s">
        <v>625</v>
      </c>
      <c r="L10" s="450" t="s">
        <v>237</v>
      </c>
    </row>
    <row r="11" spans="1:19" ht="16.5" customHeight="1" x14ac:dyDescent="0.3">
      <c r="A11" s="190" t="s">
        <v>201</v>
      </c>
      <c r="B11" s="443"/>
      <c r="C11" s="444"/>
      <c r="D11" s="444"/>
      <c r="E11" s="445">
        <f>+D11-C11</f>
        <v>0</v>
      </c>
      <c r="F11" s="444"/>
      <c r="G11" s="445">
        <f>+E11-F11</f>
        <v>0</v>
      </c>
      <c r="H11" s="444"/>
      <c r="I11" s="445">
        <f>+G11-H11</f>
        <v>0</v>
      </c>
      <c r="J11" s="444"/>
      <c r="K11" s="444"/>
      <c r="L11" s="451"/>
    </row>
    <row r="12" spans="1:19" ht="16.5" customHeight="1" x14ac:dyDescent="0.3">
      <c r="A12" s="190" t="s">
        <v>203</v>
      </c>
      <c r="B12" s="443"/>
      <c r="C12" s="444"/>
      <c r="D12" s="444"/>
      <c r="E12" s="445">
        <f>+D12-C12</f>
        <v>0</v>
      </c>
      <c r="F12" s="444"/>
      <c r="G12" s="445">
        <f>+E12-F12</f>
        <v>0</v>
      </c>
      <c r="H12" s="444"/>
      <c r="I12" s="445">
        <f>+G12-H12</f>
        <v>0</v>
      </c>
      <c r="J12" s="444"/>
      <c r="K12" s="444"/>
      <c r="L12" s="451"/>
    </row>
    <row r="13" spans="1:19" ht="16.5" customHeight="1" x14ac:dyDescent="0.3">
      <c r="A13" s="190" t="s">
        <v>205</v>
      </c>
      <c r="B13" s="443"/>
      <c r="C13" s="444"/>
      <c r="D13" s="444"/>
      <c r="E13" s="445">
        <f>+D13-C13</f>
        <v>0</v>
      </c>
      <c r="F13" s="444"/>
      <c r="G13" s="445">
        <f>+E13-F13</f>
        <v>0</v>
      </c>
      <c r="H13" s="444"/>
      <c r="I13" s="445">
        <f>+G13-H13</f>
        <v>0</v>
      </c>
      <c r="J13" s="444"/>
      <c r="K13" s="444"/>
      <c r="L13" s="451"/>
    </row>
    <row r="14" spans="1:19" ht="16.5" customHeight="1" x14ac:dyDescent="0.3">
      <c r="A14" s="190" t="s">
        <v>239</v>
      </c>
      <c r="B14" s="443"/>
      <c r="C14" s="444"/>
      <c r="D14" s="444"/>
      <c r="E14" s="445">
        <f>+D14-C14</f>
        <v>0</v>
      </c>
      <c r="F14" s="444"/>
      <c r="G14" s="445">
        <f>+E14-F14</f>
        <v>0</v>
      </c>
      <c r="H14" s="444"/>
      <c r="I14" s="445">
        <f>+G14-H14</f>
        <v>0</v>
      </c>
      <c r="J14" s="444"/>
      <c r="K14" s="444"/>
      <c r="L14" s="451"/>
      <c r="N14" s="15" t="s">
        <v>185</v>
      </c>
      <c r="O14" s="36"/>
      <c r="P14" s="36"/>
      <c r="Q14" s="36"/>
      <c r="R14" s="36"/>
      <c r="S14" s="12"/>
    </row>
    <row r="15" spans="1:19" ht="16.5" customHeight="1" x14ac:dyDescent="0.3">
      <c r="A15" s="190" t="s">
        <v>240</v>
      </c>
      <c r="B15" s="443"/>
      <c r="C15" s="444"/>
      <c r="D15" s="444"/>
      <c r="E15" s="445">
        <f>+D15-C15</f>
        <v>0</v>
      </c>
      <c r="F15" s="444"/>
      <c r="G15" s="445">
        <f>+E15-F15</f>
        <v>0</v>
      </c>
      <c r="H15" s="444"/>
      <c r="I15" s="445">
        <f>+G15-H15</f>
        <v>0</v>
      </c>
      <c r="J15" s="444"/>
      <c r="K15" s="444"/>
      <c r="L15" s="451"/>
      <c r="N15" s="68" t="s">
        <v>186</v>
      </c>
      <c r="O15" s="23"/>
      <c r="P15" s="23"/>
      <c r="Q15" s="17"/>
      <c r="R15" s="17"/>
      <c r="S15" s="18"/>
    </row>
    <row r="16" spans="1:19" ht="16.5" customHeight="1" thickBot="1" x14ac:dyDescent="0.35">
      <c r="A16" s="191" t="s">
        <v>0</v>
      </c>
      <c r="B16" s="463" t="s">
        <v>224</v>
      </c>
      <c r="C16" s="448">
        <f t="shared" ref="C16:H16" si="0">SUM(C11:C15)</f>
        <v>0</v>
      </c>
      <c r="D16" s="448">
        <f>SUM(D11:D15)</f>
        <v>0</v>
      </c>
      <c r="E16" s="448">
        <f t="shared" si="0"/>
        <v>0</v>
      </c>
      <c r="F16" s="448">
        <f t="shared" si="0"/>
        <v>0</v>
      </c>
      <c r="G16" s="448">
        <f t="shared" si="0"/>
        <v>0</v>
      </c>
      <c r="H16" s="448">
        <f t="shared" si="0"/>
        <v>0</v>
      </c>
      <c r="I16" s="448">
        <f>SUM(I11:I15)</f>
        <v>0</v>
      </c>
      <c r="J16" s="464"/>
      <c r="K16" s="464">
        <f>SUM(K11:K15)</f>
        <v>0</v>
      </c>
      <c r="L16" s="465">
        <f>SUM(L11:L15)</f>
        <v>0</v>
      </c>
      <c r="N16" s="16" t="s">
        <v>4</v>
      </c>
      <c r="O16" s="8"/>
      <c r="P16" s="8"/>
      <c r="Q16" s="7"/>
      <c r="R16" s="7"/>
      <c r="S16" s="12"/>
    </row>
    <row r="17" spans="1:19" ht="16.5" customHeight="1" x14ac:dyDescent="0.3">
      <c r="A17" s="453" t="s">
        <v>626</v>
      </c>
      <c r="B17" s="454"/>
      <c r="C17" s="454"/>
      <c r="D17" s="454"/>
      <c r="E17" s="454"/>
      <c r="F17" s="454"/>
      <c r="G17" s="454"/>
      <c r="H17" s="454"/>
      <c r="I17" s="454"/>
      <c r="J17" s="454"/>
      <c r="K17" s="454"/>
      <c r="L17" s="454"/>
      <c r="N17" s="68" t="s">
        <v>38</v>
      </c>
      <c r="O17" s="23"/>
      <c r="P17" s="23"/>
      <c r="Q17" s="17"/>
      <c r="R17" s="17"/>
      <c r="S17" s="18"/>
    </row>
    <row r="18" spans="1:19" ht="16.5" customHeight="1" x14ac:dyDescent="0.3">
      <c r="A18" s="453"/>
      <c r="B18" s="454"/>
      <c r="C18" s="454"/>
      <c r="D18" s="454"/>
      <c r="E18" s="454"/>
      <c r="F18" s="454"/>
      <c r="G18" s="454"/>
      <c r="H18" s="454"/>
      <c r="I18" s="454"/>
      <c r="J18" s="454"/>
      <c r="K18" s="454"/>
      <c r="L18" s="454"/>
      <c r="N18" s="67"/>
      <c r="O18" s="67"/>
      <c r="P18" s="8"/>
      <c r="Q18" s="7"/>
      <c r="R18" s="7"/>
      <c r="S18" s="12"/>
    </row>
    <row r="19" spans="1:19" ht="16.5" customHeight="1" x14ac:dyDescent="0.3">
      <c r="A19" s="314" t="s">
        <v>960</v>
      </c>
      <c r="B19" s="143"/>
      <c r="C19" s="143"/>
      <c r="D19" s="143"/>
      <c r="E19" s="143"/>
      <c r="F19" s="143"/>
      <c r="G19" s="143"/>
      <c r="H19" s="143"/>
      <c r="I19" s="143"/>
      <c r="J19" s="143"/>
      <c r="K19" s="143"/>
      <c r="L19" s="143"/>
    </row>
    <row r="20" spans="1:19" ht="16.5" customHeight="1" thickBot="1" x14ac:dyDescent="0.35">
      <c r="A20" s="143" t="s">
        <v>623</v>
      </c>
      <c r="B20" s="180"/>
      <c r="C20" s="440" t="s">
        <v>624</v>
      </c>
      <c r="D20" s="440"/>
      <c r="E20" s="440"/>
      <c r="F20" s="440"/>
      <c r="G20" s="440"/>
      <c r="H20" s="440"/>
      <c r="I20" s="440"/>
      <c r="J20" s="440"/>
      <c r="K20" s="440"/>
      <c r="L20" s="507" t="s">
        <v>216</v>
      </c>
    </row>
    <row r="21" spans="1:19" ht="40.5" x14ac:dyDescent="0.3">
      <c r="A21" s="387" t="s">
        <v>228</v>
      </c>
      <c r="B21" s="441" t="s">
        <v>229</v>
      </c>
      <c r="C21" s="441" t="s">
        <v>527</v>
      </c>
      <c r="D21" s="441" t="s">
        <v>528</v>
      </c>
      <c r="E21" s="441" t="s">
        <v>529</v>
      </c>
      <c r="F21" s="441" t="s">
        <v>530</v>
      </c>
      <c r="G21" s="441" t="s">
        <v>531</v>
      </c>
      <c r="H21" s="441" t="s">
        <v>532</v>
      </c>
      <c r="I21" s="441" t="s">
        <v>534</v>
      </c>
      <c r="J21" s="441" t="s">
        <v>554</v>
      </c>
      <c r="K21" s="441" t="s">
        <v>627</v>
      </c>
      <c r="L21" s="450" t="s">
        <v>237</v>
      </c>
    </row>
    <row r="22" spans="1:19" ht="16.5" customHeight="1" x14ac:dyDescent="0.3">
      <c r="A22" s="190" t="s">
        <v>201</v>
      </c>
      <c r="B22" s="443"/>
      <c r="C22" s="444"/>
      <c r="D22" s="444"/>
      <c r="E22" s="445">
        <f>+D22-C22</f>
        <v>0</v>
      </c>
      <c r="F22" s="444"/>
      <c r="G22" s="445">
        <f>+E22-F22</f>
        <v>0</v>
      </c>
      <c r="H22" s="444"/>
      <c r="I22" s="445">
        <f>+G22-H22</f>
        <v>0</v>
      </c>
      <c r="J22" s="444"/>
      <c r="K22" s="444"/>
      <c r="L22" s="451"/>
    </row>
    <row r="23" spans="1:19" ht="16.5" customHeight="1" x14ac:dyDescent="0.3">
      <c r="A23" s="190" t="s">
        <v>203</v>
      </c>
      <c r="B23" s="443"/>
      <c r="C23" s="444"/>
      <c r="D23" s="444"/>
      <c r="E23" s="445">
        <f>+D23-C23</f>
        <v>0</v>
      </c>
      <c r="F23" s="444"/>
      <c r="G23" s="445">
        <f>+E23-F23</f>
        <v>0</v>
      </c>
      <c r="H23" s="444"/>
      <c r="I23" s="445">
        <f>+G23-H23</f>
        <v>0</v>
      </c>
      <c r="J23" s="444"/>
      <c r="K23" s="444"/>
      <c r="L23" s="451"/>
    </row>
    <row r="24" spans="1:19" ht="16.5" customHeight="1" x14ac:dyDescent="0.3">
      <c r="A24" s="190" t="s">
        <v>205</v>
      </c>
      <c r="B24" s="443"/>
      <c r="C24" s="444"/>
      <c r="D24" s="444"/>
      <c r="E24" s="445">
        <f>+D24-C24</f>
        <v>0</v>
      </c>
      <c r="F24" s="444"/>
      <c r="G24" s="445">
        <f>+E24-F24</f>
        <v>0</v>
      </c>
      <c r="H24" s="444"/>
      <c r="I24" s="445">
        <f>+G24-H24</f>
        <v>0</v>
      </c>
      <c r="J24" s="444"/>
      <c r="K24" s="444"/>
      <c r="L24" s="451"/>
    </row>
    <row r="25" spans="1:19" ht="16.5" customHeight="1" x14ac:dyDescent="0.3">
      <c r="A25" s="190" t="s">
        <v>239</v>
      </c>
      <c r="B25" s="443"/>
      <c r="C25" s="444"/>
      <c r="D25" s="444"/>
      <c r="E25" s="445">
        <f>+D25-C25</f>
        <v>0</v>
      </c>
      <c r="F25" s="444"/>
      <c r="G25" s="445">
        <f>+E25-F25</f>
        <v>0</v>
      </c>
      <c r="H25" s="444"/>
      <c r="I25" s="445">
        <f>+G25-H25</f>
        <v>0</v>
      </c>
      <c r="J25" s="444"/>
      <c r="K25" s="444"/>
      <c r="L25" s="451"/>
    </row>
    <row r="26" spans="1:19" ht="16.5" customHeight="1" x14ac:dyDescent="0.3">
      <c r="A26" s="190" t="s">
        <v>240</v>
      </c>
      <c r="B26" s="443"/>
      <c r="C26" s="444"/>
      <c r="D26" s="444"/>
      <c r="E26" s="445">
        <f>+D26-C26</f>
        <v>0</v>
      </c>
      <c r="F26" s="444"/>
      <c r="G26" s="445">
        <f>+E26-F26</f>
        <v>0</v>
      </c>
      <c r="H26" s="444"/>
      <c r="I26" s="445">
        <f>+G26-H26</f>
        <v>0</v>
      </c>
      <c r="J26" s="444"/>
      <c r="K26" s="444"/>
      <c r="L26" s="451"/>
    </row>
    <row r="27" spans="1:19" ht="16.5" customHeight="1" thickBot="1" x14ac:dyDescent="0.35">
      <c r="A27" s="191" t="s">
        <v>0</v>
      </c>
      <c r="B27" s="463" t="s">
        <v>224</v>
      </c>
      <c r="C27" s="448">
        <f t="shared" ref="C27:I27" si="1">SUM(C22:C26)</f>
        <v>0</v>
      </c>
      <c r="D27" s="448">
        <f t="shared" si="1"/>
        <v>0</v>
      </c>
      <c r="E27" s="448">
        <f t="shared" si="1"/>
        <v>0</v>
      </c>
      <c r="F27" s="448">
        <f t="shared" si="1"/>
        <v>0</v>
      </c>
      <c r="G27" s="448">
        <f t="shared" si="1"/>
        <v>0</v>
      </c>
      <c r="H27" s="448">
        <f t="shared" si="1"/>
        <v>0</v>
      </c>
      <c r="I27" s="448">
        <f t="shared" si="1"/>
        <v>0</v>
      </c>
      <c r="J27" s="464"/>
      <c r="K27" s="464">
        <f>SUM(K22:K26)</f>
        <v>0</v>
      </c>
      <c r="L27" s="465">
        <f>SUM(L22:L26)</f>
        <v>0</v>
      </c>
    </row>
    <row r="28" spans="1:19" ht="16.5" customHeight="1" x14ac:dyDescent="0.3">
      <c r="A28" s="453" t="s">
        <v>626</v>
      </c>
      <c r="B28" s="454"/>
      <c r="C28" s="454"/>
      <c r="D28" s="454"/>
      <c r="E28" s="454"/>
      <c r="F28" s="454"/>
      <c r="G28" s="454"/>
      <c r="H28" s="454"/>
      <c r="I28" s="454"/>
      <c r="J28" s="454"/>
      <c r="K28" s="454"/>
      <c r="L28" s="454"/>
    </row>
    <row r="29" spans="1:19" ht="16.5" customHeight="1" x14ac:dyDescent="0.3">
      <c r="A29" s="453"/>
      <c r="B29" s="454"/>
      <c r="C29" s="454"/>
      <c r="D29" s="454"/>
      <c r="E29" s="454"/>
      <c r="F29" s="454"/>
      <c r="G29" s="454"/>
      <c r="H29" s="454"/>
      <c r="I29" s="454"/>
      <c r="J29" s="454"/>
      <c r="K29" s="454"/>
      <c r="L29" s="454"/>
    </row>
    <row r="30" spans="1:19" ht="16.5" customHeight="1" x14ac:dyDescent="0.3">
      <c r="A30" s="314" t="s">
        <v>961</v>
      </c>
      <c r="B30" s="143"/>
      <c r="C30" s="143"/>
      <c r="D30" s="143"/>
      <c r="E30" s="143"/>
      <c r="F30" s="143"/>
      <c r="G30" s="143"/>
      <c r="H30" s="143"/>
      <c r="I30" s="143"/>
      <c r="J30" s="143"/>
      <c r="K30" s="143"/>
      <c r="L30" s="143"/>
    </row>
    <row r="31" spans="1:19" ht="16.5" customHeight="1" thickBot="1" x14ac:dyDescent="0.35">
      <c r="A31" s="143" t="s">
        <v>623</v>
      </c>
      <c r="B31" s="180"/>
      <c r="C31" s="440" t="s">
        <v>624</v>
      </c>
      <c r="D31" s="440"/>
      <c r="E31" s="440"/>
      <c r="F31" s="440"/>
      <c r="G31" s="440"/>
      <c r="H31" s="440"/>
      <c r="I31" s="440"/>
      <c r="J31" s="440"/>
      <c r="K31" s="440"/>
      <c r="L31" s="507" t="s">
        <v>216</v>
      </c>
    </row>
    <row r="32" spans="1:19" ht="40.5" x14ac:dyDescent="0.3">
      <c r="A32" s="387" t="s">
        <v>228</v>
      </c>
      <c r="B32" s="441" t="s">
        <v>229</v>
      </c>
      <c r="C32" s="441" t="s">
        <v>527</v>
      </c>
      <c r="D32" s="441" t="s">
        <v>528</v>
      </c>
      <c r="E32" s="441" t="s">
        <v>529</v>
      </c>
      <c r="F32" s="441" t="s">
        <v>530</v>
      </c>
      <c r="G32" s="441" t="s">
        <v>531</v>
      </c>
      <c r="H32" s="441" t="s">
        <v>532</v>
      </c>
      <c r="I32" s="441" t="s">
        <v>534</v>
      </c>
      <c r="J32" s="441" t="s">
        <v>554</v>
      </c>
      <c r="K32" s="441" t="s">
        <v>627</v>
      </c>
      <c r="L32" s="450" t="s">
        <v>237</v>
      </c>
    </row>
    <row r="33" spans="1:17" ht="16.5" customHeight="1" x14ac:dyDescent="0.3">
      <c r="A33" s="190" t="s">
        <v>201</v>
      </c>
      <c r="B33" s="443"/>
      <c r="C33" s="444"/>
      <c r="D33" s="444"/>
      <c r="E33" s="445">
        <f>+D33-C33</f>
        <v>0</v>
      </c>
      <c r="F33" s="444"/>
      <c r="G33" s="445">
        <f>+E33-F33</f>
        <v>0</v>
      </c>
      <c r="H33" s="444"/>
      <c r="I33" s="445">
        <f>+G33-H33</f>
        <v>0</v>
      </c>
      <c r="J33" s="444"/>
      <c r="K33" s="444"/>
      <c r="L33" s="451"/>
    </row>
    <row r="34" spans="1:17" ht="16.5" customHeight="1" x14ac:dyDescent="0.3">
      <c r="A34" s="190" t="s">
        <v>203</v>
      </c>
      <c r="B34" s="443"/>
      <c r="C34" s="444"/>
      <c r="D34" s="444"/>
      <c r="E34" s="445">
        <f>+D34-C34</f>
        <v>0</v>
      </c>
      <c r="F34" s="444"/>
      <c r="G34" s="445">
        <f>+E34-F34</f>
        <v>0</v>
      </c>
      <c r="H34" s="444"/>
      <c r="I34" s="445">
        <f>+G34-H34</f>
        <v>0</v>
      </c>
      <c r="J34" s="444"/>
      <c r="K34" s="444"/>
      <c r="L34" s="451"/>
    </row>
    <row r="35" spans="1:17" ht="16.5" customHeight="1" x14ac:dyDescent="0.3">
      <c r="A35" s="190" t="s">
        <v>205</v>
      </c>
      <c r="B35" s="443"/>
      <c r="C35" s="444"/>
      <c r="D35" s="444"/>
      <c r="E35" s="445">
        <f>+D35-C35</f>
        <v>0</v>
      </c>
      <c r="F35" s="444"/>
      <c r="G35" s="445">
        <f>+E35-F35</f>
        <v>0</v>
      </c>
      <c r="H35" s="444"/>
      <c r="I35" s="445">
        <f>+G35-H35</f>
        <v>0</v>
      </c>
      <c r="J35" s="444"/>
      <c r="K35" s="444"/>
      <c r="L35" s="451"/>
    </row>
    <row r="36" spans="1:17" ht="16.5" customHeight="1" x14ac:dyDescent="0.3">
      <c r="A36" s="190" t="s">
        <v>239</v>
      </c>
      <c r="B36" s="443"/>
      <c r="C36" s="444"/>
      <c r="D36" s="444"/>
      <c r="E36" s="445">
        <f>+D36-C36</f>
        <v>0</v>
      </c>
      <c r="F36" s="444"/>
      <c r="G36" s="445">
        <f>+E36-F36</f>
        <v>0</v>
      </c>
      <c r="H36" s="444"/>
      <c r="I36" s="445">
        <f>+G36-H36</f>
        <v>0</v>
      </c>
      <c r="J36" s="444"/>
      <c r="K36" s="444"/>
      <c r="L36" s="451"/>
    </row>
    <row r="37" spans="1:17" ht="16.5" customHeight="1" x14ac:dyDescent="0.3">
      <c r="A37" s="190" t="s">
        <v>240</v>
      </c>
      <c r="B37" s="443"/>
      <c r="C37" s="444"/>
      <c r="D37" s="444"/>
      <c r="E37" s="445">
        <f>+D37-C37</f>
        <v>0</v>
      </c>
      <c r="F37" s="444"/>
      <c r="G37" s="445">
        <f>+E37-F37</f>
        <v>0</v>
      </c>
      <c r="H37" s="444"/>
      <c r="I37" s="445">
        <f>+G37-H37</f>
        <v>0</v>
      </c>
      <c r="J37" s="444"/>
      <c r="K37" s="444"/>
      <c r="L37" s="451"/>
    </row>
    <row r="38" spans="1:17" ht="16.5" customHeight="1" thickBot="1" x14ac:dyDescent="0.35">
      <c r="A38" s="191" t="s">
        <v>0</v>
      </c>
      <c r="B38" s="463" t="s">
        <v>224</v>
      </c>
      <c r="C38" s="448">
        <f t="shared" ref="C38:I38" si="2">SUM(C33:C37)</f>
        <v>0</v>
      </c>
      <c r="D38" s="448">
        <f t="shared" si="2"/>
        <v>0</v>
      </c>
      <c r="E38" s="448">
        <f t="shared" si="2"/>
        <v>0</v>
      </c>
      <c r="F38" s="448">
        <f t="shared" si="2"/>
        <v>0</v>
      </c>
      <c r="G38" s="448">
        <f t="shared" si="2"/>
        <v>0</v>
      </c>
      <c r="H38" s="448">
        <f t="shared" si="2"/>
        <v>0</v>
      </c>
      <c r="I38" s="448">
        <f t="shared" si="2"/>
        <v>0</v>
      </c>
      <c r="J38" s="464"/>
      <c r="K38" s="464">
        <f>SUM(K33:K37)</f>
        <v>0</v>
      </c>
      <c r="L38" s="465">
        <f>SUM(L33:L37)</f>
        <v>0</v>
      </c>
    </row>
    <row r="39" spans="1:17" ht="16.5" customHeight="1" x14ac:dyDescent="0.3">
      <c r="A39" s="453" t="s">
        <v>626</v>
      </c>
      <c r="B39" s="454"/>
      <c r="C39" s="454"/>
      <c r="D39" s="454"/>
      <c r="E39" s="454"/>
      <c r="F39" s="454"/>
      <c r="G39" s="454"/>
      <c r="H39" s="454"/>
      <c r="I39" s="454"/>
      <c r="J39" s="454"/>
      <c r="K39" s="454"/>
      <c r="L39" s="454"/>
    </row>
    <row r="40" spans="1:17" ht="16.5" customHeight="1" x14ac:dyDescent="0.3">
      <c r="A40" s="453"/>
      <c r="B40" s="454"/>
      <c r="C40" s="454"/>
      <c r="D40" s="454"/>
      <c r="E40" s="454"/>
      <c r="F40" s="454"/>
      <c r="G40" s="454"/>
      <c r="H40" s="454"/>
      <c r="I40" s="454"/>
      <c r="J40" s="454"/>
      <c r="K40" s="454"/>
      <c r="L40" s="454"/>
    </row>
    <row r="41" spans="1:17" ht="16.5" customHeight="1" x14ac:dyDescent="0.3">
      <c r="A41" s="314" t="s">
        <v>959</v>
      </c>
      <c r="B41" s="143"/>
      <c r="C41" s="143"/>
      <c r="D41" s="143"/>
      <c r="E41" s="143"/>
      <c r="F41" s="143"/>
      <c r="G41" s="143"/>
      <c r="H41" s="143"/>
      <c r="I41" s="143"/>
      <c r="J41" s="143"/>
      <c r="K41" s="143"/>
      <c r="L41" s="143"/>
    </row>
    <row r="42" spans="1:17" ht="16.5" customHeight="1" thickBot="1" x14ac:dyDescent="0.35">
      <c r="A42" s="143" t="s">
        <v>623</v>
      </c>
      <c r="B42" s="180"/>
      <c r="C42" s="440" t="s">
        <v>624</v>
      </c>
      <c r="D42" s="440"/>
      <c r="E42" s="440"/>
      <c r="F42" s="440"/>
      <c r="G42" s="440"/>
      <c r="H42" s="440"/>
      <c r="I42" s="440"/>
      <c r="J42" s="440"/>
      <c r="K42" s="440"/>
      <c r="L42" s="507" t="s">
        <v>216</v>
      </c>
    </row>
    <row r="43" spans="1:17" ht="40.5" x14ac:dyDescent="0.3">
      <c r="A43" s="387" t="s">
        <v>228</v>
      </c>
      <c r="B43" s="441" t="s">
        <v>229</v>
      </c>
      <c r="C43" s="441" t="s">
        <v>527</v>
      </c>
      <c r="D43" s="441" t="s">
        <v>528</v>
      </c>
      <c r="E43" s="441" t="s">
        <v>529</v>
      </c>
      <c r="F43" s="441" t="s">
        <v>530</v>
      </c>
      <c r="G43" s="441" t="s">
        <v>531</v>
      </c>
      <c r="H43" s="441" t="s">
        <v>532</v>
      </c>
      <c r="I43" s="441" t="s">
        <v>534</v>
      </c>
      <c r="J43" s="441" t="s">
        <v>554</v>
      </c>
      <c r="K43" s="441" t="s">
        <v>627</v>
      </c>
      <c r="L43" s="450" t="s">
        <v>237</v>
      </c>
    </row>
    <row r="44" spans="1:17" ht="16.5" customHeight="1" x14ac:dyDescent="0.3">
      <c r="A44" s="190" t="s">
        <v>201</v>
      </c>
      <c r="B44" s="443"/>
      <c r="C44" s="444"/>
      <c r="D44" s="444"/>
      <c r="E44" s="445">
        <f>+D44-C44</f>
        <v>0</v>
      </c>
      <c r="F44" s="444"/>
      <c r="G44" s="445">
        <f>+E44-F44</f>
        <v>0</v>
      </c>
      <c r="H44" s="444"/>
      <c r="I44" s="445">
        <f>+G44-H44</f>
        <v>0</v>
      </c>
      <c r="J44" s="444"/>
      <c r="K44" s="444"/>
      <c r="L44" s="451"/>
      <c r="Q44" s="52" t="s">
        <v>0</v>
      </c>
    </row>
    <row r="45" spans="1:17" ht="16.5" customHeight="1" x14ac:dyDescent="0.3">
      <c r="A45" s="190" t="s">
        <v>203</v>
      </c>
      <c r="B45" s="443"/>
      <c r="C45" s="444"/>
      <c r="D45" s="444"/>
      <c r="E45" s="445">
        <f>+D45-C45</f>
        <v>0</v>
      </c>
      <c r="F45" s="444"/>
      <c r="G45" s="445">
        <f>+E45-F45</f>
        <v>0</v>
      </c>
      <c r="H45" s="444"/>
      <c r="I45" s="445">
        <f>+G45-H45</f>
        <v>0</v>
      </c>
      <c r="J45" s="444"/>
      <c r="K45" s="444"/>
      <c r="L45" s="451"/>
    </row>
    <row r="46" spans="1:17" ht="16.5" customHeight="1" x14ac:dyDescent="0.3">
      <c r="A46" s="190" t="s">
        <v>205</v>
      </c>
      <c r="B46" s="443"/>
      <c r="C46" s="444"/>
      <c r="D46" s="444"/>
      <c r="E46" s="445">
        <f>+D46-C46</f>
        <v>0</v>
      </c>
      <c r="F46" s="444"/>
      <c r="G46" s="445">
        <f>+E46-F46</f>
        <v>0</v>
      </c>
      <c r="H46" s="444"/>
      <c r="I46" s="445">
        <f>+G46-H46</f>
        <v>0</v>
      </c>
      <c r="J46" s="444"/>
      <c r="K46" s="444"/>
      <c r="L46" s="451"/>
    </row>
    <row r="47" spans="1:17" ht="16.5" customHeight="1" x14ac:dyDescent="0.3">
      <c r="A47" s="190" t="s">
        <v>239</v>
      </c>
      <c r="B47" s="443"/>
      <c r="C47" s="444"/>
      <c r="D47" s="444"/>
      <c r="E47" s="445">
        <f>+D47-C47</f>
        <v>0</v>
      </c>
      <c r="F47" s="444"/>
      <c r="G47" s="445">
        <f>+E47-F47</f>
        <v>0</v>
      </c>
      <c r="H47" s="444"/>
      <c r="I47" s="445">
        <f>+G47-H47</f>
        <v>0</v>
      </c>
      <c r="J47" s="444"/>
      <c r="K47" s="444"/>
      <c r="L47" s="451"/>
    </row>
    <row r="48" spans="1:17" ht="16.5" customHeight="1" x14ac:dyDescent="0.3">
      <c r="A48" s="190" t="s">
        <v>240</v>
      </c>
      <c r="B48" s="443"/>
      <c r="C48" s="444"/>
      <c r="D48" s="444"/>
      <c r="E48" s="445">
        <f>+D48-C48</f>
        <v>0</v>
      </c>
      <c r="F48" s="444"/>
      <c r="G48" s="445">
        <f>+E48-F48</f>
        <v>0</v>
      </c>
      <c r="H48" s="444"/>
      <c r="I48" s="445">
        <f>+G48-H48</f>
        <v>0</v>
      </c>
      <c r="J48" s="444"/>
      <c r="K48" s="444"/>
      <c r="L48" s="451"/>
    </row>
    <row r="49" spans="1:12" ht="16.5" customHeight="1" thickBot="1" x14ac:dyDescent="0.35">
      <c r="A49" s="191" t="s">
        <v>0</v>
      </c>
      <c r="B49" s="463" t="s">
        <v>224</v>
      </c>
      <c r="C49" s="448">
        <f t="shared" ref="C49:I49" si="3">SUM(C44:C48)</f>
        <v>0</v>
      </c>
      <c r="D49" s="448">
        <f t="shared" si="3"/>
        <v>0</v>
      </c>
      <c r="E49" s="448">
        <f t="shared" si="3"/>
        <v>0</v>
      </c>
      <c r="F49" s="448">
        <f t="shared" si="3"/>
        <v>0</v>
      </c>
      <c r="G49" s="448">
        <f t="shared" si="3"/>
        <v>0</v>
      </c>
      <c r="H49" s="448">
        <f t="shared" si="3"/>
        <v>0</v>
      </c>
      <c r="I49" s="448">
        <f t="shared" si="3"/>
        <v>0</v>
      </c>
      <c r="J49" s="464"/>
      <c r="K49" s="464">
        <f>SUM(K44:K48)</f>
        <v>0</v>
      </c>
      <c r="L49" s="465">
        <f>SUM(L44:L48)</f>
        <v>0</v>
      </c>
    </row>
    <row r="50" spans="1:12" ht="16.5" customHeight="1" x14ac:dyDescent="0.3">
      <c r="A50" s="453" t="s">
        <v>626</v>
      </c>
      <c r="B50" s="454"/>
      <c r="C50" s="454"/>
      <c r="D50" s="454"/>
      <c r="E50" s="454"/>
      <c r="F50" s="454"/>
      <c r="G50" s="454"/>
      <c r="H50" s="454"/>
      <c r="I50" s="454"/>
      <c r="J50" s="454"/>
      <c r="K50" s="454"/>
      <c r="L50" s="454"/>
    </row>
    <row r="51" spans="1:12" ht="16.5" customHeight="1" x14ac:dyDescent="0.3">
      <c r="A51" s="453"/>
      <c r="B51" s="454"/>
      <c r="C51" s="454"/>
      <c r="D51" s="454"/>
      <c r="E51" s="454"/>
      <c r="F51" s="454"/>
      <c r="G51" s="454"/>
      <c r="H51" s="454"/>
      <c r="I51" s="454"/>
      <c r="J51" s="454"/>
      <c r="K51" s="454"/>
      <c r="L51" s="454"/>
    </row>
    <row r="52" spans="1:12" ht="16.5" customHeight="1" thickBot="1" x14ac:dyDescent="0.35">
      <c r="A52" s="121" t="s">
        <v>227</v>
      </c>
      <c r="B52" s="180"/>
      <c r="C52" s="180"/>
      <c r="D52" s="180"/>
      <c r="E52" s="180"/>
      <c r="F52" s="180"/>
      <c r="G52" s="180"/>
      <c r="H52" s="180"/>
      <c r="I52" s="180"/>
      <c r="J52" s="180"/>
      <c r="K52" s="181" t="s">
        <v>0</v>
      </c>
      <c r="L52" s="117"/>
    </row>
    <row r="53" spans="1:12" ht="54" x14ac:dyDescent="0.3">
      <c r="A53" s="182" t="s">
        <v>228</v>
      </c>
      <c r="B53" s="183" t="s">
        <v>229</v>
      </c>
      <c r="C53" s="183" t="s">
        <v>230</v>
      </c>
      <c r="D53" s="183" t="s">
        <v>231</v>
      </c>
      <c r="E53" s="183" t="s">
        <v>232</v>
      </c>
      <c r="F53" s="183" t="s">
        <v>233</v>
      </c>
      <c r="G53" s="183" t="s">
        <v>234</v>
      </c>
      <c r="H53" s="183" t="s">
        <v>235</v>
      </c>
      <c r="I53" s="183" t="s">
        <v>236</v>
      </c>
      <c r="J53" s="183" t="s">
        <v>469</v>
      </c>
      <c r="K53" s="183" t="s">
        <v>237</v>
      </c>
      <c r="L53" s="184" t="s">
        <v>238</v>
      </c>
    </row>
    <row r="54" spans="1:12" ht="16.5" customHeight="1" x14ac:dyDescent="0.3">
      <c r="A54" s="185" t="s">
        <v>201</v>
      </c>
      <c r="B54" s="186"/>
      <c r="C54" s="383"/>
      <c r="D54" s="383"/>
      <c r="E54" s="383"/>
      <c r="F54" s="187">
        <f>C54-E54-D54</f>
        <v>0</v>
      </c>
      <c r="G54" s="382"/>
      <c r="H54" s="382"/>
      <c r="I54" s="382"/>
      <c r="J54" s="382"/>
      <c r="K54" s="188">
        <f>G54-H54+I54</f>
        <v>0</v>
      </c>
      <c r="L54" s="189">
        <f t="shared" ref="L54:L59" si="4">IF(F54=0,0,IF(K54=0,0,IF(K54=0,0,K54/F54%)))</f>
        <v>0</v>
      </c>
    </row>
    <row r="55" spans="1:12" ht="16.5" customHeight="1" x14ac:dyDescent="0.3">
      <c r="A55" s="185" t="s">
        <v>203</v>
      </c>
      <c r="B55" s="186"/>
      <c r="C55" s="383"/>
      <c r="D55" s="383"/>
      <c r="E55" s="383"/>
      <c r="F55" s="187">
        <f>C55-E55-D55</f>
        <v>0</v>
      </c>
      <c r="G55" s="382"/>
      <c r="H55" s="382"/>
      <c r="I55" s="382"/>
      <c r="J55" s="382"/>
      <c r="K55" s="188">
        <f>G55-H55+I55</f>
        <v>0</v>
      </c>
      <c r="L55" s="189">
        <f t="shared" si="4"/>
        <v>0</v>
      </c>
    </row>
    <row r="56" spans="1:12" ht="16.5" customHeight="1" x14ac:dyDescent="0.3">
      <c r="A56" s="190" t="s">
        <v>205</v>
      </c>
      <c r="B56" s="186"/>
      <c r="C56" s="383"/>
      <c r="D56" s="383"/>
      <c r="E56" s="383"/>
      <c r="F56" s="187">
        <f>C56-E56-D56</f>
        <v>0</v>
      </c>
      <c r="G56" s="382"/>
      <c r="H56" s="382"/>
      <c r="I56" s="382"/>
      <c r="J56" s="382"/>
      <c r="K56" s="188">
        <f>G56-H56+I56</f>
        <v>0</v>
      </c>
      <c r="L56" s="189">
        <f t="shared" si="4"/>
        <v>0</v>
      </c>
    </row>
    <row r="57" spans="1:12" ht="16.5" customHeight="1" x14ac:dyDescent="0.3">
      <c r="A57" s="190" t="s">
        <v>239</v>
      </c>
      <c r="B57" s="186"/>
      <c r="C57" s="383"/>
      <c r="D57" s="383"/>
      <c r="E57" s="383"/>
      <c r="F57" s="187">
        <f>C57-E57-D57</f>
        <v>0</v>
      </c>
      <c r="G57" s="382"/>
      <c r="H57" s="382"/>
      <c r="I57" s="382"/>
      <c r="J57" s="382"/>
      <c r="K57" s="188">
        <f>G57-H57+I57</f>
        <v>0</v>
      </c>
      <c r="L57" s="189">
        <f t="shared" si="4"/>
        <v>0</v>
      </c>
    </row>
    <row r="58" spans="1:12" ht="16.5" customHeight="1" x14ac:dyDescent="0.3">
      <c r="A58" s="190" t="s">
        <v>240</v>
      </c>
      <c r="B58" s="186"/>
      <c r="C58" s="383"/>
      <c r="D58" s="383"/>
      <c r="E58" s="383"/>
      <c r="F58" s="187">
        <f>C58-E58-D58</f>
        <v>0</v>
      </c>
      <c r="G58" s="382"/>
      <c r="H58" s="382"/>
      <c r="I58" s="382"/>
      <c r="J58" s="382"/>
      <c r="K58" s="188">
        <f>G58-H58+I58</f>
        <v>0</v>
      </c>
      <c r="L58" s="189">
        <f t="shared" si="4"/>
        <v>0</v>
      </c>
    </row>
    <row r="59" spans="1:12" ht="16.5" customHeight="1" thickBot="1" x14ac:dyDescent="0.35">
      <c r="A59" s="191"/>
      <c r="B59" s="192" t="s">
        <v>224</v>
      </c>
      <c r="C59" s="193">
        <f>SUM(C54:C58)</f>
        <v>0</v>
      </c>
      <c r="D59" s="193">
        <f t="shared" ref="D59:K59" si="5">SUM(D54:D58)</f>
        <v>0</v>
      </c>
      <c r="E59" s="193">
        <f t="shared" si="5"/>
        <v>0</v>
      </c>
      <c r="F59" s="193">
        <f t="shared" si="5"/>
        <v>0</v>
      </c>
      <c r="G59" s="193">
        <f t="shared" si="5"/>
        <v>0</v>
      </c>
      <c r="H59" s="193">
        <f t="shared" si="5"/>
        <v>0</v>
      </c>
      <c r="I59" s="193">
        <f t="shared" si="5"/>
        <v>0</v>
      </c>
      <c r="J59" s="193"/>
      <c r="K59" s="193">
        <f t="shared" si="5"/>
        <v>0</v>
      </c>
      <c r="L59" s="194">
        <f t="shared" si="4"/>
        <v>0</v>
      </c>
    </row>
    <row r="60" spans="1:12" ht="16.5" customHeight="1" x14ac:dyDescent="0.3"/>
    <row r="61" spans="1:12" ht="16.5" customHeight="1" x14ac:dyDescent="0.3"/>
    <row r="62" spans="1:12" ht="16.5" customHeight="1" x14ac:dyDescent="0.3"/>
    <row r="63" spans="1:12" ht="16.5" customHeight="1" x14ac:dyDescent="0.3"/>
    <row r="64" spans="1:12"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sheetData>
  <hyperlinks>
    <hyperlink ref="M8" location="'B-01-AIII-10-03'!A1" display="B-01-AIII-10-03" xr:uid="{00000000-0004-0000-1000-000000000000}"/>
    <hyperlink ref="M7" location="'B-01-AIII-10-02'!A1" display="B-01-AIII-10-02" xr:uid="{00000000-0004-0000-1000-000001000000}"/>
    <hyperlink ref="M6" location="'B-01-AIII-10-01'!A1" display="B-01-AIII-10-01" xr:uid="{00000000-0004-0000-1000-000002000000}"/>
    <hyperlink ref="M4" location="'B-01-AIII-01'!A1" display="B-01-AIII-01" xr:uid="{00000000-0004-0000-1000-000003000000}"/>
    <hyperlink ref="M5" location="'B-01-AIII-02'!A1" display="B-01-AIII-02" xr:uid="{00000000-0004-0000-1000-000004000000}"/>
    <hyperlink ref="M3" location="Tartalom!A1" display="Tartalom " xr:uid="{00000000-0004-0000-1000-000005000000}"/>
  </hyperlinks>
  <pageMargins left="0.70866141732283472" right="0.70866141732283472" top="0.74803149606299213" bottom="0.74803149606299213" header="0.31496062992125984" footer="0.31496062992125984"/>
  <pageSetup paperSize="9" scale="90" orientation="landscape" verticalDpi="300" r:id="rId1"/>
  <headerFooter>
    <oddFooter>&amp;L&amp;"Arial Narrow,Normál"&amp;8&amp;F/&amp;A&amp;C&amp;"Arial Narrow,Normál"&amp;8&amp;P/&amp;N&amp;R&amp;"Arial Narrow,Normál"&amp;8DigitAudit/Beszámoló</oddFooter>
  </headerFooter>
  <rowBreaks count="1" manualBreakCount="1">
    <brk id="28"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Munka18"/>
  <dimension ref="A1:R101"/>
  <sheetViews>
    <sheetView showGridLines="0" zoomScaleNormal="100" workbookViewId="0"/>
  </sheetViews>
  <sheetFormatPr defaultRowHeight="16.5" x14ac:dyDescent="0.3"/>
  <cols>
    <col min="1" max="1" width="9" style="52"/>
    <col min="2" max="2" width="17.875" style="52" customWidth="1"/>
    <col min="3" max="11" width="9" style="52"/>
    <col min="12" max="12" width="14.375" style="52" customWidth="1"/>
    <col min="13" max="16384" width="9" style="52"/>
  </cols>
  <sheetData>
    <row r="1" spans="1:18" ht="16.5" customHeight="1" x14ac:dyDescent="0.3">
      <c r="A1" s="144" t="s">
        <v>628</v>
      </c>
      <c r="B1" s="307"/>
      <c r="C1" s="307"/>
      <c r="D1" s="307"/>
      <c r="E1" s="307"/>
      <c r="F1" s="307"/>
      <c r="G1" s="307"/>
      <c r="H1" s="307"/>
      <c r="I1" s="306"/>
      <c r="J1" s="306"/>
      <c r="K1" s="381"/>
    </row>
    <row r="2" spans="1:18" ht="16.5" customHeight="1" x14ac:dyDescent="0.3">
      <c r="A2" s="306"/>
      <c r="B2" s="306"/>
      <c r="C2" s="306"/>
      <c r="D2" s="803" t="str">
        <f>M15</f>
        <v>Ide írja az egyeztetés / vizsgálat szöveges értékelését</v>
      </c>
      <c r="E2" s="803" t="str">
        <f>M17</f>
        <v>Ide írja a következtetés szövegét</v>
      </c>
      <c r="F2" s="306"/>
      <c r="G2" s="306"/>
      <c r="H2" s="306"/>
      <c r="I2" s="306"/>
      <c r="J2" s="306"/>
      <c r="K2" s="306"/>
      <c r="L2" s="48" t="s">
        <v>32</v>
      </c>
    </row>
    <row r="3" spans="1:18" ht="16.5" customHeight="1" x14ac:dyDescent="0.3">
      <c r="A3" s="307"/>
      <c r="B3" s="307"/>
      <c r="C3" s="307"/>
      <c r="D3" s="307"/>
      <c r="E3" s="381" t="s">
        <v>215</v>
      </c>
      <c r="F3" s="307"/>
      <c r="G3" s="307"/>
      <c r="H3" s="307"/>
      <c r="I3" s="307"/>
      <c r="J3" s="307"/>
      <c r="K3" s="49"/>
      <c r="L3" s="730" t="s">
        <v>660</v>
      </c>
      <c r="M3" s="122" t="s">
        <v>34</v>
      </c>
    </row>
    <row r="4" spans="1:18" ht="16.5" customHeight="1" x14ac:dyDescent="0.3">
      <c r="A4" s="306" t="s">
        <v>962</v>
      </c>
      <c r="B4" s="47"/>
      <c r="C4" s="47"/>
      <c r="D4" s="47"/>
      <c r="E4" s="47"/>
      <c r="F4" s="47"/>
      <c r="G4" s="47"/>
      <c r="H4" s="47"/>
      <c r="I4" s="47"/>
      <c r="J4" s="47"/>
      <c r="K4" s="47"/>
      <c r="L4" s="76" t="s">
        <v>101</v>
      </c>
      <c r="M4" s="122" t="s">
        <v>151</v>
      </c>
    </row>
    <row r="5" spans="1:18" ht="16.5" customHeight="1" x14ac:dyDescent="0.3">
      <c r="A5" s="123">
        <f>Alapa!C17</f>
        <v>0</v>
      </c>
      <c r="B5" s="130"/>
      <c r="C5" s="130"/>
      <c r="D5" s="130"/>
      <c r="E5" s="130"/>
      <c r="F5" s="123" t="s">
        <v>1</v>
      </c>
      <c r="G5" s="769">
        <f>Alapa!C15</f>
        <v>0</v>
      </c>
      <c r="H5" s="125"/>
      <c r="I5" s="146"/>
      <c r="J5" s="130"/>
      <c r="K5" s="131"/>
      <c r="L5" s="76" t="s">
        <v>102</v>
      </c>
      <c r="M5" s="122" t="s">
        <v>78</v>
      </c>
    </row>
    <row r="6" spans="1:18" ht="16.5" customHeight="1" x14ac:dyDescent="0.3">
      <c r="A6" s="128" t="str">
        <f>"Fordulónap: "&amp;Alapa!C12</f>
        <v xml:space="preserve">Fordulónap: </v>
      </c>
      <c r="B6" s="147"/>
      <c r="C6" s="147"/>
      <c r="D6" s="147"/>
      <c r="E6" s="147"/>
      <c r="F6" s="128" t="s">
        <v>2</v>
      </c>
      <c r="G6" s="554" t="str">
        <f>IFERROR(VLOOKUP(M9,Alapa!$K$2:$M$11,3),"")</f>
        <v/>
      </c>
      <c r="H6" s="148"/>
      <c r="I6" s="123" t="s">
        <v>10</v>
      </c>
      <c r="J6" s="124" t="str">
        <f>IF(Alapa!$M$2=0," ",Alapa!$M$2)</f>
        <v xml:space="preserve"> </v>
      </c>
      <c r="K6" s="131"/>
      <c r="L6" s="76" t="s">
        <v>103</v>
      </c>
      <c r="M6" s="122" t="s">
        <v>608</v>
      </c>
    </row>
    <row r="7" spans="1:18" ht="16.5" customHeight="1" x14ac:dyDescent="0.3">
      <c r="A7" s="143"/>
      <c r="B7" s="143"/>
      <c r="C7" s="143"/>
      <c r="D7" s="143"/>
      <c r="E7" s="143"/>
      <c r="F7" s="143"/>
      <c r="G7" s="143"/>
      <c r="H7" s="143"/>
      <c r="I7" s="143"/>
      <c r="J7" s="143"/>
      <c r="K7" s="143"/>
      <c r="L7" s="76" t="s">
        <v>104</v>
      </c>
      <c r="M7" s="122" t="s">
        <v>193</v>
      </c>
    </row>
    <row r="8" spans="1:18" ht="16.5" customHeight="1" thickBot="1" x14ac:dyDescent="0.35">
      <c r="A8" s="143"/>
      <c r="B8" s="143"/>
      <c r="C8" s="143"/>
      <c r="D8" s="143"/>
      <c r="E8" s="143"/>
      <c r="F8" s="143"/>
      <c r="G8" s="143"/>
      <c r="H8" s="143"/>
      <c r="I8" s="143"/>
      <c r="J8" s="143"/>
      <c r="K8" s="143"/>
      <c r="L8" s="76" t="s">
        <v>105</v>
      </c>
      <c r="M8" s="122" t="s">
        <v>194</v>
      </c>
    </row>
    <row r="9" spans="1:18" ht="16.5" customHeight="1" thickBot="1" x14ac:dyDescent="0.35">
      <c r="A9" s="143" t="s">
        <v>480</v>
      </c>
      <c r="B9" s="143"/>
      <c r="C9" s="143" t="s">
        <v>481</v>
      </c>
      <c r="D9" s="143"/>
      <c r="E9" s="143"/>
      <c r="F9" s="143"/>
      <c r="G9" s="143"/>
      <c r="H9" s="143"/>
      <c r="I9" s="143"/>
      <c r="J9" s="143"/>
      <c r="K9" s="143"/>
      <c r="L9" s="555" t="s">
        <v>2</v>
      </c>
      <c r="M9" s="673">
        <v>2</v>
      </c>
    </row>
    <row r="10" spans="1:18" ht="27" x14ac:dyDescent="0.3">
      <c r="A10" s="379" t="s">
        <v>228</v>
      </c>
      <c r="B10" s="378" t="s">
        <v>482</v>
      </c>
      <c r="C10" s="378" t="s">
        <v>483</v>
      </c>
      <c r="D10" s="378" t="s">
        <v>484</v>
      </c>
      <c r="E10" s="378" t="s">
        <v>503</v>
      </c>
      <c r="F10" s="1189" t="s">
        <v>487</v>
      </c>
      <c r="G10" s="1190"/>
      <c r="H10" s="1190"/>
      <c r="I10" s="1190"/>
      <c r="J10" s="1190"/>
      <c r="K10" s="1191"/>
    </row>
    <row r="11" spans="1:18" ht="27" x14ac:dyDescent="0.3">
      <c r="A11" s="377"/>
      <c r="B11" s="376"/>
      <c r="C11" s="376"/>
      <c r="D11" s="376"/>
      <c r="E11" s="376"/>
      <c r="F11" s="1192" t="s">
        <v>504</v>
      </c>
      <c r="G11" s="1193"/>
      <c r="H11" s="420" t="s">
        <v>492</v>
      </c>
      <c r="I11" s="420" t="s">
        <v>493</v>
      </c>
      <c r="J11" s="420" t="s">
        <v>488</v>
      </c>
      <c r="K11" s="421" t="s">
        <v>489</v>
      </c>
    </row>
    <row r="12" spans="1:18" ht="16.5" customHeight="1" x14ac:dyDescent="0.3">
      <c r="A12" s="422" t="s">
        <v>201</v>
      </c>
      <c r="B12" s="159"/>
      <c r="C12" s="423"/>
      <c r="D12" s="424"/>
      <c r="E12" s="425"/>
      <c r="F12" s="427"/>
      <c r="G12" s="427"/>
      <c r="H12" s="428">
        <f>IF(G12-F12=0,0,G12-F12+1)</f>
        <v>0</v>
      </c>
      <c r="I12" s="159"/>
      <c r="J12" s="428">
        <f>I12*H12</f>
        <v>0</v>
      </c>
      <c r="K12" s="429" t="str">
        <f>IF(J12=0," ",D12/J12)</f>
        <v xml:space="preserve"> </v>
      </c>
    </row>
    <row r="13" spans="1:18" ht="16.5" customHeight="1" x14ac:dyDescent="0.3">
      <c r="A13" s="190" t="s">
        <v>203</v>
      </c>
      <c r="B13" s="159"/>
      <c r="C13" s="423"/>
      <c r="D13" s="424"/>
      <c r="E13" s="425"/>
      <c r="F13" s="427"/>
      <c r="G13" s="427"/>
      <c r="H13" s="428">
        <f>IF(G13-F13=0,0,G13-F13+1)</f>
        <v>0</v>
      </c>
      <c r="I13" s="159"/>
      <c r="J13" s="428">
        <f>I13*H13</f>
        <v>0</v>
      </c>
      <c r="K13" s="429" t="str">
        <f>IF(J13=0," ",D13/J13)</f>
        <v xml:space="preserve"> </v>
      </c>
    </row>
    <row r="14" spans="1:18" ht="16.5" customHeight="1" x14ac:dyDescent="0.3">
      <c r="A14" s="190" t="s">
        <v>205</v>
      </c>
      <c r="B14" s="159"/>
      <c r="C14" s="423"/>
      <c r="D14" s="424"/>
      <c r="E14" s="425"/>
      <c r="F14" s="427"/>
      <c r="G14" s="427"/>
      <c r="H14" s="428">
        <f>IF(G14-F14=0,0,G14-F14+1)</f>
        <v>0</v>
      </c>
      <c r="I14" s="159"/>
      <c r="J14" s="428">
        <f>I14*H14</f>
        <v>0</v>
      </c>
      <c r="K14" s="429" t="str">
        <f>IF(J14=0," ",D14/J14)</f>
        <v xml:space="preserve"> </v>
      </c>
      <c r="M14" s="15" t="s">
        <v>185</v>
      </c>
      <c r="N14" s="36"/>
      <c r="O14" s="36"/>
      <c r="P14" s="36"/>
      <c r="Q14" s="36"/>
      <c r="R14" s="12"/>
    </row>
    <row r="15" spans="1:18" ht="16.5" customHeight="1" x14ac:dyDescent="0.3">
      <c r="A15" s="190" t="s">
        <v>239</v>
      </c>
      <c r="B15" s="159"/>
      <c r="C15" s="423"/>
      <c r="D15" s="424"/>
      <c r="E15" s="425"/>
      <c r="F15" s="427"/>
      <c r="G15" s="427"/>
      <c r="H15" s="428">
        <f>IF(G15-F15=0,0,G15-F15+1)</f>
        <v>0</v>
      </c>
      <c r="I15" s="159"/>
      <c r="J15" s="428">
        <f>I15*H15</f>
        <v>0</v>
      </c>
      <c r="K15" s="429" t="str">
        <f>IF(J15=0," ",D15/J15)</f>
        <v xml:space="preserve"> </v>
      </c>
      <c r="M15" s="68" t="s">
        <v>186</v>
      </c>
      <c r="N15" s="23"/>
      <c r="O15" s="23"/>
      <c r="P15" s="17"/>
      <c r="Q15" s="17"/>
      <c r="R15" s="18"/>
    </row>
    <row r="16" spans="1:18" ht="16.5" customHeight="1" x14ac:dyDescent="0.3">
      <c r="A16" s="190" t="s">
        <v>240</v>
      </c>
      <c r="B16" s="159"/>
      <c r="C16" s="423"/>
      <c r="D16" s="424"/>
      <c r="E16" s="425"/>
      <c r="F16" s="427"/>
      <c r="G16" s="427"/>
      <c r="H16" s="428">
        <f>IF(G16-F16=0,0,G16-F16+1)</f>
        <v>0</v>
      </c>
      <c r="I16" s="159"/>
      <c r="J16" s="428">
        <f>I16*H16</f>
        <v>0</v>
      </c>
      <c r="K16" s="429" t="str">
        <f>IF(J16=0," ",D16/J16)</f>
        <v xml:space="preserve"> </v>
      </c>
      <c r="M16" s="16" t="s">
        <v>4</v>
      </c>
      <c r="N16" s="8"/>
      <c r="O16" s="8"/>
      <c r="P16" s="7"/>
      <c r="Q16" s="7"/>
      <c r="R16" s="12"/>
    </row>
    <row r="17" spans="1:18" ht="16.5" customHeight="1" thickBot="1" x14ac:dyDescent="0.35">
      <c r="A17" s="430" t="s">
        <v>224</v>
      </c>
      <c r="B17" s="431"/>
      <c r="C17" s="431"/>
      <c r="D17" s="177">
        <f>SUM(D12:D16)</f>
        <v>0</v>
      </c>
      <c r="E17" s="177"/>
      <c r="F17" s="177"/>
      <c r="G17" s="177"/>
      <c r="H17" s="177">
        <f>SUM(H12:H16)</f>
        <v>0</v>
      </c>
      <c r="I17" s="177"/>
      <c r="J17" s="177">
        <f>SUM(J12:J16)</f>
        <v>0</v>
      </c>
      <c r="K17" s="179">
        <f>SUM(K12:K16)</f>
        <v>0</v>
      </c>
      <c r="M17" s="68" t="s">
        <v>38</v>
      </c>
      <c r="N17" s="23"/>
      <c r="O17" s="23"/>
      <c r="P17" s="17"/>
      <c r="Q17" s="17"/>
      <c r="R17" s="18"/>
    </row>
    <row r="18" spans="1:18" ht="16.5" customHeight="1" x14ac:dyDescent="0.3">
      <c r="A18" s="283"/>
      <c r="B18" s="283"/>
      <c r="C18" s="283"/>
      <c r="D18" s="462"/>
      <c r="E18" s="462"/>
      <c r="F18" s="462"/>
      <c r="G18" s="462"/>
      <c r="H18" s="462"/>
      <c r="I18" s="462"/>
      <c r="J18" s="462"/>
      <c r="K18" s="462"/>
      <c r="M18" s="67"/>
      <c r="N18" s="67"/>
      <c r="O18" s="8"/>
      <c r="P18" s="7"/>
      <c r="Q18" s="7"/>
      <c r="R18" s="12"/>
    </row>
    <row r="19" spans="1:18" ht="16.5" customHeight="1" thickBot="1" x14ac:dyDescent="0.35">
      <c r="A19" s="121" t="s">
        <v>227</v>
      </c>
      <c r="B19" s="180"/>
      <c r="C19" s="180"/>
      <c r="D19" s="180"/>
      <c r="E19" s="180"/>
      <c r="F19" s="180"/>
      <c r="G19" s="180"/>
      <c r="H19" s="180"/>
      <c r="I19" s="180"/>
      <c r="J19" s="180"/>
      <c r="K19" s="181" t="s">
        <v>0</v>
      </c>
    </row>
    <row r="20" spans="1:18" ht="54" x14ac:dyDescent="0.3">
      <c r="A20" s="182" t="s">
        <v>228</v>
      </c>
      <c r="B20" s="183" t="s">
        <v>229</v>
      </c>
      <c r="C20" s="183" t="s">
        <v>230</v>
      </c>
      <c r="D20" s="183" t="s">
        <v>231</v>
      </c>
      <c r="E20" s="183" t="s">
        <v>232</v>
      </c>
      <c r="F20" s="183" t="s">
        <v>233</v>
      </c>
      <c r="G20" s="183" t="s">
        <v>234</v>
      </c>
      <c r="H20" s="183" t="s">
        <v>235</v>
      </c>
      <c r="I20" s="183" t="s">
        <v>236</v>
      </c>
      <c r="J20" s="183" t="s">
        <v>237</v>
      </c>
      <c r="K20" s="184" t="s">
        <v>238</v>
      </c>
    </row>
    <row r="21" spans="1:18" ht="16.5" customHeight="1" x14ac:dyDescent="0.3">
      <c r="A21" s="185" t="s">
        <v>201</v>
      </c>
      <c r="B21" s="159"/>
      <c r="C21" s="159"/>
      <c r="D21" s="159"/>
      <c r="E21" s="159"/>
      <c r="F21" s="187">
        <f>C21-E21-D21</f>
        <v>0</v>
      </c>
      <c r="G21" s="159"/>
      <c r="H21" s="159"/>
      <c r="I21" s="159"/>
      <c r="J21" s="188">
        <f>G21-H21+I21</f>
        <v>0</v>
      </c>
      <c r="K21" s="189">
        <f t="shared" ref="K21:K26" si="0">IF(F21=0,0,IF(J21=0,0,IF(J21=0,0,J21/F21%)))</f>
        <v>0</v>
      </c>
    </row>
    <row r="22" spans="1:18" ht="16.5" customHeight="1" x14ac:dyDescent="0.3">
      <c r="A22" s="185" t="s">
        <v>203</v>
      </c>
      <c r="B22" s="159"/>
      <c r="C22" s="159"/>
      <c r="D22" s="159"/>
      <c r="E22" s="159"/>
      <c r="F22" s="187">
        <f>C22-E22-D22</f>
        <v>0</v>
      </c>
      <c r="G22" s="159"/>
      <c r="H22" s="159"/>
      <c r="I22" s="159"/>
      <c r="J22" s="188">
        <f>G22-H22+I22</f>
        <v>0</v>
      </c>
      <c r="K22" s="189">
        <f t="shared" si="0"/>
        <v>0</v>
      </c>
    </row>
    <row r="23" spans="1:18" ht="16.5" customHeight="1" x14ac:dyDescent="0.3">
      <c r="A23" s="190" t="s">
        <v>205</v>
      </c>
      <c r="B23" s="159"/>
      <c r="C23" s="159"/>
      <c r="D23" s="159"/>
      <c r="E23" s="159"/>
      <c r="F23" s="187">
        <f>C23-E23-D23</f>
        <v>0</v>
      </c>
      <c r="G23" s="159"/>
      <c r="H23" s="159"/>
      <c r="I23" s="159"/>
      <c r="J23" s="188">
        <f>G23-H23+I23</f>
        <v>0</v>
      </c>
      <c r="K23" s="189">
        <f t="shared" si="0"/>
        <v>0</v>
      </c>
    </row>
    <row r="24" spans="1:18" ht="16.5" customHeight="1" x14ac:dyDescent="0.3">
      <c r="A24" s="190" t="s">
        <v>239</v>
      </c>
      <c r="B24" s="159"/>
      <c r="C24" s="159"/>
      <c r="D24" s="159"/>
      <c r="E24" s="159"/>
      <c r="F24" s="187">
        <f>C24-E24-D24</f>
        <v>0</v>
      </c>
      <c r="G24" s="159"/>
      <c r="H24" s="159"/>
      <c r="I24" s="159"/>
      <c r="J24" s="188">
        <f>G24-H24+I24</f>
        <v>0</v>
      </c>
      <c r="K24" s="189">
        <f t="shared" si="0"/>
        <v>0</v>
      </c>
    </row>
    <row r="25" spans="1:18" ht="16.5" customHeight="1" x14ac:dyDescent="0.3">
      <c r="A25" s="190" t="s">
        <v>240</v>
      </c>
      <c r="B25" s="159"/>
      <c r="C25" s="159"/>
      <c r="D25" s="159"/>
      <c r="E25" s="159"/>
      <c r="F25" s="187">
        <f>C25-E25-D25</f>
        <v>0</v>
      </c>
      <c r="G25" s="159"/>
      <c r="H25" s="159"/>
      <c r="I25" s="159"/>
      <c r="J25" s="188">
        <f>G25-H25+I25</f>
        <v>0</v>
      </c>
      <c r="K25" s="189">
        <f t="shared" si="0"/>
        <v>0</v>
      </c>
    </row>
    <row r="26" spans="1:18" ht="16.5" customHeight="1" thickBot="1" x14ac:dyDescent="0.35">
      <c r="A26" s="191"/>
      <c r="B26" s="192" t="s">
        <v>224</v>
      </c>
      <c r="C26" s="193">
        <f>SUM(C21:C25)</f>
        <v>0</v>
      </c>
      <c r="D26" s="193">
        <f t="shared" ref="D26:J26" si="1">SUM(D21:D25)</f>
        <v>0</v>
      </c>
      <c r="E26" s="193">
        <f t="shared" si="1"/>
        <v>0</v>
      </c>
      <c r="F26" s="193">
        <f t="shared" si="1"/>
        <v>0</v>
      </c>
      <c r="G26" s="193">
        <f t="shared" si="1"/>
        <v>0</v>
      </c>
      <c r="H26" s="193">
        <f t="shared" si="1"/>
        <v>0</v>
      </c>
      <c r="I26" s="193">
        <f t="shared" si="1"/>
        <v>0</v>
      </c>
      <c r="J26" s="193">
        <f t="shared" si="1"/>
        <v>0</v>
      </c>
      <c r="K26" s="194">
        <f t="shared" si="0"/>
        <v>0</v>
      </c>
    </row>
    <row r="27" spans="1:18" ht="16.5" customHeight="1" x14ac:dyDescent="0.3"/>
    <row r="28" spans="1:18" ht="16.5" customHeight="1" x14ac:dyDescent="0.3"/>
    <row r="29" spans="1:18" ht="16.5" customHeight="1" x14ac:dyDescent="0.3"/>
    <row r="30" spans="1:18" ht="16.5" customHeight="1" x14ac:dyDescent="0.3"/>
    <row r="31" spans="1:18" ht="16.5" customHeight="1" x14ac:dyDescent="0.3"/>
    <row r="32" spans="1:18"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sheetData>
  <mergeCells count="2">
    <mergeCell ref="F10:K10"/>
    <mergeCell ref="F11:G11"/>
  </mergeCells>
  <hyperlinks>
    <hyperlink ref="L3" location="Tartalom!A1" display="Tartalom " xr:uid="{00000000-0004-0000-1100-000005000000}"/>
  </hyperlinks>
  <pageMargins left="0.70866141732283472" right="0.70866141732283472" top="0.74803149606299213" bottom="0.74803149606299213" header="0.31496062992125984" footer="0.31496062992125984"/>
  <pageSetup paperSize="9" orientation="landscape" verticalDpi="300" r:id="rId1"/>
  <headerFooter>
    <oddFooter>&amp;L&amp;"Arial Narrow,Normál"&amp;8&amp;F/&amp;A&amp;C&amp;"Arial Narrow,Normál"&amp;8&amp;P/&amp;N&amp;R&amp;"Arial Narrow,Normál"&amp;8DigitAudit/Beszámoló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Munka80">
    <pageSetUpPr fitToPage="1"/>
  </sheetPr>
  <dimension ref="A1:P94"/>
  <sheetViews>
    <sheetView showGridLines="0" zoomScaleNormal="100" workbookViewId="0"/>
  </sheetViews>
  <sheetFormatPr defaultRowHeight="16.5" x14ac:dyDescent="0.3"/>
  <cols>
    <col min="1" max="2" width="9" style="52"/>
    <col min="3" max="3" width="18.125" style="52" customWidth="1"/>
    <col min="4" max="4" width="10" style="52" customWidth="1"/>
    <col min="5" max="5" width="9" style="52"/>
    <col min="6" max="6" width="9.625" style="52" customWidth="1"/>
    <col min="7" max="7" width="18.25" style="52" customWidth="1"/>
    <col min="8" max="9" width="9" style="52"/>
    <col min="10" max="10" width="11.75" style="52" customWidth="1"/>
    <col min="11" max="11" width="17.75" style="52" customWidth="1"/>
    <col min="12" max="12" width="9" style="52"/>
    <col min="13" max="13" width="10.375" style="52" bestFit="1" customWidth="1"/>
    <col min="14" max="14" width="15.25" style="52" customWidth="1"/>
    <col min="15" max="16384" width="9" style="52"/>
  </cols>
  <sheetData>
    <row r="1" spans="1:16" ht="16.5" customHeight="1" x14ac:dyDescent="0.3">
      <c r="A1" s="80" t="s">
        <v>963</v>
      </c>
      <c r="B1" s="47"/>
      <c r="C1" s="47"/>
      <c r="D1" s="47"/>
      <c r="E1" s="47"/>
      <c r="F1" s="47"/>
      <c r="G1" s="47"/>
      <c r="H1" s="47"/>
      <c r="I1" s="47"/>
    </row>
    <row r="2" spans="1:16" ht="16.5" customHeight="1" x14ac:dyDescent="0.3">
      <c r="A2" s="84"/>
      <c r="B2" s="84"/>
      <c r="C2" s="84"/>
      <c r="D2" s="745" t="str">
        <f>K15</f>
        <v>Ide írja az egyeztetés / vizsgálat szöveges értékelését</v>
      </c>
      <c r="E2" s="745" t="str">
        <f>K17</f>
        <v>Ide írja a következtetés szövegét</v>
      </c>
      <c r="F2" s="84"/>
      <c r="G2" s="84"/>
      <c r="H2" s="84"/>
      <c r="I2" s="84"/>
      <c r="J2" s="48" t="s">
        <v>32</v>
      </c>
    </row>
    <row r="3" spans="1:16" ht="16.5" customHeight="1" x14ac:dyDescent="0.3">
      <c r="A3" s="47"/>
      <c r="B3" s="47"/>
      <c r="C3" s="47"/>
      <c r="D3" s="47"/>
      <c r="E3" s="47"/>
      <c r="F3" s="47"/>
      <c r="G3" s="84" t="s">
        <v>215</v>
      </c>
      <c r="H3" s="84"/>
      <c r="I3" s="47"/>
      <c r="J3" s="730" t="s">
        <v>660</v>
      </c>
      <c r="K3" s="122" t="s">
        <v>34</v>
      </c>
    </row>
    <row r="4" spans="1:16" ht="16.5" customHeight="1" x14ac:dyDescent="0.3">
      <c r="A4" s="134" t="s">
        <v>964</v>
      </c>
      <c r="B4" s="47"/>
      <c r="C4" s="47"/>
      <c r="D4" s="47"/>
      <c r="E4" s="47"/>
      <c r="F4" s="47"/>
      <c r="G4" s="47"/>
      <c r="H4" s="47"/>
      <c r="I4" s="47"/>
      <c r="J4" s="76" t="s">
        <v>101</v>
      </c>
      <c r="K4" s="122" t="s">
        <v>151</v>
      </c>
    </row>
    <row r="5" spans="1:16" ht="16.5" customHeight="1" x14ac:dyDescent="0.3">
      <c r="A5" s="123">
        <f>Alapa!C17</f>
        <v>0</v>
      </c>
      <c r="B5" s="130"/>
      <c r="C5" s="130"/>
      <c r="D5" s="123" t="s">
        <v>1</v>
      </c>
      <c r="E5" s="769">
        <f>Alapa!C15</f>
        <v>0</v>
      </c>
      <c r="F5" s="146"/>
      <c r="G5" s="146"/>
      <c r="H5" s="130"/>
      <c r="I5" s="131"/>
      <c r="J5" s="76" t="s">
        <v>102</v>
      </c>
      <c r="K5" s="122" t="s">
        <v>78</v>
      </c>
    </row>
    <row r="6" spans="1:16" ht="16.5" customHeight="1" x14ac:dyDescent="0.3">
      <c r="A6" s="128" t="str">
        <f>"Fordulónap: "&amp;Alapa!C12</f>
        <v xml:space="preserve">Fordulónap: </v>
      </c>
      <c r="B6" s="147"/>
      <c r="C6" s="147"/>
      <c r="D6" s="123" t="s">
        <v>2</v>
      </c>
      <c r="E6" s="554" t="str">
        <f>IFERROR(VLOOKUP(K10,Alapa!$K$2:$M$11,3),"")</f>
        <v/>
      </c>
      <c r="F6" s="146"/>
      <c r="G6" s="123" t="s">
        <v>10</v>
      </c>
      <c r="H6" s="124" t="str">
        <f>IF(Alapa!$M$2=0," ",Alapa!$M$2)</f>
        <v xml:space="preserve"> </v>
      </c>
      <c r="I6" s="131"/>
      <c r="J6" s="76" t="s">
        <v>103</v>
      </c>
      <c r="K6" s="122" t="s">
        <v>608</v>
      </c>
    </row>
    <row r="7" spans="1:16" ht="16.5" customHeight="1" x14ac:dyDescent="0.3">
      <c r="A7" s="143"/>
      <c r="B7" s="143"/>
      <c r="C7" s="143"/>
      <c r="D7" s="143"/>
      <c r="E7" s="143"/>
      <c r="F7" s="143"/>
      <c r="G7" s="143"/>
      <c r="H7" s="143"/>
      <c r="I7" s="143"/>
      <c r="J7" s="76" t="s">
        <v>104</v>
      </c>
      <c r="K7" s="122" t="s">
        <v>193</v>
      </c>
    </row>
    <row r="8" spans="1:16" ht="16.5" customHeight="1" thickBot="1" x14ac:dyDescent="0.35">
      <c r="A8" s="255" t="s">
        <v>480</v>
      </c>
      <c r="B8" s="255"/>
      <c r="C8" s="255" t="s">
        <v>643</v>
      </c>
      <c r="D8" s="255"/>
      <c r="E8" s="255"/>
      <c r="F8" s="255"/>
      <c r="G8" s="255"/>
      <c r="H8" s="255"/>
      <c r="I8" s="255"/>
      <c r="J8" s="76" t="s">
        <v>105</v>
      </c>
      <c r="K8" s="122" t="s">
        <v>194</v>
      </c>
    </row>
    <row r="9" spans="1:16" ht="16.5" customHeight="1" thickBot="1" x14ac:dyDescent="0.35">
      <c r="A9" s="1180" t="s">
        <v>644</v>
      </c>
      <c r="B9" s="1182" t="s">
        <v>286</v>
      </c>
      <c r="C9" s="1184" t="s">
        <v>31</v>
      </c>
      <c r="D9" s="514" t="s">
        <v>645</v>
      </c>
      <c r="E9" s="1182" t="s">
        <v>646</v>
      </c>
      <c r="F9" s="1182" t="s">
        <v>484</v>
      </c>
      <c r="G9" s="1177" t="s">
        <v>650</v>
      </c>
      <c r="H9" s="1178"/>
      <c r="I9" s="1179"/>
      <c r="J9" s="76" t="s">
        <v>963</v>
      </c>
      <c r="K9" s="52" t="s">
        <v>455</v>
      </c>
    </row>
    <row r="10" spans="1:16" ht="26.25" thickBot="1" x14ac:dyDescent="0.35">
      <c r="A10" s="1181"/>
      <c r="B10" s="1183"/>
      <c r="C10" s="1185"/>
      <c r="D10" s="517"/>
      <c r="E10" s="1183"/>
      <c r="F10" s="1183"/>
      <c r="G10" s="516" t="s">
        <v>651</v>
      </c>
      <c r="H10" s="516" t="s">
        <v>500</v>
      </c>
      <c r="I10" s="518" t="s">
        <v>652</v>
      </c>
      <c r="J10" s="555" t="s">
        <v>2</v>
      </c>
      <c r="K10" s="673">
        <v>2</v>
      </c>
    </row>
    <row r="11" spans="1:16" ht="16.5" customHeight="1" x14ac:dyDescent="0.3">
      <c r="A11" s="185">
        <f>COUNT(A$9:$A10)+1</f>
        <v>1</v>
      </c>
      <c r="B11" s="519"/>
      <c r="C11" s="520"/>
      <c r="D11" s="520"/>
      <c r="E11" s="290"/>
      <c r="F11" s="160"/>
      <c r="G11" s="520"/>
      <c r="H11" s="160"/>
      <c r="I11" s="161">
        <f>IF(H11=0,0,IF(H11-F11&gt;0,H11-F11,0))</f>
        <v>0</v>
      </c>
    </row>
    <row r="12" spans="1:16" ht="16.5" customHeight="1" x14ac:dyDescent="0.3">
      <c r="A12" s="185">
        <f>COUNT(A$9:$A11)+1</f>
        <v>2</v>
      </c>
      <c r="B12" s="519"/>
      <c r="C12" s="520"/>
      <c r="D12" s="520"/>
      <c r="E12" s="290"/>
      <c r="F12" s="160"/>
      <c r="G12" s="520"/>
      <c r="H12" s="160"/>
      <c r="I12" s="161">
        <f t="shared" ref="I12:I30" si="0">IF(H12=0,0,IF(H12-F12&gt;0,H12-F12,0))</f>
        <v>0</v>
      </c>
    </row>
    <row r="13" spans="1:16" ht="16.5" customHeight="1" x14ac:dyDescent="0.3">
      <c r="A13" s="185">
        <f>COUNT(A$9:$A12)+1</f>
        <v>3</v>
      </c>
      <c r="B13" s="519"/>
      <c r="C13" s="520"/>
      <c r="D13" s="520"/>
      <c r="E13" s="290"/>
      <c r="F13" s="160"/>
      <c r="G13" s="520"/>
      <c r="H13" s="160"/>
      <c r="I13" s="161">
        <f t="shared" si="0"/>
        <v>0</v>
      </c>
    </row>
    <row r="14" spans="1:16" ht="16.5" customHeight="1" x14ac:dyDescent="0.3">
      <c r="A14" s="185">
        <f>COUNT(A$9:$A13)+1</f>
        <v>4</v>
      </c>
      <c r="B14" s="519"/>
      <c r="C14" s="520"/>
      <c r="D14" s="520"/>
      <c r="E14" s="290"/>
      <c r="F14" s="160"/>
      <c r="G14" s="520"/>
      <c r="H14" s="160"/>
      <c r="I14" s="161">
        <f t="shared" si="0"/>
        <v>0</v>
      </c>
      <c r="K14" s="15" t="s">
        <v>185</v>
      </c>
      <c r="L14" s="36"/>
      <c r="M14" s="36"/>
      <c r="N14" s="36"/>
      <c r="O14" s="36"/>
      <c r="P14" s="12"/>
    </row>
    <row r="15" spans="1:16" ht="16.5" customHeight="1" x14ac:dyDescent="0.3">
      <c r="A15" s="185">
        <f>COUNT(A$9:$A14)+1</f>
        <v>5</v>
      </c>
      <c r="B15" s="519"/>
      <c r="C15" s="520"/>
      <c r="D15" s="520"/>
      <c r="E15" s="290"/>
      <c r="F15" s="160"/>
      <c r="G15" s="520"/>
      <c r="H15" s="160"/>
      <c r="I15" s="161">
        <f t="shared" si="0"/>
        <v>0</v>
      </c>
      <c r="K15" s="68" t="s">
        <v>186</v>
      </c>
      <c r="L15" s="23"/>
      <c r="M15" s="23"/>
      <c r="N15" s="17"/>
      <c r="O15" s="17"/>
      <c r="P15" s="18"/>
    </row>
    <row r="16" spans="1:16" ht="16.5" customHeight="1" x14ac:dyDescent="0.3">
      <c r="A16" s="185">
        <f>COUNT(A$9:$A15)+1</f>
        <v>6</v>
      </c>
      <c r="B16" s="519"/>
      <c r="C16" s="520"/>
      <c r="D16" s="520"/>
      <c r="E16" s="290"/>
      <c r="F16" s="160"/>
      <c r="G16" s="520"/>
      <c r="H16" s="160"/>
      <c r="I16" s="161">
        <f t="shared" si="0"/>
        <v>0</v>
      </c>
      <c r="K16" s="16" t="s">
        <v>4</v>
      </c>
      <c r="L16" s="8"/>
      <c r="M16" s="8"/>
      <c r="N16" s="7"/>
      <c r="O16" s="7"/>
      <c r="P16" s="12"/>
    </row>
    <row r="17" spans="1:16" ht="16.5" customHeight="1" x14ac:dyDescent="0.3">
      <c r="A17" s="185">
        <f>COUNT(A$9:$A16)+1</f>
        <v>7</v>
      </c>
      <c r="B17" s="519"/>
      <c r="C17" s="520"/>
      <c r="D17" s="520"/>
      <c r="E17" s="290"/>
      <c r="F17" s="160"/>
      <c r="G17" s="520"/>
      <c r="H17" s="160"/>
      <c r="I17" s="161">
        <f t="shared" si="0"/>
        <v>0</v>
      </c>
      <c r="K17" s="68" t="s">
        <v>38</v>
      </c>
      <c r="L17" s="23"/>
      <c r="M17" s="23"/>
      <c r="N17" s="17"/>
      <c r="O17" s="17"/>
      <c r="P17" s="18"/>
    </row>
    <row r="18" spans="1:16" ht="16.5" customHeight="1" x14ac:dyDescent="0.3">
      <c r="A18" s="185">
        <f>COUNT(A$9:$A17)+1</f>
        <v>8</v>
      </c>
      <c r="B18" s="519"/>
      <c r="C18" s="520"/>
      <c r="D18" s="520"/>
      <c r="E18" s="290"/>
      <c r="F18" s="160"/>
      <c r="G18" s="520"/>
      <c r="H18" s="160"/>
      <c r="I18" s="161">
        <f t="shared" si="0"/>
        <v>0</v>
      </c>
      <c r="K18" s="67"/>
      <c r="L18" s="67"/>
      <c r="M18" s="8"/>
      <c r="N18" s="7"/>
      <c r="O18" s="7"/>
      <c r="P18" s="12"/>
    </row>
    <row r="19" spans="1:16" ht="16.5" customHeight="1" x14ac:dyDescent="0.3">
      <c r="A19" s="185">
        <f>COUNT(A$9:$A18)+1</f>
        <v>9</v>
      </c>
      <c r="B19" s="519"/>
      <c r="C19" s="520"/>
      <c r="D19" s="520"/>
      <c r="E19" s="290"/>
      <c r="F19" s="160"/>
      <c r="G19" s="520"/>
      <c r="H19" s="160"/>
      <c r="I19" s="161">
        <f t="shared" si="0"/>
        <v>0</v>
      </c>
    </row>
    <row r="20" spans="1:16" ht="16.5" customHeight="1" x14ac:dyDescent="0.3">
      <c r="A20" s="185">
        <f>COUNT(A$9:$A19)+1</f>
        <v>10</v>
      </c>
      <c r="B20" s="519"/>
      <c r="C20" s="520"/>
      <c r="D20" s="520"/>
      <c r="E20" s="290"/>
      <c r="F20" s="160"/>
      <c r="G20" s="520"/>
      <c r="H20" s="160"/>
      <c r="I20" s="161">
        <f t="shared" si="0"/>
        <v>0</v>
      </c>
    </row>
    <row r="21" spans="1:16" ht="16.5" customHeight="1" x14ac:dyDescent="0.3">
      <c r="A21" s="185">
        <f>COUNT(A$9:$A20)+1</f>
        <v>11</v>
      </c>
      <c r="B21" s="519"/>
      <c r="C21" s="520"/>
      <c r="D21" s="520"/>
      <c r="E21" s="290"/>
      <c r="F21" s="160"/>
      <c r="G21" s="520"/>
      <c r="H21" s="160"/>
      <c r="I21" s="161">
        <f t="shared" si="0"/>
        <v>0</v>
      </c>
    </row>
    <row r="22" spans="1:16" ht="16.5" customHeight="1" x14ac:dyDescent="0.3">
      <c r="A22" s="185">
        <f>COUNT(A$9:$A21)+1</f>
        <v>12</v>
      </c>
      <c r="B22" s="519"/>
      <c r="C22" s="520"/>
      <c r="D22" s="520"/>
      <c r="E22" s="290"/>
      <c r="F22" s="160"/>
      <c r="G22" s="520"/>
      <c r="H22" s="160"/>
      <c r="I22" s="161">
        <f t="shared" si="0"/>
        <v>0</v>
      </c>
    </row>
    <row r="23" spans="1:16" ht="16.5" customHeight="1" x14ac:dyDescent="0.3">
      <c r="A23" s="185">
        <f>COUNT(A$9:$A22)+1</f>
        <v>13</v>
      </c>
      <c r="B23" s="519"/>
      <c r="C23" s="520"/>
      <c r="D23" s="520"/>
      <c r="E23" s="290"/>
      <c r="F23" s="160"/>
      <c r="G23" s="520"/>
      <c r="H23" s="160"/>
      <c r="I23" s="161">
        <f t="shared" si="0"/>
        <v>0</v>
      </c>
    </row>
    <row r="24" spans="1:16" ht="16.5" customHeight="1" x14ac:dyDescent="0.3">
      <c r="A24" s="185">
        <f>COUNT(A$9:$A23)+1</f>
        <v>14</v>
      </c>
      <c r="B24" s="519"/>
      <c r="C24" s="520"/>
      <c r="D24" s="520"/>
      <c r="E24" s="290"/>
      <c r="F24" s="160"/>
      <c r="G24" s="520"/>
      <c r="H24" s="160"/>
      <c r="I24" s="161">
        <f t="shared" si="0"/>
        <v>0</v>
      </c>
    </row>
    <row r="25" spans="1:16" ht="16.5" customHeight="1" x14ac:dyDescent="0.3">
      <c r="A25" s="185">
        <f>COUNT(A$9:$A24)+1</f>
        <v>15</v>
      </c>
      <c r="B25" s="519"/>
      <c r="C25" s="520"/>
      <c r="D25" s="520"/>
      <c r="E25" s="290"/>
      <c r="F25" s="160"/>
      <c r="G25" s="520"/>
      <c r="H25" s="160"/>
      <c r="I25" s="161">
        <f t="shared" si="0"/>
        <v>0</v>
      </c>
    </row>
    <row r="26" spans="1:16" ht="16.5" customHeight="1" x14ac:dyDescent="0.3">
      <c r="A26" s="185">
        <f>COUNT(A$9:$A25)+1</f>
        <v>16</v>
      </c>
      <c r="B26" s="519"/>
      <c r="C26" s="520"/>
      <c r="D26" s="520"/>
      <c r="E26" s="290"/>
      <c r="F26" s="160"/>
      <c r="G26" s="520"/>
      <c r="H26" s="160"/>
      <c r="I26" s="161">
        <f t="shared" si="0"/>
        <v>0</v>
      </c>
    </row>
    <row r="27" spans="1:16" ht="16.5" customHeight="1" x14ac:dyDescent="0.3">
      <c r="A27" s="185">
        <f>COUNT(A$9:$A26)+1</f>
        <v>17</v>
      </c>
      <c r="B27" s="519"/>
      <c r="C27" s="520"/>
      <c r="D27" s="520"/>
      <c r="E27" s="290"/>
      <c r="F27" s="160"/>
      <c r="G27" s="520"/>
      <c r="H27" s="160"/>
      <c r="I27" s="161">
        <f t="shared" si="0"/>
        <v>0</v>
      </c>
    </row>
    <row r="28" spans="1:16" ht="16.5" customHeight="1" x14ac:dyDescent="0.3">
      <c r="A28" s="185">
        <f>COUNT(A$9:$A27)+1</f>
        <v>18</v>
      </c>
      <c r="B28" s="519"/>
      <c r="C28" s="520"/>
      <c r="D28" s="520"/>
      <c r="E28" s="290"/>
      <c r="F28" s="160"/>
      <c r="G28" s="520"/>
      <c r="H28" s="160"/>
      <c r="I28" s="161">
        <f t="shared" si="0"/>
        <v>0</v>
      </c>
    </row>
    <row r="29" spans="1:16" ht="16.5" customHeight="1" x14ac:dyDescent="0.3">
      <c r="A29" s="185">
        <f>COUNT(A$9:$A28)+1</f>
        <v>19</v>
      </c>
      <c r="B29" s="519"/>
      <c r="C29" s="520"/>
      <c r="D29" s="520"/>
      <c r="E29" s="290"/>
      <c r="F29" s="160"/>
      <c r="G29" s="520"/>
      <c r="H29" s="160"/>
      <c r="I29" s="161">
        <f t="shared" si="0"/>
        <v>0</v>
      </c>
    </row>
    <row r="30" spans="1:16" ht="16.5" customHeight="1" x14ac:dyDescent="0.3">
      <c r="A30" s="185">
        <f>COUNT(A$9:$A29)+1</f>
        <v>20</v>
      </c>
      <c r="B30" s="519"/>
      <c r="C30" s="520"/>
      <c r="D30" s="520"/>
      <c r="E30" s="290"/>
      <c r="F30" s="160"/>
      <c r="G30" s="520"/>
      <c r="H30" s="160"/>
      <c r="I30" s="161">
        <f t="shared" si="0"/>
        <v>0</v>
      </c>
    </row>
    <row r="31" spans="1:16" ht="16.5" customHeight="1" thickBot="1" x14ac:dyDescent="0.35">
      <c r="A31" s="400" t="s">
        <v>224</v>
      </c>
      <c r="B31" s="521"/>
      <c r="C31" s="399"/>
      <c r="D31" s="399"/>
      <c r="E31" s="399"/>
      <c r="F31" s="177">
        <f>SUM(F11:F30)</f>
        <v>0</v>
      </c>
      <c r="G31" s="522"/>
      <c r="H31" s="177">
        <f>SUM(H11:H30)</f>
        <v>0</v>
      </c>
      <c r="I31" s="179">
        <f>SUM(I11:I30)</f>
        <v>0</v>
      </c>
    </row>
    <row r="32" spans="1:16"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sheetData>
  <mergeCells count="6">
    <mergeCell ref="G9:I9"/>
    <mergeCell ref="A9:A10"/>
    <mergeCell ref="B9:B10"/>
    <mergeCell ref="C9:C10"/>
    <mergeCell ref="E9:E10"/>
    <mergeCell ref="F9:F10"/>
  </mergeCells>
  <hyperlinks>
    <hyperlink ref="J3" location="Tartalom!A1" display="Tartalom " xr:uid="{00000000-0004-0000-1200-000000000000}"/>
  </hyperlinks>
  <pageMargins left="0.70866141732283472" right="0.70866141732283472" top="0.74803149606299213" bottom="0.74803149606299213" header="0.31496062992125984" footer="0.31496062992125984"/>
  <pageSetup paperSize="9" scale="97" orientation="landscape" verticalDpi="300" r:id="rId1"/>
  <headerFooter>
    <oddFooter>&amp;L&amp;"Arial Narrow,Normál"&amp;8&amp;F/&amp;A&amp;C&amp;"Arial Narrow,Normál"&amp;8&amp;P/&amp;N&amp;R&amp;"Arial Narrow,Normál"&amp;8DigitAudit/Beszámoló</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B23563-D45E-4FD6-B027-B611AEFA2010}">
  <sheetPr>
    <tabColor rgb="FFFFC000"/>
    <pageSetUpPr fitToPage="1"/>
  </sheetPr>
  <dimension ref="A1:L97"/>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5.75" style="52" customWidth="1"/>
    <col min="7" max="16384" width="9" style="52"/>
  </cols>
  <sheetData>
    <row r="1" spans="1:12" ht="18" customHeight="1" x14ac:dyDescent="0.3">
      <c r="A1" s="79" t="s">
        <v>1227</v>
      </c>
      <c r="B1" s="80"/>
      <c r="C1" s="80"/>
      <c r="D1" s="80"/>
      <c r="E1" s="80"/>
      <c r="H1" s="82"/>
    </row>
    <row r="2" spans="1:12" ht="18" customHeight="1" x14ac:dyDescent="0.3">
      <c r="A2" s="83"/>
      <c r="B2" s="1023">
        <f>C16</f>
        <v>0</v>
      </c>
      <c r="C2" s="83"/>
      <c r="D2" s="803" t="str">
        <f>G15</f>
        <v>NINCS FK. ADAT</v>
      </c>
      <c r="E2" s="803" t="str">
        <f>G17</f>
        <v>Ide írja a következtetés szövegét</v>
      </c>
      <c r="F2" s="48" t="s">
        <v>32</v>
      </c>
      <c r="H2" s="85"/>
    </row>
    <row r="3" spans="1:12" ht="18" customHeight="1" x14ac:dyDescent="0.3">
      <c r="A3" s="83"/>
      <c r="B3" s="195" t="s">
        <v>151</v>
      </c>
      <c r="C3" s="195"/>
      <c r="D3" s="195"/>
      <c r="E3" s="195"/>
      <c r="F3" s="730" t="s">
        <v>660</v>
      </c>
      <c r="G3" s="122" t="s">
        <v>34</v>
      </c>
      <c r="H3" s="85"/>
    </row>
    <row r="4" spans="1:12" ht="18" customHeight="1" x14ac:dyDescent="0.3">
      <c r="A4" s="83"/>
      <c r="B4" s="53"/>
      <c r="C4" s="53"/>
      <c r="D4" s="53"/>
      <c r="E4" s="53"/>
      <c r="F4" s="76" t="s">
        <v>1227</v>
      </c>
      <c r="G4" s="731" t="s">
        <v>151</v>
      </c>
      <c r="H4" s="85"/>
    </row>
    <row r="5" spans="1:12" ht="18" customHeight="1" x14ac:dyDescent="0.3">
      <c r="A5" s="87">
        <f>Alapa!C17</f>
        <v>0</v>
      </c>
      <c r="B5" s="88"/>
      <c r="C5" s="87" t="s">
        <v>1</v>
      </c>
      <c r="D5" s="768">
        <f>Alapa!C15</f>
        <v>0</v>
      </c>
      <c r="E5" s="89"/>
      <c r="F5" s="76" t="s">
        <v>1228</v>
      </c>
      <c r="G5" s="731" t="s">
        <v>78</v>
      </c>
      <c r="H5" s="85"/>
    </row>
    <row r="6" spans="1:12" ht="18" customHeight="1" x14ac:dyDescent="0.3">
      <c r="A6" s="87" t="str">
        <f>"Fordulónap: "&amp;Alapa!C12</f>
        <v xml:space="preserve">Fordulónap: </v>
      </c>
      <c r="B6" s="88"/>
      <c r="C6" s="87" t="s">
        <v>2</v>
      </c>
      <c r="D6" s="554" t="str">
        <f>IFERROR(VLOOKUP(G9,Alapa!$K$2:$M$11,3),"")</f>
        <v/>
      </c>
      <c r="E6" s="89"/>
    </row>
    <row r="7" spans="1:12" ht="18" customHeight="1" x14ac:dyDescent="0.3">
      <c r="A7" s="83"/>
      <c r="B7" s="53"/>
      <c r="C7" s="87" t="s">
        <v>10</v>
      </c>
      <c r="D7" s="124" t="str">
        <f>IF(Alapa!$M$2=0," ",Alapa!$M$2)</f>
        <v xml:space="preserve"> </v>
      </c>
      <c r="E7" s="89"/>
    </row>
    <row r="8" spans="1:12" ht="18" customHeight="1" thickBot="1" x14ac:dyDescent="0.35">
      <c r="A8" s="96"/>
      <c r="B8" s="97"/>
      <c r="C8" s="98"/>
      <c r="D8" s="98"/>
      <c r="E8" s="98"/>
    </row>
    <row r="9" spans="1:12" ht="18" customHeight="1" thickBot="1" x14ac:dyDescent="0.35">
      <c r="A9" s="96"/>
      <c r="B9" s="97"/>
      <c r="C9" s="98"/>
      <c r="D9" s="98"/>
      <c r="E9" s="98"/>
      <c r="F9" s="555" t="s">
        <v>2</v>
      </c>
      <c r="G9" s="673">
        <v>2</v>
      </c>
      <c r="H9" s="95"/>
    </row>
    <row r="10" spans="1:12" ht="18" customHeight="1" x14ac:dyDescent="0.3">
      <c r="A10" s="99" t="s">
        <v>1226</v>
      </c>
      <c r="B10" s="96"/>
      <c r="C10" s="100" t="str">
        <f>IF(D14=0,"NINCS FK. ADAT",IF(C14=0,"NINCS ANALITIKA",IF(C16=0,"EGYEZIK","NEM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thickBot="1" x14ac:dyDescent="0.35">
      <c r="A13" s="107"/>
      <c r="B13" s="108" t="s">
        <v>1225</v>
      </c>
      <c r="C13" s="109"/>
      <c r="D13" s="110">
        <f>Import_M!H31</f>
        <v>0</v>
      </c>
      <c r="E13" s="1125">
        <f>Import_M!F31</f>
        <v>0</v>
      </c>
      <c r="F13" s="95"/>
      <c r="G13" s="95"/>
      <c r="H13" s="95"/>
    </row>
    <row r="14" spans="1:12" ht="18" customHeight="1" thickBot="1" x14ac:dyDescent="0.35">
      <c r="A14" s="103"/>
      <c r="B14" s="104" t="s">
        <v>207</v>
      </c>
      <c r="C14" s="115">
        <f>ROUND(SUM(C13:C13),0)</f>
        <v>0</v>
      </c>
      <c r="D14" s="115">
        <f>SUM(D13:D13)</f>
        <v>0</v>
      </c>
      <c r="E14" s="116">
        <f>SUM(E13:E13)</f>
        <v>0</v>
      </c>
      <c r="F14" s="95"/>
      <c r="G14" s="15" t="s">
        <v>185</v>
      </c>
      <c r="H14" s="36"/>
      <c r="I14" s="36"/>
      <c r="J14" s="36"/>
      <c r="K14" s="36"/>
      <c r="L14" s="12"/>
    </row>
    <row r="15" spans="1:12" ht="18" customHeight="1" x14ac:dyDescent="0.3">
      <c r="A15" s="117"/>
      <c r="B15" s="118"/>
      <c r="C15" s="118"/>
      <c r="D15" s="118"/>
      <c r="E15" s="118"/>
      <c r="F15" s="95"/>
      <c r="G15" s="68" t="str">
        <f>C10</f>
        <v>NINCS FK. ADAT</v>
      </c>
      <c r="H15" s="23"/>
      <c r="I15" s="23"/>
      <c r="J15" s="17"/>
      <c r="K15" s="17"/>
      <c r="L15" s="18"/>
    </row>
    <row r="16" spans="1:12" ht="18" customHeight="1" thickBot="1" x14ac:dyDescent="0.35">
      <c r="A16" s="117"/>
      <c r="B16" s="119" t="s">
        <v>208</v>
      </c>
      <c r="C16" s="120">
        <f>C14-D14</f>
        <v>0</v>
      </c>
      <c r="D16" s="117"/>
      <c r="E16" s="118"/>
      <c r="F16" s="95"/>
      <c r="G16" s="16" t="s">
        <v>4</v>
      </c>
      <c r="H16" s="8"/>
      <c r="I16" s="8"/>
      <c r="J16" s="7"/>
      <c r="K16" s="7"/>
      <c r="L16" s="12"/>
    </row>
    <row r="17" spans="1:12" ht="18" customHeight="1" x14ac:dyDescent="0.3">
      <c r="A17" s="117"/>
      <c r="B17" s="118"/>
      <c r="C17" s="118"/>
      <c r="D17" s="118"/>
      <c r="E17" s="118"/>
      <c r="F17" s="95"/>
      <c r="G17" s="68" t="s">
        <v>38</v>
      </c>
      <c r="H17" s="23"/>
      <c r="I17" s="23"/>
      <c r="J17" s="17"/>
      <c r="K17" s="17"/>
      <c r="L17" s="18"/>
    </row>
    <row r="18" spans="1:12" ht="18" customHeight="1" x14ac:dyDescent="0.3">
      <c r="A18" s="117"/>
      <c r="B18" s="121"/>
      <c r="C18" s="118"/>
      <c r="D18" s="118"/>
      <c r="E18" s="118"/>
      <c r="F18" s="95"/>
      <c r="G18" s="67"/>
      <c r="H18" s="67"/>
      <c r="I18" s="8"/>
      <c r="J18" s="7"/>
      <c r="K18" s="7"/>
      <c r="L18" s="12"/>
    </row>
    <row r="19" spans="1:12" ht="18" customHeight="1" x14ac:dyDescent="0.3">
      <c r="A19" s="121" t="s">
        <v>209</v>
      </c>
      <c r="B19" s="117"/>
      <c r="C19" s="118"/>
      <c r="D19" s="118"/>
      <c r="E19" s="118"/>
      <c r="F19" s="95"/>
      <c r="G19" s="95"/>
      <c r="H19" s="95"/>
    </row>
    <row r="20" spans="1:12" ht="18" customHeight="1" x14ac:dyDescent="0.3">
      <c r="A20" s="203" t="s">
        <v>9</v>
      </c>
      <c r="B20" s="117"/>
      <c r="C20" s="118"/>
      <c r="D20" s="118"/>
      <c r="E20" s="118"/>
      <c r="F20" s="95"/>
      <c r="G20" s="95"/>
      <c r="H20" s="95"/>
    </row>
    <row r="21" spans="1:12" ht="18" customHeight="1" x14ac:dyDescent="0.3">
      <c r="A21" s="118"/>
      <c r="B21" s="118"/>
      <c r="C21" s="118"/>
      <c r="D21" s="118"/>
      <c r="E21" s="118"/>
      <c r="F21" s="95"/>
      <c r="G21" s="95"/>
      <c r="H21" s="95"/>
    </row>
    <row r="22" spans="1:12" ht="18" customHeight="1" x14ac:dyDescent="0.3">
      <c r="A22" s="118"/>
      <c r="B22" s="118"/>
      <c r="C22" s="118"/>
      <c r="D22" s="118"/>
      <c r="E22" s="118"/>
      <c r="F22" s="95"/>
      <c r="G22" s="95"/>
      <c r="H22" s="95"/>
    </row>
    <row r="23" spans="1:12" ht="18" customHeight="1" x14ac:dyDescent="0.3">
      <c r="A23" s="118"/>
      <c r="B23" s="118"/>
      <c r="C23" s="118"/>
      <c r="D23" s="118"/>
      <c r="E23" s="118"/>
      <c r="F23" s="95"/>
      <c r="G23" s="95"/>
      <c r="H23" s="95"/>
    </row>
    <row r="24" spans="1:12" ht="18" customHeight="1" x14ac:dyDescent="0.3">
      <c r="A24" s="117"/>
      <c r="B24" s="118"/>
      <c r="C24" s="118"/>
      <c r="D24" s="118"/>
      <c r="E24" s="118"/>
      <c r="F24" s="95"/>
      <c r="G24" s="95"/>
      <c r="H24" s="95"/>
    </row>
    <row r="25" spans="1:12" ht="18" customHeight="1" x14ac:dyDescent="0.3">
      <c r="A25" s="117"/>
      <c r="B25" s="118"/>
      <c r="C25" s="118"/>
      <c r="D25" s="118"/>
      <c r="E25" s="118"/>
      <c r="F25" s="95"/>
      <c r="G25" s="95"/>
      <c r="H25" s="95"/>
    </row>
    <row r="26" spans="1:12" ht="18" customHeight="1" x14ac:dyDescent="0.3">
      <c r="A26" s="117"/>
      <c r="B26" s="118"/>
      <c r="C26" s="118"/>
      <c r="D26" s="118"/>
      <c r="E26" s="118"/>
      <c r="F26" s="95"/>
      <c r="G26" s="95"/>
      <c r="H26" s="95"/>
    </row>
    <row r="27" spans="1:12" ht="18" customHeight="1" x14ac:dyDescent="0.3">
      <c r="A27" s="117"/>
      <c r="B27" s="118"/>
      <c r="C27" s="118"/>
      <c r="D27" s="118"/>
      <c r="E27" s="118"/>
      <c r="F27" s="95"/>
      <c r="G27" s="95"/>
      <c r="H27" s="95"/>
    </row>
    <row r="28" spans="1:12" ht="18" customHeight="1" x14ac:dyDescent="0.3">
      <c r="A28" s="117"/>
      <c r="B28" s="118"/>
      <c r="C28" s="118"/>
      <c r="D28" s="118"/>
      <c r="E28" s="118"/>
      <c r="F28" s="95"/>
      <c r="G28" s="95"/>
      <c r="H28" s="95"/>
    </row>
    <row r="29" spans="1:12" ht="18" customHeight="1" x14ac:dyDescent="0.3">
      <c r="A29" s="117"/>
      <c r="B29" s="118"/>
      <c r="C29" s="118"/>
      <c r="D29" s="118"/>
      <c r="E29" s="118"/>
      <c r="G29" s="95"/>
      <c r="H29" s="95"/>
    </row>
    <row r="30" spans="1:12" ht="18" customHeight="1" x14ac:dyDescent="0.3">
      <c r="A30" s="117"/>
      <c r="B30" s="118"/>
      <c r="C30" s="118"/>
      <c r="D30" s="118"/>
      <c r="E30" s="118"/>
      <c r="G30" s="95"/>
      <c r="H30" s="95"/>
    </row>
    <row r="31" spans="1:12" ht="18" customHeight="1" x14ac:dyDescent="0.3">
      <c r="A31" s="117"/>
      <c r="B31" s="118"/>
      <c r="C31" s="118"/>
      <c r="D31" s="118"/>
      <c r="E31" s="118"/>
    </row>
    <row r="32" spans="1:12" ht="16.5" customHeight="1" x14ac:dyDescent="0.3">
      <c r="B32" s="1186"/>
      <c r="C32" s="1186"/>
      <c r="D32" s="1186"/>
      <c r="E32" s="1186"/>
    </row>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sheetData>
  <mergeCells count="1">
    <mergeCell ref="B32:E32"/>
  </mergeCells>
  <hyperlinks>
    <hyperlink ref="F3" location="Tartalom!A1" display="Tartalom " xr:uid="{39BF7C66-E831-4965-819B-62DE890DAE87}"/>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6716F1-DAA0-473A-8860-28069CC3FD86}">
  <sheetPr>
    <pageSetUpPr fitToPage="1"/>
  </sheetPr>
  <dimension ref="A1:Q400"/>
  <sheetViews>
    <sheetView showGridLines="0" zoomScaleNormal="100" workbookViewId="0">
      <pane ySplit="9" topLeftCell="A268"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7.125" style="122" customWidth="1"/>
    <col min="12" max="16384" width="9" style="122"/>
  </cols>
  <sheetData>
    <row r="1" spans="1:17" ht="15.75" x14ac:dyDescent="0.25">
      <c r="A1" s="80" t="s">
        <v>1228</v>
      </c>
      <c r="B1" s="53"/>
      <c r="C1" s="99" t="s">
        <v>1226</v>
      </c>
      <c r="D1" s="806"/>
      <c r="E1" s="806"/>
      <c r="F1" s="806"/>
      <c r="G1" s="53"/>
      <c r="H1" s="53"/>
      <c r="I1" s="53"/>
      <c r="J1" s="53"/>
      <c r="M1" s="82"/>
    </row>
    <row r="2" spans="1:17" x14ac:dyDescent="0.3">
      <c r="A2" s="84"/>
      <c r="B2" s="84"/>
      <c r="C2" s="84"/>
      <c r="D2" s="818" t="str">
        <f>L15</f>
        <v>Ide írja az egyeztetés / vizsgálat szöveges értékelését</v>
      </c>
      <c r="E2" s="818" t="str">
        <f>L17</f>
        <v>Ide írja a következtetés szövegét</v>
      </c>
      <c r="F2" s="84"/>
      <c r="G2" s="84"/>
      <c r="H2" s="84"/>
      <c r="I2" s="84"/>
      <c r="J2" s="84"/>
      <c r="K2" s="48" t="s">
        <v>32</v>
      </c>
      <c r="M2" s="85"/>
    </row>
    <row r="3" spans="1:17" ht="15.75" x14ac:dyDescent="0.25">
      <c r="A3" s="123">
        <f>Alapa!C17</f>
        <v>0</v>
      </c>
      <c r="B3" s="124"/>
      <c r="C3" s="124"/>
      <c r="D3" s="809"/>
      <c r="E3" s="819" t="s">
        <v>1</v>
      </c>
      <c r="F3" s="807">
        <f>Alapa!C15</f>
        <v>0</v>
      </c>
      <c r="G3" s="126"/>
      <c r="H3" s="126"/>
      <c r="I3" s="126"/>
      <c r="J3" s="127"/>
      <c r="K3" s="730" t="s">
        <v>660</v>
      </c>
      <c r="L3" s="122" t="s">
        <v>34</v>
      </c>
      <c r="M3" s="85"/>
    </row>
    <row r="4" spans="1:17" ht="15.75" x14ac:dyDescent="0.25">
      <c r="A4" s="128" t="str">
        <f>"Fordulónap: "&amp;Alapa!C12</f>
        <v xml:space="preserve">Fordulónap: </v>
      </c>
      <c r="B4" s="129"/>
      <c r="C4" s="129"/>
      <c r="D4" s="820"/>
      <c r="E4" s="819" t="s">
        <v>2</v>
      </c>
      <c r="F4" s="808" t="str">
        <f>IFERROR(VLOOKUP(L9,Alapa!$K$2:$M$11,3),"")</f>
        <v/>
      </c>
      <c r="G4" s="130"/>
      <c r="H4" s="130"/>
      <c r="I4" s="130"/>
      <c r="J4" s="131"/>
      <c r="K4" s="76" t="s">
        <v>1227</v>
      </c>
      <c r="L4" s="122" t="s">
        <v>151</v>
      </c>
      <c r="M4" s="85"/>
    </row>
    <row r="5" spans="1:17" ht="15.75" x14ac:dyDescent="0.25">
      <c r="A5" s="132"/>
      <c r="B5" s="132"/>
      <c r="C5" s="132"/>
      <c r="D5" s="821"/>
      <c r="E5" s="819" t="s">
        <v>10</v>
      </c>
      <c r="F5" s="809" t="str">
        <f>IF(Alapa!$M$2=0," ",Alapa!$M$2)</f>
        <v xml:space="preserve"> </v>
      </c>
      <c r="G5" s="130"/>
      <c r="H5" s="130"/>
      <c r="I5" s="130"/>
      <c r="J5" s="131"/>
      <c r="K5" s="76" t="s">
        <v>1228</v>
      </c>
      <c r="L5" s="122" t="s">
        <v>78</v>
      </c>
      <c r="M5" s="85"/>
    </row>
    <row r="6" spans="1:17" ht="15.75" x14ac:dyDescent="0.25">
      <c r="A6" s="93" t="s">
        <v>620</v>
      </c>
      <c r="B6" s="143"/>
      <c r="C6" s="143"/>
      <c r="D6" s="810"/>
      <c r="E6" s="810"/>
      <c r="F6" s="810"/>
      <c r="G6" s="1058" t="s">
        <v>1234</v>
      </c>
      <c r="H6" s="849">
        <f>Tartalom!$F$112*Alapa!D33</f>
        <v>0</v>
      </c>
      <c r="I6" s="143"/>
      <c r="J6" s="143"/>
    </row>
    <row r="7" spans="1:17" x14ac:dyDescent="0.3">
      <c r="A7" s="503" t="s">
        <v>212</v>
      </c>
      <c r="B7" s="504"/>
      <c r="C7" s="505"/>
      <c r="D7" s="811">
        <f>Alapa!C10</f>
        <v>0</v>
      </c>
      <c r="E7" s="811">
        <f>Alapa!C11</f>
        <v>0</v>
      </c>
      <c r="F7" s="811" t="s">
        <v>8</v>
      </c>
      <c r="G7" s="58" t="str">
        <f>Alapa!C11&amp;"/"&amp;Alapa!C10</f>
        <v>/</v>
      </c>
      <c r="H7" s="506"/>
      <c r="I7" s="506"/>
      <c r="J7" s="506"/>
    </row>
    <row r="8" spans="1:17" ht="17.25" thickBot="1" x14ac:dyDescent="0.35">
      <c r="A8" s="137"/>
      <c r="B8" s="137" t="s">
        <v>213</v>
      </c>
      <c r="C8" s="138"/>
      <c r="D8" s="812" t="s">
        <v>214</v>
      </c>
      <c r="E8" s="812" t="s">
        <v>214</v>
      </c>
      <c r="F8" s="812" t="s">
        <v>214</v>
      </c>
      <c r="G8" s="60" t="s">
        <v>7</v>
      </c>
      <c r="H8" s="60"/>
      <c r="I8" s="60"/>
      <c r="J8" s="60"/>
    </row>
    <row r="9" spans="1:17" ht="17.25" thickBot="1" x14ac:dyDescent="0.35">
      <c r="F9" s="817" t="str">
        <f>IF(E9-D9=0," ",E9-D9)</f>
        <v xml:space="preserve"> </v>
      </c>
      <c r="G9" s="142" t="str">
        <f t="shared" ref="G9:G72" si="0">IFERROR(E9/D9%," ")</f>
        <v xml:space="preserve"> </v>
      </c>
      <c r="K9" s="555" t="s">
        <v>2</v>
      </c>
      <c r="L9" s="673">
        <v>2</v>
      </c>
    </row>
    <row r="10" spans="1:17" ht="15.75" x14ac:dyDescent="0.25">
      <c r="A10" s="11"/>
      <c r="B10" s="11"/>
      <c r="C10" s="11"/>
      <c r="D10" s="11"/>
      <c r="E10" s="22"/>
      <c r="F10" s="817" t="str">
        <f t="shared" ref="F10:F73" si="1">IF(E10-D10=0," ",E10-D10)</f>
        <v xml:space="preserve"> </v>
      </c>
      <c r="G10" s="142" t="str">
        <f t="shared" si="0"/>
        <v xml:space="preserve"> </v>
      </c>
      <c r="H10" s="140"/>
      <c r="I10" s="140"/>
      <c r="J10" s="11"/>
    </row>
    <row r="11" spans="1:17" ht="15.75" x14ac:dyDescent="0.25">
      <c r="A11" s="11"/>
      <c r="B11" s="11"/>
      <c r="C11" s="11"/>
      <c r="D11" s="11"/>
      <c r="E11" s="22"/>
      <c r="F11" s="817" t="str">
        <f t="shared" si="1"/>
        <v xml:space="preserve"> </v>
      </c>
      <c r="G11" s="142" t="str">
        <f t="shared" si="0"/>
        <v xml:space="preserve"> </v>
      </c>
      <c r="H11" s="140"/>
      <c r="I11" s="140"/>
      <c r="J11" s="11"/>
    </row>
    <row r="12" spans="1:17" ht="15.75" x14ac:dyDescent="0.25">
      <c r="A12" s="11"/>
      <c r="B12" s="11"/>
      <c r="C12" s="11"/>
      <c r="D12" s="11"/>
      <c r="E12" s="22"/>
      <c r="F12" s="817" t="str">
        <f t="shared" si="1"/>
        <v xml:space="preserve"> </v>
      </c>
      <c r="G12" s="142" t="str">
        <f t="shared" si="0"/>
        <v xml:space="preserve"> </v>
      </c>
      <c r="H12" s="140"/>
      <c r="I12" s="140"/>
      <c r="J12" s="11"/>
    </row>
    <row r="13" spans="1:17" ht="15.75" x14ac:dyDescent="0.25">
      <c r="A13" s="11"/>
      <c r="B13" s="11"/>
      <c r="C13" s="11"/>
      <c r="D13" s="11"/>
      <c r="E13" s="22"/>
      <c r="F13" s="817" t="str">
        <f t="shared" si="1"/>
        <v xml:space="preserve"> </v>
      </c>
      <c r="G13" s="142" t="str">
        <f t="shared" si="0"/>
        <v xml:space="preserve"> </v>
      </c>
      <c r="H13" s="142"/>
      <c r="I13" s="142"/>
      <c r="J13" s="11"/>
    </row>
    <row r="14" spans="1:17" ht="15.75" x14ac:dyDescent="0.25">
      <c r="A14" s="11"/>
      <c r="B14" s="11"/>
      <c r="C14" s="11"/>
      <c r="D14" s="11"/>
      <c r="E14" s="22"/>
      <c r="F14" s="817" t="str">
        <f t="shared" si="1"/>
        <v xml:space="preserve"> </v>
      </c>
      <c r="G14" s="142" t="str">
        <f t="shared" si="0"/>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0"/>
        <v xml:space="preserve"> </v>
      </c>
      <c r="H19" s="142"/>
      <c r="I19" s="142"/>
      <c r="J19" s="11"/>
    </row>
    <row r="20" spans="1:17" ht="16.5" customHeight="1" x14ac:dyDescent="0.25">
      <c r="A20" s="11"/>
      <c r="B20" s="11"/>
      <c r="C20" s="11"/>
      <c r="D20" s="11"/>
      <c r="E20" s="22"/>
      <c r="F20" s="817" t="str">
        <f t="shared" si="1"/>
        <v xml:space="preserve"> </v>
      </c>
      <c r="G20" s="142" t="str">
        <f t="shared" si="0"/>
        <v xml:space="preserve"> </v>
      </c>
      <c r="H20" s="142"/>
      <c r="I20" s="142"/>
      <c r="J20" s="11"/>
    </row>
    <row r="21" spans="1:17" ht="15.75" x14ac:dyDescent="0.25">
      <c r="A21" s="11"/>
      <c r="B21" s="11"/>
      <c r="C21" s="11"/>
      <c r="D21" s="11"/>
      <c r="E21" s="22"/>
      <c r="F21" s="817" t="str">
        <f t="shared" si="1"/>
        <v xml:space="preserve"> </v>
      </c>
      <c r="G21" s="142" t="str">
        <f t="shared" si="0"/>
        <v xml:space="preserve"> </v>
      </c>
      <c r="H21" s="140"/>
      <c r="I21" s="140"/>
      <c r="J21" s="11"/>
    </row>
    <row r="22" spans="1:17" ht="15.75" x14ac:dyDescent="0.25">
      <c r="A22" s="11"/>
      <c r="B22" s="11"/>
      <c r="C22" s="11"/>
      <c r="D22" s="11"/>
      <c r="E22" s="22"/>
      <c r="F22" s="817" t="str">
        <f t="shared" si="1"/>
        <v xml:space="preserve"> </v>
      </c>
      <c r="G22" s="142" t="str">
        <f t="shared" si="0"/>
        <v xml:space="preserve"> </v>
      </c>
      <c r="H22" s="142"/>
      <c r="I22" s="142"/>
      <c r="J22" s="11"/>
    </row>
    <row r="23" spans="1:17" ht="15.75" x14ac:dyDescent="0.25">
      <c r="A23" s="11"/>
      <c r="B23" s="11"/>
      <c r="C23" s="11"/>
      <c r="D23" s="11"/>
      <c r="E23" s="22"/>
      <c r="F23" s="817" t="str">
        <f t="shared" si="1"/>
        <v xml:space="preserve"> </v>
      </c>
      <c r="G23" s="142" t="str">
        <f t="shared" si="0"/>
        <v xml:space="preserve"> </v>
      </c>
      <c r="H23" s="142"/>
      <c r="I23" s="142"/>
      <c r="J23" s="11"/>
    </row>
    <row r="24" spans="1:17" ht="15.75" x14ac:dyDescent="0.25">
      <c r="A24" s="11"/>
      <c r="B24" s="11"/>
      <c r="C24" s="11"/>
      <c r="D24" s="11"/>
      <c r="E24" s="22"/>
      <c r="F24" s="817" t="str">
        <f t="shared" si="1"/>
        <v xml:space="preserve"> </v>
      </c>
      <c r="G24" s="142" t="str">
        <f t="shared" si="0"/>
        <v xml:space="preserve"> </v>
      </c>
      <c r="H24" s="142"/>
      <c r="I24" s="142"/>
      <c r="J24" s="11"/>
    </row>
    <row r="25" spans="1:17" ht="15.75" x14ac:dyDescent="0.25">
      <c r="A25" s="11"/>
      <c r="B25" s="11"/>
      <c r="C25" s="11"/>
      <c r="D25" s="11"/>
      <c r="E25" s="22"/>
      <c r="F25" s="817" t="str">
        <f t="shared" si="1"/>
        <v xml:space="preserve"> </v>
      </c>
      <c r="G25" s="142" t="str">
        <f t="shared" si="0"/>
        <v xml:space="preserve"> </v>
      </c>
      <c r="H25" s="140"/>
      <c r="I25" s="140"/>
      <c r="J25" s="11"/>
    </row>
    <row r="26" spans="1:17" ht="15.75" x14ac:dyDescent="0.25">
      <c r="A26" s="11"/>
      <c r="B26" s="11"/>
      <c r="C26" s="11"/>
      <c r="D26" s="11"/>
      <c r="E26" s="22"/>
      <c r="F26" s="817" t="str">
        <f t="shared" si="1"/>
        <v xml:space="preserve"> </v>
      </c>
      <c r="G26" s="142" t="str">
        <f t="shared" si="0"/>
        <v xml:space="preserve"> </v>
      </c>
      <c r="H26" s="142"/>
      <c r="I26" s="142"/>
      <c r="J26" s="11"/>
    </row>
    <row r="27" spans="1:17" ht="15.75" x14ac:dyDescent="0.25">
      <c r="A27" s="11"/>
      <c r="B27" s="11"/>
      <c r="C27" s="11"/>
      <c r="D27" s="11"/>
      <c r="E27" s="22"/>
      <c r="F27" s="817" t="str">
        <f t="shared" si="1"/>
        <v xml:space="preserve"> </v>
      </c>
      <c r="G27" s="142" t="str">
        <f t="shared" si="0"/>
        <v xml:space="preserve"> </v>
      </c>
      <c r="H27" s="142"/>
      <c r="I27" s="142"/>
      <c r="J27" s="11"/>
    </row>
    <row r="28" spans="1:17" ht="15.75" x14ac:dyDescent="0.25">
      <c r="A28" s="11"/>
      <c r="B28" s="11"/>
      <c r="C28" s="11"/>
      <c r="D28" s="11"/>
      <c r="E28" s="22"/>
      <c r="F28" s="817" t="str">
        <f t="shared" si="1"/>
        <v xml:space="preserve"> </v>
      </c>
      <c r="G28" s="142" t="str">
        <f t="shared" si="0"/>
        <v xml:space="preserve"> </v>
      </c>
      <c r="H28" s="142"/>
      <c r="I28" s="142"/>
      <c r="J28" s="11"/>
    </row>
    <row r="29" spans="1:17" ht="15.75" x14ac:dyDescent="0.25">
      <c r="A29" s="11"/>
      <c r="B29" s="11"/>
      <c r="C29" s="11"/>
      <c r="D29" s="11"/>
      <c r="E29" s="22"/>
      <c r="F29" s="817" t="str">
        <f t="shared" si="1"/>
        <v xml:space="preserve"> </v>
      </c>
      <c r="G29" s="142" t="str">
        <f t="shared" si="0"/>
        <v xml:space="preserve"> </v>
      </c>
      <c r="H29" s="142"/>
      <c r="I29" s="142"/>
      <c r="J29" s="11"/>
    </row>
    <row r="30" spans="1:17" ht="15.75" x14ac:dyDescent="0.25">
      <c r="A30" s="11"/>
      <c r="B30" s="11"/>
      <c r="C30" s="11"/>
      <c r="D30" s="11"/>
      <c r="E30" s="22"/>
      <c r="F30" s="817" t="str">
        <f t="shared" si="1"/>
        <v xml:space="preserve"> </v>
      </c>
      <c r="G30" s="142" t="str">
        <f t="shared" si="0"/>
        <v xml:space="preserve"> </v>
      </c>
      <c r="H30" s="142"/>
      <c r="I30" s="142"/>
      <c r="J30" s="11"/>
    </row>
    <row r="31" spans="1:17" ht="15.75" x14ac:dyDescent="0.25">
      <c r="A31" s="11"/>
      <c r="B31" s="11"/>
      <c r="C31" s="11"/>
      <c r="D31" s="11"/>
      <c r="E31" s="22"/>
      <c r="F31" s="817" t="str">
        <f t="shared" si="1"/>
        <v xml:space="preserve"> </v>
      </c>
      <c r="G31" s="142" t="str">
        <f t="shared" si="0"/>
        <v xml:space="preserve"> </v>
      </c>
      <c r="H31" s="142"/>
      <c r="I31" s="142"/>
      <c r="J31" s="11"/>
    </row>
    <row r="32" spans="1:17" ht="15.75" x14ac:dyDescent="0.25">
      <c r="A32" s="11"/>
      <c r="B32" s="11"/>
      <c r="C32" s="11"/>
      <c r="D32" s="11"/>
      <c r="E32" s="22"/>
      <c r="F32" s="817" t="str">
        <f t="shared" si="1"/>
        <v xml:space="preserve"> </v>
      </c>
      <c r="G32" s="142" t="str">
        <f t="shared" si="0"/>
        <v xml:space="preserve"> </v>
      </c>
      <c r="H32" s="142"/>
      <c r="I32" s="142"/>
      <c r="J32" s="11"/>
    </row>
    <row r="33" spans="1:10" ht="15.75" x14ac:dyDescent="0.25">
      <c r="A33" s="11"/>
      <c r="B33" s="11"/>
      <c r="C33" s="11"/>
      <c r="D33" s="11"/>
      <c r="E33" s="22"/>
      <c r="F33" s="817" t="str">
        <f t="shared" si="1"/>
        <v xml:space="preserve"> </v>
      </c>
      <c r="G33" s="142" t="str">
        <f t="shared" si="0"/>
        <v xml:space="preserve"> </v>
      </c>
      <c r="H33" s="142"/>
      <c r="I33" s="142"/>
      <c r="J33" s="11"/>
    </row>
    <row r="34" spans="1:10" ht="15.75" x14ac:dyDescent="0.25">
      <c r="A34" s="11"/>
      <c r="B34" s="11"/>
      <c r="C34" s="11"/>
      <c r="D34" s="11"/>
      <c r="E34" s="22"/>
      <c r="F34" s="817" t="str">
        <f t="shared" si="1"/>
        <v xml:space="preserve"> </v>
      </c>
      <c r="G34" s="142" t="str">
        <f t="shared" si="0"/>
        <v xml:space="preserve"> </v>
      </c>
      <c r="H34" s="142"/>
      <c r="I34" s="142"/>
      <c r="J34" s="11"/>
    </row>
    <row r="35" spans="1:10" ht="15.75" x14ac:dyDescent="0.25">
      <c r="A35" s="11"/>
      <c r="B35" s="11"/>
      <c r="C35" s="11"/>
      <c r="D35" s="11"/>
      <c r="E35" s="22"/>
      <c r="F35" s="817" t="str">
        <f t="shared" si="1"/>
        <v xml:space="preserve"> </v>
      </c>
      <c r="G35" s="142" t="str">
        <f t="shared" si="0"/>
        <v xml:space="preserve"> </v>
      </c>
      <c r="H35" s="142"/>
      <c r="I35" s="142"/>
      <c r="J35" s="11"/>
    </row>
    <row r="36" spans="1:10" ht="15.75" x14ac:dyDescent="0.25">
      <c r="A36" s="11"/>
      <c r="B36" s="11"/>
      <c r="C36" s="11"/>
      <c r="D36" s="11"/>
      <c r="E36" s="22"/>
      <c r="F36" s="817" t="str">
        <f t="shared" si="1"/>
        <v xml:space="preserve"> </v>
      </c>
      <c r="G36" s="142" t="str">
        <f t="shared" si="0"/>
        <v xml:space="preserve"> </v>
      </c>
      <c r="H36" s="142"/>
      <c r="I36" s="142"/>
      <c r="J36" s="11"/>
    </row>
    <row r="37" spans="1:10" ht="15.75" x14ac:dyDescent="0.25">
      <c r="A37" s="11"/>
      <c r="B37" s="11"/>
      <c r="C37" s="11"/>
      <c r="D37" s="11"/>
      <c r="E37" s="22"/>
      <c r="F37" s="817" t="str">
        <f t="shared" si="1"/>
        <v xml:space="preserve"> </v>
      </c>
      <c r="G37" s="142" t="str">
        <f t="shared" si="0"/>
        <v xml:space="preserve"> </v>
      </c>
      <c r="H37" s="142"/>
      <c r="I37" s="142"/>
      <c r="J37" s="11"/>
    </row>
    <row r="38" spans="1:10" ht="15.75" x14ac:dyDescent="0.25">
      <c r="A38" s="11"/>
      <c r="B38" s="11"/>
      <c r="C38" s="11"/>
      <c r="D38" s="11"/>
      <c r="E38" s="22"/>
      <c r="F38" s="817" t="str">
        <f t="shared" si="1"/>
        <v xml:space="preserve"> </v>
      </c>
      <c r="G38" s="142" t="str">
        <f t="shared" si="0"/>
        <v xml:space="preserve"> </v>
      </c>
      <c r="H38" s="142"/>
      <c r="I38" s="142"/>
      <c r="J38" s="11"/>
    </row>
    <row r="39" spans="1:10" ht="15.75" x14ac:dyDescent="0.25">
      <c r="A39" s="11"/>
      <c r="B39" s="11"/>
      <c r="C39" s="11"/>
      <c r="D39" s="11"/>
      <c r="E39" s="22"/>
      <c r="F39" s="817" t="str">
        <f t="shared" si="1"/>
        <v xml:space="preserve"> </v>
      </c>
      <c r="G39" s="142" t="str">
        <f t="shared" si="0"/>
        <v xml:space="preserve"> </v>
      </c>
      <c r="H39" s="142"/>
      <c r="I39" s="142"/>
      <c r="J39" s="11"/>
    </row>
    <row r="40" spans="1:10" ht="15.75" x14ac:dyDescent="0.25">
      <c r="A40" s="11"/>
      <c r="B40" s="11"/>
      <c r="C40" s="11"/>
      <c r="D40" s="11"/>
      <c r="E40" s="22"/>
      <c r="F40" s="817" t="str">
        <f t="shared" si="1"/>
        <v xml:space="preserve"> </v>
      </c>
      <c r="G40" s="142" t="str">
        <f t="shared" si="0"/>
        <v xml:space="preserve"> </v>
      </c>
      <c r="H40" s="142"/>
      <c r="I40" s="142"/>
      <c r="J40" s="11"/>
    </row>
    <row r="41" spans="1:10" ht="15.75" x14ac:dyDescent="0.25">
      <c r="A41" s="11"/>
      <c r="B41" s="11"/>
      <c r="C41" s="11"/>
      <c r="D41" s="11"/>
      <c r="E41" s="22"/>
      <c r="F41" s="817" t="str">
        <f t="shared" si="1"/>
        <v xml:space="preserve"> </v>
      </c>
      <c r="G41" s="142" t="str">
        <f t="shared" si="0"/>
        <v xml:space="preserve"> </v>
      </c>
      <c r="H41" s="142"/>
      <c r="I41" s="142"/>
      <c r="J41" s="11"/>
    </row>
    <row r="42" spans="1:10" ht="15.75" x14ac:dyDescent="0.25">
      <c r="A42" s="11"/>
      <c r="B42" s="11"/>
      <c r="C42" s="11"/>
      <c r="D42" s="11"/>
      <c r="E42" s="22"/>
      <c r="F42" s="817" t="str">
        <f t="shared" si="1"/>
        <v xml:space="preserve"> </v>
      </c>
      <c r="G42" s="142" t="str">
        <f t="shared" si="0"/>
        <v xml:space="preserve"> </v>
      </c>
      <c r="H42" s="142"/>
      <c r="I42" s="142"/>
      <c r="J42" s="11"/>
    </row>
    <row r="43" spans="1:10" ht="15.75" x14ac:dyDescent="0.25">
      <c r="A43" s="11"/>
      <c r="B43" s="11"/>
      <c r="C43" s="11"/>
      <c r="D43" s="11"/>
      <c r="E43" s="22"/>
      <c r="F43" s="817" t="str">
        <f t="shared" si="1"/>
        <v xml:space="preserve"> </v>
      </c>
      <c r="G43" s="142" t="str">
        <f t="shared" si="0"/>
        <v xml:space="preserve"> </v>
      </c>
      <c r="H43" s="142"/>
      <c r="I43" s="142"/>
      <c r="J43" s="11"/>
    </row>
    <row r="44" spans="1:10" ht="15.75" x14ac:dyDescent="0.25">
      <c r="A44" s="11"/>
      <c r="B44" s="11"/>
      <c r="C44" s="11"/>
      <c r="D44" s="11"/>
      <c r="E44" s="22"/>
      <c r="F44" s="817" t="str">
        <f t="shared" si="1"/>
        <v xml:space="preserve"> </v>
      </c>
      <c r="G44" s="142" t="str">
        <f t="shared" si="0"/>
        <v xml:space="preserve"> </v>
      </c>
      <c r="H44" s="142"/>
      <c r="I44" s="142"/>
      <c r="J44" s="11"/>
    </row>
    <row r="45" spans="1:10" ht="15.75" x14ac:dyDescent="0.25">
      <c r="A45" s="11"/>
      <c r="B45" s="11"/>
      <c r="C45" s="11"/>
      <c r="D45" s="11"/>
      <c r="E45" s="22"/>
      <c r="F45" s="817" t="str">
        <f t="shared" si="1"/>
        <v xml:space="preserve"> </v>
      </c>
      <c r="G45" s="142" t="str">
        <f t="shared" si="0"/>
        <v xml:space="preserve"> </v>
      </c>
      <c r="H45" s="142"/>
      <c r="I45" s="142"/>
      <c r="J45" s="11"/>
    </row>
    <row r="46" spans="1:10" ht="15.75" x14ac:dyDescent="0.25">
      <c r="A46" s="11"/>
      <c r="B46" s="11"/>
      <c r="C46" s="11"/>
      <c r="D46" s="11"/>
      <c r="E46" s="22"/>
      <c r="F46" s="817" t="str">
        <f t="shared" si="1"/>
        <v xml:space="preserve"> </v>
      </c>
      <c r="G46" s="142" t="str">
        <f t="shared" si="0"/>
        <v xml:space="preserve"> </v>
      </c>
      <c r="H46" s="142"/>
      <c r="I46" s="142"/>
      <c r="J46" s="11"/>
    </row>
    <row r="47" spans="1:10" ht="15.75" x14ac:dyDescent="0.25">
      <c r="A47" s="11"/>
      <c r="B47" s="11"/>
      <c r="C47" s="11"/>
      <c r="D47" s="11"/>
      <c r="E47" s="22"/>
      <c r="F47" s="817" t="str">
        <f t="shared" si="1"/>
        <v xml:space="preserve"> </v>
      </c>
      <c r="G47" s="142" t="str">
        <f t="shared" si="0"/>
        <v xml:space="preserve"> </v>
      </c>
      <c r="H47" s="142"/>
      <c r="I47" s="142"/>
      <c r="J47" s="11"/>
    </row>
    <row r="48" spans="1:10" ht="15.75" x14ac:dyDescent="0.25">
      <c r="A48" s="11"/>
      <c r="B48" s="11"/>
      <c r="C48" s="11"/>
      <c r="D48" s="11"/>
      <c r="E48" s="22"/>
      <c r="F48" s="817" t="str">
        <f t="shared" si="1"/>
        <v xml:space="preserve"> </v>
      </c>
      <c r="G48" s="142" t="str">
        <f t="shared" si="0"/>
        <v xml:space="preserve"> </v>
      </c>
      <c r="H48" s="142"/>
      <c r="I48" s="142"/>
      <c r="J48" s="11"/>
    </row>
    <row r="49" spans="1:10" ht="15.75" x14ac:dyDescent="0.25">
      <c r="A49" s="11"/>
      <c r="B49" s="11"/>
      <c r="C49" s="11"/>
      <c r="D49" s="11"/>
      <c r="E49" s="22"/>
      <c r="F49" s="817" t="str">
        <f t="shared" si="1"/>
        <v xml:space="preserve"> </v>
      </c>
      <c r="G49" s="142" t="str">
        <f t="shared" si="0"/>
        <v xml:space="preserve"> </v>
      </c>
      <c r="H49" s="142"/>
      <c r="I49" s="142"/>
      <c r="J49" s="11"/>
    </row>
    <row r="50" spans="1:10" ht="15.75" x14ac:dyDescent="0.25">
      <c r="A50" s="11"/>
      <c r="B50" s="11"/>
      <c r="C50" s="11"/>
      <c r="D50" s="11"/>
      <c r="E50" s="22"/>
      <c r="F50" s="817" t="str">
        <f t="shared" si="1"/>
        <v xml:space="preserve"> </v>
      </c>
      <c r="G50" s="142" t="str">
        <f t="shared" si="0"/>
        <v xml:space="preserve"> </v>
      </c>
      <c r="H50" s="142"/>
      <c r="I50" s="142"/>
      <c r="J50" s="11"/>
    </row>
    <row r="51" spans="1:10" ht="15.75" x14ac:dyDescent="0.25">
      <c r="A51" s="11"/>
      <c r="B51" s="11"/>
      <c r="C51" s="11"/>
      <c r="D51" s="11"/>
      <c r="E51" s="22"/>
      <c r="F51" s="817" t="str">
        <f t="shared" si="1"/>
        <v xml:space="preserve"> </v>
      </c>
      <c r="G51" s="142" t="str">
        <f t="shared" si="0"/>
        <v xml:space="preserve"> </v>
      </c>
      <c r="H51" s="142"/>
      <c r="I51" s="142"/>
      <c r="J51" s="11"/>
    </row>
    <row r="52" spans="1:10" ht="15.75" x14ac:dyDescent="0.25">
      <c r="A52" s="11"/>
      <c r="B52" s="11"/>
      <c r="C52" s="11"/>
      <c r="D52" s="11"/>
      <c r="E52" s="22"/>
      <c r="F52" s="817" t="str">
        <f t="shared" si="1"/>
        <v xml:space="preserve"> </v>
      </c>
      <c r="G52" s="142" t="str">
        <f t="shared" si="0"/>
        <v xml:space="preserve"> </v>
      </c>
      <c r="J52" s="11"/>
    </row>
    <row r="53" spans="1:10" ht="15.75" x14ac:dyDescent="0.25">
      <c r="A53" s="11"/>
      <c r="B53" s="11"/>
      <c r="C53" s="11"/>
      <c r="D53" s="11"/>
      <c r="E53" s="22"/>
      <c r="F53" s="817" t="str">
        <f t="shared" si="1"/>
        <v xml:space="preserve"> </v>
      </c>
      <c r="G53" s="142" t="str">
        <f t="shared" si="0"/>
        <v xml:space="preserve"> </v>
      </c>
      <c r="J53" s="11"/>
    </row>
    <row r="54" spans="1:10" ht="15.75" x14ac:dyDescent="0.25">
      <c r="A54" s="11"/>
      <c r="B54" s="11"/>
      <c r="C54" s="11"/>
      <c r="D54" s="11"/>
      <c r="E54" s="22"/>
      <c r="F54" s="817" t="str">
        <f t="shared" si="1"/>
        <v xml:space="preserve"> </v>
      </c>
      <c r="G54" s="142" t="str">
        <f t="shared" si="0"/>
        <v xml:space="preserve"> </v>
      </c>
      <c r="J54" s="11"/>
    </row>
    <row r="55" spans="1:10" ht="15.75" x14ac:dyDescent="0.25">
      <c r="A55" s="11"/>
      <c r="B55" s="11"/>
      <c r="C55" s="11"/>
      <c r="D55" s="11"/>
      <c r="E55" s="22"/>
      <c r="F55" s="817" t="str">
        <f t="shared" si="1"/>
        <v xml:space="preserve"> </v>
      </c>
      <c r="G55" s="142" t="str">
        <f t="shared" si="0"/>
        <v xml:space="preserve"> </v>
      </c>
      <c r="J55" s="11"/>
    </row>
    <row r="56" spans="1:10" ht="15.75" x14ac:dyDescent="0.25">
      <c r="A56" s="11"/>
      <c r="B56" s="11"/>
      <c r="C56" s="11"/>
      <c r="D56" s="11"/>
      <c r="E56" s="22"/>
      <c r="F56" s="817" t="str">
        <f t="shared" si="1"/>
        <v xml:space="preserve"> </v>
      </c>
      <c r="G56" s="142" t="str">
        <f t="shared" si="0"/>
        <v xml:space="preserve"> </v>
      </c>
      <c r="J56" s="11"/>
    </row>
    <row r="57" spans="1:10" ht="15.75" x14ac:dyDescent="0.25">
      <c r="A57" s="11"/>
      <c r="B57" s="11"/>
      <c r="C57" s="11"/>
      <c r="D57" s="11"/>
      <c r="E57" s="22"/>
      <c r="F57" s="817" t="str">
        <f t="shared" si="1"/>
        <v xml:space="preserve"> </v>
      </c>
      <c r="G57" s="142" t="str">
        <f t="shared" si="0"/>
        <v xml:space="preserve"> </v>
      </c>
      <c r="J57" s="11"/>
    </row>
    <row r="58" spans="1:10" ht="15.75" x14ac:dyDescent="0.25">
      <c r="A58" s="11"/>
      <c r="B58" s="11"/>
      <c r="C58" s="11"/>
      <c r="D58" s="11"/>
      <c r="E58" s="22"/>
      <c r="F58" s="817" t="str">
        <f t="shared" si="1"/>
        <v xml:space="preserve"> </v>
      </c>
      <c r="G58" s="142" t="str">
        <f t="shared" si="0"/>
        <v xml:space="preserve"> </v>
      </c>
      <c r="J58" s="11"/>
    </row>
    <row r="59" spans="1:10" ht="15.75" x14ac:dyDescent="0.25">
      <c r="A59" s="11"/>
      <c r="B59" s="11"/>
      <c r="C59" s="11"/>
      <c r="D59" s="11"/>
      <c r="E59" s="22"/>
      <c r="F59" s="817" t="str">
        <f t="shared" si="1"/>
        <v xml:space="preserve"> </v>
      </c>
      <c r="G59" s="142" t="str">
        <f t="shared" si="0"/>
        <v xml:space="preserve"> </v>
      </c>
      <c r="J59" s="11"/>
    </row>
    <row r="60" spans="1:10" ht="15.75" x14ac:dyDescent="0.25">
      <c r="A60" s="11"/>
      <c r="B60" s="11"/>
      <c r="C60" s="11"/>
      <c r="D60" s="11"/>
      <c r="E60" s="22"/>
      <c r="F60" s="817" t="str">
        <f t="shared" si="1"/>
        <v xml:space="preserve"> </v>
      </c>
      <c r="G60" s="142" t="str">
        <f t="shared" si="0"/>
        <v xml:space="preserve"> </v>
      </c>
      <c r="J60" s="11"/>
    </row>
    <row r="61" spans="1:10" ht="15.75" x14ac:dyDescent="0.25">
      <c r="A61" s="11"/>
      <c r="B61" s="11"/>
      <c r="C61" s="11"/>
      <c r="D61" s="11"/>
      <c r="E61" s="22"/>
      <c r="F61" s="817" t="str">
        <f t="shared" si="1"/>
        <v xml:space="preserve"> </v>
      </c>
      <c r="G61" s="142" t="str">
        <f t="shared" si="0"/>
        <v xml:space="preserve"> </v>
      </c>
      <c r="J61" s="11"/>
    </row>
    <row r="62" spans="1:10" ht="15.75" x14ac:dyDescent="0.25">
      <c r="A62" s="11"/>
      <c r="B62" s="11"/>
      <c r="C62" s="11"/>
      <c r="D62" s="11"/>
      <c r="E62" s="22"/>
      <c r="F62" s="817" t="str">
        <f t="shared" si="1"/>
        <v xml:space="preserve"> </v>
      </c>
      <c r="G62" s="142" t="str">
        <f t="shared" si="0"/>
        <v xml:space="preserve"> </v>
      </c>
      <c r="J62" s="11"/>
    </row>
    <row r="63" spans="1:10" ht="15.75" x14ac:dyDescent="0.25">
      <c r="A63" s="11"/>
      <c r="B63" s="11"/>
      <c r="C63" s="11"/>
      <c r="D63" s="11"/>
      <c r="E63" s="22"/>
      <c r="F63" s="817" t="str">
        <f t="shared" si="1"/>
        <v xml:space="preserve"> </v>
      </c>
      <c r="G63" s="142" t="str">
        <f t="shared" si="0"/>
        <v xml:space="preserve"> </v>
      </c>
      <c r="J63" s="11"/>
    </row>
    <row r="64" spans="1:10" ht="15.75" x14ac:dyDescent="0.25">
      <c r="A64" s="11"/>
      <c r="B64" s="11"/>
      <c r="C64" s="11"/>
      <c r="D64" s="11"/>
      <c r="E64" s="22"/>
      <c r="F64" s="817" t="str">
        <f t="shared" si="1"/>
        <v xml:space="preserve"> </v>
      </c>
      <c r="G64" s="142" t="str">
        <f t="shared" si="0"/>
        <v xml:space="preserve"> </v>
      </c>
      <c r="J64" s="11"/>
    </row>
    <row r="65" spans="1:10" ht="15.75" x14ac:dyDescent="0.25">
      <c r="A65" s="11"/>
      <c r="B65" s="11"/>
      <c r="C65" s="11"/>
      <c r="D65" s="11"/>
      <c r="E65" s="22"/>
      <c r="F65" s="817" t="str">
        <f t="shared" si="1"/>
        <v xml:space="preserve"> </v>
      </c>
      <c r="G65" s="142" t="str">
        <f t="shared" si="0"/>
        <v xml:space="preserve"> </v>
      </c>
      <c r="J65" s="11"/>
    </row>
    <row r="66" spans="1:10" ht="15.75" x14ac:dyDescent="0.25">
      <c r="A66" s="11"/>
      <c r="B66" s="11"/>
      <c r="C66" s="11"/>
      <c r="D66" s="11"/>
      <c r="E66" s="22"/>
      <c r="F66" s="817" t="str">
        <f t="shared" si="1"/>
        <v xml:space="preserve"> </v>
      </c>
      <c r="G66" s="142" t="str">
        <f t="shared" si="0"/>
        <v xml:space="preserve"> </v>
      </c>
      <c r="J66" s="11"/>
    </row>
    <row r="67" spans="1:10" ht="15.75" x14ac:dyDescent="0.25">
      <c r="A67" s="11"/>
      <c r="B67" s="11"/>
      <c r="C67" s="11"/>
      <c r="D67" s="11"/>
      <c r="E67" s="22"/>
      <c r="F67" s="817" t="str">
        <f t="shared" si="1"/>
        <v xml:space="preserve"> </v>
      </c>
      <c r="G67" s="142" t="str">
        <f t="shared" si="0"/>
        <v xml:space="preserve"> </v>
      </c>
      <c r="J67" s="11"/>
    </row>
    <row r="68" spans="1:10" ht="15.75" x14ac:dyDescent="0.25">
      <c r="A68" s="11"/>
      <c r="B68" s="11"/>
      <c r="C68" s="11"/>
      <c r="D68" s="11"/>
      <c r="E68" s="22"/>
      <c r="F68" s="817" t="str">
        <f t="shared" si="1"/>
        <v xml:space="preserve"> </v>
      </c>
      <c r="G68" s="142" t="str">
        <f t="shared" si="0"/>
        <v xml:space="preserve"> </v>
      </c>
      <c r="J68" s="11"/>
    </row>
    <row r="69" spans="1:10" ht="15.75" x14ac:dyDescent="0.25">
      <c r="A69" s="11"/>
      <c r="B69" s="11"/>
      <c r="C69" s="11"/>
      <c r="D69" s="11"/>
      <c r="E69" s="22"/>
      <c r="F69" s="817" t="str">
        <f t="shared" si="1"/>
        <v xml:space="preserve"> </v>
      </c>
      <c r="G69" s="142" t="str">
        <f t="shared" si="0"/>
        <v xml:space="preserve"> </v>
      </c>
      <c r="J69" s="11"/>
    </row>
    <row r="70" spans="1:10" ht="15.75" x14ac:dyDescent="0.25">
      <c r="A70" s="11"/>
      <c r="B70" s="11"/>
      <c r="C70" s="11"/>
      <c r="D70" s="11"/>
      <c r="E70" s="22"/>
      <c r="F70" s="817" t="str">
        <f t="shared" si="1"/>
        <v xml:space="preserve"> </v>
      </c>
      <c r="G70" s="142" t="str">
        <f t="shared" si="0"/>
        <v xml:space="preserve"> </v>
      </c>
      <c r="J70" s="11"/>
    </row>
    <row r="71" spans="1:10" ht="15.75" x14ac:dyDescent="0.25">
      <c r="A71" s="11"/>
      <c r="B71" s="11"/>
      <c r="C71" s="11"/>
      <c r="D71" s="11"/>
      <c r="E71" s="22"/>
      <c r="F71" s="817" t="str">
        <f t="shared" si="1"/>
        <v xml:space="preserve"> </v>
      </c>
      <c r="G71" s="142" t="str">
        <f t="shared" si="0"/>
        <v xml:space="preserve"> </v>
      </c>
      <c r="J71" s="11"/>
    </row>
    <row r="72" spans="1:10" ht="15.75" x14ac:dyDescent="0.25">
      <c r="A72" s="11"/>
      <c r="B72" s="11"/>
      <c r="C72" s="11"/>
      <c r="D72" s="11"/>
      <c r="E72" s="22"/>
      <c r="F72" s="817" t="str">
        <f t="shared" si="1"/>
        <v xml:space="preserve"> </v>
      </c>
      <c r="G72" s="142" t="str">
        <f t="shared" si="0"/>
        <v xml:space="preserve"> </v>
      </c>
      <c r="J72" s="11"/>
    </row>
    <row r="73" spans="1:10" ht="15.75" x14ac:dyDescent="0.25">
      <c r="A73" s="11"/>
      <c r="B73" s="11"/>
      <c r="C73" s="11"/>
      <c r="D73" s="11"/>
      <c r="E73" s="22"/>
      <c r="F73" s="817" t="str">
        <f t="shared" si="1"/>
        <v xml:space="preserve"> </v>
      </c>
      <c r="G73" s="142" t="str">
        <f t="shared" ref="G73:G136" si="2">IFERROR(E73/D73%," ")</f>
        <v xml:space="preserve"> </v>
      </c>
      <c r="J73" s="11"/>
    </row>
    <row r="74" spans="1:10" ht="15.75" x14ac:dyDescent="0.25">
      <c r="A74" s="11"/>
      <c r="B74" s="11"/>
      <c r="C74" s="11"/>
      <c r="D74" s="11"/>
      <c r="E74" s="22"/>
      <c r="F74" s="817" t="str">
        <f t="shared" ref="F74:F137" si="3">IF(E74-D74=0," ",E74-D74)</f>
        <v xml:space="preserve"> </v>
      </c>
      <c r="G74" s="142" t="str">
        <f t="shared" si="2"/>
        <v xml:space="preserve"> </v>
      </c>
      <c r="J74" s="11"/>
    </row>
    <row r="75" spans="1:10" ht="15.75" x14ac:dyDescent="0.25">
      <c r="A75" s="11"/>
      <c r="B75" s="11"/>
      <c r="C75" s="11"/>
      <c r="D75" s="11"/>
      <c r="E75" s="22"/>
      <c r="F75" s="817" t="str">
        <f t="shared" si="3"/>
        <v xml:space="preserve"> </v>
      </c>
      <c r="G75" s="142" t="str">
        <f t="shared" si="2"/>
        <v xml:space="preserve"> </v>
      </c>
      <c r="J75" s="11"/>
    </row>
    <row r="76" spans="1:10" ht="15.75" x14ac:dyDescent="0.25">
      <c r="A76" s="11"/>
      <c r="B76" s="11"/>
      <c r="C76" s="11"/>
      <c r="D76" s="11"/>
      <c r="E76" s="22"/>
      <c r="F76" s="817" t="str">
        <f t="shared" si="3"/>
        <v xml:space="preserve"> </v>
      </c>
      <c r="G76" s="142" t="str">
        <f t="shared" si="2"/>
        <v xml:space="preserve"> </v>
      </c>
      <c r="J76" s="11"/>
    </row>
    <row r="77" spans="1:10" ht="15.75" x14ac:dyDescent="0.25">
      <c r="A77" s="11"/>
      <c r="B77" s="11"/>
      <c r="C77" s="11"/>
      <c r="D77" s="11"/>
      <c r="E77" s="22"/>
      <c r="F77" s="817" t="str">
        <f t="shared" si="3"/>
        <v xml:space="preserve"> </v>
      </c>
      <c r="G77" s="142" t="str">
        <f t="shared" si="2"/>
        <v xml:space="preserve"> </v>
      </c>
      <c r="J77" s="11"/>
    </row>
    <row r="78" spans="1:10" ht="15.75" x14ac:dyDescent="0.25">
      <c r="A78" s="11"/>
      <c r="B78" s="11"/>
      <c r="C78" s="11"/>
      <c r="D78" s="11"/>
      <c r="E78" s="22"/>
      <c r="F78" s="817" t="str">
        <f t="shared" si="3"/>
        <v xml:space="preserve"> </v>
      </c>
      <c r="G78" s="142" t="str">
        <f t="shared" si="2"/>
        <v xml:space="preserve"> </v>
      </c>
      <c r="J78" s="11"/>
    </row>
    <row r="79" spans="1:10" ht="15.75" x14ac:dyDescent="0.25">
      <c r="A79" s="11"/>
      <c r="B79" s="11"/>
      <c r="C79" s="11"/>
      <c r="D79" s="11"/>
      <c r="E79" s="22"/>
      <c r="F79" s="817" t="str">
        <f t="shared" si="3"/>
        <v xml:space="preserve"> </v>
      </c>
      <c r="G79" s="142" t="str">
        <f t="shared" si="2"/>
        <v xml:space="preserve"> </v>
      </c>
      <c r="J79" s="11"/>
    </row>
    <row r="80" spans="1:10" ht="15.75" x14ac:dyDescent="0.25">
      <c r="A80" s="11"/>
      <c r="B80" s="11"/>
      <c r="C80" s="11"/>
      <c r="D80" s="11"/>
      <c r="E80" s="22"/>
      <c r="F80" s="817" t="str">
        <f t="shared" si="3"/>
        <v xml:space="preserve"> </v>
      </c>
      <c r="G80" s="142" t="str">
        <f t="shared" si="2"/>
        <v xml:space="preserve"> </v>
      </c>
      <c r="J80" s="11"/>
    </row>
    <row r="81" spans="1:10" ht="15.75" x14ac:dyDescent="0.25">
      <c r="A81" s="11"/>
      <c r="B81" s="11"/>
      <c r="C81" s="11"/>
      <c r="D81" s="11"/>
      <c r="E81" s="22"/>
      <c r="F81" s="817" t="str">
        <f t="shared" si="3"/>
        <v xml:space="preserve"> </v>
      </c>
      <c r="G81" s="142" t="str">
        <f t="shared" si="2"/>
        <v xml:space="preserve"> </v>
      </c>
      <c r="J81" s="11"/>
    </row>
    <row r="82" spans="1:10" ht="15.75" x14ac:dyDescent="0.25">
      <c r="A82" s="11"/>
      <c r="B82" s="11"/>
      <c r="C82" s="11"/>
      <c r="D82" s="11"/>
      <c r="E82" s="22"/>
      <c r="F82" s="817" t="str">
        <f t="shared" si="3"/>
        <v xml:space="preserve"> </v>
      </c>
      <c r="G82" s="142" t="str">
        <f t="shared" si="2"/>
        <v xml:space="preserve"> </v>
      </c>
      <c r="J82" s="11"/>
    </row>
    <row r="83" spans="1:10" ht="15.75" x14ac:dyDescent="0.25">
      <c r="A83" s="11"/>
      <c r="B83" s="11"/>
      <c r="C83" s="11"/>
      <c r="D83" s="11"/>
      <c r="E83" s="22"/>
      <c r="F83" s="817" t="str">
        <f t="shared" si="3"/>
        <v xml:space="preserve"> </v>
      </c>
      <c r="G83" s="142" t="str">
        <f t="shared" si="2"/>
        <v xml:space="preserve"> </v>
      </c>
      <c r="J83" s="11"/>
    </row>
    <row r="84" spans="1:10" ht="15.75" x14ac:dyDescent="0.25">
      <c r="A84" s="11"/>
      <c r="B84" s="11"/>
      <c r="C84" s="11"/>
      <c r="D84" s="11"/>
      <c r="E84" s="22"/>
      <c r="F84" s="817" t="str">
        <f t="shared" si="3"/>
        <v xml:space="preserve"> </v>
      </c>
      <c r="G84" s="142" t="str">
        <f t="shared" si="2"/>
        <v xml:space="preserve"> </v>
      </c>
      <c r="J84" s="11"/>
    </row>
    <row r="85" spans="1:10" ht="15.75" x14ac:dyDescent="0.25">
      <c r="A85" s="11"/>
      <c r="B85" s="11"/>
      <c r="C85" s="11"/>
      <c r="D85" s="11"/>
      <c r="E85" s="22"/>
      <c r="F85" s="817" t="str">
        <f t="shared" si="3"/>
        <v xml:space="preserve"> </v>
      </c>
      <c r="G85" s="142" t="str">
        <f t="shared" si="2"/>
        <v xml:space="preserve"> </v>
      </c>
      <c r="J85" s="11"/>
    </row>
    <row r="86" spans="1:10" ht="15.75" x14ac:dyDescent="0.25">
      <c r="A86" s="11"/>
      <c r="B86" s="11"/>
      <c r="C86" s="11"/>
      <c r="D86" s="11"/>
      <c r="E86" s="22"/>
      <c r="F86" s="817" t="str">
        <f t="shared" si="3"/>
        <v xml:space="preserve"> </v>
      </c>
      <c r="G86" s="142" t="str">
        <f t="shared" si="2"/>
        <v xml:space="preserve"> </v>
      </c>
      <c r="J86" s="11"/>
    </row>
    <row r="87" spans="1:10" ht="15.75" x14ac:dyDescent="0.25">
      <c r="A87" s="11"/>
      <c r="B87" s="11"/>
      <c r="C87" s="11"/>
      <c r="D87" s="11"/>
      <c r="E87" s="22"/>
      <c r="F87" s="817" t="str">
        <f t="shared" si="3"/>
        <v xml:space="preserve"> </v>
      </c>
      <c r="G87" s="142" t="str">
        <f t="shared" si="2"/>
        <v xml:space="preserve"> </v>
      </c>
      <c r="J87" s="11"/>
    </row>
    <row r="88" spans="1:10" ht="15.75" x14ac:dyDescent="0.25">
      <c r="A88" s="11"/>
      <c r="B88" s="11"/>
      <c r="C88" s="11"/>
      <c r="D88" s="11"/>
      <c r="E88" s="22"/>
      <c r="F88" s="817" t="str">
        <f t="shared" si="3"/>
        <v xml:space="preserve"> </v>
      </c>
      <c r="G88" s="142" t="str">
        <f t="shared" si="2"/>
        <v xml:space="preserve"> </v>
      </c>
      <c r="J88" s="11"/>
    </row>
    <row r="89" spans="1:10" ht="15.75" x14ac:dyDescent="0.25">
      <c r="A89" s="11"/>
      <c r="B89" s="11"/>
      <c r="C89" s="11"/>
      <c r="D89" s="11"/>
      <c r="E89" s="22"/>
      <c r="F89" s="817" t="str">
        <f t="shared" si="3"/>
        <v xml:space="preserve"> </v>
      </c>
      <c r="G89" s="142" t="str">
        <f t="shared" si="2"/>
        <v xml:space="preserve"> </v>
      </c>
      <c r="J89" s="11"/>
    </row>
    <row r="90" spans="1:10" ht="15.75" x14ac:dyDescent="0.25">
      <c r="A90" s="11"/>
      <c r="B90" s="11"/>
      <c r="C90" s="11"/>
      <c r="D90" s="11"/>
      <c r="E90" s="22"/>
      <c r="F90" s="817" t="str">
        <f t="shared" si="3"/>
        <v xml:space="preserve"> </v>
      </c>
      <c r="G90" s="142" t="str">
        <f t="shared" si="2"/>
        <v xml:space="preserve"> </v>
      </c>
      <c r="J90" s="11"/>
    </row>
    <row r="91" spans="1:10" ht="15.75" x14ac:dyDescent="0.25">
      <c r="A91" s="11"/>
      <c r="B91" s="11"/>
      <c r="C91" s="11"/>
      <c r="D91" s="11"/>
      <c r="E91" s="22"/>
      <c r="F91" s="817" t="str">
        <f t="shared" si="3"/>
        <v xml:space="preserve"> </v>
      </c>
      <c r="G91" s="142" t="str">
        <f t="shared" si="2"/>
        <v xml:space="preserve"> </v>
      </c>
      <c r="J91" s="11"/>
    </row>
    <row r="92" spans="1:10" ht="15.75" x14ac:dyDescent="0.25">
      <c r="A92" s="11"/>
      <c r="B92" s="11"/>
      <c r="C92" s="11"/>
      <c r="D92" s="11"/>
      <c r="E92" s="22"/>
      <c r="F92" s="817" t="str">
        <f t="shared" si="3"/>
        <v xml:space="preserve"> </v>
      </c>
      <c r="G92" s="142" t="str">
        <f t="shared" si="2"/>
        <v xml:space="preserve"> </v>
      </c>
      <c r="J92" s="11"/>
    </row>
    <row r="93" spans="1:10" ht="15.75" x14ac:dyDescent="0.25">
      <c r="A93" s="11"/>
      <c r="B93" s="11"/>
      <c r="C93" s="11"/>
      <c r="D93" s="11"/>
      <c r="E93" s="22"/>
      <c r="F93" s="817" t="str">
        <f t="shared" si="3"/>
        <v xml:space="preserve"> </v>
      </c>
      <c r="G93" s="142" t="str">
        <f t="shared" si="2"/>
        <v xml:space="preserve"> </v>
      </c>
      <c r="J93" s="11"/>
    </row>
    <row r="94" spans="1:10" ht="15.75" x14ac:dyDescent="0.25">
      <c r="A94" s="11"/>
      <c r="B94" s="11"/>
      <c r="C94" s="11"/>
      <c r="D94" s="11"/>
      <c r="E94" s="22"/>
      <c r="F94" s="817" t="str">
        <f t="shared" si="3"/>
        <v xml:space="preserve"> </v>
      </c>
      <c r="G94" s="142" t="str">
        <f t="shared" si="2"/>
        <v xml:space="preserve"> </v>
      </c>
      <c r="J94" s="11"/>
    </row>
    <row r="95" spans="1:10" ht="15.75" x14ac:dyDescent="0.25">
      <c r="A95" s="11"/>
      <c r="B95" s="11"/>
      <c r="C95" s="11"/>
      <c r="D95" s="11"/>
      <c r="E95" s="22"/>
      <c r="F95" s="817" t="str">
        <f t="shared" si="3"/>
        <v xml:space="preserve"> </v>
      </c>
      <c r="G95" s="142" t="str">
        <f t="shared" si="2"/>
        <v xml:space="preserve"> </v>
      </c>
      <c r="J95" s="11"/>
    </row>
    <row r="96" spans="1:10" ht="15.75" x14ac:dyDescent="0.25">
      <c r="A96" s="11"/>
      <c r="B96" s="11"/>
      <c r="C96" s="11"/>
      <c r="D96" s="11"/>
      <c r="E96" s="22"/>
      <c r="F96" s="817" t="str">
        <f t="shared" si="3"/>
        <v xml:space="preserve"> </v>
      </c>
      <c r="G96" s="142" t="str">
        <f t="shared" si="2"/>
        <v xml:space="preserve"> </v>
      </c>
      <c r="J96" s="11"/>
    </row>
    <row r="97" spans="1:10" ht="15.75" x14ac:dyDescent="0.25">
      <c r="A97" s="11"/>
      <c r="B97" s="11"/>
      <c r="C97" s="11"/>
      <c r="D97" s="11"/>
      <c r="E97" s="22"/>
      <c r="F97" s="817" t="str">
        <f t="shared" si="3"/>
        <v xml:space="preserve"> </v>
      </c>
      <c r="G97" s="142" t="str">
        <f t="shared" si="2"/>
        <v xml:space="preserve"> </v>
      </c>
      <c r="J97" s="11"/>
    </row>
    <row r="98" spans="1:10" ht="15.75" x14ac:dyDescent="0.25">
      <c r="A98" s="11"/>
      <c r="B98" s="11"/>
      <c r="C98" s="11"/>
      <c r="D98" s="11"/>
      <c r="E98" s="22"/>
      <c r="F98" s="817" t="str">
        <f t="shared" si="3"/>
        <v xml:space="preserve"> </v>
      </c>
      <c r="G98" s="142" t="str">
        <f t="shared" si="2"/>
        <v xml:space="preserve"> </v>
      </c>
      <c r="J98" s="11"/>
    </row>
    <row r="99" spans="1:10" ht="15.75" x14ac:dyDescent="0.25">
      <c r="A99" s="11"/>
      <c r="B99" s="11"/>
      <c r="C99" s="11"/>
      <c r="D99" s="11"/>
      <c r="E99" s="22"/>
      <c r="F99" s="817" t="str">
        <f t="shared" si="3"/>
        <v xml:space="preserve"> </v>
      </c>
      <c r="G99" s="142" t="str">
        <f t="shared" si="2"/>
        <v xml:space="preserve"> </v>
      </c>
      <c r="J99" s="11"/>
    </row>
    <row r="100" spans="1:10" ht="15.75" x14ac:dyDescent="0.25">
      <c r="A100" s="11"/>
      <c r="B100" s="11"/>
      <c r="C100" s="11"/>
      <c r="D100" s="11"/>
      <c r="E100" s="22"/>
      <c r="F100" s="817" t="str">
        <f t="shared" si="3"/>
        <v xml:space="preserve"> </v>
      </c>
      <c r="G100" s="142" t="str">
        <f t="shared" si="2"/>
        <v xml:space="preserve"> </v>
      </c>
      <c r="J100" s="11"/>
    </row>
    <row r="101" spans="1:10" ht="15.75" x14ac:dyDescent="0.25">
      <c r="A101" s="11"/>
      <c r="B101" s="11"/>
      <c r="C101" s="11"/>
      <c r="D101" s="11"/>
      <c r="E101" s="22"/>
      <c r="F101" s="817" t="str">
        <f t="shared" si="3"/>
        <v xml:space="preserve"> </v>
      </c>
      <c r="G101" s="142" t="str">
        <f t="shared" si="2"/>
        <v xml:space="preserve"> </v>
      </c>
      <c r="J101" s="11"/>
    </row>
    <row r="102" spans="1:10" ht="15.75" x14ac:dyDescent="0.25">
      <c r="A102" s="11"/>
      <c r="B102" s="11"/>
      <c r="C102" s="11"/>
      <c r="D102" s="11"/>
      <c r="E102" s="22"/>
      <c r="F102" s="817" t="str">
        <f t="shared" si="3"/>
        <v xml:space="preserve"> </v>
      </c>
      <c r="G102" s="142" t="str">
        <f t="shared" si="2"/>
        <v xml:space="preserve"> </v>
      </c>
      <c r="J102" s="11"/>
    </row>
    <row r="103" spans="1:10" ht="15.75" x14ac:dyDescent="0.25">
      <c r="A103" s="11"/>
      <c r="B103" s="11"/>
      <c r="C103" s="11"/>
      <c r="D103" s="11"/>
      <c r="E103" s="22"/>
      <c r="F103" s="817" t="str">
        <f t="shared" si="3"/>
        <v xml:space="preserve"> </v>
      </c>
      <c r="G103" s="142" t="str">
        <f t="shared" si="2"/>
        <v xml:space="preserve"> </v>
      </c>
      <c r="J103" s="11"/>
    </row>
    <row r="104" spans="1:10" ht="15.75" x14ac:dyDescent="0.25">
      <c r="A104" s="11"/>
      <c r="B104" s="11"/>
      <c r="C104" s="11"/>
      <c r="D104" s="11"/>
      <c r="E104" s="22"/>
      <c r="F104" s="817" t="str">
        <f t="shared" si="3"/>
        <v xml:space="preserve"> </v>
      </c>
      <c r="G104" s="142" t="str">
        <f t="shared" si="2"/>
        <v xml:space="preserve"> </v>
      </c>
      <c r="J104" s="11"/>
    </row>
    <row r="105" spans="1:10" ht="15.75" x14ac:dyDescent="0.25">
      <c r="A105" s="11"/>
      <c r="B105" s="11"/>
      <c r="C105" s="11"/>
      <c r="D105" s="11"/>
      <c r="E105" s="22"/>
      <c r="F105" s="817" t="str">
        <f t="shared" si="3"/>
        <v xml:space="preserve"> </v>
      </c>
      <c r="G105" s="142" t="str">
        <f t="shared" si="2"/>
        <v xml:space="preserve"> </v>
      </c>
      <c r="J105" s="11"/>
    </row>
    <row r="106" spans="1:10" ht="15.75" x14ac:dyDescent="0.25">
      <c r="A106" s="11"/>
      <c r="B106" s="11"/>
      <c r="C106" s="11"/>
      <c r="D106" s="11"/>
      <c r="E106" s="22"/>
      <c r="F106" s="817" t="str">
        <f t="shared" si="3"/>
        <v xml:space="preserve"> </v>
      </c>
      <c r="G106" s="142" t="str">
        <f t="shared" si="2"/>
        <v xml:space="preserve"> </v>
      </c>
      <c r="J106" s="11"/>
    </row>
    <row r="107" spans="1:10" ht="15.75" x14ac:dyDescent="0.25">
      <c r="A107" s="11"/>
      <c r="B107" s="11"/>
      <c r="C107" s="11"/>
      <c r="D107" s="11"/>
      <c r="E107" s="22"/>
      <c r="F107" s="817" t="str">
        <f t="shared" si="3"/>
        <v xml:space="preserve"> </v>
      </c>
      <c r="G107" s="142" t="str">
        <f t="shared" si="2"/>
        <v xml:space="preserve"> </v>
      </c>
      <c r="J107" s="11"/>
    </row>
    <row r="108" spans="1:10" ht="15.75" x14ac:dyDescent="0.25">
      <c r="A108" s="11"/>
      <c r="B108" s="11"/>
      <c r="C108" s="11"/>
      <c r="D108" s="11"/>
      <c r="E108" s="22"/>
      <c r="F108" s="817" t="str">
        <f t="shared" si="3"/>
        <v xml:space="preserve"> </v>
      </c>
      <c r="G108" s="142" t="str">
        <f t="shared" si="2"/>
        <v xml:space="preserve"> </v>
      </c>
      <c r="J108" s="11"/>
    </row>
    <row r="109" spans="1:10" ht="15.75" x14ac:dyDescent="0.25">
      <c r="A109" s="11"/>
      <c r="B109" s="11"/>
      <c r="C109" s="11"/>
      <c r="D109" s="11"/>
      <c r="E109" s="22"/>
      <c r="F109" s="817" t="str">
        <f t="shared" si="3"/>
        <v xml:space="preserve"> </v>
      </c>
      <c r="G109" s="142" t="str">
        <f t="shared" si="2"/>
        <v xml:space="preserve"> </v>
      </c>
      <c r="J109" s="11"/>
    </row>
    <row r="110" spans="1:10" ht="15.75" x14ac:dyDescent="0.25">
      <c r="A110" s="11"/>
      <c r="B110" s="11"/>
      <c r="C110" s="11"/>
      <c r="D110" s="11"/>
      <c r="E110" s="22"/>
      <c r="F110" s="817" t="str">
        <f t="shared" si="3"/>
        <v xml:space="preserve"> </v>
      </c>
      <c r="G110" s="142" t="str">
        <f t="shared" si="2"/>
        <v xml:space="preserve"> </v>
      </c>
      <c r="J110" s="11"/>
    </row>
    <row r="111" spans="1:10" ht="15.75" x14ac:dyDescent="0.25">
      <c r="A111" s="11"/>
      <c r="B111" s="11"/>
      <c r="C111" s="11"/>
      <c r="D111" s="11"/>
      <c r="E111" s="22"/>
      <c r="F111" s="817" t="str">
        <f t="shared" si="3"/>
        <v xml:space="preserve"> </v>
      </c>
      <c r="G111" s="142" t="str">
        <f t="shared" si="2"/>
        <v xml:space="preserve"> </v>
      </c>
      <c r="J111" s="11"/>
    </row>
    <row r="112" spans="1:10" ht="15.75" x14ac:dyDescent="0.25">
      <c r="A112" s="11"/>
      <c r="B112" s="11"/>
      <c r="C112" s="11"/>
      <c r="D112" s="11"/>
      <c r="E112" s="22"/>
      <c r="F112" s="817" t="str">
        <f t="shared" si="3"/>
        <v xml:space="preserve"> </v>
      </c>
      <c r="G112" s="142" t="str">
        <f t="shared" si="2"/>
        <v xml:space="preserve"> </v>
      </c>
      <c r="J112" s="11"/>
    </row>
    <row r="113" spans="1:10" ht="15.75" x14ac:dyDescent="0.25">
      <c r="A113" s="11"/>
      <c r="B113" s="11"/>
      <c r="C113" s="11"/>
      <c r="D113" s="11"/>
      <c r="E113" s="22"/>
      <c r="F113" s="817" t="str">
        <f t="shared" si="3"/>
        <v xml:space="preserve"> </v>
      </c>
      <c r="G113" s="142" t="str">
        <f t="shared" si="2"/>
        <v xml:space="preserve"> </v>
      </c>
      <c r="J113" s="11"/>
    </row>
    <row r="114" spans="1:10" ht="15.75" x14ac:dyDescent="0.25">
      <c r="A114" s="11"/>
      <c r="B114" s="11"/>
      <c r="C114" s="11"/>
      <c r="D114" s="11"/>
      <c r="E114" s="22"/>
      <c r="F114" s="817" t="str">
        <f t="shared" si="3"/>
        <v xml:space="preserve"> </v>
      </c>
      <c r="G114" s="142" t="str">
        <f t="shared" si="2"/>
        <v xml:space="preserve"> </v>
      </c>
      <c r="J114" s="11"/>
    </row>
    <row r="115" spans="1:10" ht="15.75" x14ac:dyDescent="0.25">
      <c r="A115" s="11"/>
      <c r="B115" s="11"/>
      <c r="C115" s="11"/>
      <c r="D115" s="11"/>
      <c r="E115" s="22"/>
      <c r="F115" s="817" t="str">
        <f t="shared" si="3"/>
        <v xml:space="preserve"> </v>
      </c>
      <c r="G115" s="142" t="str">
        <f t="shared" si="2"/>
        <v xml:space="preserve"> </v>
      </c>
      <c r="J115" s="11"/>
    </row>
    <row r="116" spans="1:10" ht="15.75" x14ac:dyDescent="0.25">
      <c r="A116" s="11"/>
      <c r="B116" s="11"/>
      <c r="C116" s="11"/>
      <c r="D116" s="11"/>
      <c r="E116" s="22"/>
      <c r="F116" s="817" t="str">
        <f t="shared" si="3"/>
        <v xml:space="preserve"> </v>
      </c>
      <c r="G116" s="142" t="str">
        <f t="shared" si="2"/>
        <v xml:space="preserve"> </v>
      </c>
      <c r="J116" s="11"/>
    </row>
    <row r="117" spans="1:10" ht="15.75" x14ac:dyDescent="0.25">
      <c r="A117" s="11"/>
      <c r="B117" s="11"/>
      <c r="C117" s="11"/>
      <c r="D117" s="11"/>
      <c r="E117" s="22"/>
      <c r="F117" s="817" t="str">
        <f t="shared" si="3"/>
        <v xml:space="preserve"> </v>
      </c>
      <c r="G117" s="142" t="str">
        <f t="shared" si="2"/>
        <v xml:space="preserve"> </v>
      </c>
      <c r="J117" s="11"/>
    </row>
    <row r="118" spans="1:10" ht="15.75" x14ac:dyDescent="0.25">
      <c r="A118" s="11"/>
      <c r="B118" s="11"/>
      <c r="C118" s="11"/>
      <c r="D118" s="11"/>
      <c r="E118" s="22"/>
      <c r="F118" s="817" t="str">
        <f t="shared" si="3"/>
        <v xml:space="preserve"> </v>
      </c>
      <c r="G118" s="142" t="str">
        <f t="shared" si="2"/>
        <v xml:space="preserve"> </v>
      </c>
      <c r="J118" s="11"/>
    </row>
    <row r="119" spans="1:10" ht="15.75" x14ac:dyDescent="0.25">
      <c r="A119" s="11"/>
      <c r="B119" s="11"/>
      <c r="C119" s="11"/>
      <c r="D119" s="11"/>
      <c r="E119" s="22"/>
      <c r="F119" s="817" t="str">
        <f t="shared" si="3"/>
        <v xml:space="preserve"> </v>
      </c>
      <c r="G119" s="142" t="str">
        <f t="shared" si="2"/>
        <v xml:space="preserve"> </v>
      </c>
      <c r="J119" s="11"/>
    </row>
    <row r="120" spans="1:10" ht="15.75" x14ac:dyDescent="0.25">
      <c r="A120" s="11"/>
      <c r="B120" s="11"/>
      <c r="C120" s="11"/>
      <c r="D120" s="11"/>
      <c r="E120" s="22"/>
      <c r="F120" s="817" t="str">
        <f t="shared" si="3"/>
        <v xml:space="preserve"> </v>
      </c>
      <c r="G120" s="142" t="str">
        <f t="shared" si="2"/>
        <v xml:space="preserve"> </v>
      </c>
      <c r="J120" s="11"/>
    </row>
    <row r="121" spans="1:10" ht="15.75" x14ac:dyDescent="0.25">
      <c r="A121" s="11"/>
      <c r="B121" s="11"/>
      <c r="C121" s="11"/>
      <c r="D121" s="11"/>
      <c r="E121" s="22"/>
      <c r="F121" s="817" t="str">
        <f t="shared" si="3"/>
        <v xml:space="preserve"> </v>
      </c>
      <c r="G121" s="142" t="str">
        <f t="shared" si="2"/>
        <v xml:space="preserve"> </v>
      </c>
      <c r="J121" s="11"/>
    </row>
    <row r="122" spans="1:10" ht="15.75" x14ac:dyDescent="0.25">
      <c r="A122" s="11"/>
      <c r="B122" s="11"/>
      <c r="C122" s="11"/>
      <c r="D122" s="11"/>
      <c r="E122" s="22"/>
      <c r="F122" s="817" t="str">
        <f t="shared" si="3"/>
        <v xml:space="preserve"> </v>
      </c>
      <c r="G122" s="142" t="str">
        <f t="shared" si="2"/>
        <v xml:space="preserve"> </v>
      </c>
      <c r="J122" s="11"/>
    </row>
    <row r="123" spans="1:10" ht="15.75" x14ac:dyDescent="0.25">
      <c r="A123" s="11"/>
      <c r="B123" s="11"/>
      <c r="C123" s="11"/>
      <c r="D123" s="11"/>
      <c r="E123" s="22"/>
      <c r="F123" s="817" t="str">
        <f t="shared" si="3"/>
        <v xml:space="preserve"> </v>
      </c>
      <c r="G123" s="142" t="str">
        <f t="shared" si="2"/>
        <v xml:space="preserve"> </v>
      </c>
      <c r="J123" s="11"/>
    </row>
    <row r="124" spans="1:10" ht="15.75" x14ac:dyDescent="0.25">
      <c r="A124" s="11"/>
      <c r="B124" s="11"/>
      <c r="C124" s="11"/>
      <c r="D124" s="11"/>
      <c r="E124" s="22"/>
      <c r="F124" s="817" t="str">
        <f t="shared" si="3"/>
        <v xml:space="preserve"> </v>
      </c>
      <c r="G124" s="142" t="str">
        <f t="shared" si="2"/>
        <v xml:space="preserve"> </v>
      </c>
      <c r="J124" s="11"/>
    </row>
    <row r="125" spans="1:10" ht="15.75" x14ac:dyDescent="0.25">
      <c r="A125" s="11"/>
      <c r="B125" s="11"/>
      <c r="C125" s="11"/>
      <c r="D125" s="11"/>
      <c r="E125" s="22"/>
      <c r="F125" s="817" t="str">
        <f t="shared" si="3"/>
        <v xml:space="preserve"> </v>
      </c>
      <c r="G125" s="142" t="str">
        <f t="shared" si="2"/>
        <v xml:space="preserve"> </v>
      </c>
      <c r="J125" s="11"/>
    </row>
    <row r="126" spans="1:10" ht="15.75" x14ac:dyDescent="0.25">
      <c r="A126" s="11"/>
      <c r="B126" s="11"/>
      <c r="C126" s="11"/>
      <c r="D126" s="11"/>
      <c r="E126" s="22"/>
      <c r="F126" s="817" t="str">
        <f t="shared" si="3"/>
        <v xml:space="preserve"> </v>
      </c>
      <c r="G126" s="142" t="str">
        <f t="shared" si="2"/>
        <v xml:space="preserve"> </v>
      </c>
      <c r="J126" s="11"/>
    </row>
    <row r="127" spans="1:10" ht="15.75" x14ac:dyDescent="0.25">
      <c r="A127" s="11"/>
      <c r="B127" s="11"/>
      <c r="C127" s="11"/>
      <c r="D127" s="11"/>
      <c r="E127" s="22"/>
      <c r="F127" s="817" t="str">
        <f t="shared" si="3"/>
        <v xml:space="preserve"> </v>
      </c>
      <c r="G127" s="142" t="str">
        <f t="shared" si="2"/>
        <v xml:space="preserve"> </v>
      </c>
      <c r="J127" s="11"/>
    </row>
    <row r="128" spans="1:10" ht="15.75" x14ac:dyDescent="0.25">
      <c r="A128" s="11"/>
      <c r="B128" s="11"/>
      <c r="C128" s="11"/>
      <c r="D128" s="11"/>
      <c r="E128" s="22"/>
      <c r="F128" s="817" t="str">
        <f t="shared" si="3"/>
        <v xml:space="preserve"> </v>
      </c>
      <c r="G128" s="142" t="str">
        <f t="shared" si="2"/>
        <v xml:space="preserve"> </v>
      </c>
      <c r="J128" s="11"/>
    </row>
    <row r="129" spans="1:10" ht="15.75" x14ac:dyDescent="0.25">
      <c r="A129" s="11"/>
      <c r="B129" s="11"/>
      <c r="C129" s="11"/>
      <c r="D129" s="11"/>
      <c r="E129" s="22"/>
      <c r="F129" s="817" t="str">
        <f t="shared" si="3"/>
        <v xml:space="preserve"> </v>
      </c>
      <c r="G129" s="142" t="str">
        <f t="shared" si="2"/>
        <v xml:space="preserve"> </v>
      </c>
      <c r="J129" s="11"/>
    </row>
    <row r="130" spans="1:10" ht="15.75" x14ac:dyDescent="0.25">
      <c r="A130" s="11"/>
      <c r="B130" s="11"/>
      <c r="C130" s="11"/>
      <c r="D130" s="11"/>
      <c r="E130" s="22"/>
      <c r="F130" s="817" t="str">
        <f t="shared" si="3"/>
        <v xml:space="preserve"> </v>
      </c>
      <c r="G130" s="142" t="str">
        <f t="shared" si="2"/>
        <v xml:space="preserve"> </v>
      </c>
      <c r="J130" s="11"/>
    </row>
    <row r="131" spans="1:10" ht="15.75" x14ac:dyDescent="0.25">
      <c r="A131" s="11"/>
      <c r="B131" s="11"/>
      <c r="C131" s="11"/>
      <c r="D131" s="11"/>
      <c r="E131" s="22"/>
      <c r="F131" s="817" t="str">
        <f t="shared" si="3"/>
        <v xml:space="preserve"> </v>
      </c>
      <c r="G131" s="142" t="str">
        <f t="shared" si="2"/>
        <v xml:space="preserve"> </v>
      </c>
      <c r="J131" s="11"/>
    </row>
    <row r="132" spans="1:10" ht="15.75" x14ac:dyDescent="0.25">
      <c r="A132" s="11"/>
      <c r="B132" s="11"/>
      <c r="C132" s="11"/>
      <c r="D132" s="11"/>
      <c r="E132" s="22"/>
      <c r="F132" s="817" t="str">
        <f t="shared" si="3"/>
        <v xml:space="preserve"> </v>
      </c>
      <c r="G132" s="142" t="str">
        <f t="shared" si="2"/>
        <v xml:space="preserve"> </v>
      </c>
      <c r="J132" s="11"/>
    </row>
    <row r="133" spans="1:10" ht="15.75" x14ac:dyDescent="0.25">
      <c r="A133" s="11"/>
      <c r="B133" s="11"/>
      <c r="C133" s="11"/>
      <c r="D133" s="11"/>
      <c r="E133" s="22"/>
      <c r="F133" s="817" t="str">
        <f t="shared" si="3"/>
        <v xml:space="preserve"> </v>
      </c>
      <c r="G133" s="142" t="str">
        <f t="shared" si="2"/>
        <v xml:space="preserve"> </v>
      </c>
      <c r="J133" s="11"/>
    </row>
    <row r="134" spans="1:10" ht="15.75" x14ac:dyDescent="0.25">
      <c r="A134" s="11"/>
      <c r="B134" s="11"/>
      <c r="C134" s="11"/>
      <c r="D134" s="11"/>
      <c r="E134" s="22"/>
      <c r="F134" s="817" t="str">
        <f t="shared" si="3"/>
        <v xml:space="preserve"> </v>
      </c>
      <c r="G134" s="142" t="str">
        <f t="shared" si="2"/>
        <v xml:space="preserve"> </v>
      </c>
      <c r="J134" s="11"/>
    </row>
    <row r="135" spans="1:10" ht="15.75" x14ac:dyDescent="0.25">
      <c r="A135" s="11"/>
      <c r="B135" s="11"/>
      <c r="C135" s="11"/>
      <c r="D135" s="11"/>
      <c r="E135" s="22"/>
      <c r="F135" s="817" t="str">
        <f t="shared" si="3"/>
        <v xml:space="preserve"> </v>
      </c>
      <c r="G135" s="142" t="str">
        <f t="shared" si="2"/>
        <v xml:space="preserve"> </v>
      </c>
      <c r="J135" s="11"/>
    </row>
    <row r="136" spans="1:10" ht="15.75" x14ac:dyDescent="0.25">
      <c r="A136" s="11"/>
      <c r="B136" s="11"/>
      <c r="C136" s="11"/>
      <c r="D136" s="11"/>
      <c r="E136" s="22"/>
      <c r="F136" s="817" t="str">
        <f t="shared" si="3"/>
        <v xml:space="preserve"> </v>
      </c>
      <c r="G136" s="142" t="str">
        <f t="shared" si="2"/>
        <v xml:space="preserve"> </v>
      </c>
      <c r="J136" s="11"/>
    </row>
    <row r="137" spans="1:10" ht="15.75" x14ac:dyDescent="0.25">
      <c r="A137" s="11"/>
      <c r="B137" s="11"/>
      <c r="C137" s="11"/>
      <c r="D137" s="11"/>
      <c r="E137" s="22"/>
      <c r="F137" s="817" t="str">
        <f t="shared" si="3"/>
        <v xml:space="preserve"> </v>
      </c>
      <c r="G137" s="142" t="str">
        <f t="shared" ref="G137:G200" si="4">IFERROR(E137/D137%," ")</f>
        <v xml:space="preserve"> </v>
      </c>
      <c r="J137" s="11"/>
    </row>
    <row r="138" spans="1:10" ht="15.75" x14ac:dyDescent="0.25">
      <c r="A138" s="11"/>
      <c r="B138" s="11"/>
      <c r="C138" s="11"/>
      <c r="D138" s="11"/>
      <c r="E138" s="22"/>
      <c r="F138" s="817" t="str">
        <f t="shared" ref="F138:F201" si="5">IF(E138-D138=0," ",E138-D138)</f>
        <v xml:space="preserve"> </v>
      </c>
      <c r="G138" s="142" t="str">
        <f t="shared" si="4"/>
        <v xml:space="preserve"> </v>
      </c>
      <c r="J138" s="11"/>
    </row>
    <row r="139" spans="1:10" ht="15.75" x14ac:dyDescent="0.25">
      <c r="A139" s="11"/>
      <c r="B139" s="11"/>
      <c r="C139" s="11"/>
      <c r="D139" s="11"/>
      <c r="E139" s="22"/>
      <c r="F139" s="817" t="str">
        <f t="shared" si="5"/>
        <v xml:space="preserve"> </v>
      </c>
      <c r="G139" s="142" t="str">
        <f t="shared" si="4"/>
        <v xml:space="preserve"> </v>
      </c>
      <c r="J139" s="11"/>
    </row>
    <row r="140" spans="1:10" ht="15.75" x14ac:dyDescent="0.25">
      <c r="A140" s="11"/>
      <c r="B140" s="11"/>
      <c r="C140" s="11"/>
      <c r="D140" s="11"/>
      <c r="E140" s="22"/>
      <c r="F140" s="817" t="str">
        <f t="shared" si="5"/>
        <v xml:space="preserve"> </v>
      </c>
      <c r="G140" s="142" t="str">
        <f t="shared" si="4"/>
        <v xml:space="preserve"> </v>
      </c>
      <c r="J140" s="11"/>
    </row>
    <row r="141" spans="1:10" ht="15.75" x14ac:dyDescent="0.25">
      <c r="A141" s="11"/>
      <c r="B141" s="11"/>
      <c r="C141" s="11"/>
      <c r="D141" s="11"/>
      <c r="E141" s="22"/>
      <c r="F141" s="817" t="str">
        <f t="shared" si="5"/>
        <v xml:space="preserve"> </v>
      </c>
      <c r="G141" s="142" t="str">
        <f t="shared" si="4"/>
        <v xml:space="preserve"> </v>
      </c>
      <c r="J141" s="11"/>
    </row>
    <row r="142" spans="1:10" ht="15.75" x14ac:dyDescent="0.25">
      <c r="A142" s="11"/>
      <c r="B142" s="11"/>
      <c r="C142" s="11"/>
      <c r="D142" s="11"/>
      <c r="E142" s="22"/>
      <c r="F142" s="817" t="str">
        <f t="shared" si="5"/>
        <v xml:space="preserve"> </v>
      </c>
      <c r="G142" s="142" t="str">
        <f t="shared" si="4"/>
        <v xml:space="preserve"> </v>
      </c>
      <c r="J142" s="11"/>
    </row>
    <row r="143" spans="1:10" ht="15.75" x14ac:dyDescent="0.25">
      <c r="A143" s="11"/>
      <c r="B143" s="11"/>
      <c r="C143" s="11"/>
      <c r="D143" s="11"/>
      <c r="E143" s="22"/>
      <c r="F143" s="817" t="str">
        <f t="shared" si="5"/>
        <v xml:space="preserve"> </v>
      </c>
      <c r="G143" s="142" t="str">
        <f t="shared" si="4"/>
        <v xml:space="preserve"> </v>
      </c>
      <c r="J143" s="11"/>
    </row>
    <row r="144" spans="1:10" ht="15.75" x14ac:dyDescent="0.25">
      <c r="A144" s="11"/>
      <c r="B144" s="11"/>
      <c r="C144" s="11"/>
      <c r="D144" s="11"/>
      <c r="E144" s="22"/>
      <c r="F144" s="817" t="str">
        <f t="shared" si="5"/>
        <v xml:space="preserve"> </v>
      </c>
      <c r="G144" s="142" t="str">
        <f t="shared" si="4"/>
        <v xml:space="preserve"> </v>
      </c>
      <c r="J144" s="11"/>
    </row>
    <row r="145" spans="1:10" ht="15.75" x14ac:dyDescent="0.25">
      <c r="A145" s="11"/>
      <c r="B145" s="11"/>
      <c r="C145" s="11"/>
      <c r="D145" s="11"/>
      <c r="E145" s="22"/>
      <c r="F145" s="817" t="str">
        <f t="shared" si="5"/>
        <v xml:space="preserve"> </v>
      </c>
      <c r="G145" s="142" t="str">
        <f t="shared" si="4"/>
        <v xml:space="preserve"> </v>
      </c>
      <c r="J145" s="11"/>
    </row>
    <row r="146" spans="1:10" ht="15.75" x14ac:dyDescent="0.25">
      <c r="A146" s="11"/>
      <c r="B146" s="11"/>
      <c r="C146" s="11"/>
      <c r="D146" s="11"/>
      <c r="E146" s="22"/>
      <c r="F146" s="817" t="str">
        <f t="shared" si="5"/>
        <v xml:space="preserve"> </v>
      </c>
      <c r="G146" s="142" t="str">
        <f t="shared" si="4"/>
        <v xml:space="preserve"> </v>
      </c>
      <c r="J146" s="11"/>
    </row>
    <row r="147" spans="1:10" ht="15.75" x14ac:dyDescent="0.25">
      <c r="A147" s="11"/>
      <c r="B147" s="11"/>
      <c r="C147" s="11"/>
      <c r="D147" s="11"/>
      <c r="E147" s="22"/>
      <c r="F147" s="817" t="str">
        <f t="shared" si="5"/>
        <v xml:space="preserve"> </v>
      </c>
      <c r="G147" s="142" t="str">
        <f t="shared" si="4"/>
        <v xml:space="preserve"> </v>
      </c>
      <c r="J147" s="11"/>
    </row>
    <row r="148" spans="1:10" ht="15.75" x14ac:dyDescent="0.25">
      <c r="A148" s="11"/>
      <c r="B148" s="11"/>
      <c r="C148" s="11"/>
      <c r="D148" s="11"/>
      <c r="E148" s="22"/>
      <c r="F148" s="817" t="str">
        <f t="shared" si="5"/>
        <v xml:space="preserve"> </v>
      </c>
      <c r="G148" s="142" t="str">
        <f t="shared" si="4"/>
        <v xml:space="preserve"> </v>
      </c>
      <c r="J148" s="11"/>
    </row>
    <row r="149" spans="1:10" ht="15.75" x14ac:dyDescent="0.25">
      <c r="A149" s="11"/>
      <c r="B149" s="11"/>
      <c r="C149" s="11"/>
      <c r="D149" s="11"/>
      <c r="E149" s="22"/>
      <c r="F149" s="817" t="str">
        <f t="shared" si="5"/>
        <v xml:space="preserve"> </v>
      </c>
      <c r="G149" s="142" t="str">
        <f t="shared" si="4"/>
        <v xml:space="preserve"> </v>
      </c>
      <c r="J149" s="11"/>
    </row>
    <row r="150" spans="1:10" ht="15.75" x14ac:dyDescent="0.25">
      <c r="A150" s="11"/>
      <c r="B150" s="11"/>
      <c r="C150" s="11"/>
      <c r="D150" s="11"/>
      <c r="E150" s="22"/>
      <c r="F150" s="817" t="str">
        <f t="shared" si="5"/>
        <v xml:space="preserve"> </v>
      </c>
      <c r="G150" s="142" t="str">
        <f t="shared" si="4"/>
        <v xml:space="preserve"> </v>
      </c>
      <c r="J150" s="11"/>
    </row>
    <row r="151" spans="1:10" ht="15.75" x14ac:dyDescent="0.25">
      <c r="A151" s="11"/>
      <c r="B151" s="11"/>
      <c r="C151" s="11"/>
      <c r="D151" s="11"/>
      <c r="E151" s="22"/>
      <c r="F151" s="817" t="str">
        <f t="shared" si="5"/>
        <v xml:space="preserve"> </v>
      </c>
      <c r="G151" s="142" t="str">
        <f t="shared" si="4"/>
        <v xml:space="preserve"> </v>
      </c>
      <c r="J151" s="11"/>
    </row>
    <row r="152" spans="1:10" ht="15.75" x14ac:dyDescent="0.25">
      <c r="A152" s="11"/>
      <c r="B152" s="11"/>
      <c r="C152" s="11"/>
      <c r="D152" s="11"/>
      <c r="E152" s="22"/>
      <c r="F152" s="817" t="str">
        <f t="shared" si="5"/>
        <v xml:space="preserve"> </v>
      </c>
      <c r="G152" s="142" t="str">
        <f t="shared" si="4"/>
        <v xml:space="preserve"> </v>
      </c>
      <c r="J152" s="11"/>
    </row>
    <row r="153" spans="1:10" ht="15.75" x14ac:dyDescent="0.25">
      <c r="A153" s="11"/>
      <c r="B153" s="11"/>
      <c r="C153" s="11"/>
      <c r="D153" s="11"/>
      <c r="E153" s="22"/>
      <c r="F153" s="817" t="str">
        <f t="shared" si="5"/>
        <v xml:space="preserve"> </v>
      </c>
      <c r="G153" s="142" t="str">
        <f t="shared" si="4"/>
        <v xml:space="preserve"> </v>
      </c>
      <c r="J153" s="11"/>
    </row>
    <row r="154" spans="1:10" ht="15.75" x14ac:dyDescent="0.25">
      <c r="A154" s="11"/>
      <c r="B154" s="11"/>
      <c r="C154" s="11"/>
      <c r="D154" s="11"/>
      <c r="E154" s="22"/>
      <c r="F154" s="817" t="str">
        <f t="shared" si="5"/>
        <v xml:space="preserve"> </v>
      </c>
      <c r="G154" s="142" t="str">
        <f t="shared" si="4"/>
        <v xml:space="preserve"> </v>
      </c>
      <c r="J154" s="11"/>
    </row>
    <row r="155" spans="1:10" ht="15.75" x14ac:dyDescent="0.25">
      <c r="A155" s="11"/>
      <c r="B155" s="11"/>
      <c r="C155" s="11"/>
      <c r="D155" s="11"/>
      <c r="E155" s="22"/>
      <c r="F155" s="817" t="str">
        <f t="shared" si="5"/>
        <v xml:space="preserve"> </v>
      </c>
      <c r="G155" s="142" t="str">
        <f t="shared" si="4"/>
        <v xml:space="preserve"> </v>
      </c>
      <c r="J155" s="11"/>
    </row>
    <row r="156" spans="1:10" ht="15.75" x14ac:dyDescent="0.25">
      <c r="A156" s="11"/>
      <c r="B156" s="11"/>
      <c r="C156" s="11"/>
      <c r="D156" s="11"/>
      <c r="E156" s="22"/>
      <c r="F156" s="817" t="str">
        <f t="shared" si="5"/>
        <v xml:space="preserve"> </v>
      </c>
      <c r="G156" s="142" t="str">
        <f t="shared" si="4"/>
        <v xml:space="preserve"> </v>
      </c>
      <c r="J156" s="11"/>
    </row>
    <row r="157" spans="1:10" ht="15.75" x14ac:dyDescent="0.25">
      <c r="A157" s="11"/>
      <c r="B157" s="11"/>
      <c r="C157" s="11"/>
      <c r="D157" s="11"/>
      <c r="E157" s="22"/>
      <c r="F157" s="817" t="str">
        <f t="shared" si="5"/>
        <v xml:space="preserve"> </v>
      </c>
      <c r="G157" s="142" t="str">
        <f t="shared" si="4"/>
        <v xml:space="preserve"> </v>
      </c>
      <c r="J157" s="11"/>
    </row>
    <row r="158" spans="1:10" ht="15.75" x14ac:dyDescent="0.25">
      <c r="A158" s="11"/>
      <c r="B158" s="11"/>
      <c r="C158" s="11"/>
      <c r="D158" s="11"/>
      <c r="E158" s="22"/>
      <c r="F158" s="817" t="str">
        <f t="shared" si="5"/>
        <v xml:space="preserve"> </v>
      </c>
      <c r="G158" s="142" t="str">
        <f t="shared" si="4"/>
        <v xml:space="preserve"> </v>
      </c>
      <c r="J158" s="11"/>
    </row>
    <row r="159" spans="1:10" ht="15.75" x14ac:dyDescent="0.25">
      <c r="A159" s="11"/>
      <c r="B159" s="11"/>
      <c r="C159" s="11"/>
      <c r="D159" s="11"/>
      <c r="E159" s="22"/>
      <c r="F159" s="817" t="str">
        <f t="shared" si="5"/>
        <v xml:space="preserve"> </v>
      </c>
      <c r="G159" s="142" t="str">
        <f t="shared" si="4"/>
        <v xml:space="preserve"> </v>
      </c>
      <c r="J159" s="11"/>
    </row>
    <row r="160" spans="1:10" ht="15.75" x14ac:dyDescent="0.25">
      <c r="A160" s="11"/>
      <c r="B160" s="11"/>
      <c r="C160" s="11"/>
      <c r="D160" s="11"/>
      <c r="E160" s="22"/>
      <c r="F160" s="817" t="str">
        <f t="shared" si="5"/>
        <v xml:space="preserve"> </v>
      </c>
      <c r="G160" s="142" t="str">
        <f t="shared" si="4"/>
        <v xml:space="preserve"> </v>
      </c>
      <c r="J160" s="11"/>
    </row>
    <row r="161" spans="1:10" ht="15.75" x14ac:dyDescent="0.25">
      <c r="A161" s="11"/>
      <c r="B161" s="11"/>
      <c r="C161" s="11"/>
      <c r="D161" s="11"/>
      <c r="E161" s="22"/>
      <c r="F161" s="817" t="str">
        <f t="shared" si="5"/>
        <v xml:space="preserve"> </v>
      </c>
      <c r="G161" s="142" t="str">
        <f t="shared" si="4"/>
        <v xml:space="preserve"> </v>
      </c>
      <c r="J161" s="11"/>
    </row>
    <row r="162" spans="1:10" ht="15.75" x14ac:dyDescent="0.25">
      <c r="A162" s="11"/>
      <c r="B162" s="11"/>
      <c r="C162" s="11"/>
      <c r="D162" s="11"/>
      <c r="E162" s="22"/>
      <c r="F162" s="817" t="str">
        <f t="shared" si="5"/>
        <v xml:space="preserve"> </v>
      </c>
      <c r="G162" s="142" t="str">
        <f t="shared" si="4"/>
        <v xml:space="preserve"> </v>
      </c>
      <c r="J162" s="11"/>
    </row>
    <row r="163" spans="1:10" ht="15.75" x14ac:dyDescent="0.25">
      <c r="A163" s="11"/>
      <c r="B163" s="11"/>
      <c r="C163" s="11"/>
      <c r="D163" s="11"/>
      <c r="E163" s="22"/>
      <c r="F163" s="817" t="str">
        <f t="shared" si="5"/>
        <v xml:space="preserve"> </v>
      </c>
      <c r="G163" s="142" t="str">
        <f t="shared" si="4"/>
        <v xml:space="preserve"> </v>
      </c>
      <c r="J163" s="11"/>
    </row>
    <row r="164" spans="1:10" ht="15.75" x14ac:dyDescent="0.25">
      <c r="A164" s="11"/>
      <c r="B164" s="11"/>
      <c r="C164" s="11"/>
      <c r="D164" s="11"/>
      <c r="E164" s="22"/>
      <c r="F164" s="817" t="str">
        <f t="shared" si="5"/>
        <v xml:space="preserve"> </v>
      </c>
      <c r="G164" s="142" t="str">
        <f t="shared" si="4"/>
        <v xml:space="preserve"> </v>
      </c>
      <c r="J164" s="11"/>
    </row>
    <row r="165" spans="1:10" ht="15.75" x14ac:dyDescent="0.25">
      <c r="A165" s="11"/>
      <c r="B165" s="11"/>
      <c r="C165" s="11"/>
      <c r="D165" s="11"/>
      <c r="E165" s="22"/>
      <c r="F165" s="817" t="str">
        <f t="shared" si="5"/>
        <v xml:space="preserve"> </v>
      </c>
      <c r="G165" s="142" t="str">
        <f t="shared" si="4"/>
        <v xml:space="preserve"> </v>
      </c>
      <c r="J165" s="11"/>
    </row>
    <row r="166" spans="1:10" ht="15.75" x14ac:dyDescent="0.25">
      <c r="A166" s="11"/>
      <c r="B166" s="11"/>
      <c r="C166" s="11"/>
      <c r="D166" s="11"/>
      <c r="E166" s="22"/>
      <c r="F166" s="817" t="str">
        <f t="shared" si="5"/>
        <v xml:space="preserve"> </v>
      </c>
      <c r="G166" s="142" t="str">
        <f t="shared" si="4"/>
        <v xml:space="preserve"> </v>
      </c>
      <c r="J166" s="11"/>
    </row>
    <row r="167" spans="1:10" ht="15.75" x14ac:dyDescent="0.25">
      <c r="A167" s="11"/>
      <c r="B167" s="11"/>
      <c r="C167" s="11"/>
      <c r="D167" s="11"/>
      <c r="E167" s="22"/>
      <c r="F167" s="817" t="str">
        <f t="shared" si="5"/>
        <v xml:space="preserve"> </v>
      </c>
      <c r="G167" s="142" t="str">
        <f t="shared" si="4"/>
        <v xml:space="preserve"> </v>
      </c>
      <c r="J167" s="11"/>
    </row>
    <row r="168" spans="1:10" ht="15.75" x14ac:dyDescent="0.25">
      <c r="A168" s="11"/>
      <c r="B168" s="11"/>
      <c r="C168" s="11"/>
      <c r="D168" s="11"/>
      <c r="E168" s="22"/>
      <c r="F168" s="817" t="str">
        <f t="shared" si="5"/>
        <v xml:space="preserve"> </v>
      </c>
      <c r="G168" s="142" t="str">
        <f t="shared" si="4"/>
        <v xml:space="preserve"> </v>
      </c>
      <c r="J168" s="11"/>
    </row>
    <row r="169" spans="1:10" ht="15.75" x14ac:dyDescent="0.25">
      <c r="A169" s="11"/>
      <c r="B169" s="11"/>
      <c r="C169" s="11"/>
      <c r="D169" s="11"/>
      <c r="E169" s="22"/>
      <c r="F169" s="817" t="str">
        <f t="shared" si="5"/>
        <v xml:space="preserve"> </v>
      </c>
      <c r="G169" s="142" t="str">
        <f t="shared" si="4"/>
        <v xml:space="preserve"> </v>
      </c>
      <c r="J169" s="11"/>
    </row>
    <row r="170" spans="1:10" ht="15.75" x14ac:dyDescent="0.25">
      <c r="A170" s="11"/>
      <c r="B170" s="11"/>
      <c r="C170" s="11"/>
      <c r="D170" s="11"/>
      <c r="E170" s="22"/>
      <c r="F170" s="817" t="str">
        <f t="shared" si="5"/>
        <v xml:space="preserve"> </v>
      </c>
      <c r="G170" s="142" t="str">
        <f t="shared" si="4"/>
        <v xml:space="preserve"> </v>
      </c>
      <c r="J170" s="11"/>
    </row>
    <row r="171" spans="1:10" ht="15.75" x14ac:dyDescent="0.25">
      <c r="A171" s="11"/>
      <c r="B171" s="11"/>
      <c r="C171" s="11"/>
      <c r="D171" s="11"/>
      <c r="E171" s="22"/>
      <c r="F171" s="817" t="str">
        <f t="shared" si="5"/>
        <v xml:space="preserve"> </v>
      </c>
      <c r="G171" s="142" t="str">
        <f t="shared" si="4"/>
        <v xml:space="preserve"> </v>
      </c>
      <c r="J171" s="11"/>
    </row>
    <row r="172" spans="1:10" ht="15.75" x14ac:dyDescent="0.25">
      <c r="A172" s="11"/>
      <c r="B172" s="11"/>
      <c r="C172" s="11"/>
      <c r="D172" s="11"/>
      <c r="E172" s="22"/>
      <c r="F172" s="817" t="str">
        <f t="shared" si="5"/>
        <v xml:space="preserve"> </v>
      </c>
      <c r="G172" s="142" t="str">
        <f t="shared" si="4"/>
        <v xml:space="preserve"> </v>
      </c>
      <c r="J172" s="11"/>
    </row>
    <row r="173" spans="1:10" ht="15.75" x14ac:dyDescent="0.25">
      <c r="A173" s="11"/>
      <c r="B173" s="11"/>
      <c r="C173" s="11"/>
      <c r="D173" s="11"/>
      <c r="E173" s="22"/>
      <c r="F173" s="817" t="str">
        <f t="shared" si="5"/>
        <v xml:space="preserve"> </v>
      </c>
      <c r="G173" s="142" t="str">
        <f t="shared" si="4"/>
        <v xml:space="preserve"> </v>
      </c>
      <c r="J173" s="11"/>
    </row>
    <row r="174" spans="1:10" ht="15.75" x14ac:dyDescent="0.25">
      <c r="A174" s="11"/>
      <c r="B174" s="11"/>
      <c r="C174" s="11"/>
      <c r="D174" s="11"/>
      <c r="E174" s="22"/>
      <c r="F174" s="817" t="str">
        <f t="shared" si="5"/>
        <v xml:space="preserve"> </v>
      </c>
      <c r="G174" s="142" t="str">
        <f t="shared" si="4"/>
        <v xml:space="preserve"> </v>
      </c>
      <c r="J174" s="11"/>
    </row>
    <row r="175" spans="1:10" ht="15.75" x14ac:dyDescent="0.25">
      <c r="A175" s="11"/>
      <c r="B175" s="11"/>
      <c r="C175" s="11"/>
      <c r="D175" s="11"/>
      <c r="E175" s="22"/>
      <c r="F175" s="817" t="str">
        <f t="shared" si="5"/>
        <v xml:space="preserve"> </v>
      </c>
      <c r="G175" s="142" t="str">
        <f t="shared" si="4"/>
        <v xml:space="preserve"> </v>
      </c>
      <c r="J175" s="11"/>
    </row>
    <row r="176" spans="1:10" ht="15.75" x14ac:dyDescent="0.25">
      <c r="A176" s="11"/>
      <c r="B176" s="11"/>
      <c r="C176" s="11"/>
      <c r="D176" s="11"/>
      <c r="E176" s="22"/>
      <c r="F176" s="817" t="str">
        <f t="shared" si="5"/>
        <v xml:space="preserve"> </v>
      </c>
      <c r="G176" s="142" t="str">
        <f t="shared" si="4"/>
        <v xml:space="preserve"> </v>
      </c>
      <c r="J176" s="11"/>
    </row>
    <row r="177" spans="1:10" ht="15.75" x14ac:dyDescent="0.25">
      <c r="A177" s="11"/>
      <c r="B177" s="11"/>
      <c r="C177" s="11"/>
      <c r="D177" s="11"/>
      <c r="E177" s="22"/>
      <c r="F177" s="817" t="str">
        <f t="shared" si="5"/>
        <v xml:space="preserve"> </v>
      </c>
      <c r="G177" s="142" t="str">
        <f t="shared" si="4"/>
        <v xml:space="preserve"> </v>
      </c>
      <c r="J177" s="11"/>
    </row>
    <row r="178" spans="1:10" ht="15.75" x14ac:dyDescent="0.25">
      <c r="A178" s="11"/>
      <c r="B178" s="11"/>
      <c r="C178" s="11"/>
      <c r="D178" s="11"/>
      <c r="E178" s="22"/>
      <c r="F178" s="817" t="str">
        <f t="shared" si="5"/>
        <v xml:space="preserve"> </v>
      </c>
      <c r="G178" s="142" t="str">
        <f t="shared" si="4"/>
        <v xml:space="preserve"> </v>
      </c>
      <c r="J178" s="11"/>
    </row>
    <row r="179" spans="1:10" ht="15.75" x14ac:dyDescent="0.25">
      <c r="A179" s="11"/>
      <c r="B179" s="11"/>
      <c r="C179" s="11"/>
      <c r="D179" s="11"/>
      <c r="E179" s="22"/>
      <c r="F179" s="817" t="str">
        <f t="shared" si="5"/>
        <v xml:space="preserve"> </v>
      </c>
      <c r="G179" s="142" t="str">
        <f t="shared" si="4"/>
        <v xml:space="preserve"> </v>
      </c>
      <c r="J179" s="11"/>
    </row>
    <row r="180" spans="1:10" ht="15.75" x14ac:dyDescent="0.25">
      <c r="A180" s="11"/>
      <c r="B180" s="11"/>
      <c r="C180" s="11"/>
      <c r="D180" s="11"/>
      <c r="E180" s="22"/>
      <c r="F180" s="817" t="str">
        <f t="shared" si="5"/>
        <v xml:space="preserve"> </v>
      </c>
      <c r="G180" s="142" t="str">
        <f t="shared" si="4"/>
        <v xml:space="preserve"> </v>
      </c>
      <c r="J180" s="11"/>
    </row>
    <row r="181" spans="1:10" ht="15.75" x14ac:dyDescent="0.25">
      <c r="A181" s="11"/>
      <c r="B181" s="11"/>
      <c r="C181" s="11"/>
      <c r="D181" s="11"/>
      <c r="E181" s="22"/>
      <c r="F181" s="817" t="str">
        <f t="shared" si="5"/>
        <v xml:space="preserve"> </v>
      </c>
      <c r="G181" s="142" t="str">
        <f t="shared" si="4"/>
        <v xml:space="preserve"> </v>
      </c>
      <c r="J181" s="11"/>
    </row>
    <row r="182" spans="1:10" ht="15.75" x14ac:dyDescent="0.25">
      <c r="A182" s="11"/>
      <c r="B182" s="11"/>
      <c r="C182" s="11"/>
      <c r="D182" s="11"/>
      <c r="E182" s="22"/>
      <c r="F182" s="817" t="str">
        <f t="shared" si="5"/>
        <v xml:space="preserve"> </v>
      </c>
      <c r="G182" s="142" t="str">
        <f t="shared" si="4"/>
        <v xml:space="preserve"> </v>
      </c>
      <c r="J182" s="11"/>
    </row>
    <row r="183" spans="1:10" ht="15.75" x14ac:dyDescent="0.25">
      <c r="A183" s="11"/>
      <c r="B183" s="11"/>
      <c r="C183" s="11"/>
      <c r="D183" s="11"/>
      <c r="E183" s="22"/>
      <c r="F183" s="817" t="str">
        <f t="shared" si="5"/>
        <v xml:space="preserve"> </v>
      </c>
      <c r="G183" s="142" t="str">
        <f t="shared" si="4"/>
        <v xml:space="preserve"> </v>
      </c>
      <c r="J183" s="11"/>
    </row>
    <row r="184" spans="1:10" ht="15.75" x14ac:dyDescent="0.25">
      <c r="A184" s="11"/>
      <c r="B184" s="11"/>
      <c r="C184" s="11"/>
      <c r="D184" s="11"/>
      <c r="E184" s="22"/>
      <c r="F184" s="817" t="str">
        <f t="shared" si="5"/>
        <v xml:space="preserve"> </v>
      </c>
      <c r="G184" s="142" t="str">
        <f t="shared" si="4"/>
        <v xml:space="preserve"> </v>
      </c>
      <c r="J184" s="11"/>
    </row>
    <row r="185" spans="1:10" ht="15.75" x14ac:dyDescent="0.25">
      <c r="A185" s="11"/>
      <c r="B185" s="11"/>
      <c r="C185" s="11"/>
      <c r="D185" s="11"/>
      <c r="E185" s="22"/>
      <c r="F185" s="817" t="str">
        <f t="shared" si="5"/>
        <v xml:space="preserve"> </v>
      </c>
      <c r="G185" s="142" t="str">
        <f t="shared" si="4"/>
        <v xml:space="preserve"> </v>
      </c>
      <c r="J185" s="11"/>
    </row>
    <row r="186" spans="1:10" ht="15.75" x14ac:dyDescent="0.25">
      <c r="A186" s="11"/>
      <c r="B186" s="11"/>
      <c r="C186" s="11"/>
      <c r="D186" s="11"/>
      <c r="E186" s="22"/>
      <c r="F186" s="817" t="str">
        <f t="shared" si="5"/>
        <v xml:space="preserve"> </v>
      </c>
      <c r="G186" s="142" t="str">
        <f t="shared" si="4"/>
        <v xml:space="preserve"> </v>
      </c>
      <c r="J186" s="11"/>
    </row>
    <row r="187" spans="1:10" ht="15.75" x14ac:dyDescent="0.25">
      <c r="A187" s="11"/>
      <c r="B187" s="11"/>
      <c r="C187" s="11"/>
      <c r="D187" s="11"/>
      <c r="E187" s="22"/>
      <c r="F187" s="817" t="str">
        <f t="shared" si="5"/>
        <v xml:space="preserve"> </v>
      </c>
      <c r="G187" s="142" t="str">
        <f t="shared" si="4"/>
        <v xml:space="preserve"> </v>
      </c>
      <c r="J187" s="11"/>
    </row>
    <row r="188" spans="1:10" ht="15.75" x14ac:dyDescent="0.25">
      <c r="A188" s="11"/>
      <c r="B188" s="11"/>
      <c r="C188" s="11"/>
      <c r="D188" s="11"/>
      <c r="E188" s="22"/>
      <c r="F188" s="817" t="str">
        <f t="shared" si="5"/>
        <v xml:space="preserve"> </v>
      </c>
      <c r="G188" s="142" t="str">
        <f t="shared" si="4"/>
        <v xml:space="preserve"> </v>
      </c>
      <c r="J188" s="11"/>
    </row>
    <row r="189" spans="1:10" ht="15.75" x14ac:dyDescent="0.25">
      <c r="A189" s="11"/>
      <c r="B189" s="11"/>
      <c r="C189" s="11"/>
      <c r="D189" s="11"/>
      <c r="E189" s="22"/>
      <c r="F189" s="817" t="str">
        <f t="shared" si="5"/>
        <v xml:space="preserve"> </v>
      </c>
      <c r="G189" s="142" t="str">
        <f t="shared" si="4"/>
        <v xml:space="preserve"> </v>
      </c>
      <c r="J189" s="11"/>
    </row>
    <row r="190" spans="1:10" ht="15.75" x14ac:dyDescent="0.25">
      <c r="A190" s="11"/>
      <c r="B190" s="11"/>
      <c r="C190" s="11"/>
      <c r="D190" s="11"/>
      <c r="E190" s="22"/>
      <c r="F190" s="817" t="str">
        <f t="shared" si="5"/>
        <v xml:space="preserve"> </v>
      </c>
      <c r="G190" s="142" t="str">
        <f t="shared" si="4"/>
        <v xml:space="preserve"> </v>
      </c>
      <c r="J190" s="11"/>
    </row>
    <row r="191" spans="1:10" ht="15.75" x14ac:dyDescent="0.25">
      <c r="A191" s="11"/>
      <c r="B191" s="11"/>
      <c r="C191" s="11"/>
      <c r="D191" s="11"/>
      <c r="E191" s="22"/>
      <c r="F191" s="817" t="str">
        <f t="shared" si="5"/>
        <v xml:space="preserve"> </v>
      </c>
      <c r="G191" s="142" t="str">
        <f t="shared" si="4"/>
        <v xml:space="preserve"> </v>
      </c>
      <c r="J191" s="11"/>
    </row>
    <row r="192" spans="1:10" ht="15.75" x14ac:dyDescent="0.25">
      <c r="A192" s="11"/>
      <c r="B192" s="11"/>
      <c r="C192" s="11"/>
      <c r="D192" s="11"/>
      <c r="E192" s="22"/>
      <c r="F192" s="817" t="str">
        <f t="shared" si="5"/>
        <v xml:space="preserve"> </v>
      </c>
      <c r="G192" s="142" t="str">
        <f t="shared" si="4"/>
        <v xml:space="preserve"> </v>
      </c>
      <c r="J192" s="11"/>
    </row>
    <row r="193" spans="1:10" ht="15.75" x14ac:dyDescent="0.25">
      <c r="A193" s="11"/>
      <c r="B193" s="11"/>
      <c r="C193" s="11"/>
      <c r="D193" s="11"/>
      <c r="E193" s="22"/>
      <c r="F193" s="817" t="str">
        <f t="shared" si="5"/>
        <v xml:space="preserve"> </v>
      </c>
      <c r="G193" s="142" t="str">
        <f t="shared" si="4"/>
        <v xml:space="preserve"> </v>
      </c>
      <c r="J193" s="11"/>
    </row>
    <row r="194" spans="1:10" ht="15.75" x14ac:dyDescent="0.25">
      <c r="A194" s="11"/>
      <c r="B194" s="11"/>
      <c r="C194" s="11"/>
      <c r="D194" s="11"/>
      <c r="E194" s="22"/>
      <c r="F194" s="817" t="str">
        <f t="shared" si="5"/>
        <v xml:space="preserve"> </v>
      </c>
      <c r="G194" s="142" t="str">
        <f t="shared" si="4"/>
        <v xml:space="preserve"> </v>
      </c>
      <c r="J194" s="11"/>
    </row>
    <row r="195" spans="1:10" ht="15.75" x14ac:dyDescent="0.25">
      <c r="A195" s="11"/>
      <c r="B195" s="11"/>
      <c r="C195" s="11"/>
      <c r="D195" s="11"/>
      <c r="E195" s="22"/>
      <c r="F195" s="817" t="str">
        <f t="shared" si="5"/>
        <v xml:space="preserve"> </v>
      </c>
      <c r="G195" s="142" t="str">
        <f t="shared" si="4"/>
        <v xml:space="preserve"> </v>
      </c>
      <c r="J195" s="11"/>
    </row>
    <row r="196" spans="1:10" ht="15.75" x14ac:dyDescent="0.25">
      <c r="A196" s="11"/>
      <c r="B196" s="11"/>
      <c r="C196" s="11"/>
      <c r="D196" s="11"/>
      <c r="E196" s="22"/>
      <c r="F196" s="817" t="str">
        <f t="shared" si="5"/>
        <v xml:space="preserve"> </v>
      </c>
      <c r="G196" s="142" t="str">
        <f t="shared" si="4"/>
        <v xml:space="preserve"> </v>
      </c>
      <c r="J196" s="11"/>
    </row>
    <row r="197" spans="1:10" ht="15.75" x14ac:dyDescent="0.25">
      <c r="A197" s="11"/>
      <c r="B197" s="11"/>
      <c r="C197" s="11"/>
      <c r="D197" s="11"/>
      <c r="E197" s="22"/>
      <c r="F197" s="817" t="str">
        <f t="shared" si="5"/>
        <v xml:space="preserve"> </v>
      </c>
      <c r="G197" s="142" t="str">
        <f t="shared" si="4"/>
        <v xml:space="preserve"> </v>
      </c>
      <c r="J197" s="11"/>
    </row>
    <row r="198" spans="1:10" ht="15.75" x14ac:dyDescent="0.25">
      <c r="A198" s="11"/>
      <c r="B198" s="11"/>
      <c r="C198" s="11"/>
      <c r="D198" s="11"/>
      <c r="E198" s="22"/>
      <c r="F198" s="817" t="str">
        <f t="shared" si="5"/>
        <v xml:space="preserve"> </v>
      </c>
      <c r="G198" s="142" t="str">
        <f t="shared" si="4"/>
        <v xml:space="preserve"> </v>
      </c>
      <c r="J198" s="11"/>
    </row>
    <row r="199" spans="1:10" ht="15.75" x14ac:dyDescent="0.25">
      <c r="A199" s="11"/>
      <c r="B199" s="11"/>
      <c r="C199" s="11"/>
      <c r="D199" s="11"/>
      <c r="E199" s="22"/>
      <c r="F199" s="817" t="str">
        <f t="shared" si="5"/>
        <v xml:space="preserve"> </v>
      </c>
      <c r="G199" s="142" t="str">
        <f t="shared" si="4"/>
        <v xml:space="preserve"> </v>
      </c>
      <c r="J199" s="11"/>
    </row>
    <row r="200" spans="1:10" ht="15.75" x14ac:dyDescent="0.25">
      <c r="A200" s="11"/>
      <c r="B200" s="11"/>
      <c r="C200" s="11"/>
      <c r="D200" s="11"/>
      <c r="E200" s="22"/>
      <c r="F200" s="817" t="str">
        <f t="shared" si="5"/>
        <v xml:space="preserve"> </v>
      </c>
      <c r="G200" s="142" t="str">
        <f t="shared" si="4"/>
        <v xml:space="preserve"> </v>
      </c>
      <c r="J200" s="11"/>
    </row>
    <row r="201" spans="1:10" ht="15.75" x14ac:dyDescent="0.25">
      <c r="A201" s="11"/>
      <c r="B201" s="11"/>
      <c r="C201" s="11"/>
      <c r="D201" s="11"/>
      <c r="E201" s="22"/>
      <c r="F201" s="817" t="str">
        <f t="shared" si="5"/>
        <v xml:space="preserve"> </v>
      </c>
      <c r="G201" s="142" t="str">
        <f t="shared" ref="G201:G264" si="6">IFERROR(E201/D201%," ")</f>
        <v xml:space="preserve"> </v>
      </c>
      <c r="J201" s="11"/>
    </row>
    <row r="202" spans="1:10" ht="15.75" x14ac:dyDescent="0.25">
      <c r="A202" s="11"/>
      <c r="B202" s="11"/>
      <c r="C202" s="11"/>
      <c r="D202" s="11"/>
      <c r="E202" s="22"/>
      <c r="F202" s="817" t="str">
        <f t="shared" ref="F202:F265" si="7">IF(E202-D202=0," ",E202-D202)</f>
        <v xml:space="preserve"> </v>
      </c>
      <c r="G202" s="142" t="str">
        <f t="shared" si="6"/>
        <v xml:space="preserve"> </v>
      </c>
      <c r="J202" s="11"/>
    </row>
    <row r="203" spans="1:10" ht="15.75" x14ac:dyDescent="0.25">
      <c r="A203" s="11"/>
      <c r="B203" s="11"/>
      <c r="C203" s="11"/>
      <c r="D203" s="11"/>
      <c r="E203" s="22"/>
      <c r="F203" s="817" t="str">
        <f t="shared" si="7"/>
        <v xml:space="preserve"> </v>
      </c>
      <c r="G203" s="142" t="str">
        <f t="shared" si="6"/>
        <v xml:space="preserve"> </v>
      </c>
      <c r="J203" s="11"/>
    </row>
    <row r="204" spans="1:10" ht="15.75" x14ac:dyDescent="0.25">
      <c r="A204" s="11"/>
      <c r="B204" s="11"/>
      <c r="C204" s="11"/>
      <c r="D204" s="11"/>
      <c r="E204" s="22"/>
      <c r="F204" s="817" t="str">
        <f t="shared" si="7"/>
        <v xml:space="preserve"> </v>
      </c>
      <c r="G204" s="142" t="str">
        <f t="shared" si="6"/>
        <v xml:space="preserve"> </v>
      </c>
      <c r="J204" s="11"/>
    </row>
    <row r="205" spans="1:10" ht="15.75" x14ac:dyDescent="0.25">
      <c r="A205" s="11"/>
      <c r="B205" s="11"/>
      <c r="C205" s="11"/>
      <c r="D205" s="11"/>
      <c r="E205" s="22"/>
      <c r="F205" s="817" t="str">
        <f t="shared" si="7"/>
        <v xml:space="preserve"> </v>
      </c>
      <c r="G205" s="142" t="str">
        <f t="shared" si="6"/>
        <v xml:space="preserve"> </v>
      </c>
      <c r="J205" s="11"/>
    </row>
    <row r="206" spans="1:10" ht="15.75" x14ac:dyDescent="0.25">
      <c r="A206" s="11"/>
      <c r="B206" s="11"/>
      <c r="C206" s="11"/>
      <c r="D206" s="11"/>
      <c r="E206" s="22"/>
      <c r="F206" s="817" t="str">
        <f t="shared" si="7"/>
        <v xml:space="preserve"> </v>
      </c>
      <c r="G206" s="142" t="str">
        <f t="shared" si="6"/>
        <v xml:space="preserve"> </v>
      </c>
      <c r="J206" s="11"/>
    </row>
    <row r="207" spans="1:10" ht="15.75" x14ac:dyDescent="0.25">
      <c r="A207" s="11"/>
      <c r="B207" s="11"/>
      <c r="C207" s="11"/>
      <c r="D207" s="11"/>
      <c r="E207" s="22"/>
      <c r="F207" s="817" t="str">
        <f t="shared" si="7"/>
        <v xml:space="preserve"> </v>
      </c>
      <c r="G207" s="142" t="str">
        <f t="shared" si="6"/>
        <v xml:space="preserve"> </v>
      </c>
      <c r="J207" s="11"/>
    </row>
    <row r="208" spans="1:10" ht="15.75" x14ac:dyDescent="0.25">
      <c r="A208" s="11"/>
      <c r="B208" s="11"/>
      <c r="C208" s="11"/>
      <c r="D208" s="11"/>
      <c r="E208" s="22"/>
      <c r="F208" s="817" t="str">
        <f t="shared" si="7"/>
        <v xml:space="preserve"> </v>
      </c>
      <c r="G208" s="142" t="str">
        <f t="shared" si="6"/>
        <v xml:space="preserve"> </v>
      </c>
      <c r="J208" s="11"/>
    </row>
    <row r="209" spans="1:10" ht="15.75" x14ac:dyDescent="0.25">
      <c r="A209" s="11"/>
      <c r="B209" s="11"/>
      <c r="C209" s="11"/>
      <c r="D209" s="11"/>
      <c r="E209" s="22"/>
      <c r="F209" s="817" t="str">
        <f t="shared" si="7"/>
        <v xml:space="preserve"> </v>
      </c>
      <c r="G209" s="142" t="str">
        <f t="shared" si="6"/>
        <v xml:space="preserve"> </v>
      </c>
      <c r="J209" s="11"/>
    </row>
    <row r="210" spans="1:10" ht="15.75" x14ac:dyDescent="0.25">
      <c r="A210" s="11"/>
      <c r="B210" s="11"/>
      <c r="C210" s="11"/>
      <c r="D210" s="11"/>
      <c r="E210" s="22"/>
      <c r="F210" s="817" t="str">
        <f t="shared" si="7"/>
        <v xml:space="preserve"> </v>
      </c>
      <c r="G210" s="142" t="str">
        <f t="shared" si="6"/>
        <v xml:space="preserve"> </v>
      </c>
      <c r="J210" s="11"/>
    </row>
    <row r="211" spans="1:10" ht="15.75" x14ac:dyDescent="0.25">
      <c r="A211" s="11"/>
      <c r="B211" s="11"/>
      <c r="C211" s="11"/>
      <c r="D211" s="11"/>
      <c r="E211" s="22"/>
      <c r="F211" s="817" t="str">
        <f t="shared" si="7"/>
        <v xml:space="preserve"> </v>
      </c>
      <c r="G211" s="142" t="str">
        <f t="shared" si="6"/>
        <v xml:space="preserve"> </v>
      </c>
      <c r="J211" s="11"/>
    </row>
    <row r="212" spans="1:10" ht="15.75" x14ac:dyDescent="0.25">
      <c r="A212" s="11"/>
      <c r="B212" s="11"/>
      <c r="C212" s="11"/>
      <c r="D212" s="11"/>
      <c r="E212" s="22"/>
      <c r="F212" s="817" t="str">
        <f t="shared" si="7"/>
        <v xml:space="preserve"> </v>
      </c>
      <c r="G212" s="142" t="str">
        <f t="shared" si="6"/>
        <v xml:space="preserve"> </v>
      </c>
      <c r="J212" s="11"/>
    </row>
    <row r="213" spans="1:10" ht="15.75" x14ac:dyDescent="0.25">
      <c r="A213" s="11"/>
      <c r="B213" s="11"/>
      <c r="C213" s="11"/>
      <c r="D213" s="11"/>
      <c r="E213" s="22"/>
      <c r="F213" s="817" t="str">
        <f t="shared" si="7"/>
        <v xml:space="preserve"> </v>
      </c>
      <c r="G213" s="142" t="str">
        <f t="shared" si="6"/>
        <v xml:space="preserve"> </v>
      </c>
      <c r="J213" s="11"/>
    </row>
    <row r="214" spans="1:10" ht="15.75" x14ac:dyDescent="0.25">
      <c r="A214" s="11"/>
      <c r="B214" s="11"/>
      <c r="C214" s="11"/>
      <c r="D214" s="11"/>
      <c r="E214" s="22"/>
      <c r="F214" s="817" t="str">
        <f t="shared" si="7"/>
        <v xml:space="preserve"> </v>
      </c>
      <c r="G214" s="142" t="str">
        <f t="shared" si="6"/>
        <v xml:space="preserve"> </v>
      </c>
      <c r="J214" s="11"/>
    </row>
    <row r="215" spans="1:10" ht="15.75" x14ac:dyDescent="0.25">
      <c r="A215" s="11"/>
      <c r="B215" s="11"/>
      <c r="C215" s="11"/>
      <c r="D215" s="11"/>
      <c r="E215" s="22"/>
      <c r="F215" s="817" t="str">
        <f t="shared" si="7"/>
        <v xml:space="preserve"> </v>
      </c>
      <c r="G215" s="142" t="str">
        <f t="shared" si="6"/>
        <v xml:space="preserve"> </v>
      </c>
      <c r="J215" s="11"/>
    </row>
    <row r="216" spans="1:10" ht="15.75" x14ac:dyDescent="0.25">
      <c r="A216" s="11"/>
      <c r="B216" s="11"/>
      <c r="C216" s="11"/>
      <c r="D216" s="11"/>
      <c r="E216" s="22"/>
      <c r="F216" s="817" t="str">
        <f t="shared" si="7"/>
        <v xml:space="preserve"> </v>
      </c>
      <c r="G216" s="142" t="str">
        <f t="shared" si="6"/>
        <v xml:space="preserve"> </v>
      </c>
      <c r="J216" s="11"/>
    </row>
    <row r="217" spans="1:10" ht="15.75" x14ac:dyDescent="0.25">
      <c r="A217" s="11"/>
      <c r="B217" s="11"/>
      <c r="C217" s="11"/>
      <c r="D217" s="11"/>
      <c r="E217" s="22"/>
      <c r="F217" s="817" t="str">
        <f t="shared" si="7"/>
        <v xml:space="preserve"> </v>
      </c>
      <c r="G217" s="142" t="str">
        <f t="shared" si="6"/>
        <v xml:space="preserve"> </v>
      </c>
      <c r="J217" s="11"/>
    </row>
    <row r="218" spans="1:10" ht="15.75" x14ac:dyDescent="0.25">
      <c r="A218" s="11"/>
      <c r="B218" s="11"/>
      <c r="C218" s="11"/>
      <c r="D218" s="11"/>
      <c r="E218" s="22"/>
      <c r="F218" s="817" t="str">
        <f t="shared" si="7"/>
        <v xml:space="preserve"> </v>
      </c>
      <c r="G218" s="142" t="str">
        <f t="shared" si="6"/>
        <v xml:space="preserve"> </v>
      </c>
      <c r="J218" s="11"/>
    </row>
    <row r="219" spans="1:10" ht="15.75" x14ac:dyDescent="0.25">
      <c r="A219" s="11"/>
      <c r="B219" s="11"/>
      <c r="C219" s="11"/>
      <c r="D219" s="11"/>
      <c r="E219" s="22"/>
      <c r="F219" s="817" t="str">
        <f t="shared" si="7"/>
        <v xml:space="preserve"> </v>
      </c>
      <c r="G219" s="142" t="str">
        <f t="shared" si="6"/>
        <v xml:space="preserve"> </v>
      </c>
      <c r="J219" s="11"/>
    </row>
    <row r="220" spans="1:10" ht="15.75" x14ac:dyDescent="0.25">
      <c r="A220" s="11"/>
      <c r="B220" s="11"/>
      <c r="C220" s="11"/>
      <c r="D220" s="11"/>
      <c r="E220" s="22"/>
      <c r="F220" s="817" t="str">
        <f t="shared" si="7"/>
        <v xml:space="preserve"> </v>
      </c>
      <c r="G220" s="142" t="str">
        <f t="shared" si="6"/>
        <v xml:space="preserve"> </v>
      </c>
      <c r="J220" s="11"/>
    </row>
    <row r="221" spans="1:10" ht="15.75" x14ac:dyDescent="0.25">
      <c r="A221" s="11"/>
      <c r="B221" s="11"/>
      <c r="C221" s="11"/>
      <c r="D221" s="11"/>
      <c r="E221" s="22"/>
      <c r="F221" s="817" t="str">
        <f t="shared" si="7"/>
        <v xml:space="preserve"> </v>
      </c>
      <c r="G221" s="142" t="str">
        <f t="shared" si="6"/>
        <v xml:space="preserve"> </v>
      </c>
      <c r="J221" s="11"/>
    </row>
    <row r="222" spans="1:10" ht="15.75" x14ac:dyDescent="0.25">
      <c r="A222" s="11"/>
      <c r="B222" s="11"/>
      <c r="C222" s="11"/>
      <c r="D222" s="11"/>
      <c r="E222" s="22"/>
      <c r="F222" s="817" t="str">
        <f t="shared" si="7"/>
        <v xml:space="preserve"> </v>
      </c>
      <c r="G222" s="142" t="str">
        <f t="shared" si="6"/>
        <v xml:space="preserve"> </v>
      </c>
      <c r="J222" s="11"/>
    </row>
    <row r="223" spans="1:10" ht="15.75" x14ac:dyDescent="0.25">
      <c r="A223" s="11"/>
      <c r="B223" s="11"/>
      <c r="C223" s="11"/>
      <c r="D223" s="11"/>
      <c r="E223" s="22"/>
      <c r="F223" s="817" t="str">
        <f t="shared" si="7"/>
        <v xml:space="preserve"> </v>
      </c>
      <c r="G223" s="142" t="str">
        <f t="shared" si="6"/>
        <v xml:space="preserve"> </v>
      </c>
      <c r="J223" s="11"/>
    </row>
    <row r="224" spans="1:10" ht="15.75" x14ac:dyDescent="0.25">
      <c r="A224" s="11"/>
      <c r="B224" s="11"/>
      <c r="C224" s="11"/>
      <c r="D224" s="11"/>
      <c r="E224" s="22"/>
      <c r="F224" s="817" t="str">
        <f t="shared" si="7"/>
        <v xml:space="preserve"> </v>
      </c>
      <c r="G224" s="142" t="str">
        <f t="shared" si="6"/>
        <v xml:space="preserve"> </v>
      </c>
      <c r="J224" s="11"/>
    </row>
    <row r="225" spans="1:10" ht="15.75" x14ac:dyDescent="0.25">
      <c r="A225" s="11"/>
      <c r="B225" s="11"/>
      <c r="C225" s="11"/>
      <c r="D225" s="11"/>
      <c r="E225" s="22"/>
      <c r="F225" s="817" t="str">
        <f t="shared" si="7"/>
        <v xml:space="preserve"> </v>
      </c>
      <c r="G225" s="142" t="str">
        <f t="shared" si="6"/>
        <v xml:space="preserve"> </v>
      </c>
      <c r="J225" s="11"/>
    </row>
    <row r="226" spans="1:10" ht="15.75" x14ac:dyDescent="0.25">
      <c r="A226" s="11"/>
      <c r="B226" s="11"/>
      <c r="C226" s="11"/>
      <c r="D226" s="11"/>
      <c r="E226" s="22"/>
      <c r="F226" s="817" t="str">
        <f t="shared" si="7"/>
        <v xml:space="preserve"> </v>
      </c>
      <c r="G226" s="142" t="str">
        <f t="shared" si="6"/>
        <v xml:space="preserve"> </v>
      </c>
      <c r="J226" s="11"/>
    </row>
    <row r="227" spans="1:10" ht="15.75" x14ac:dyDescent="0.25">
      <c r="A227" s="11"/>
      <c r="B227" s="11"/>
      <c r="C227" s="11"/>
      <c r="D227" s="11"/>
      <c r="E227" s="22"/>
      <c r="F227" s="817" t="str">
        <f t="shared" si="7"/>
        <v xml:space="preserve"> </v>
      </c>
      <c r="G227" s="142" t="str">
        <f t="shared" si="6"/>
        <v xml:space="preserve"> </v>
      </c>
      <c r="J227" s="11"/>
    </row>
    <row r="228" spans="1:10" ht="15.75" x14ac:dyDescent="0.25">
      <c r="A228" s="11"/>
      <c r="B228" s="11"/>
      <c r="C228" s="11"/>
      <c r="D228" s="11"/>
      <c r="E228" s="22"/>
      <c r="F228" s="817" t="str">
        <f t="shared" si="7"/>
        <v xml:space="preserve"> </v>
      </c>
      <c r="G228" s="142" t="str">
        <f t="shared" si="6"/>
        <v xml:space="preserve"> </v>
      </c>
      <c r="J228" s="11"/>
    </row>
    <row r="229" spans="1:10" ht="15.75" x14ac:dyDescent="0.25">
      <c r="A229" s="11"/>
      <c r="B229" s="11"/>
      <c r="C229" s="11"/>
      <c r="D229" s="11"/>
      <c r="E229" s="22"/>
      <c r="F229" s="817" t="str">
        <f t="shared" si="7"/>
        <v xml:space="preserve"> </v>
      </c>
      <c r="G229" s="142" t="str">
        <f t="shared" si="6"/>
        <v xml:space="preserve"> </v>
      </c>
      <c r="J229" s="11"/>
    </row>
    <row r="230" spans="1:10" ht="15.75" x14ac:dyDescent="0.25">
      <c r="A230" s="11"/>
      <c r="B230" s="11"/>
      <c r="C230" s="11"/>
      <c r="D230" s="11"/>
      <c r="E230" s="22"/>
      <c r="F230" s="817" t="str">
        <f t="shared" si="7"/>
        <v xml:space="preserve"> </v>
      </c>
      <c r="G230" s="142" t="str">
        <f t="shared" si="6"/>
        <v xml:space="preserve"> </v>
      </c>
      <c r="J230" s="11"/>
    </row>
    <row r="231" spans="1:10" ht="15.75" x14ac:dyDescent="0.25">
      <c r="A231" s="11"/>
      <c r="B231" s="11"/>
      <c r="C231" s="11"/>
      <c r="D231" s="11"/>
      <c r="E231" s="22"/>
      <c r="F231" s="817" t="str">
        <f t="shared" si="7"/>
        <v xml:space="preserve"> </v>
      </c>
      <c r="G231" s="142" t="str">
        <f t="shared" si="6"/>
        <v xml:space="preserve"> </v>
      </c>
      <c r="J231" s="11"/>
    </row>
    <row r="232" spans="1:10" ht="15.75" x14ac:dyDescent="0.25">
      <c r="A232" s="11"/>
      <c r="B232" s="11"/>
      <c r="C232" s="11"/>
      <c r="D232" s="11"/>
      <c r="E232" s="22"/>
      <c r="F232" s="817" t="str">
        <f t="shared" si="7"/>
        <v xml:space="preserve"> </v>
      </c>
      <c r="G232" s="142" t="str">
        <f t="shared" si="6"/>
        <v xml:space="preserve"> </v>
      </c>
      <c r="J232" s="11"/>
    </row>
    <row r="233" spans="1:10" ht="15.75" x14ac:dyDescent="0.25">
      <c r="A233" s="11"/>
      <c r="B233" s="11"/>
      <c r="C233" s="11"/>
      <c r="D233" s="11"/>
      <c r="E233" s="22"/>
      <c r="F233" s="817" t="str">
        <f t="shared" si="7"/>
        <v xml:space="preserve"> </v>
      </c>
      <c r="G233" s="142" t="str">
        <f t="shared" si="6"/>
        <v xml:space="preserve"> </v>
      </c>
      <c r="J233" s="11"/>
    </row>
    <row r="234" spans="1:10" ht="15.75" x14ac:dyDescent="0.25">
      <c r="A234" s="11"/>
      <c r="B234" s="11"/>
      <c r="C234" s="11"/>
      <c r="D234" s="11"/>
      <c r="E234" s="22"/>
      <c r="F234" s="817" t="str">
        <f t="shared" si="7"/>
        <v xml:space="preserve"> </v>
      </c>
      <c r="G234" s="142" t="str">
        <f t="shared" si="6"/>
        <v xml:space="preserve"> </v>
      </c>
      <c r="J234" s="11"/>
    </row>
    <row r="235" spans="1:10" ht="15.75" x14ac:dyDescent="0.25">
      <c r="A235" s="11"/>
      <c r="B235" s="11"/>
      <c r="C235" s="11"/>
      <c r="D235" s="11"/>
      <c r="E235" s="22"/>
      <c r="F235" s="817" t="str">
        <f t="shared" si="7"/>
        <v xml:space="preserve"> </v>
      </c>
      <c r="G235" s="142" t="str">
        <f t="shared" si="6"/>
        <v xml:space="preserve"> </v>
      </c>
      <c r="J235" s="11"/>
    </row>
    <row r="236" spans="1:10" ht="15.75" x14ac:dyDescent="0.25">
      <c r="A236" s="11"/>
      <c r="B236" s="11"/>
      <c r="C236" s="11"/>
      <c r="D236" s="11"/>
      <c r="E236" s="22"/>
      <c r="F236" s="817" t="str">
        <f t="shared" si="7"/>
        <v xml:space="preserve"> </v>
      </c>
      <c r="G236" s="142" t="str">
        <f t="shared" si="6"/>
        <v xml:space="preserve"> </v>
      </c>
      <c r="J236" s="11"/>
    </row>
    <row r="237" spans="1:10" ht="15.75" x14ac:dyDescent="0.25">
      <c r="A237" s="11"/>
      <c r="B237" s="11"/>
      <c r="C237" s="11"/>
      <c r="D237" s="11"/>
      <c r="E237" s="22"/>
      <c r="F237" s="817" t="str">
        <f t="shared" si="7"/>
        <v xml:space="preserve"> </v>
      </c>
      <c r="G237" s="142" t="str">
        <f t="shared" si="6"/>
        <v xml:space="preserve"> </v>
      </c>
      <c r="J237" s="11"/>
    </row>
    <row r="238" spans="1:10" ht="15.75" x14ac:dyDescent="0.25">
      <c r="A238" s="11"/>
      <c r="B238" s="11"/>
      <c r="C238" s="11"/>
      <c r="D238" s="11"/>
      <c r="E238" s="22"/>
      <c r="F238" s="817" t="str">
        <f t="shared" si="7"/>
        <v xml:space="preserve"> </v>
      </c>
      <c r="G238" s="142" t="str">
        <f t="shared" si="6"/>
        <v xml:space="preserve"> </v>
      </c>
      <c r="J238" s="11"/>
    </row>
    <row r="239" spans="1:10" ht="15.75" x14ac:dyDescent="0.25">
      <c r="A239" s="11"/>
      <c r="B239" s="11"/>
      <c r="C239" s="11"/>
      <c r="D239" s="11"/>
      <c r="E239" s="22"/>
      <c r="F239" s="817" t="str">
        <f t="shared" si="7"/>
        <v xml:space="preserve"> </v>
      </c>
      <c r="G239" s="142" t="str">
        <f t="shared" si="6"/>
        <v xml:space="preserve"> </v>
      </c>
      <c r="J239" s="11"/>
    </row>
    <row r="240" spans="1:10" ht="15.75" x14ac:dyDescent="0.25">
      <c r="A240" s="11"/>
      <c r="B240" s="11"/>
      <c r="C240" s="11"/>
      <c r="D240" s="11"/>
      <c r="E240" s="22"/>
      <c r="F240" s="817" t="str">
        <f t="shared" si="7"/>
        <v xml:space="preserve"> </v>
      </c>
      <c r="G240" s="142" t="str">
        <f t="shared" si="6"/>
        <v xml:space="preserve"> </v>
      </c>
      <c r="J240" s="11"/>
    </row>
    <row r="241" spans="1:10" ht="15.75" x14ac:dyDescent="0.25">
      <c r="A241" s="11"/>
      <c r="B241" s="11"/>
      <c r="C241" s="11"/>
      <c r="D241" s="11"/>
      <c r="E241" s="22"/>
      <c r="F241" s="817" t="str">
        <f t="shared" si="7"/>
        <v xml:space="preserve"> </v>
      </c>
      <c r="G241" s="142" t="str">
        <f t="shared" si="6"/>
        <v xml:space="preserve"> </v>
      </c>
      <c r="J241" s="11"/>
    </row>
    <row r="242" spans="1:10" ht="15.75" x14ac:dyDescent="0.25">
      <c r="A242" s="11"/>
      <c r="B242" s="11"/>
      <c r="C242" s="11"/>
      <c r="D242" s="11"/>
      <c r="E242" s="22"/>
      <c r="F242" s="817" t="str">
        <f t="shared" si="7"/>
        <v xml:space="preserve"> </v>
      </c>
      <c r="G242" s="142" t="str">
        <f t="shared" si="6"/>
        <v xml:space="preserve"> </v>
      </c>
      <c r="J242" s="11"/>
    </row>
    <row r="243" spans="1:10" ht="15.75" x14ac:dyDescent="0.25">
      <c r="A243" s="11"/>
      <c r="B243" s="11"/>
      <c r="C243" s="11"/>
      <c r="D243" s="11"/>
      <c r="E243" s="22"/>
      <c r="F243" s="817" t="str">
        <f t="shared" si="7"/>
        <v xml:space="preserve"> </v>
      </c>
      <c r="G243" s="142" t="str">
        <f t="shared" si="6"/>
        <v xml:space="preserve"> </v>
      </c>
      <c r="J243" s="11"/>
    </row>
    <row r="244" spans="1:10" ht="15.75" x14ac:dyDescent="0.25">
      <c r="A244" s="11"/>
      <c r="B244" s="11"/>
      <c r="C244" s="11"/>
      <c r="D244" s="11"/>
      <c r="E244" s="22"/>
      <c r="F244" s="817" t="str">
        <f t="shared" si="7"/>
        <v xml:space="preserve"> </v>
      </c>
      <c r="G244" s="142" t="str">
        <f t="shared" si="6"/>
        <v xml:space="preserve"> </v>
      </c>
      <c r="J244" s="11"/>
    </row>
    <row r="245" spans="1:10" ht="15.75" x14ac:dyDescent="0.25">
      <c r="A245" s="11"/>
      <c r="B245" s="11"/>
      <c r="C245" s="11"/>
      <c r="D245" s="11"/>
      <c r="E245" s="22"/>
      <c r="F245" s="817" t="str">
        <f t="shared" si="7"/>
        <v xml:space="preserve"> </v>
      </c>
      <c r="G245" s="142" t="str">
        <f t="shared" si="6"/>
        <v xml:space="preserve"> </v>
      </c>
      <c r="J245" s="11"/>
    </row>
    <row r="246" spans="1:10" ht="15.75" x14ac:dyDescent="0.25">
      <c r="A246" s="11"/>
      <c r="B246" s="11"/>
      <c r="C246" s="11"/>
      <c r="D246" s="11"/>
      <c r="E246" s="22"/>
      <c r="F246" s="817" t="str">
        <f t="shared" si="7"/>
        <v xml:space="preserve"> </v>
      </c>
      <c r="G246" s="142" t="str">
        <f t="shared" si="6"/>
        <v xml:space="preserve"> </v>
      </c>
      <c r="J246" s="11"/>
    </row>
    <row r="247" spans="1:10" ht="15.75" x14ac:dyDescent="0.25">
      <c r="A247" s="11"/>
      <c r="B247" s="11"/>
      <c r="C247" s="11"/>
      <c r="D247" s="11"/>
      <c r="E247" s="22"/>
      <c r="F247" s="817" t="str">
        <f t="shared" si="7"/>
        <v xml:space="preserve"> </v>
      </c>
      <c r="G247" s="142" t="str">
        <f t="shared" si="6"/>
        <v xml:space="preserve"> </v>
      </c>
      <c r="J247" s="11"/>
    </row>
    <row r="248" spans="1:10" ht="15.75" x14ac:dyDescent="0.25">
      <c r="A248" s="11"/>
      <c r="B248" s="11"/>
      <c r="C248" s="11"/>
      <c r="D248" s="11"/>
      <c r="E248" s="22"/>
      <c r="F248" s="817" t="str">
        <f t="shared" si="7"/>
        <v xml:space="preserve"> </v>
      </c>
      <c r="G248" s="142" t="str">
        <f t="shared" si="6"/>
        <v xml:space="preserve"> </v>
      </c>
      <c r="J248" s="11"/>
    </row>
    <row r="249" spans="1:10" ht="15.75" x14ac:dyDescent="0.25">
      <c r="A249" s="11"/>
      <c r="B249" s="11"/>
      <c r="C249" s="11"/>
      <c r="D249" s="11"/>
      <c r="E249" s="22"/>
      <c r="F249" s="817" t="str">
        <f t="shared" si="7"/>
        <v xml:space="preserve"> </v>
      </c>
      <c r="G249" s="142" t="str">
        <f t="shared" si="6"/>
        <v xml:space="preserve"> </v>
      </c>
      <c r="J249" s="11"/>
    </row>
    <row r="250" spans="1:10" ht="15.75" x14ac:dyDescent="0.25">
      <c r="A250" s="11"/>
      <c r="B250" s="11"/>
      <c r="C250" s="11"/>
      <c r="D250" s="11"/>
      <c r="E250" s="22"/>
      <c r="F250" s="817" t="str">
        <f t="shared" si="7"/>
        <v xml:space="preserve"> </v>
      </c>
      <c r="G250" s="142" t="str">
        <f t="shared" si="6"/>
        <v xml:space="preserve"> </v>
      </c>
      <c r="J250" s="11"/>
    </row>
    <row r="251" spans="1:10" ht="15.75" x14ac:dyDescent="0.25">
      <c r="A251" s="11"/>
      <c r="B251" s="11"/>
      <c r="C251" s="11"/>
      <c r="D251" s="11"/>
      <c r="E251" s="22"/>
      <c r="F251" s="817" t="str">
        <f t="shared" si="7"/>
        <v xml:space="preserve"> </v>
      </c>
      <c r="G251" s="142" t="str">
        <f t="shared" si="6"/>
        <v xml:space="preserve"> </v>
      </c>
      <c r="J251" s="11"/>
    </row>
    <row r="252" spans="1:10" ht="15.75" x14ac:dyDescent="0.25">
      <c r="A252" s="11"/>
      <c r="B252" s="11"/>
      <c r="C252" s="11"/>
      <c r="D252" s="11"/>
      <c r="E252" s="22"/>
      <c r="F252" s="817" t="str">
        <f t="shared" si="7"/>
        <v xml:space="preserve"> </v>
      </c>
      <c r="G252" s="142" t="str">
        <f t="shared" si="6"/>
        <v xml:space="preserve"> </v>
      </c>
      <c r="J252" s="11"/>
    </row>
    <row r="253" spans="1:10" ht="15.75" x14ac:dyDescent="0.25">
      <c r="A253" s="11"/>
      <c r="B253" s="11"/>
      <c r="C253" s="11"/>
      <c r="D253" s="11"/>
      <c r="E253" s="22"/>
      <c r="F253" s="817" t="str">
        <f t="shared" si="7"/>
        <v xml:space="preserve"> </v>
      </c>
      <c r="G253" s="142" t="str">
        <f t="shared" si="6"/>
        <v xml:space="preserve"> </v>
      </c>
      <c r="J253" s="11"/>
    </row>
    <row r="254" spans="1:10" ht="15.75" x14ac:dyDescent="0.25">
      <c r="A254" s="11"/>
      <c r="B254" s="11"/>
      <c r="C254" s="11"/>
      <c r="D254" s="11"/>
      <c r="E254" s="22"/>
      <c r="F254" s="817" t="str">
        <f t="shared" si="7"/>
        <v xml:space="preserve"> </v>
      </c>
      <c r="G254" s="142" t="str">
        <f t="shared" si="6"/>
        <v xml:space="preserve"> </v>
      </c>
      <c r="J254" s="11"/>
    </row>
    <row r="255" spans="1:10" ht="15.75" x14ac:dyDescent="0.25">
      <c r="A255" s="11"/>
      <c r="B255" s="11"/>
      <c r="C255" s="11"/>
      <c r="D255" s="11"/>
      <c r="E255" s="22"/>
      <c r="F255" s="817" t="str">
        <f t="shared" si="7"/>
        <v xml:space="preserve"> </v>
      </c>
      <c r="G255" s="142" t="str">
        <f t="shared" si="6"/>
        <v xml:space="preserve"> </v>
      </c>
      <c r="J255" s="11"/>
    </row>
    <row r="256" spans="1:10" ht="15.75" x14ac:dyDescent="0.25">
      <c r="A256" s="11"/>
      <c r="B256" s="11"/>
      <c r="C256" s="11"/>
      <c r="D256" s="11"/>
      <c r="E256" s="22"/>
      <c r="F256" s="817" t="str">
        <f t="shared" si="7"/>
        <v xml:space="preserve"> </v>
      </c>
      <c r="G256" s="142" t="str">
        <f t="shared" si="6"/>
        <v xml:space="preserve"> </v>
      </c>
      <c r="J256" s="11"/>
    </row>
    <row r="257" spans="1:10" ht="15.75" x14ac:dyDescent="0.25">
      <c r="A257" s="11"/>
      <c r="B257" s="11"/>
      <c r="C257" s="11"/>
      <c r="D257" s="11"/>
      <c r="E257" s="22"/>
      <c r="F257" s="817" t="str">
        <f t="shared" si="7"/>
        <v xml:space="preserve"> </v>
      </c>
      <c r="G257" s="142" t="str">
        <f t="shared" si="6"/>
        <v xml:space="preserve"> </v>
      </c>
      <c r="J257" s="11"/>
    </row>
    <row r="258" spans="1:10" ht="15.75" x14ac:dyDescent="0.25">
      <c r="A258" s="11"/>
      <c r="B258" s="11"/>
      <c r="C258" s="11"/>
      <c r="D258" s="11"/>
      <c r="E258" s="22"/>
      <c r="F258" s="817" t="str">
        <f t="shared" si="7"/>
        <v xml:space="preserve"> </v>
      </c>
      <c r="G258" s="142" t="str">
        <f t="shared" si="6"/>
        <v xml:space="preserve"> </v>
      </c>
      <c r="J258" s="11"/>
    </row>
    <row r="259" spans="1:10" ht="15.75" x14ac:dyDescent="0.25">
      <c r="A259" s="11"/>
      <c r="B259" s="11"/>
      <c r="C259" s="11"/>
      <c r="D259" s="11"/>
      <c r="E259" s="22"/>
      <c r="F259" s="817" t="str">
        <f t="shared" si="7"/>
        <v xml:space="preserve"> </v>
      </c>
      <c r="G259" s="142" t="str">
        <f t="shared" si="6"/>
        <v xml:space="preserve"> </v>
      </c>
      <c r="J259" s="11"/>
    </row>
    <row r="260" spans="1:10" ht="15.75" x14ac:dyDescent="0.25">
      <c r="A260" s="11"/>
      <c r="B260" s="11"/>
      <c r="C260" s="11"/>
      <c r="D260" s="11"/>
      <c r="E260" s="22"/>
      <c r="F260" s="817" t="str">
        <f t="shared" si="7"/>
        <v xml:space="preserve"> </v>
      </c>
      <c r="G260" s="142" t="str">
        <f t="shared" si="6"/>
        <v xml:space="preserve"> </v>
      </c>
      <c r="J260" s="11"/>
    </row>
    <row r="261" spans="1:10" ht="15.75" x14ac:dyDescent="0.25">
      <c r="A261" s="11"/>
      <c r="B261" s="11"/>
      <c r="C261" s="11"/>
      <c r="D261" s="11"/>
      <c r="E261" s="22"/>
      <c r="F261" s="817" t="str">
        <f t="shared" si="7"/>
        <v xml:space="preserve"> </v>
      </c>
      <c r="G261" s="142" t="str">
        <f t="shared" si="6"/>
        <v xml:space="preserve"> </v>
      </c>
      <c r="J261" s="11"/>
    </row>
    <row r="262" spans="1:10" ht="15.75" x14ac:dyDescent="0.25">
      <c r="A262" s="11"/>
      <c r="B262" s="11"/>
      <c r="C262" s="11"/>
      <c r="D262" s="11"/>
      <c r="E262" s="22"/>
      <c r="F262" s="817" t="str">
        <f t="shared" si="7"/>
        <v xml:space="preserve"> </v>
      </c>
      <c r="G262" s="142" t="str">
        <f t="shared" si="6"/>
        <v xml:space="preserve"> </v>
      </c>
      <c r="J262" s="11"/>
    </row>
    <row r="263" spans="1:10" ht="15.75" x14ac:dyDescent="0.25">
      <c r="A263" s="11"/>
      <c r="B263" s="11"/>
      <c r="C263" s="11"/>
      <c r="D263" s="11"/>
      <c r="E263" s="22"/>
      <c r="F263" s="817" t="str">
        <f t="shared" si="7"/>
        <v xml:space="preserve"> </v>
      </c>
      <c r="G263" s="142" t="str">
        <f t="shared" si="6"/>
        <v xml:space="preserve"> </v>
      </c>
      <c r="J263" s="11"/>
    </row>
    <row r="264" spans="1:10" ht="15.75" x14ac:dyDescent="0.25">
      <c r="A264" s="11"/>
      <c r="B264" s="11"/>
      <c r="C264" s="11"/>
      <c r="D264" s="11"/>
      <c r="E264" s="22"/>
      <c r="F264" s="817" t="str">
        <f t="shared" si="7"/>
        <v xml:space="preserve"> </v>
      </c>
      <c r="G264" s="142" t="str">
        <f t="shared" si="6"/>
        <v xml:space="preserve"> </v>
      </c>
      <c r="J264" s="11"/>
    </row>
    <row r="265" spans="1:10" ht="15.75" x14ac:dyDescent="0.25">
      <c r="A265" s="11"/>
      <c r="B265" s="11"/>
      <c r="C265" s="11"/>
      <c r="D265" s="11"/>
      <c r="E265" s="22"/>
      <c r="F265" s="817" t="str">
        <f t="shared" si="7"/>
        <v xml:space="preserve"> </v>
      </c>
      <c r="G265" s="142" t="str">
        <f t="shared" ref="G265:G328" si="8">IFERROR(E265/D265%," ")</f>
        <v xml:space="preserve"> </v>
      </c>
      <c r="J265" s="11"/>
    </row>
    <row r="266" spans="1:10" ht="15.75" x14ac:dyDescent="0.25">
      <c r="A266" s="11"/>
      <c r="B266" s="11"/>
      <c r="C266" s="11"/>
      <c r="D266" s="11"/>
      <c r="E266" s="22"/>
      <c r="F266" s="817" t="str">
        <f t="shared" ref="F266:F329" si="9">IF(E266-D266=0," ",E266-D266)</f>
        <v xml:space="preserve"> </v>
      </c>
      <c r="G266" s="142" t="str">
        <f t="shared" si="8"/>
        <v xml:space="preserve"> </v>
      </c>
      <c r="J266" s="11"/>
    </row>
    <row r="267" spans="1:10" ht="15.75" x14ac:dyDescent="0.25">
      <c r="A267" s="11"/>
      <c r="B267" s="11"/>
      <c r="C267" s="11"/>
      <c r="D267" s="11"/>
      <c r="E267" s="22"/>
      <c r="F267" s="817" t="str">
        <f t="shared" si="9"/>
        <v xml:space="preserve"> </v>
      </c>
      <c r="G267" s="142" t="str">
        <f t="shared" si="8"/>
        <v xml:space="preserve"> </v>
      </c>
      <c r="J267" s="11"/>
    </row>
    <row r="268" spans="1:10" ht="15.75" x14ac:dyDescent="0.25">
      <c r="A268" s="11"/>
      <c r="B268" s="11"/>
      <c r="C268" s="11"/>
      <c r="D268" s="11"/>
      <c r="E268" s="22"/>
      <c r="F268" s="817" t="str">
        <f t="shared" si="9"/>
        <v xml:space="preserve"> </v>
      </c>
      <c r="G268" s="142" t="str">
        <f t="shared" si="8"/>
        <v xml:space="preserve"> </v>
      </c>
      <c r="J268" s="11"/>
    </row>
    <row r="269" spans="1:10" ht="15.75" x14ac:dyDescent="0.25">
      <c r="A269" s="11"/>
      <c r="B269" s="11"/>
      <c r="C269" s="11"/>
      <c r="D269" s="11"/>
      <c r="E269" s="22"/>
      <c r="F269" s="817" t="str">
        <f t="shared" si="9"/>
        <v xml:space="preserve"> </v>
      </c>
      <c r="G269" s="142" t="str">
        <f t="shared" si="8"/>
        <v xml:space="preserve"> </v>
      </c>
      <c r="J269" s="11"/>
    </row>
    <row r="270" spans="1:10" ht="15.75" x14ac:dyDescent="0.25">
      <c r="A270" s="11"/>
      <c r="B270" s="11"/>
      <c r="C270" s="11"/>
      <c r="D270" s="11"/>
      <c r="E270" s="22"/>
      <c r="F270" s="817" t="str">
        <f t="shared" si="9"/>
        <v xml:space="preserve"> </v>
      </c>
      <c r="G270" s="142" t="str">
        <f t="shared" si="8"/>
        <v xml:space="preserve"> </v>
      </c>
      <c r="J270" s="11"/>
    </row>
    <row r="271" spans="1:10" ht="15.75" x14ac:dyDescent="0.25">
      <c r="A271" s="11"/>
      <c r="B271" s="11"/>
      <c r="C271" s="11"/>
      <c r="D271" s="11"/>
      <c r="E271" s="22"/>
      <c r="F271" s="817" t="str">
        <f t="shared" si="9"/>
        <v xml:space="preserve"> </v>
      </c>
      <c r="G271" s="142" t="str">
        <f t="shared" si="8"/>
        <v xml:space="preserve"> </v>
      </c>
      <c r="J271" s="11"/>
    </row>
    <row r="272" spans="1:10" ht="15.75" x14ac:dyDescent="0.25">
      <c r="A272" s="11"/>
      <c r="B272" s="11"/>
      <c r="C272" s="11"/>
      <c r="D272" s="11"/>
      <c r="E272" s="22"/>
      <c r="F272" s="817" t="str">
        <f t="shared" si="9"/>
        <v xml:space="preserve"> </v>
      </c>
      <c r="G272" s="142" t="str">
        <f t="shared" si="8"/>
        <v xml:space="preserve"> </v>
      </c>
      <c r="J272" s="11"/>
    </row>
    <row r="273" spans="1:10" ht="15.75" x14ac:dyDescent="0.25">
      <c r="A273" s="11"/>
      <c r="B273" s="11"/>
      <c r="C273" s="11"/>
      <c r="D273" s="11"/>
      <c r="E273" s="22"/>
      <c r="F273" s="817" t="str">
        <f t="shared" si="9"/>
        <v xml:space="preserve"> </v>
      </c>
      <c r="G273" s="142" t="str">
        <f t="shared" si="8"/>
        <v xml:space="preserve"> </v>
      </c>
      <c r="J273" s="11"/>
    </row>
    <row r="274" spans="1:10" ht="15.75" x14ac:dyDescent="0.25">
      <c r="A274" s="11"/>
      <c r="B274" s="11"/>
      <c r="C274" s="11"/>
      <c r="D274" s="11"/>
      <c r="E274" s="22"/>
      <c r="F274" s="817" t="str">
        <f t="shared" si="9"/>
        <v xml:space="preserve"> </v>
      </c>
      <c r="G274" s="142" t="str">
        <f t="shared" si="8"/>
        <v xml:space="preserve"> </v>
      </c>
      <c r="J274" s="11"/>
    </row>
    <row r="275" spans="1:10" ht="15.75" x14ac:dyDescent="0.25">
      <c r="A275" s="11"/>
      <c r="B275" s="11"/>
      <c r="C275" s="11"/>
      <c r="D275" s="11"/>
      <c r="E275" s="22"/>
      <c r="F275" s="817" t="str">
        <f t="shared" si="9"/>
        <v xml:space="preserve"> </v>
      </c>
      <c r="G275" s="142" t="str">
        <f t="shared" si="8"/>
        <v xml:space="preserve"> </v>
      </c>
      <c r="J275" s="11"/>
    </row>
    <row r="276" spans="1:10" ht="15.75" x14ac:dyDescent="0.25">
      <c r="A276" s="11"/>
      <c r="B276" s="11"/>
      <c r="C276" s="11"/>
      <c r="D276" s="11"/>
      <c r="E276" s="22"/>
      <c r="F276" s="817" t="str">
        <f t="shared" si="9"/>
        <v xml:space="preserve"> </v>
      </c>
      <c r="G276" s="142" t="str">
        <f t="shared" si="8"/>
        <v xml:space="preserve"> </v>
      </c>
      <c r="J276" s="11"/>
    </row>
    <row r="277" spans="1:10" ht="15.75" x14ac:dyDescent="0.25">
      <c r="A277" s="11"/>
      <c r="B277" s="11"/>
      <c r="C277" s="11"/>
      <c r="D277" s="11"/>
      <c r="E277" s="22"/>
      <c r="F277" s="817" t="str">
        <f t="shared" si="9"/>
        <v xml:space="preserve"> </v>
      </c>
      <c r="G277" s="142" t="str">
        <f t="shared" si="8"/>
        <v xml:space="preserve"> </v>
      </c>
      <c r="J277" s="11"/>
    </row>
    <row r="278" spans="1:10" ht="15.75" x14ac:dyDescent="0.25">
      <c r="A278" s="11"/>
      <c r="B278" s="11"/>
      <c r="C278" s="11"/>
      <c r="D278" s="11"/>
      <c r="E278" s="22"/>
      <c r="F278" s="817" t="str">
        <f t="shared" si="9"/>
        <v xml:space="preserve"> </v>
      </c>
      <c r="G278" s="142" t="str">
        <f t="shared" si="8"/>
        <v xml:space="preserve"> </v>
      </c>
      <c r="J278" s="11"/>
    </row>
    <row r="279" spans="1:10" ht="15.75" x14ac:dyDescent="0.25">
      <c r="A279" s="11"/>
      <c r="B279" s="11"/>
      <c r="C279" s="11"/>
      <c r="D279" s="11"/>
      <c r="E279" s="22"/>
      <c r="F279" s="817" t="str">
        <f t="shared" si="9"/>
        <v xml:space="preserve"> </v>
      </c>
      <c r="G279" s="142" t="str">
        <f t="shared" si="8"/>
        <v xml:space="preserve"> </v>
      </c>
      <c r="J279" s="11"/>
    </row>
    <row r="280" spans="1:10" ht="15.75" x14ac:dyDescent="0.25">
      <c r="A280" s="11"/>
      <c r="B280" s="11"/>
      <c r="C280" s="11"/>
      <c r="D280" s="11"/>
      <c r="E280" s="22"/>
      <c r="F280" s="817" t="str">
        <f t="shared" si="9"/>
        <v xml:space="preserve"> </v>
      </c>
      <c r="G280" s="142" t="str">
        <f t="shared" si="8"/>
        <v xml:space="preserve"> </v>
      </c>
      <c r="J280" s="11"/>
    </row>
    <row r="281" spans="1:10" ht="15.75" x14ac:dyDescent="0.25">
      <c r="A281" s="11"/>
      <c r="B281" s="11"/>
      <c r="C281" s="11"/>
      <c r="D281" s="11"/>
      <c r="E281" s="22"/>
      <c r="F281" s="817" t="str">
        <f t="shared" si="9"/>
        <v xml:space="preserve"> </v>
      </c>
      <c r="G281" s="142" t="str">
        <f t="shared" si="8"/>
        <v xml:space="preserve"> </v>
      </c>
      <c r="J281" s="11"/>
    </row>
    <row r="282" spans="1:10" ht="15.75" x14ac:dyDescent="0.25">
      <c r="A282" s="11"/>
      <c r="B282" s="11"/>
      <c r="C282" s="11"/>
      <c r="D282" s="11"/>
      <c r="E282" s="22"/>
      <c r="F282" s="817" t="str">
        <f t="shared" si="9"/>
        <v xml:space="preserve"> </v>
      </c>
      <c r="G282" s="142" t="str">
        <f t="shared" si="8"/>
        <v xml:space="preserve"> </v>
      </c>
      <c r="J282" s="11"/>
    </row>
    <row r="283" spans="1:10" ht="15.75" x14ac:dyDescent="0.25">
      <c r="A283" s="11"/>
      <c r="B283" s="11"/>
      <c r="C283" s="11"/>
      <c r="D283" s="11"/>
      <c r="E283" s="22"/>
      <c r="F283" s="817" t="str">
        <f t="shared" si="9"/>
        <v xml:space="preserve"> </v>
      </c>
      <c r="G283" s="142" t="str">
        <f t="shared" si="8"/>
        <v xml:space="preserve"> </v>
      </c>
      <c r="J283" s="11"/>
    </row>
    <row r="284" spans="1:10" ht="15.75" x14ac:dyDescent="0.25">
      <c r="A284" s="11"/>
      <c r="B284" s="11"/>
      <c r="C284" s="11"/>
      <c r="D284" s="11"/>
      <c r="E284" s="22"/>
      <c r="F284" s="817" t="str">
        <f t="shared" si="9"/>
        <v xml:space="preserve"> </v>
      </c>
      <c r="G284" s="142" t="str">
        <f t="shared" si="8"/>
        <v xml:space="preserve"> </v>
      </c>
      <c r="J284" s="11"/>
    </row>
    <row r="285" spans="1:10" ht="15.75" x14ac:dyDescent="0.25">
      <c r="A285" s="11"/>
      <c r="B285" s="11"/>
      <c r="C285" s="11"/>
      <c r="D285" s="11"/>
      <c r="E285" s="22"/>
      <c r="F285" s="817" t="str">
        <f t="shared" si="9"/>
        <v xml:space="preserve"> </v>
      </c>
      <c r="G285" s="142" t="str">
        <f t="shared" si="8"/>
        <v xml:space="preserve"> </v>
      </c>
      <c r="J285" s="11"/>
    </row>
    <row r="286" spans="1:10" ht="15.75" x14ac:dyDescent="0.25">
      <c r="A286" s="11"/>
      <c r="B286" s="11"/>
      <c r="C286" s="11"/>
      <c r="D286" s="11"/>
      <c r="E286" s="22"/>
      <c r="F286" s="817" t="str">
        <f t="shared" si="9"/>
        <v xml:space="preserve"> </v>
      </c>
      <c r="G286" s="142" t="str">
        <f t="shared" si="8"/>
        <v xml:space="preserve"> </v>
      </c>
      <c r="J286" s="11"/>
    </row>
    <row r="287" spans="1:10" ht="15.75" x14ac:dyDescent="0.25">
      <c r="A287" s="11"/>
      <c r="B287" s="11"/>
      <c r="C287" s="11"/>
      <c r="D287" s="11"/>
      <c r="E287" s="22"/>
      <c r="F287" s="817" t="str">
        <f t="shared" si="9"/>
        <v xml:space="preserve"> </v>
      </c>
      <c r="G287" s="142" t="str">
        <f t="shared" si="8"/>
        <v xml:space="preserve"> </v>
      </c>
      <c r="J287" s="11"/>
    </row>
    <row r="288" spans="1:10" ht="15.75" x14ac:dyDescent="0.25">
      <c r="A288" s="11"/>
      <c r="B288" s="11"/>
      <c r="C288" s="11"/>
      <c r="D288" s="11"/>
      <c r="E288" s="22"/>
      <c r="F288" s="817" t="str">
        <f t="shared" si="9"/>
        <v xml:space="preserve"> </v>
      </c>
      <c r="G288" s="142" t="str">
        <f t="shared" si="8"/>
        <v xml:space="preserve"> </v>
      </c>
      <c r="J288" s="11"/>
    </row>
    <row r="289" spans="1:10" ht="15.75" x14ac:dyDescent="0.25">
      <c r="A289" s="11"/>
      <c r="B289" s="11"/>
      <c r="C289" s="11"/>
      <c r="D289" s="11"/>
      <c r="E289" s="22"/>
      <c r="F289" s="817" t="str">
        <f t="shared" si="9"/>
        <v xml:space="preserve"> </v>
      </c>
      <c r="G289" s="142" t="str">
        <f t="shared" si="8"/>
        <v xml:space="preserve"> </v>
      </c>
      <c r="J289" s="11"/>
    </row>
    <row r="290" spans="1:10" ht="15.75" x14ac:dyDescent="0.25">
      <c r="A290" s="11"/>
      <c r="B290" s="11"/>
      <c r="C290" s="11"/>
      <c r="D290" s="11"/>
      <c r="E290" s="22"/>
      <c r="F290" s="817" t="str">
        <f t="shared" si="9"/>
        <v xml:space="preserve"> </v>
      </c>
      <c r="G290" s="142" t="str">
        <f t="shared" si="8"/>
        <v xml:space="preserve"> </v>
      </c>
      <c r="J290" s="11"/>
    </row>
    <row r="291" spans="1:10" ht="15.75" x14ac:dyDescent="0.25">
      <c r="A291" s="11"/>
      <c r="B291" s="11"/>
      <c r="C291" s="11"/>
      <c r="D291" s="11"/>
      <c r="E291" s="22"/>
      <c r="F291" s="817" t="str">
        <f t="shared" si="9"/>
        <v xml:space="preserve"> </v>
      </c>
      <c r="G291" s="142" t="str">
        <f t="shared" si="8"/>
        <v xml:space="preserve"> </v>
      </c>
      <c r="J291" s="11"/>
    </row>
    <row r="292" spans="1:10" ht="15.75" x14ac:dyDescent="0.25">
      <c r="A292" s="11"/>
      <c r="B292" s="11"/>
      <c r="C292" s="11"/>
      <c r="D292" s="11"/>
      <c r="E292" s="22"/>
      <c r="F292" s="817" t="str">
        <f t="shared" si="9"/>
        <v xml:space="preserve"> </v>
      </c>
      <c r="G292" s="142" t="str">
        <f t="shared" si="8"/>
        <v xml:space="preserve"> </v>
      </c>
      <c r="J292" s="11"/>
    </row>
    <row r="293" spans="1:10" ht="15.75" x14ac:dyDescent="0.25">
      <c r="A293" s="11"/>
      <c r="B293" s="11"/>
      <c r="C293" s="11"/>
      <c r="D293" s="11"/>
      <c r="E293" s="22"/>
      <c r="F293" s="817" t="str">
        <f t="shared" si="9"/>
        <v xml:space="preserve"> </v>
      </c>
      <c r="G293" s="142" t="str">
        <f t="shared" si="8"/>
        <v xml:space="preserve"> </v>
      </c>
      <c r="J293" s="11"/>
    </row>
    <row r="294" spans="1:10" ht="15.75" x14ac:dyDescent="0.25">
      <c r="A294" s="11"/>
      <c r="B294" s="11"/>
      <c r="C294" s="11"/>
      <c r="D294" s="11"/>
      <c r="E294" s="22"/>
      <c r="F294" s="817" t="str">
        <f t="shared" si="9"/>
        <v xml:space="preserve"> </v>
      </c>
      <c r="G294" s="142" t="str">
        <f t="shared" si="8"/>
        <v xml:space="preserve"> </v>
      </c>
      <c r="J294" s="11"/>
    </row>
    <row r="295" spans="1:10" ht="15.75" x14ac:dyDescent="0.25">
      <c r="A295" s="11"/>
      <c r="B295" s="11"/>
      <c r="C295" s="11"/>
      <c r="D295" s="11"/>
      <c r="E295" s="22"/>
      <c r="F295" s="817" t="str">
        <f t="shared" si="9"/>
        <v xml:space="preserve"> </v>
      </c>
      <c r="G295" s="142" t="str">
        <f t="shared" si="8"/>
        <v xml:space="preserve"> </v>
      </c>
      <c r="J295" s="11"/>
    </row>
    <row r="296" spans="1:10" ht="15.75" x14ac:dyDescent="0.25">
      <c r="A296" s="11"/>
      <c r="B296" s="11"/>
      <c r="C296" s="11"/>
      <c r="D296" s="11"/>
      <c r="E296" s="22"/>
      <c r="F296" s="817" t="str">
        <f t="shared" si="9"/>
        <v xml:space="preserve"> </v>
      </c>
      <c r="G296" s="142" t="str">
        <f t="shared" si="8"/>
        <v xml:space="preserve"> </v>
      </c>
      <c r="J296" s="11"/>
    </row>
    <row r="297" spans="1:10" ht="15.75" x14ac:dyDescent="0.25">
      <c r="A297" s="11"/>
      <c r="B297" s="11"/>
      <c r="C297" s="11"/>
      <c r="D297" s="11"/>
      <c r="E297" s="22"/>
      <c r="F297" s="817" t="str">
        <f t="shared" si="9"/>
        <v xml:space="preserve"> </v>
      </c>
      <c r="G297" s="142" t="str">
        <f t="shared" si="8"/>
        <v xml:space="preserve"> </v>
      </c>
      <c r="J297" s="11"/>
    </row>
    <row r="298" spans="1:10" ht="15.75" x14ac:dyDescent="0.25">
      <c r="A298" s="11"/>
      <c r="B298" s="11"/>
      <c r="C298" s="11"/>
      <c r="D298" s="11"/>
      <c r="E298" s="22"/>
      <c r="F298" s="817" t="str">
        <f t="shared" si="9"/>
        <v xml:space="preserve"> </v>
      </c>
      <c r="G298" s="142" t="str">
        <f t="shared" si="8"/>
        <v xml:space="preserve"> </v>
      </c>
      <c r="J298" s="11"/>
    </row>
    <row r="299" spans="1:10" ht="15.75" x14ac:dyDescent="0.25">
      <c r="A299" s="11"/>
      <c r="B299" s="11"/>
      <c r="C299" s="11"/>
      <c r="D299" s="11"/>
      <c r="E299" s="22"/>
      <c r="F299" s="817" t="str">
        <f t="shared" si="9"/>
        <v xml:space="preserve"> </v>
      </c>
      <c r="G299" s="142" t="str">
        <f t="shared" si="8"/>
        <v xml:space="preserve"> </v>
      </c>
      <c r="J299" s="11"/>
    </row>
    <row r="300" spans="1:10" ht="15.75" x14ac:dyDescent="0.25">
      <c r="A300" s="11"/>
      <c r="B300" s="11"/>
      <c r="C300" s="11"/>
      <c r="D300" s="11"/>
      <c r="E300" s="22"/>
      <c r="F300" s="817" t="str">
        <f t="shared" si="9"/>
        <v xml:space="preserve"> </v>
      </c>
      <c r="G300" s="142" t="str">
        <f t="shared" si="8"/>
        <v xml:space="preserve"> </v>
      </c>
      <c r="J300" s="11"/>
    </row>
    <row r="301" spans="1:10" ht="15.75" x14ac:dyDescent="0.25">
      <c r="A301" s="11"/>
      <c r="B301" s="11"/>
      <c r="C301" s="11"/>
      <c r="D301" s="11"/>
      <c r="E301" s="22"/>
      <c r="F301" s="817" t="str">
        <f t="shared" si="9"/>
        <v xml:space="preserve"> </v>
      </c>
      <c r="G301" s="142" t="str">
        <f t="shared" si="8"/>
        <v xml:space="preserve"> </v>
      </c>
      <c r="J301" s="11"/>
    </row>
    <row r="302" spans="1:10" ht="15.75" x14ac:dyDescent="0.25">
      <c r="A302" s="11"/>
      <c r="B302" s="11"/>
      <c r="C302" s="11"/>
      <c r="D302" s="11"/>
      <c r="E302" s="22"/>
      <c r="F302" s="817" t="str">
        <f t="shared" si="9"/>
        <v xml:space="preserve"> </v>
      </c>
      <c r="G302" s="142" t="str">
        <f t="shared" si="8"/>
        <v xml:space="preserve"> </v>
      </c>
      <c r="J302" s="11"/>
    </row>
    <row r="303" spans="1:10" ht="15.75" x14ac:dyDescent="0.25">
      <c r="A303" s="11"/>
      <c r="B303" s="11"/>
      <c r="C303" s="11"/>
      <c r="D303" s="11"/>
      <c r="E303" s="22"/>
      <c r="F303" s="817" t="str">
        <f t="shared" si="9"/>
        <v xml:space="preserve"> </v>
      </c>
      <c r="G303" s="142" t="str">
        <f t="shared" si="8"/>
        <v xml:space="preserve"> </v>
      </c>
      <c r="J303" s="11"/>
    </row>
    <row r="304" spans="1:10" ht="15.75" x14ac:dyDescent="0.25">
      <c r="A304" s="11"/>
      <c r="B304" s="11"/>
      <c r="C304" s="11"/>
      <c r="D304" s="11"/>
      <c r="E304" s="22"/>
      <c r="F304" s="817" t="str">
        <f t="shared" si="9"/>
        <v xml:space="preserve"> </v>
      </c>
      <c r="G304" s="142" t="str">
        <f t="shared" si="8"/>
        <v xml:space="preserve"> </v>
      </c>
      <c r="J304" s="11"/>
    </row>
    <row r="305" spans="1:10" ht="15.75" x14ac:dyDescent="0.25">
      <c r="A305" s="11"/>
      <c r="B305" s="11"/>
      <c r="C305" s="11"/>
      <c r="D305" s="11"/>
      <c r="E305" s="22"/>
      <c r="F305" s="817" t="str">
        <f t="shared" si="9"/>
        <v xml:space="preserve"> </v>
      </c>
      <c r="G305" s="142" t="str">
        <f t="shared" si="8"/>
        <v xml:space="preserve"> </v>
      </c>
      <c r="J305" s="11"/>
    </row>
    <row r="306" spans="1:10" ht="15.75" x14ac:dyDescent="0.25">
      <c r="A306" s="11"/>
      <c r="B306" s="11"/>
      <c r="C306" s="11"/>
      <c r="D306" s="11"/>
      <c r="E306" s="22"/>
      <c r="F306" s="817" t="str">
        <f t="shared" si="9"/>
        <v xml:space="preserve"> </v>
      </c>
      <c r="G306" s="142" t="str">
        <f t="shared" si="8"/>
        <v xml:space="preserve"> </v>
      </c>
      <c r="J306" s="11"/>
    </row>
    <row r="307" spans="1:10" ht="15.75" x14ac:dyDescent="0.25">
      <c r="A307" s="11"/>
      <c r="B307" s="11"/>
      <c r="C307" s="11"/>
      <c r="D307" s="11"/>
      <c r="E307" s="22"/>
      <c r="F307" s="817" t="str">
        <f t="shared" si="9"/>
        <v xml:space="preserve"> </v>
      </c>
      <c r="G307" s="142" t="str">
        <f t="shared" si="8"/>
        <v xml:space="preserve"> </v>
      </c>
      <c r="J307" s="11"/>
    </row>
    <row r="308" spans="1:10" ht="15.75" x14ac:dyDescent="0.25">
      <c r="A308" s="11"/>
      <c r="B308" s="11"/>
      <c r="C308" s="11"/>
      <c r="D308" s="11"/>
      <c r="E308" s="22"/>
      <c r="F308" s="817" t="str">
        <f t="shared" si="9"/>
        <v xml:space="preserve"> </v>
      </c>
      <c r="G308" s="142" t="str">
        <f t="shared" si="8"/>
        <v xml:space="preserve"> </v>
      </c>
      <c r="J308" s="11"/>
    </row>
    <row r="309" spans="1:10" ht="15.75" x14ac:dyDescent="0.25">
      <c r="A309" s="11"/>
      <c r="B309" s="11"/>
      <c r="C309" s="11"/>
      <c r="D309" s="11"/>
      <c r="E309" s="22"/>
      <c r="F309" s="817" t="str">
        <f t="shared" si="9"/>
        <v xml:space="preserve"> </v>
      </c>
      <c r="G309" s="142" t="str">
        <f t="shared" si="8"/>
        <v xml:space="preserve"> </v>
      </c>
      <c r="J309" s="11"/>
    </row>
    <row r="310" spans="1:10" ht="15.75" x14ac:dyDescent="0.25">
      <c r="A310" s="11"/>
      <c r="B310" s="11"/>
      <c r="C310" s="11"/>
      <c r="D310" s="11"/>
      <c r="E310" s="22"/>
      <c r="F310" s="817" t="str">
        <f t="shared" si="9"/>
        <v xml:space="preserve"> </v>
      </c>
      <c r="G310" s="142" t="str">
        <f t="shared" si="8"/>
        <v xml:space="preserve"> </v>
      </c>
      <c r="J310" s="11"/>
    </row>
    <row r="311" spans="1:10" ht="15.75" x14ac:dyDescent="0.25">
      <c r="A311" s="11"/>
      <c r="B311" s="11"/>
      <c r="C311" s="11"/>
      <c r="D311" s="11"/>
      <c r="E311" s="22"/>
      <c r="F311" s="817" t="str">
        <f t="shared" si="9"/>
        <v xml:space="preserve"> </v>
      </c>
      <c r="G311" s="142" t="str">
        <f t="shared" si="8"/>
        <v xml:space="preserve"> </v>
      </c>
      <c r="J311" s="11"/>
    </row>
    <row r="312" spans="1:10" ht="15.75" x14ac:dyDescent="0.25">
      <c r="A312" s="11"/>
      <c r="B312" s="11"/>
      <c r="C312" s="11"/>
      <c r="D312" s="11"/>
      <c r="E312" s="22"/>
      <c r="F312" s="817" t="str">
        <f t="shared" si="9"/>
        <v xml:space="preserve"> </v>
      </c>
      <c r="G312" s="142" t="str">
        <f t="shared" si="8"/>
        <v xml:space="preserve"> </v>
      </c>
      <c r="J312" s="11"/>
    </row>
    <row r="313" spans="1:10" ht="15.75" x14ac:dyDescent="0.25">
      <c r="A313" s="11"/>
      <c r="B313" s="11"/>
      <c r="C313" s="11"/>
      <c r="D313" s="11"/>
      <c r="E313" s="22"/>
      <c r="F313" s="817" t="str">
        <f t="shared" si="9"/>
        <v xml:space="preserve"> </v>
      </c>
      <c r="G313" s="142" t="str">
        <f t="shared" si="8"/>
        <v xml:space="preserve"> </v>
      </c>
      <c r="J313" s="11"/>
    </row>
    <row r="314" spans="1:10" ht="15.75" x14ac:dyDescent="0.25">
      <c r="A314" s="11"/>
      <c r="B314" s="11"/>
      <c r="C314" s="11"/>
      <c r="D314" s="11"/>
      <c r="E314" s="22"/>
      <c r="F314" s="817" t="str">
        <f t="shared" si="9"/>
        <v xml:space="preserve"> </v>
      </c>
      <c r="G314" s="142" t="str">
        <f t="shared" si="8"/>
        <v xml:space="preserve"> </v>
      </c>
      <c r="J314" s="11"/>
    </row>
    <row r="315" spans="1:10" ht="15.75" x14ac:dyDescent="0.25">
      <c r="A315" s="11"/>
      <c r="B315" s="11"/>
      <c r="C315" s="11"/>
      <c r="D315" s="11"/>
      <c r="E315" s="22"/>
      <c r="F315" s="817" t="str">
        <f t="shared" si="9"/>
        <v xml:space="preserve"> </v>
      </c>
      <c r="G315" s="142" t="str">
        <f t="shared" si="8"/>
        <v xml:space="preserve"> </v>
      </c>
      <c r="J315" s="11"/>
    </row>
    <row r="316" spans="1:10" ht="15.75" x14ac:dyDescent="0.25">
      <c r="A316" s="11"/>
      <c r="B316" s="11"/>
      <c r="C316" s="11"/>
      <c r="D316" s="11"/>
      <c r="E316" s="22"/>
      <c r="F316" s="817" t="str">
        <f t="shared" si="9"/>
        <v xml:space="preserve"> </v>
      </c>
      <c r="G316" s="142" t="str">
        <f t="shared" si="8"/>
        <v xml:space="preserve"> </v>
      </c>
      <c r="J316" s="11"/>
    </row>
    <row r="317" spans="1:10" ht="15.75" x14ac:dyDescent="0.25">
      <c r="A317" s="11"/>
      <c r="B317" s="11"/>
      <c r="C317" s="11"/>
      <c r="D317" s="11"/>
      <c r="E317" s="22"/>
      <c r="F317" s="817" t="str">
        <f t="shared" si="9"/>
        <v xml:space="preserve"> </v>
      </c>
      <c r="G317" s="142" t="str">
        <f t="shared" si="8"/>
        <v xml:space="preserve"> </v>
      </c>
      <c r="J317" s="11"/>
    </row>
    <row r="318" spans="1:10" ht="15.75" x14ac:dyDescent="0.25">
      <c r="A318" s="11"/>
      <c r="B318" s="11"/>
      <c r="C318" s="11"/>
      <c r="D318" s="11"/>
      <c r="E318" s="22"/>
      <c r="F318" s="817" t="str">
        <f t="shared" si="9"/>
        <v xml:space="preserve"> </v>
      </c>
      <c r="G318" s="142" t="str">
        <f t="shared" si="8"/>
        <v xml:space="preserve"> </v>
      </c>
      <c r="J318" s="11"/>
    </row>
    <row r="319" spans="1:10" ht="15.75" x14ac:dyDescent="0.25">
      <c r="A319" s="11"/>
      <c r="B319" s="11"/>
      <c r="C319" s="11"/>
      <c r="D319" s="11"/>
      <c r="E319" s="22"/>
      <c r="F319" s="817" t="str">
        <f t="shared" si="9"/>
        <v xml:space="preserve"> </v>
      </c>
      <c r="G319" s="142" t="str">
        <f t="shared" si="8"/>
        <v xml:space="preserve"> </v>
      </c>
      <c r="J319" s="11"/>
    </row>
    <row r="320" spans="1:10" ht="15.75" x14ac:dyDescent="0.25">
      <c r="A320" s="11"/>
      <c r="B320" s="11"/>
      <c r="C320" s="11"/>
      <c r="D320" s="11"/>
      <c r="E320" s="22"/>
      <c r="F320" s="817" t="str">
        <f t="shared" si="9"/>
        <v xml:space="preserve"> </v>
      </c>
      <c r="G320" s="142" t="str">
        <f t="shared" si="8"/>
        <v xml:space="preserve"> </v>
      </c>
      <c r="J320" s="11"/>
    </row>
    <row r="321" spans="1:10" ht="15.75" x14ac:dyDescent="0.25">
      <c r="A321" s="11"/>
      <c r="B321" s="11"/>
      <c r="C321" s="11"/>
      <c r="D321" s="11"/>
      <c r="E321" s="22"/>
      <c r="F321" s="817" t="str">
        <f t="shared" si="9"/>
        <v xml:space="preserve"> </v>
      </c>
      <c r="G321" s="142" t="str">
        <f t="shared" si="8"/>
        <v xml:space="preserve"> </v>
      </c>
      <c r="J321" s="11"/>
    </row>
    <row r="322" spans="1:10" ht="15.75" x14ac:dyDescent="0.25">
      <c r="A322" s="11"/>
      <c r="B322" s="11"/>
      <c r="C322" s="11"/>
      <c r="D322" s="11"/>
      <c r="E322" s="22"/>
      <c r="F322" s="817" t="str">
        <f t="shared" si="9"/>
        <v xml:space="preserve"> </v>
      </c>
      <c r="G322" s="142" t="str">
        <f t="shared" si="8"/>
        <v xml:space="preserve"> </v>
      </c>
      <c r="J322" s="11"/>
    </row>
    <row r="323" spans="1:10" ht="15.75" x14ac:dyDescent="0.25">
      <c r="A323" s="11"/>
      <c r="B323" s="11"/>
      <c r="C323" s="11"/>
      <c r="D323" s="11"/>
      <c r="E323" s="22"/>
      <c r="F323" s="817" t="str">
        <f t="shared" si="9"/>
        <v xml:space="preserve"> </v>
      </c>
      <c r="G323" s="142" t="str">
        <f t="shared" si="8"/>
        <v xml:space="preserve"> </v>
      </c>
      <c r="J323" s="11"/>
    </row>
    <row r="324" spans="1:10" ht="15.75" x14ac:dyDescent="0.25">
      <c r="A324" s="11"/>
      <c r="B324" s="11"/>
      <c r="C324" s="11"/>
      <c r="D324" s="11"/>
      <c r="E324" s="22"/>
      <c r="F324" s="817" t="str">
        <f t="shared" si="9"/>
        <v xml:space="preserve"> </v>
      </c>
      <c r="G324" s="142" t="str">
        <f t="shared" si="8"/>
        <v xml:space="preserve"> </v>
      </c>
      <c r="J324" s="11"/>
    </row>
    <row r="325" spans="1:10" ht="15.75" x14ac:dyDescent="0.25">
      <c r="A325" s="11"/>
      <c r="B325" s="11"/>
      <c r="C325" s="11"/>
      <c r="D325" s="11"/>
      <c r="E325" s="22"/>
      <c r="F325" s="817" t="str">
        <f t="shared" si="9"/>
        <v xml:space="preserve"> </v>
      </c>
      <c r="G325" s="142" t="str">
        <f t="shared" si="8"/>
        <v xml:space="preserve"> </v>
      </c>
      <c r="J325" s="11"/>
    </row>
    <row r="326" spans="1:10" ht="15.75" x14ac:dyDescent="0.25">
      <c r="A326" s="11"/>
      <c r="B326" s="11"/>
      <c r="C326" s="11"/>
      <c r="D326" s="11"/>
      <c r="E326" s="22"/>
      <c r="F326" s="817" t="str">
        <f t="shared" si="9"/>
        <v xml:space="preserve"> </v>
      </c>
      <c r="G326" s="142" t="str">
        <f t="shared" si="8"/>
        <v xml:space="preserve"> </v>
      </c>
      <c r="J326" s="11"/>
    </row>
    <row r="327" spans="1:10" ht="15.75" x14ac:dyDescent="0.25">
      <c r="A327" s="11"/>
      <c r="B327" s="11"/>
      <c r="C327" s="11"/>
      <c r="D327" s="11"/>
      <c r="E327" s="22"/>
      <c r="F327" s="817" t="str">
        <f t="shared" si="9"/>
        <v xml:space="preserve"> </v>
      </c>
      <c r="G327" s="142" t="str">
        <f t="shared" si="8"/>
        <v xml:space="preserve"> </v>
      </c>
      <c r="J327" s="11"/>
    </row>
    <row r="328" spans="1:10" ht="15.75" x14ac:dyDescent="0.25">
      <c r="A328" s="11"/>
      <c r="B328" s="11"/>
      <c r="C328" s="11"/>
      <c r="D328" s="11"/>
      <c r="E328" s="22"/>
      <c r="F328" s="817" t="str">
        <f t="shared" si="9"/>
        <v xml:space="preserve"> </v>
      </c>
      <c r="G328" s="142" t="str">
        <f t="shared" si="8"/>
        <v xml:space="preserve"> </v>
      </c>
      <c r="J328" s="11"/>
    </row>
    <row r="329" spans="1:10" ht="15.75" x14ac:dyDescent="0.25">
      <c r="A329" s="11"/>
      <c r="B329" s="11"/>
      <c r="C329" s="11"/>
      <c r="D329" s="11"/>
      <c r="E329" s="22"/>
      <c r="F329" s="817" t="str">
        <f t="shared" si="9"/>
        <v xml:space="preserve"> </v>
      </c>
      <c r="G329" s="142" t="str">
        <f t="shared" ref="G329:G392" si="10">IFERROR(E329/D329%," ")</f>
        <v xml:space="preserve"> </v>
      </c>
      <c r="J329" s="11"/>
    </row>
    <row r="330" spans="1:10" ht="15.75" x14ac:dyDescent="0.25">
      <c r="A330" s="11"/>
      <c r="B330" s="11"/>
      <c r="C330" s="11"/>
      <c r="D330" s="11"/>
      <c r="E330" s="22"/>
      <c r="F330" s="817" t="str">
        <f t="shared" ref="F330:F393" si="11">IF(E330-D330=0," ",E330-D330)</f>
        <v xml:space="preserve"> </v>
      </c>
      <c r="G330" s="142" t="str">
        <f t="shared" si="10"/>
        <v xml:space="preserve"> </v>
      </c>
      <c r="J330" s="11"/>
    </row>
    <row r="331" spans="1:10" ht="15.75" x14ac:dyDescent="0.25">
      <c r="A331" s="11"/>
      <c r="B331" s="11"/>
      <c r="C331" s="11"/>
      <c r="D331" s="11"/>
      <c r="E331" s="22"/>
      <c r="F331" s="817" t="str">
        <f t="shared" si="11"/>
        <v xml:space="preserve"> </v>
      </c>
      <c r="G331" s="142" t="str">
        <f t="shared" si="10"/>
        <v xml:space="preserve"> </v>
      </c>
      <c r="J331" s="11"/>
    </row>
    <row r="332" spans="1:10" ht="15.75" x14ac:dyDescent="0.25">
      <c r="A332" s="11"/>
      <c r="B332" s="11"/>
      <c r="C332" s="11"/>
      <c r="D332" s="11"/>
      <c r="E332" s="22"/>
      <c r="F332" s="817" t="str">
        <f t="shared" si="11"/>
        <v xml:space="preserve"> </v>
      </c>
      <c r="G332" s="142" t="str">
        <f t="shared" si="10"/>
        <v xml:space="preserve"> </v>
      </c>
      <c r="J332" s="11"/>
    </row>
    <row r="333" spans="1:10" ht="15.75" x14ac:dyDescent="0.25">
      <c r="A333" s="11"/>
      <c r="B333" s="11"/>
      <c r="C333" s="11"/>
      <c r="D333" s="11"/>
      <c r="E333" s="22"/>
      <c r="F333" s="817" t="str">
        <f t="shared" si="11"/>
        <v xml:space="preserve"> </v>
      </c>
      <c r="G333" s="142" t="str">
        <f t="shared" si="10"/>
        <v xml:space="preserve"> </v>
      </c>
      <c r="J333" s="11"/>
    </row>
    <row r="334" spans="1:10" ht="15.75" x14ac:dyDescent="0.25">
      <c r="A334" s="11"/>
      <c r="B334" s="11"/>
      <c r="C334" s="11"/>
      <c r="D334" s="11"/>
      <c r="E334" s="22"/>
      <c r="F334" s="817" t="str">
        <f t="shared" si="11"/>
        <v xml:space="preserve"> </v>
      </c>
      <c r="G334" s="142" t="str">
        <f t="shared" si="10"/>
        <v xml:space="preserve"> </v>
      </c>
      <c r="J334" s="11"/>
    </row>
    <row r="335" spans="1:10" ht="15.75" x14ac:dyDescent="0.25">
      <c r="A335" s="11"/>
      <c r="B335" s="11"/>
      <c r="C335" s="11"/>
      <c r="D335" s="11"/>
      <c r="E335" s="22"/>
      <c r="F335" s="817" t="str">
        <f t="shared" si="11"/>
        <v xml:space="preserve"> </v>
      </c>
      <c r="G335" s="142" t="str">
        <f t="shared" si="10"/>
        <v xml:space="preserve"> </v>
      </c>
      <c r="J335" s="11"/>
    </row>
    <row r="336" spans="1:10" ht="15.75" x14ac:dyDescent="0.25">
      <c r="A336" s="11"/>
      <c r="B336" s="11"/>
      <c r="C336" s="11"/>
      <c r="D336" s="11"/>
      <c r="E336" s="22"/>
      <c r="F336" s="817" t="str">
        <f t="shared" si="11"/>
        <v xml:space="preserve"> </v>
      </c>
      <c r="G336" s="142" t="str">
        <f t="shared" si="10"/>
        <v xml:space="preserve"> </v>
      </c>
      <c r="J336" s="11"/>
    </row>
    <row r="337" spans="1:10" ht="15.75" x14ac:dyDescent="0.25">
      <c r="A337" s="11"/>
      <c r="B337" s="11"/>
      <c r="C337" s="11"/>
      <c r="D337" s="11"/>
      <c r="E337" s="22"/>
      <c r="F337" s="817" t="str">
        <f t="shared" si="11"/>
        <v xml:space="preserve"> </v>
      </c>
      <c r="G337" s="142" t="str">
        <f t="shared" si="10"/>
        <v xml:space="preserve"> </v>
      </c>
      <c r="J337" s="11"/>
    </row>
    <row r="338" spans="1:10" ht="15.75" x14ac:dyDescent="0.25">
      <c r="A338" s="11"/>
      <c r="B338" s="11"/>
      <c r="C338" s="11"/>
      <c r="D338" s="11"/>
      <c r="E338" s="22"/>
      <c r="F338" s="817" t="str">
        <f t="shared" si="11"/>
        <v xml:space="preserve"> </v>
      </c>
      <c r="G338" s="142" t="str">
        <f t="shared" si="10"/>
        <v xml:space="preserve"> </v>
      </c>
      <c r="J338" s="11"/>
    </row>
    <row r="339" spans="1:10" ht="15.75" x14ac:dyDescent="0.25">
      <c r="A339" s="11"/>
      <c r="B339" s="11"/>
      <c r="C339" s="11"/>
      <c r="D339" s="11"/>
      <c r="E339" s="22"/>
      <c r="F339" s="817" t="str">
        <f t="shared" si="11"/>
        <v xml:space="preserve"> </v>
      </c>
      <c r="G339" s="142" t="str">
        <f t="shared" si="10"/>
        <v xml:space="preserve"> </v>
      </c>
      <c r="J339" s="11"/>
    </row>
    <row r="340" spans="1:10" ht="15.75" x14ac:dyDescent="0.25">
      <c r="A340" s="11"/>
      <c r="B340" s="11"/>
      <c r="C340" s="11"/>
      <c r="D340" s="11"/>
      <c r="E340" s="22"/>
      <c r="F340" s="817" t="str">
        <f t="shared" si="11"/>
        <v xml:space="preserve"> </v>
      </c>
      <c r="G340" s="142" t="str">
        <f t="shared" si="10"/>
        <v xml:space="preserve"> </v>
      </c>
      <c r="J340" s="11"/>
    </row>
    <row r="341" spans="1:10" ht="15.75" x14ac:dyDescent="0.25">
      <c r="A341" s="11"/>
      <c r="B341" s="11"/>
      <c r="C341" s="11"/>
      <c r="D341" s="11"/>
      <c r="E341" s="22"/>
      <c r="F341" s="817" t="str">
        <f t="shared" si="11"/>
        <v xml:space="preserve"> </v>
      </c>
      <c r="G341" s="142" t="str">
        <f t="shared" si="10"/>
        <v xml:space="preserve"> </v>
      </c>
      <c r="J341" s="11"/>
    </row>
    <row r="342" spans="1:10" ht="15.75" x14ac:dyDescent="0.25">
      <c r="A342" s="11"/>
      <c r="B342" s="11"/>
      <c r="C342" s="11"/>
      <c r="D342" s="11"/>
      <c r="E342" s="22"/>
      <c r="F342" s="817" t="str">
        <f t="shared" si="11"/>
        <v xml:space="preserve"> </v>
      </c>
      <c r="G342" s="142" t="str">
        <f t="shared" si="10"/>
        <v xml:space="preserve"> </v>
      </c>
      <c r="J342" s="11"/>
    </row>
    <row r="343" spans="1:10" ht="15.75" x14ac:dyDescent="0.25">
      <c r="A343" s="11"/>
      <c r="B343" s="11"/>
      <c r="C343" s="11"/>
      <c r="D343" s="11"/>
      <c r="E343" s="22"/>
      <c r="F343" s="817" t="str">
        <f t="shared" si="11"/>
        <v xml:space="preserve"> </v>
      </c>
      <c r="G343" s="142" t="str">
        <f t="shared" si="10"/>
        <v xml:space="preserve"> </v>
      </c>
      <c r="J343" s="11"/>
    </row>
    <row r="344" spans="1:10" ht="15.75" x14ac:dyDescent="0.25">
      <c r="A344" s="11"/>
      <c r="B344" s="11"/>
      <c r="C344" s="11"/>
      <c r="D344" s="11"/>
      <c r="E344" s="22"/>
      <c r="F344" s="817" t="str">
        <f t="shared" si="11"/>
        <v xml:space="preserve"> </v>
      </c>
      <c r="G344" s="142" t="str">
        <f t="shared" si="10"/>
        <v xml:space="preserve"> </v>
      </c>
      <c r="J344" s="11"/>
    </row>
    <row r="345" spans="1:10" ht="15.75" x14ac:dyDescent="0.25">
      <c r="A345" s="11"/>
      <c r="B345" s="11"/>
      <c r="C345" s="11"/>
      <c r="D345" s="11"/>
      <c r="E345" s="22"/>
      <c r="F345" s="817" t="str">
        <f t="shared" si="11"/>
        <v xml:space="preserve"> </v>
      </c>
      <c r="G345" s="142" t="str">
        <f t="shared" si="10"/>
        <v xml:space="preserve"> </v>
      </c>
      <c r="J345" s="11"/>
    </row>
    <row r="346" spans="1:10" ht="15.75" x14ac:dyDescent="0.25">
      <c r="A346" s="11"/>
      <c r="B346" s="11"/>
      <c r="C346" s="11"/>
      <c r="D346" s="11"/>
      <c r="E346" s="22"/>
      <c r="F346" s="817" t="str">
        <f t="shared" si="11"/>
        <v xml:space="preserve"> </v>
      </c>
      <c r="G346" s="142" t="str">
        <f t="shared" si="10"/>
        <v xml:space="preserve"> </v>
      </c>
      <c r="J346" s="11"/>
    </row>
    <row r="347" spans="1:10" ht="15.75" x14ac:dyDescent="0.25">
      <c r="A347" s="11"/>
      <c r="B347" s="11"/>
      <c r="C347" s="11"/>
      <c r="D347" s="11"/>
      <c r="E347" s="22"/>
      <c r="F347" s="817" t="str">
        <f t="shared" si="11"/>
        <v xml:space="preserve"> </v>
      </c>
      <c r="G347" s="142" t="str">
        <f t="shared" si="10"/>
        <v xml:space="preserve"> </v>
      </c>
      <c r="J347" s="11"/>
    </row>
    <row r="348" spans="1:10" ht="15.75" x14ac:dyDescent="0.25">
      <c r="A348" s="11"/>
      <c r="B348" s="11"/>
      <c r="C348" s="11"/>
      <c r="D348" s="11"/>
      <c r="E348" s="22"/>
      <c r="F348" s="817" t="str">
        <f t="shared" si="11"/>
        <v xml:space="preserve"> </v>
      </c>
      <c r="G348" s="142" t="str">
        <f t="shared" si="10"/>
        <v xml:space="preserve"> </v>
      </c>
      <c r="J348" s="11"/>
    </row>
    <row r="349" spans="1:10" ht="15.75" x14ac:dyDescent="0.25">
      <c r="A349" s="11"/>
      <c r="B349" s="11"/>
      <c r="C349" s="11"/>
      <c r="D349" s="11"/>
      <c r="E349" s="22"/>
      <c r="F349" s="817" t="str">
        <f t="shared" si="11"/>
        <v xml:space="preserve"> </v>
      </c>
      <c r="G349" s="142" t="str">
        <f t="shared" si="10"/>
        <v xml:space="preserve"> </v>
      </c>
      <c r="J349" s="11"/>
    </row>
    <row r="350" spans="1:10" ht="15.75" x14ac:dyDescent="0.25">
      <c r="A350" s="11"/>
      <c r="B350" s="11"/>
      <c r="C350" s="11"/>
      <c r="D350" s="11"/>
      <c r="E350" s="22"/>
      <c r="F350" s="817" t="str">
        <f t="shared" si="11"/>
        <v xml:space="preserve"> </v>
      </c>
      <c r="G350" s="142" t="str">
        <f t="shared" si="10"/>
        <v xml:space="preserve"> </v>
      </c>
      <c r="J350" s="11"/>
    </row>
    <row r="351" spans="1:10" ht="15.75" x14ac:dyDescent="0.25">
      <c r="A351" s="11"/>
      <c r="B351" s="11"/>
      <c r="C351" s="11"/>
      <c r="D351" s="11"/>
      <c r="E351" s="22"/>
      <c r="F351" s="817" t="str">
        <f t="shared" si="11"/>
        <v xml:space="preserve"> </v>
      </c>
      <c r="G351" s="142" t="str">
        <f t="shared" si="10"/>
        <v xml:space="preserve"> </v>
      </c>
      <c r="J351" s="11"/>
    </row>
    <row r="352" spans="1:10" ht="15.75" x14ac:dyDescent="0.25">
      <c r="A352" s="11"/>
      <c r="B352" s="11"/>
      <c r="C352" s="11"/>
      <c r="D352" s="11"/>
      <c r="E352" s="22"/>
      <c r="F352" s="817" t="str">
        <f t="shared" si="11"/>
        <v xml:space="preserve"> </v>
      </c>
      <c r="G352" s="142" t="str">
        <f t="shared" si="10"/>
        <v xml:space="preserve"> </v>
      </c>
      <c r="J352" s="11"/>
    </row>
    <row r="353" spans="1:10" ht="15.75" x14ac:dyDescent="0.25">
      <c r="A353" s="11"/>
      <c r="B353" s="11"/>
      <c r="C353" s="11"/>
      <c r="D353" s="11"/>
      <c r="E353" s="22"/>
      <c r="F353" s="817" t="str">
        <f t="shared" si="11"/>
        <v xml:space="preserve"> </v>
      </c>
      <c r="G353" s="142" t="str">
        <f t="shared" si="10"/>
        <v xml:space="preserve"> </v>
      </c>
      <c r="J353" s="11"/>
    </row>
    <row r="354" spans="1:10" ht="15.75" x14ac:dyDescent="0.25">
      <c r="A354" s="11"/>
      <c r="B354" s="11"/>
      <c r="C354" s="11"/>
      <c r="D354" s="11"/>
      <c r="E354" s="22"/>
      <c r="F354" s="817" t="str">
        <f t="shared" si="11"/>
        <v xml:space="preserve"> </v>
      </c>
      <c r="G354" s="142" t="str">
        <f t="shared" si="10"/>
        <v xml:space="preserve"> </v>
      </c>
      <c r="J354" s="11"/>
    </row>
    <row r="355" spans="1:10" ht="15.75" x14ac:dyDescent="0.25">
      <c r="A355" s="11"/>
      <c r="B355" s="11"/>
      <c r="C355" s="11"/>
      <c r="D355" s="11"/>
      <c r="E355" s="22"/>
      <c r="F355" s="817" t="str">
        <f t="shared" si="11"/>
        <v xml:space="preserve"> </v>
      </c>
      <c r="G355" s="142" t="str">
        <f t="shared" si="10"/>
        <v xml:space="preserve"> </v>
      </c>
      <c r="J355" s="11"/>
    </row>
    <row r="356" spans="1:10" ht="15.75" x14ac:dyDescent="0.25">
      <c r="A356" s="11"/>
      <c r="B356" s="11"/>
      <c r="C356" s="11"/>
      <c r="D356" s="11"/>
      <c r="E356" s="22"/>
      <c r="F356" s="817" t="str">
        <f t="shared" si="11"/>
        <v xml:space="preserve"> </v>
      </c>
      <c r="G356" s="142" t="str">
        <f t="shared" si="10"/>
        <v xml:space="preserve"> </v>
      </c>
      <c r="J356" s="11"/>
    </row>
    <row r="357" spans="1:10" ht="15.75" x14ac:dyDescent="0.25">
      <c r="A357" s="11"/>
      <c r="B357" s="11"/>
      <c r="C357" s="11"/>
      <c r="D357" s="11"/>
      <c r="E357" s="22"/>
      <c r="F357" s="817" t="str">
        <f t="shared" si="11"/>
        <v xml:space="preserve"> </v>
      </c>
      <c r="G357" s="142" t="str">
        <f t="shared" si="10"/>
        <v xml:space="preserve"> </v>
      </c>
      <c r="J357" s="11"/>
    </row>
    <row r="358" spans="1:10" ht="15.75" x14ac:dyDescent="0.25">
      <c r="A358" s="11"/>
      <c r="B358" s="11"/>
      <c r="C358" s="11"/>
      <c r="D358" s="11"/>
      <c r="E358" s="22"/>
      <c r="F358" s="817" t="str">
        <f t="shared" si="11"/>
        <v xml:space="preserve"> </v>
      </c>
      <c r="G358" s="142" t="str">
        <f t="shared" si="10"/>
        <v xml:space="preserve"> </v>
      </c>
      <c r="J358" s="11"/>
    </row>
    <row r="359" spans="1:10" ht="15.75" x14ac:dyDescent="0.25">
      <c r="A359" s="11"/>
      <c r="B359" s="11"/>
      <c r="C359" s="11"/>
      <c r="D359" s="11"/>
      <c r="E359" s="22"/>
      <c r="F359" s="817" t="str">
        <f t="shared" si="11"/>
        <v xml:space="preserve"> </v>
      </c>
      <c r="G359" s="142" t="str">
        <f t="shared" si="10"/>
        <v xml:space="preserve"> </v>
      </c>
      <c r="J359" s="11"/>
    </row>
    <row r="360" spans="1:10" ht="15.75" x14ac:dyDescent="0.25">
      <c r="A360" s="11"/>
      <c r="B360" s="11"/>
      <c r="C360" s="11"/>
      <c r="D360" s="11"/>
      <c r="E360" s="22"/>
      <c r="F360" s="817" t="str">
        <f t="shared" si="11"/>
        <v xml:space="preserve"> </v>
      </c>
      <c r="G360" s="142" t="str">
        <f t="shared" si="10"/>
        <v xml:space="preserve"> </v>
      </c>
      <c r="J360" s="11"/>
    </row>
    <row r="361" spans="1:10" ht="15.75" x14ac:dyDescent="0.25">
      <c r="A361" s="11"/>
      <c r="B361" s="11"/>
      <c r="C361" s="11"/>
      <c r="D361" s="11"/>
      <c r="E361" s="22"/>
      <c r="F361" s="817" t="str">
        <f t="shared" si="11"/>
        <v xml:space="preserve"> </v>
      </c>
      <c r="G361" s="142" t="str">
        <f t="shared" si="10"/>
        <v xml:space="preserve"> </v>
      </c>
      <c r="J361" s="11"/>
    </row>
    <row r="362" spans="1:10" ht="15.75" x14ac:dyDescent="0.25">
      <c r="A362" s="11"/>
      <c r="B362" s="11"/>
      <c r="C362" s="11"/>
      <c r="D362" s="11"/>
      <c r="E362" s="22"/>
      <c r="F362" s="817" t="str">
        <f t="shared" si="11"/>
        <v xml:space="preserve"> </v>
      </c>
      <c r="G362" s="142" t="str">
        <f t="shared" si="10"/>
        <v xml:space="preserve"> </v>
      </c>
      <c r="J362" s="11"/>
    </row>
    <row r="363" spans="1:10" ht="15.75" x14ac:dyDescent="0.25">
      <c r="A363" s="11"/>
      <c r="B363" s="11"/>
      <c r="C363" s="11"/>
      <c r="D363" s="11"/>
      <c r="E363" s="22"/>
      <c r="F363" s="817" t="str">
        <f t="shared" si="11"/>
        <v xml:space="preserve"> </v>
      </c>
      <c r="G363" s="142" t="str">
        <f t="shared" si="10"/>
        <v xml:space="preserve"> </v>
      </c>
      <c r="J363" s="11"/>
    </row>
    <row r="364" spans="1:10" ht="15.75" x14ac:dyDescent="0.25">
      <c r="A364" s="11"/>
      <c r="B364" s="11"/>
      <c r="C364" s="11"/>
      <c r="D364" s="11"/>
      <c r="E364" s="22"/>
      <c r="F364" s="817" t="str">
        <f t="shared" si="11"/>
        <v xml:space="preserve"> </v>
      </c>
      <c r="G364" s="142" t="str">
        <f t="shared" si="10"/>
        <v xml:space="preserve"> </v>
      </c>
      <c r="J364" s="11"/>
    </row>
    <row r="365" spans="1:10" ht="15.75" x14ac:dyDescent="0.25">
      <c r="A365" s="11"/>
      <c r="B365" s="11"/>
      <c r="C365" s="11"/>
      <c r="D365" s="11"/>
      <c r="E365" s="22"/>
      <c r="F365" s="817" t="str">
        <f t="shared" si="11"/>
        <v xml:space="preserve"> </v>
      </c>
      <c r="G365" s="142" t="str">
        <f t="shared" si="10"/>
        <v xml:space="preserve"> </v>
      </c>
      <c r="J365" s="11"/>
    </row>
    <row r="366" spans="1:10" ht="15.75" x14ac:dyDescent="0.25">
      <c r="A366" s="11"/>
      <c r="B366" s="11"/>
      <c r="C366" s="11"/>
      <c r="D366" s="11"/>
      <c r="E366" s="22"/>
      <c r="F366" s="817" t="str">
        <f t="shared" si="11"/>
        <v xml:space="preserve"> </v>
      </c>
      <c r="G366" s="142" t="str">
        <f t="shared" si="10"/>
        <v xml:space="preserve"> </v>
      </c>
      <c r="J366" s="11"/>
    </row>
    <row r="367" spans="1:10" ht="15.75" x14ac:dyDescent="0.25">
      <c r="A367" s="11"/>
      <c r="B367" s="11"/>
      <c r="C367" s="11"/>
      <c r="D367" s="11"/>
      <c r="E367" s="22"/>
      <c r="F367" s="817" t="str">
        <f t="shared" si="11"/>
        <v xml:space="preserve"> </v>
      </c>
      <c r="G367" s="142" t="str">
        <f t="shared" si="10"/>
        <v xml:space="preserve"> </v>
      </c>
      <c r="J367" s="11"/>
    </row>
    <row r="368" spans="1:10" ht="15.75" x14ac:dyDescent="0.25">
      <c r="A368" s="11"/>
      <c r="B368" s="11"/>
      <c r="C368" s="11"/>
      <c r="D368" s="11"/>
      <c r="E368" s="22"/>
      <c r="F368" s="817" t="str">
        <f t="shared" si="11"/>
        <v xml:space="preserve"> </v>
      </c>
      <c r="G368" s="142" t="str">
        <f t="shared" si="10"/>
        <v xml:space="preserve"> </v>
      </c>
      <c r="J368" s="11"/>
    </row>
    <row r="369" spans="1:10" ht="15.75" x14ac:dyDescent="0.25">
      <c r="A369" s="11"/>
      <c r="B369" s="11"/>
      <c r="C369" s="11"/>
      <c r="D369" s="11"/>
      <c r="E369" s="22"/>
      <c r="F369" s="817" t="str">
        <f t="shared" si="11"/>
        <v xml:space="preserve"> </v>
      </c>
      <c r="G369" s="142" t="str">
        <f t="shared" si="10"/>
        <v xml:space="preserve"> </v>
      </c>
      <c r="J369" s="11"/>
    </row>
    <row r="370" spans="1:10" ht="15.75" x14ac:dyDescent="0.25">
      <c r="A370" s="11"/>
      <c r="B370" s="11"/>
      <c r="C370" s="11"/>
      <c r="D370" s="11"/>
      <c r="E370" s="22"/>
      <c r="F370" s="817" t="str">
        <f t="shared" si="11"/>
        <v xml:space="preserve"> </v>
      </c>
      <c r="G370" s="142" t="str">
        <f t="shared" si="10"/>
        <v xml:space="preserve"> </v>
      </c>
      <c r="J370" s="11"/>
    </row>
    <row r="371" spans="1:10" ht="15.75" x14ac:dyDescent="0.25">
      <c r="A371" s="11"/>
      <c r="B371" s="11"/>
      <c r="C371" s="11"/>
      <c r="D371" s="11"/>
      <c r="E371" s="22"/>
      <c r="F371" s="817" t="str">
        <f t="shared" si="11"/>
        <v xml:space="preserve"> </v>
      </c>
      <c r="G371" s="142" t="str">
        <f t="shared" si="10"/>
        <v xml:space="preserve"> </v>
      </c>
      <c r="J371" s="11"/>
    </row>
    <row r="372" spans="1:10" ht="15.75" x14ac:dyDescent="0.25">
      <c r="A372" s="11"/>
      <c r="B372" s="11"/>
      <c r="C372" s="11"/>
      <c r="D372" s="11"/>
      <c r="E372" s="22"/>
      <c r="F372" s="817" t="str">
        <f t="shared" si="11"/>
        <v xml:space="preserve"> </v>
      </c>
      <c r="G372" s="142" t="str">
        <f t="shared" si="10"/>
        <v xml:space="preserve"> </v>
      </c>
      <c r="J372" s="11"/>
    </row>
    <row r="373" spans="1:10" ht="15.75" x14ac:dyDescent="0.25">
      <c r="A373" s="11"/>
      <c r="B373" s="11"/>
      <c r="C373" s="11"/>
      <c r="D373" s="11"/>
      <c r="E373" s="22"/>
      <c r="F373" s="817" t="str">
        <f t="shared" si="11"/>
        <v xml:space="preserve"> </v>
      </c>
      <c r="G373" s="142" t="str">
        <f t="shared" si="10"/>
        <v xml:space="preserve"> </v>
      </c>
      <c r="J373" s="11"/>
    </row>
    <row r="374" spans="1:10" ht="15.75" x14ac:dyDescent="0.25">
      <c r="A374" s="11"/>
      <c r="B374" s="11"/>
      <c r="C374" s="11"/>
      <c r="D374" s="11"/>
      <c r="E374" s="22"/>
      <c r="F374" s="817" t="str">
        <f t="shared" si="11"/>
        <v xml:space="preserve"> </v>
      </c>
      <c r="G374" s="142" t="str">
        <f t="shared" si="10"/>
        <v xml:space="preserve"> </v>
      </c>
      <c r="J374" s="11"/>
    </row>
    <row r="375" spans="1:10" ht="15.75" x14ac:dyDescent="0.25">
      <c r="A375" s="11"/>
      <c r="B375" s="11"/>
      <c r="C375" s="11"/>
      <c r="D375" s="11"/>
      <c r="E375" s="22"/>
      <c r="F375" s="817" t="str">
        <f t="shared" si="11"/>
        <v xml:space="preserve"> </v>
      </c>
      <c r="G375" s="142" t="str">
        <f t="shared" si="10"/>
        <v xml:space="preserve"> </v>
      </c>
      <c r="J375" s="11"/>
    </row>
    <row r="376" spans="1:10" ht="15.75" x14ac:dyDescent="0.25">
      <c r="A376" s="11"/>
      <c r="B376" s="11"/>
      <c r="C376" s="11"/>
      <c r="D376" s="11"/>
      <c r="E376" s="22"/>
      <c r="F376" s="817" t="str">
        <f t="shared" si="11"/>
        <v xml:space="preserve"> </v>
      </c>
      <c r="G376" s="142" t="str">
        <f t="shared" si="10"/>
        <v xml:space="preserve"> </v>
      </c>
      <c r="J376" s="11"/>
    </row>
    <row r="377" spans="1:10" ht="15.75" x14ac:dyDescent="0.25">
      <c r="A377" s="11"/>
      <c r="B377" s="11"/>
      <c r="C377" s="11"/>
      <c r="D377" s="11"/>
      <c r="E377" s="22"/>
      <c r="F377" s="817" t="str">
        <f t="shared" si="11"/>
        <v xml:space="preserve"> </v>
      </c>
      <c r="G377" s="142" t="str">
        <f t="shared" si="10"/>
        <v xml:space="preserve"> </v>
      </c>
      <c r="J377" s="11"/>
    </row>
    <row r="378" spans="1:10" ht="15.75" x14ac:dyDescent="0.25">
      <c r="A378" s="11"/>
      <c r="B378" s="11"/>
      <c r="C378" s="11"/>
      <c r="D378" s="11"/>
      <c r="E378" s="22"/>
      <c r="F378" s="817" t="str">
        <f t="shared" si="11"/>
        <v xml:space="preserve"> </v>
      </c>
      <c r="G378" s="142" t="str">
        <f t="shared" si="10"/>
        <v xml:space="preserve"> </v>
      </c>
      <c r="J378" s="11"/>
    </row>
    <row r="379" spans="1:10" ht="15.75" x14ac:dyDescent="0.25">
      <c r="A379" s="11"/>
      <c r="B379" s="11"/>
      <c r="C379" s="11"/>
      <c r="D379" s="11"/>
      <c r="E379" s="22"/>
      <c r="F379" s="817" t="str">
        <f t="shared" si="11"/>
        <v xml:space="preserve"> </v>
      </c>
      <c r="G379" s="142" t="str">
        <f t="shared" si="10"/>
        <v xml:space="preserve"> </v>
      </c>
      <c r="J379" s="11"/>
    </row>
    <row r="380" spans="1:10" ht="15.75" x14ac:dyDescent="0.25">
      <c r="A380" s="11"/>
      <c r="B380" s="11"/>
      <c r="C380" s="11"/>
      <c r="D380" s="11"/>
      <c r="E380" s="22"/>
      <c r="F380" s="817" t="str">
        <f t="shared" si="11"/>
        <v xml:space="preserve"> </v>
      </c>
      <c r="G380" s="142" t="str">
        <f t="shared" si="10"/>
        <v xml:space="preserve"> </v>
      </c>
      <c r="J380" s="11"/>
    </row>
    <row r="381" spans="1:10" ht="15.75" x14ac:dyDescent="0.25">
      <c r="A381" s="11"/>
      <c r="B381" s="11"/>
      <c r="C381" s="11"/>
      <c r="D381" s="11"/>
      <c r="E381" s="22"/>
      <c r="F381" s="817" t="str">
        <f t="shared" si="11"/>
        <v xml:space="preserve"> </v>
      </c>
      <c r="G381" s="142" t="str">
        <f t="shared" si="10"/>
        <v xml:space="preserve"> </v>
      </c>
      <c r="J381" s="11"/>
    </row>
    <row r="382" spans="1:10" ht="15.75" x14ac:dyDescent="0.25">
      <c r="A382" s="11"/>
      <c r="B382" s="11"/>
      <c r="C382" s="11"/>
      <c r="D382" s="11"/>
      <c r="E382" s="22"/>
      <c r="F382" s="817" t="str">
        <f t="shared" si="11"/>
        <v xml:space="preserve"> </v>
      </c>
      <c r="G382" s="142" t="str">
        <f t="shared" si="10"/>
        <v xml:space="preserve"> </v>
      </c>
      <c r="J382" s="11"/>
    </row>
    <row r="383" spans="1:10" ht="15.75" x14ac:dyDescent="0.25">
      <c r="A383" s="11"/>
      <c r="B383" s="11"/>
      <c r="C383" s="11"/>
      <c r="D383" s="11"/>
      <c r="E383" s="22"/>
      <c r="F383" s="817" t="str">
        <f t="shared" si="11"/>
        <v xml:space="preserve"> </v>
      </c>
      <c r="G383" s="142" t="str">
        <f t="shared" si="10"/>
        <v xml:space="preserve"> </v>
      </c>
      <c r="J383" s="11"/>
    </row>
    <row r="384" spans="1:10" ht="15.75" x14ac:dyDescent="0.25">
      <c r="A384" s="11"/>
      <c r="B384" s="11"/>
      <c r="C384" s="11"/>
      <c r="D384" s="11"/>
      <c r="E384" s="22"/>
      <c r="F384" s="817" t="str">
        <f t="shared" si="11"/>
        <v xml:space="preserve"> </v>
      </c>
      <c r="G384" s="142" t="str">
        <f t="shared" si="10"/>
        <v xml:space="preserve"> </v>
      </c>
      <c r="J384" s="11"/>
    </row>
    <row r="385" spans="1:10" ht="15.75" x14ac:dyDescent="0.25">
      <c r="A385" s="11"/>
      <c r="B385" s="11"/>
      <c r="C385" s="11"/>
      <c r="D385" s="11"/>
      <c r="E385" s="22"/>
      <c r="F385" s="817" t="str">
        <f t="shared" si="11"/>
        <v xml:space="preserve"> </v>
      </c>
      <c r="G385" s="142" t="str">
        <f t="shared" si="10"/>
        <v xml:space="preserve"> </v>
      </c>
      <c r="J385" s="11"/>
    </row>
    <row r="386" spans="1:10" ht="15.75" x14ac:dyDescent="0.25">
      <c r="A386" s="11"/>
      <c r="B386" s="11"/>
      <c r="C386" s="11"/>
      <c r="D386" s="11"/>
      <c r="E386" s="22"/>
      <c r="F386" s="817" t="str">
        <f t="shared" si="11"/>
        <v xml:space="preserve"> </v>
      </c>
      <c r="G386" s="142" t="str">
        <f t="shared" si="10"/>
        <v xml:space="preserve"> </v>
      </c>
      <c r="J386" s="11"/>
    </row>
    <row r="387" spans="1:10" ht="15.75" x14ac:dyDescent="0.25">
      <c r="A387" s="11"/>
      <c r="B387" s="11"/>
      <c r="C387" s="11"/>
      <c r="D387" s="11"/>
      <c r="E387" s="22"/>
      <c r="F387" s="817" t="str">
        <f t="shared" si="11"/>
        <v xml:space="preserve"> </v>
      </c>
      <c r="G387" s="142" t="str">
        <f t="shared" si="10"/>
        <v xml:space="preserve"> </v>
      </c>
      <c r="J387" s="11"/>
    </row>
    <row r="388" spans="1:10" ht="15.75" x14ac:dyDescent="0.25">
      <c r="A388" s="11"/>
      <c r="B388" s="11"/>
      <c r="C388" s="11"/>
      <c r="D388" s="11"/>
      <c r="E388" s="22"/>
      <c r="F388" s="817" t="str">
        <f t="shared" si="11"/>
        <v xml:space="preserve"> </v>
      </c>
      <c r="G388" s="142" t="str">
        <f t="shared" si="10"/>
        <v xml:space="preserve"> </v>
      </c>
      <c r="J388" s="11"/>
    </row>
    <row r="389" spans="1:10" ht="15.75" x14ac:dyDescent="0.25">
      <c r="A389" s="11"/>
      <c r="B389" s="11"/>
      <c r="C389" s="11"/>
      <c r="D389" s="11"/>
      <c r="E389" s="22"/>
      <c r="F389" s="817" t="str">
        <f t="shared" si="11"/>
        <v xml:space="preserve"> </v>
      </c>
      <c r="G389" s="142" t="str">
        <f t="shared" si="10"/>
        <v xml:space="preserve"> </v>
      </c>
      <c r="J389" s="11"/>
    </row>
    <row r="390" spans="1:10" ht="15.75" x14ac:dyDescent="0.25">
      <c r="A390" s="11"/>
      <c r="B390" s="11"/>
      <c r="C390" s="11"/>
      <c r="D390" s="11"/>
      <c r="E390" s="22"/>
      <c r="F390" s="817" t="str">
        <f t="shared" si="11"/>
        <v xml:space="preserve"> </v>
      </c>
      <c r="G390" s="142" t="str">
        <f t="shared" si="10"/>
        <v xml:space="preserve"> </v>
      </c>
      <c r="J390" s="11"/>
    </row>
    <row r="391" spans="1:10" ht="15.75" x14ac:dyDescent="0.25">
      <c r="A391" s="11"/>
      <c r="B391" s="11"/>
      <c r="C391" s="11"/>
      <c r="D391" s="11"/>
      <c r="E391" s="22"/>
      <c r="F391" s="817" t="str">
        <f t="shared" si="11"/>
        <v xml:space="preserve"> </v>
      </c>
      <c r="G391" s="142" t="str">
        <f t="shared" si="10"/>
        <v xml:space="preserve"> </v>
      </c>
      <c r="J391" s="11"/>
    </row>
    <row r="392" spans="1:10" ht="15.75" x14ac:dyDescent="0.25">
      <c r="A392" s="11"/>
      <c r="B392" s="11"/>
      <c r="C392" s="11"/>
      <c r="D392" s="11"/>
      <c r="E392" s="22"/>
      <c r="F392" s="817" t="str">
        <f t="shared" si="11"/>
        <v xml:space="preserve"> </v>
      </c>
      <c r="G392" s="142" t="str">
        <f t="shared" si="10"/>
        <v xml:space="preserve"> </v>
      </c>
      <c r="J392" s="11"/>
    </row>
    <row r="393" spans="1:10" ht="15.75" x14ac:dyDescent="0.25">
      <c r="A393" s="11"/>
      <c r="B393" s="11"/>
      <c r="C393" s="11"/>
      <c r="D393" s="11"/>
      <c r="E393" s="22"/>
      <c r="F393" s="817" t="str">
        <f t="shared" si="11"/>
        <v xml:space="preserve"> </v>
      </c>
      <c r="G393" s="142" t="str">
        <f t="shared" ref="G393:G400" si="12">IFERROR(E393/D393%," ")</f>
        <v xml:space="preserve"> </v>
      </c>
      <c r="J393" s="11"/>
    </row>
    <row r="394" spans="1:10" ht="15.75" x14ac:dyDescent="0.25">
      <c r="A394" s="11"/>
      <c r="B394" s="11"/>
      <c r="C394" s="11"/>
      <c r="D394" s="11"/>
      <c r="E394" s="22"/>
      <c r="F394" s="817" t="str">
        <f t="shared" ref="F394:F400" si="13">IF(E394-D394=0," ",E394-D394)</f>
        <v xml:space="preserve"> </v>
      </c>
      <c r="G394" s="142" t="str">
        <f t="shared" si="12"/>
        <v xml:space="preserve"> </v>
      </c>
      <c r="J394" s="11"/>
    </row>
    <row r="395" spans="1:10" ht="15.75" x14ac:dyDescent="0.25">
      <c r="A395" s="11"/>
      <c r="B395" s="11"/>
      <c r="C395" s="11"/>
      <c r="D395" s="11"/>
      <c r="E395" s="22"/>
      <c r="F395" s="817" t="str">
        <f t="shared" si="13"/>
        <v xml:space="preserve"> </v>
      </c>
      <c r="G395" s="142" t="str">
        <f t="shared" si="12"/>
        <v xml:space="preserve"> </v>
      </c>
      <c r="J395" s="11"/>
    </row>
    <row r="396" spans="1:10" ht="15.75" x14ac:dyDescent="0.25">
      <c r="A396" s="11"/>
      <c r="B396" s="11"/>
      <c r="C396" s="11"/>
      <c r="D396" s="11"/>
      <c r="E396" s="22"/>
      <c r="F396" s="817" t="str">
        <f t="shared" si="13"/>
        <v xml:space="preserve"> </v>
      </c>
      <c r="G396" s="142" t="str">
        <f t="shared" si="12"/>
        <v xml:space="preserve"> </v>
      </c>
      <c r="J396" s="11"/>
    </row>
    <row r="397" spans="1:10" ht="15.75" x14ac:dyDescent="0.25">
      <c r="A397" s="11"/>
      <c r="B397" s="11"/>
      <c r="C397" s="11"/>
      <c r="D397" s="11"/>
      <c r="E397" s="22"/>
      <c r="F397" s="817" t="str">
        <f t="shared" si="13"/>
        <v xml:space="preserve"> </v>
      </c>
      <c r="G397" s="142" t="str">
        <f t="shared" si="12"/>
        <v xml:space="preserve"> </v>
      </c>
      <c r="J397" s="11"/>
    </row>
    <row r="398" spans="1:10" ht="15.75" x14ac:dyDescent="0.25">
      <c r="A398" s="11"/>
      <c r="B398" s="11"/>
      <c r="C398" s="11"/>
      <c r="D398" s="11"/>
      <c r="E398" s="22"/>
      <c r="F398" s="817" t="str">
        <f t="shared" si="13"/>
        <v xml:space="preserve"> </v>
      </c>
      <c r="G398" s="142" t="str">
        <f t="shared" si="12"/>
        <v xml:space="preserve"> </v>
      </c>
      <c r="J398" s="11"/>
    </row>
    <row r="399" spans="1:10" ht="15.75" x14ac:dyDescent="0.25">
      <c r="A399" s="11"/>
      <c r="B399" s="11"/>
      <c r="C399" s="11"/>
      <c r="D399" s="11"/>
      <c r="E399" s="22"/>
      <c r="F399" s="817" t="str">
        <f t="shared" si="13"/>
        <v xml:space="preserve"> </v>
      </c>
      <c r="G399" s="142" t="str">
        <f t="shared" si="12"/>
        <v xml:space="preserve"> </v>
      </c>
      <c r="J399" s="11"/>
    </row>
    <row r="400" spans="1:10" ht="15.7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 xr:uid="{CDA58AEE-AD7B-47AE-BA41-616D2DF5F6FC}"/>
  </hyperlinks>
  <pageMargins left="0.70866141732283472" right="0.70866141732283472" top="0.70866141732283472" bottom="0.70866141732283472" header="0.51181102362204722" footer="0.31496062992125984"/>
  <pageSetup paperSize="9" scale="96" orientation="portrait" r:id="rId1"/>
  <headerFooter alignWithMargins="0">
    <oddFooter>&amp;L&amp;"Arial Narrow,Normál"&amp;8&amp;F/KM-AI-03&amp;C&amp;"Arial Narrow,Normál"&amp;8&amp;P/&amp;N&amp;R&amp;"Arial Narrow,Normál"&amp;8DigitAudit/Beszámoló</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Munka19">
    <tabColor rgb="FFFFC000"/>
    <pageSetUpPr fitToPage="1"/>
  </sheetPr>
  <dimension ref="A1:L102"/>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5.875" style="52" customWidth="1"/>
    <col min="7" max="16384" width="9" style="52"/>
  </cols>
  <sheetData>
    <row r="1" spans="1:12" ht="18" customHeight="1" x14ac:dyDescent="0.3">
      <c r="A1" s="79" t="s">
        <v>106</v>
      </c>
      <c r="B1" s="80"/>
      <c r="C1" s="53"/>
      <c r="D1" s="53"/>
      <c r="E1" s="53"/>
      <c r="H1" s="82"/>
    </row>
    <row r="2" spans="1:12" ht="18" customHeight="1" x14ac:dyDescent="0.3">
      <c r="A2" s="83"/>
      <c r="B2" s="1023">
        <f>C21</f>
        <v>0</v>
      </c>
      <c r="C2" s="83"/>
      <c r="D2" s="803" t="str">
        <f>G15</f>
        <v>NINCS FK. ADAT</v>
      </c>
      <c r="E2" s="803" t="str">
        <f>G17</f>
        <v>Ide írja a következtetés szövegét</v>
      </c>
      <c r="F2" s="48" t="s">
        <v>32</v>
      </c>
      <c r="H2" s="85"/>
    </row>
    <row r="3" spans="1:12" ht="18" customHeight="1" x14ac:dyDescent="0.3">
      <c r="A3" s="83"/>
      <c r="B3" s="195" t="s">
        <v>151</v>
      </c>
      <c r="C3" s="53"/>
      <c r="D3" s="53"/>
      <c r="E3" s="53"/>
      <c r="F3" s="730" t="s">
        <v>660</v>
      </c>
      <c r="G3" s="122" t="s">
        <v>34</v>
      </c>
      <c r="H3" s="85"/>
    </row>
    <row r="4" spans="1:12" ht="18" customHeight="1" x14ac:dyDescent="0.3">
      <c r="A4" s="83"/>
      <c r="B4" s="53"/>
      <c r="C4" s="53"/>
      <c r="D4" s="53"/>
      <c r="E4" s="53"/>
      <c r="F4" s="76" t="s">
        <v>106</v>
      </c>
      <c r="G4" s="122" t="s">
        <v>151</v>
      </c>
      <c r="H4" s="85"/>
    </row>
    <row r="5" spans="1:12" ht="18" customHeight="1" x14ac:dyDescent="0.3">
      <c r="A5" s="87">
        <f>Alapa!C17</f>
        <v>0</v>
      </c>
      <c r="B5" s="88"/>
      <c r="C5" s="87" t="s">
        <v>1</v>
      </c>
      <c r="D5" s="768">
        <f>Alapa!C15</f>
        <v>0</v>
      </c>
      <c r="E5" s="89"/>
      <c r="F5" s="76" t="s">
        <v>107</v>
      </c>
      <c r="G5" s="122" t="s">
        <v>9</v>
      </c>
      <c r="H5" s="85"/>
    </row>
    <row r="6" spans="1:12" ht="18" customHeight="1" x14ac:dyDescent="0.3">
      <c r="A6" s="87" t="str">
        <f>"Fordulónap: "&amp;Alapa!C12</f>
        <v xml:space="preserve">Fordulónap: </v>
      </c>
      <c r="B6" s="88"/>
      <c r="C6" s="87" t="s">
        <v>2</v>
      </c>
      <c r="D6" s="554" t="str">
        <f>IFERROR(VLOOKUP(G11,Alapa!$K$2:$M$11,3),"")</f>
        <v/>
      </c>
      <c r="E6" s="89"/>
      <c r="F6" s="76" t="s">
        <v>108</v>
      </c>
      <c r="G6" s="122" t="s">
        <v>556</v>
      </c>
      <c r="H6" s="85"/>
    </row>
    <row r="7" spans="1:12" ht="18" customHeight="1" x14ac:dyDescent="0.3">
      <c r="A7" s="83"/>
      <c r="B7" s="53"/>
      <c r="C7" s="87" t="s">
        <v>10</v>
      </c>
      <c r="D7" s="124" t="str">
        <f>IF(Alapa!$M$2=0," ",Alapa!$M$2)</f>
        <v xml:space="preserve"> </v>
      </c>
      <c r="E7" s="89"/>
      <c r="F7" s="76" t="s">
        <v>109</v>
      </c>
      <c r="G7" s="122" t="s">
        <v>557</v>
      </c>
      <c r="H7" s="92"/>
    </row>
    <row r="8" spans="1:12" ht="18" customHeight="1" x14ac:dyDescent="0.3">
      <c r="A8" s="96"/>
      <c r="B8" s="97"/>
      <c r="C8" s="98"/>
      <c r="D8" s="98"/>
      <c r="E8" s="98"/>
      <c r="F8" s="76" t="s">
        <v>110</v>
      </c>
      <c r="G8" s="122" t="s">
        <v>558</v>
      </c>
      <c r="H8" s="95"/>
    </row>
    <row r="9" spans="1:12" ht="18" customHeight="1" x14ac:dyDescent="0.3">
      <c r="A9" s="96"/>
      <c r="B9" s="97"/>
      <c r="C9" s="98"/>
      <c r="D9" s="98"/>
      <c r="E9" s="98"/>
      <c r="F9" s="76" t="s">
        <v>111</v>
      </c>
      <c r="G9" s="122" t="s">
        <v>559</v>
      </c>
      <c r="H9" s="95"/>
    </row>
    <row r="10" spans="1:12" ht="18" customHeight="1" thickBot="1" x14ac:dyDescent="0.35">
      <c r="A10" s="99" t="s">
        <v>560</v>
      </c>
      <c r="B10" s="96"/>
      <c r="C10" s="100" t="str">
        <f>IF(D19=0,"NINCS FK. ADAT",IF(C19=0,"NINCS ANALITIKA",IF(C21=0,"EGYEZIK","NEM EGYEZIK !")))</f>
        <v>NINCS FK. ADAT</v>
      </c>
      <c r="D10" s="98"/>
      <c r="E10" s="98"/>
      <c r="F10" s="76" t="s">
        <v>112</v>
      </c>
      <c r="G10" s="122" t="s">
        <v>165</v>
      </c>
      <c r="H10" s="95"/>
    </row>
    <row r="11" spans="1:12" ht="18" customHeight="1" thickBot="1" x14ac:dyDescent="0.35">
      <c r="A11" s="96"/>
      <c r="B11" s="101"/>
      <c r="C11" s="102" t="s">
        <v>196</v>
      </c>
      <c r="D11" s="102" t="s">
        <v>196</v>
      </c>
      <c r="E11" s="102" t="s">
        <v>197</v>
      </c>
      <c r="F11" s="555" t="s">
        <v>2</v>
      </c>
      <c r="G11" s="673">
        <v>2</v>
      </c>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561</v>
      </c>
      <c r="C13" s="109"/>
      <c r="D13" s="1126">
        <f>Import_M!H34</f>
        <v>0</v>
      </c>
      <c r="E13" s="1125">
        <f>Import_M!F34</f>
        <v>0</v>
      </c>
      <c r="F13" s="95"/>
      <c r="G13" s="95"/>
      <c r="H13" s="95"/>
    </row>
    <row r="14" spans="1:12" ht="18" customHeight="1" x14ac:dyDescent="0.3">
      <c r="A14" s="112" t="s">
        <v>203</v>
      </c>
      <c r="B14" s="113" t="s">
        <v>562</v>
      </c>
      <c r="C14" s="114"/>
      <c r="D14" s="1126">
        <f>Import_M!H35</f>
        <v>0</v>
      </c>
      <c r="E14" s="1125">
        <f>Import_M!F35</f>
        <v>0</v>
      </c>
      <c r="F14" s="95"/>
      <c r="G14" s="15" t="s">
        <v>185</v>
      </c>
      <c r="H14" s="36"/>
      <c r="I14" s="36"/>
      <c r="J14" s="36"/>
      <c r="K14" s="36"/>
      <c r="L14" s="12"/>
    </row>
    <row r="15" spans="1:12" ht="18" customHeight="1" x14ac:dyDescent="0.3">
      <c r="A15" s="107" t="s">
        <v>205</v>
      </c>
      <c r="B15" s="113" t="s">
        <v>563</v>
      </c>
      <c r="C15" s="114"/>
      <c r="D15" s="1126">
        <f>Import_M!H36</f>
        <v>0</v>
      </c>
      <c r="E15" s="1125">
        <f>Import_M!F36</f>
        <v>0</v>
      </c>
      <c r="F15" s="95"/>
      <c r="G15" s="68" t="str">
        <f>C10</f>
        <v>NINCS FK. ADAT</v>
      </c>
      <c r="H15" s="23"/>
      <c r="I15" s="23"/>
      <c r="J15" s="17"/>
      <c r="K15" s="17"/>
      <c r="L15" s="18"/>
    </row>
    <row r="16" spans="1:12" ht="18" customHeight="1" x14ac:dyDescent="0.3">
      <c r="A16" s="112" t="s">
        <v>239</v>
      </c>
      <c r="B16" s="113" t="s">
        <v>564</v>
      </c>
      <c r="C16" s="114"/>
      <c r="D16" s="1126">
        <f>Import_M!H37</f>
        <v>0</v>
      </c>
      <c r="E16" s="1125">
        <f>Import_M!F37</f>
        <v>0</v>
      </c>
      <c r="F16" s="95"/>
      <c r="G16" s="16" t="s">
        <v>4</v>
      </c>
      <c r="H16" s="8"/>
      <c r="I16" s="8"/>
      <c r="J16" s="7"/>
      <c r="K16" s="7"/>
      <c r="L16" s="12"/>
    </row>
    <row r="17" spans="1:12" ht="18" customHeight="1" x14ac:dyDescent="0.3">
      <c r="A17" s="107" t="s">
        <v>240</v>
      </c>
      <c r="B17" s="113" t="s">
        <v>565</v>
      </c>
      <c r="C17" s="114"/>
      <c r="D17" s="1126">
        <f>Import_M!H38</f>
        <v>0</v>
      </c>
      <c r="E17" s="1125">
        <f>Import_M!F38</f>
        <v>0</v>
      </c>
      <c r="F17" s="95"/>
      <c r="G17" s="68" t="s">
        <v>38</v>
      </c>
      <c r="H17" s="23"/>
      <c r="I17" s="23"/>
      <c r="J17" s="17"/>
      <c r="K17" s="17"/>
      <c r="L17" s="18"/>
    </row>
    <row r="18" spans="1:12" ht="18" customHeight="1" thickBot="1" x14ac:dyDescent="0.35">
      <c r="A18" s="112" t="s">
        <v>250</v>
      </c>
      <c r="B18" s="438" t="s">
        <v>165</v>
      </c>
      <c r="C18" s="114"/>
      <c r="D18" s="1126">
        <f>Import_M!H39</f>
        <v>0</v>
      </c>
      <c r="E18" s="1125">
        <f>Import_M!F39</f>
        <v>0</v>
      </c>
      <c r="F18" s="95"/>
      <c r="G18" s="67"/>
      <c r="H18" s="67"/>
      <c r="I18" s="8"/>
      <c r="J18" s="7"/>
      <c r="K18" s="7"/>
      <c r="L18" s="12"/>
    </row>
    <row r="19" spans="1:12" ht="18" customHeight="1" thickBot="1" x14ac:dyDescent="0.35">
      <c r="A19" s="103"/>
      <c r="B19" s="104" t="s">
        <v>207</v>
      </c>
      <c r="C19" s="115">
        <f>ROUND(SUM(C13:C18),0)</f>
        <v>0</v>
      </c>
      <c r="D19" s="115">
        <f>SUM(D13:D18)</f>
        <v>0</v>
      </c>
      <c r="E19" s="116">
        <f>SUM(E13:E18)</f>
        <v>0</v>
      </c>
      <c r="F19" s="95" t="s">
        <v>0</v>
      </c>
      <c r="G19" s="95"/>
      <c r="H19" s="95"/>
    </row>
    <row r="20" spans="1:12" ht="18" customHeight="1" x14ac:dyDescent="0.3">
      <c r="A20" s="117"/>
      <c r="B20" s="118"/>
      <c r="C20" s="118"/>
      <c r="D20" s="118"/>
      <c r="E20" s="118"/>
      <c r="F20" s="95"/>
      <c r="G20" s="95"/>
      <c r="H20" s="95"/>
    </row>
    <row r="21" spans="1:12" ht="18" customHeight="1" thickBot="1" x14ac:dyDescent="0.35">
      <c r="A21" s="117"/>
      <c r="B21" s="119" t="s">
        <v>208</v>
      </c>
      <c r="C21" s="120">
        <f>C19-D19</f>
        <v>0</v>
      </c>
      <c r="D21" s="117"/>
      <c r="E21" s="118"/>
      <c r="F21" s="95"/>
      <c r="G21" s="95"/>
      <c r="H21" s="95"/>
    </row>
    <row r="22" spans="1:12" ht="18" customHeight="1" x14ac:dyDescent="0.3">
      <c r="A22" s="117"/>
      <c r="B22" s="118"/>
      <c r="C22" s="118"/>
      <c r="D22" s="118"/>
      <c r="E22" s="118"/>
      <c r="F22" s="95"/>
      <c r="G22" s="95"/>
      <c r="H22" s="95"/>
    </row>
    <row r="23" spans="1:12" ht="18" customHeight="1" x14ac:dyDescent="0.3">
      <c r="A23" s="117"/>
      <c r="B23" s="121"/>
      <c r="C23" s="118"/>
      <c r="D23" s="118"/>
      <c r="E23" s="118"/>
      <c r="F23" s="95"/>
      <c r="G23" s="95"/>
      <c r="H23" s="95"/>
    </row>
    <row r="24" spans="1:12" ht="18" customHeight="1" x14ac:dyDescent="0.3">
      <c r="A24" s="121" t="s">
        <v>209</v>
      </c>
      <c r="B24" s="117"/>
      <c r="C24" s="118"/>
      <c r="D24" s="118"/>
      <c r="E24" s="118"/>
      <c r="F24" s="95"/>
      <c r="G24" s="95"/>
      <c r="H24" s="95"/>
    </row>
    <row r="25" spans="1:12" ht="18" customHeight="1" x14ac:dyDescent="0.3">
      <c r="A25" s="203" t="s">
        <v>9</v>
      </c>
      <c r="B25" s="117"/>
      <c r="C25" s="118"/>
      <c r="D25" s="118"/>
      <c r="E25" s="118"/>
      <c r="F25" s="95"/>
      <c r="G25" s="95"/>
      <c r="H25" s="95"/>
    </row>
    <row r="26" spans="1:12" ht="18" customHeight="1" x14ac:dyDescent="0.3">
      <c r="A26" s="203" t="s">
        <v>161</v>
      </c>
      <c r="B26" s="117"/>
      <c r="C26" s="118"/>
      <c r="D26" s="118"/>
      <c r="E26" s="118"/>
      <c r="F26" s="95"/>
      <c r="G26" s="95"/>
      <c r="H26" s="95"/>
    </row>
    <row r="27" spans="1:12" ht="18" customHeight="1" x14ac:dyDescent="0.3">
      <c r="A27" s="203" t="s">
        <v>566</v>
      </c>
      <c r="B27" s="117"/>
      <c r="C27" s="118"/>
      <c r="D27" s="118"/>
      <c r="E27" s="118"/>
      <c r="F27" s="95"/>
      <c r="G27" s="95"/>
      <c r="H27" s="95"/>
    </row>
    <row r="28" spans="1:12" ht="18" customHeight="1" x14ac:dyDescent="0.3">
      <c r="A28" s="203" t="s">
        <v>567</v>
      </c>
      <c r="B28" s="117"/>
      <c r="C28" s="118"/>
      <c r="D28" s="118"/>
      <c r="E28" s="118"/>
      <c r="F28" s="95"/>
      <c r="G28" s="95"/>
      <c r="H28" s="95"/>
    </row>
    <row r="29" spans="1:12" ht="18" customHeight="1" x14ac:dyDescent="0.3">
      <c r="A29" s="203" t="s">
        <v>164</v>
      </c>
      <c r="B29" s="118"/>
      <c r="C29" s="118"/>
      <c r="D29" s="118"/>
      <c r="E29" s="118"/>
      <c r="F29" s="95"/>
      <c r="G29" s="95"/>
      <c r="H29" s="95"/>
    </row>
    <row r="30" spans="1:12" ht="18" customHeight="1" x14ac:dyDescent="0.3">
      <c r="A30" s="203" t="s">
        <v>165</v>
      </c>
      <c r="B30" s="118"/>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F32" s="95"/>
      <c r="G32" s="95"/>
      <c r="H32" s="95"/>
    </row>
    <row r="33" spans="1:8" ht="18" customHeight="1" x14ac:dyDescent="0.3">
      <c r="A33" s="117"/>
      <c r="B33" s="118"/>
      <c r="C33" s="118"/>
      <c r="D33" s="118"/>
      <c r="E33" s="118"/>
      <c r="F33" s="95"/>
      <c r="G33" s="95"/>
      <c r="H33" s="95"/>
    </row>
    <row r="34" spans="1:8" ht="18" customHeight="1" x14ac:dyDescent="0.3">
      <c r="A34" s="117"/>
      <c r="B34" s="118"/>
      <c r="C34" s="118"/>
      <c r="D34" s="118"/>
      <c r="E34" s="118"/>
      <c r="F34" s="95"/>
      <c r="G34" s="95"/>
      <c r="H34" s="95"/>
    </row>
    <row r="35" spans="1:8" ht="18" customHeight="1" x14ac:dyDescent="0.3">
      <c r="A35" s="117"/>
      <c r="B35" s="118"/>
      <c r="C35" s="118"/>
      <c r="D35" s="118"/>
      <c r="E35" s="118"/>
      <c r="F35" s="95"/>
      <c r="G35" s="95"/>
      <c r="H35" s="95"/>
    </row>
    <row r="36" spans="1:8" ht="18" customHeight="1" x14ac:dyDescent="0.3">
      <c r="A36" s="117"/>
      <c r="B36" s="118"/>
      <c r="C36" s="118"/>
      <c r="D36" s="118"/>
      <c r="E36" s="118"/>
    </row>
    <row r="37" spans="1:8" ht="16.5" customHeight="1" x14ac:dyDescent="0.3">
      <c r="B37" s="1186"/>
      <c r="C37" s="1186"/>
      <c r="D37" s="1186"/>
      <c r="E37" s="1186"/>
    </row>
    <row r="38" spans="1:8" ht="16.5" customHeight="1" x14ac:dyDescent="0.3"/>
    <row r="39" spans="1:8" ht="16.5" customHeight="1" x14ac:dyDescent="0.3"/>
    <row r="40" spans="1:8" ht="16.5" customHeight="1" x14ac:dyDescent="0.3"/>
    <row r="41" spans="1:8" ht="16.5" customHeight="1" x14ac:dyDescent="0.3"/>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sheetData>
  <mergeCells count="1">
    <mergeCell ref="B37:E37"/>
  </mergeCells>
  <hyperlinks>
    <hyperlink ref="F3" location="Tartalom!A1" display="Tartalom " xr:uid="{00000000-0004-0000-1300-000007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Munka20">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107</v>
      </c>
      <c r="B1" s="53"/>
      <c r="C1" s="99" t="s">
        <v>560</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660</v>
      </c>
      <c r="L3" s="122" t="s">
        <v>34</v>
      </c>
    </row>
    <row r="4" spans="1:17" ht="15.75" x14ac:dyDescent="0.25">
      <c r="A4" s="128" t="str">
        <f>"Fordulónap: "&amp;Alapa!C12</f>
        <v xml:space="preserve">Fordulónap: </v>
      </c>
      <c r="B4" s="129"/>
      <c r="C4" s="129"/>
      <c r="D4" s="820"/>
      <c r="E4" s="819" t="s">
        <v>2</v>
      </c>
      <c r="F4" s="808" t="str">
        <f>IFERROR(VLOOKUP(L11,Alapa!$K$2:$M$11,3),"")</f>
        <v/>
      </c>
      <c r="G4" s="130"/>
      <c r="H4" s="130"/>
      <c r="I4" s="130"/>
      <c r="J4" s="131"/>
      <c r="K4" s="76" t="s">
        <v>106</v>
      </c>
      <c r="L4" s="122" t="s">
        <v>151</v>
      </c>
    </row>
    <row r="5" spans="1:17" ht="15.75" x14ac:dyDescent="0.25">
      <c r="A5" s="132"/>
      <c r="B5" s="132"/>
      <c r="C5" s="132"/>
      <c r="D5" s="821"/>
      <c r="E5" s="819" t="s">
        <v>10</v>
      </c>
      <c r="F5" s="809" t="str">
        <f>IF(Alapa!$M$2=0," ",Alapa!$M$2)</f>
        <v xml:space="preserve"> </v>
      </c>
      <c r="G5" s="130"/>
      <c r="H5" s="130"/>
      <c r="I5" s="130"/>
      <c r="J5" s="131"/>
      <c r="K5" s="76" t="s">
        <v>107</v>
      </c>
      <c r="L5" s="122" t="s">
        <v>9</v>
      </c>
    </row>
    <row r="6" spans="1:17" ht="18" x14ac:dyDescent="0.25">
      <c r="A6" s="80" t="s">
        <v>211</v>
      </c>
      <c r="B6" s="132"/>
      <c r="C6" s="132"/>
      <c r="D6" s="810"/>
      <c r="E6" s="810"/>
      <c r="F6" s="810"/>
      <c r="G6" s="1058" t="s">
        <v>1234</v>
      </c>
      <c r="H6" s="849">
        <f>Tartalom!$F$112*Alapa!D33</f>
        <v>0</v>
      </c>
      <c r="I6" s="132"/>
      <c r="J6" s="132"/>
      <c r="K6" s="76" t="s">
        <v>108</v>
      </c>
      <c r="L6" s="122" t="s">
        <v>556</v>
      </c>
    </row>
    <row r="7" spans="1:17" ht="18.75" x14ac:dyDescent="0.3">
      <c r="A7" s="133" t="s">
        <v>212</v>
      </c>
      <c r="B7" s="135"/>
      <c r="C7" s="136"/>
      <c r="D7" s="811">
        <f>Alapa!C10</f>
        <v>0</v>
      </c>
      <c r="E7" s="811">
        <f>Alapa!C11</f>
        <v>0</v>
      </c>
      <c r="F7" s="811" t="s">
        <v>8</v>
      </c>
      <c r="G7" s="58" t="str">
        <f>Alapa!C11&amp;"/"&amp;Alapa!C10</f>
        <v>/</v>
      </c>
      <c r="H7" s="59"/>
      <c r="I7" s="59"/>
      <c r="J7" s="59"/>
      <c r="K7" s="76" t="s">
        <v>109</v>
      </c>
      <c r="L7" s="122" t="s">
        <v>557</v>
      </c>
    </row>
    <row r="8" spans="1:17" ht="18.75" x14ac:dyDescent="0.3">
      <c r="A8" s="137"/>
      <c r="B8" s="137" t="s">
        <v>213</v>
      </c>
      <c r="C8" s="138"/>
      <c r="D8" s="812" t="s">
        <v>214</v>
      </c>
      <c r="E8" s="812" t="s">
        <v>214</v>
      </c>
      <c r="F8" s="812" t="s">
        <v>214</v>
      </c>
      <c r="G8" s="60" t="s">
        <v>7</v>
      </c>
      <c r="H8" s="60"/>
      <c r="I8" s="60"/>
      <c r="J8" s="60"/>
      <c r="K8" s="76" t="s">
        <v>110</v>
      </c>
      <c r="L8" s="122" t="s">
        <v>558</v>
      </c>
    </row>
    <row r="9" spans="1:17" ht="18.75" x14ac:dyDescent="0.3">
      <c r="F9" s="817" t="str">
        <f>IF(E9-D9=0," ",E9-D9)</f>
        <v xml:space="preserve"> </v>
      </c>
      <c r="G9" s="142" t="str">
        <f t="shared" ref="G9:G72" si="0">IFERROR(E9/D9%," ")</f>
        <v xml:space="preserve"> </v>
      </c>
      <c r="K9" s="76" t="s">
        <v>111</v>
      </c>
      <c r="L9" s="122" t="s">
        <v>559</v>
      </c>
    </row>
    <row r="10" spans="1:17" thickBot="1" x14ac:dyDescent="0.3">
      <c r="A10" s="11"/>
      <c r="B10" s="11"/>
      <c r="C10" s="11"/>
      <c r="D10" s="11"/>
      <c r="E10" s="22"/>
      <c r="F10" s="817" t="str">
        <f t="shared" ref="F10:F27" si="1">IF(E10-D10=0," ",E10-D10)</f>
        <v xml:space="preserve"> </v>
      </c>
      <c r="G10" s="142" t="str">
        <f t="shared" ref="G10:G27" si="2">IFERROR(E10/D10%," ")</f>
        <v xml:space="preserve"> </v>
      </c>
      <c r="H10" s="140"/>
      <c r="I10" s="140"/>
      <c r="J10" s="11"/>
      <c r="K10" s="76" t="s">
        <v>112</v>
      </c>
      <c r="L10" s="122" t="s">
        <v>165</v>
      </c>
    </row>
    <row r="11" spans="1:17" ht="17.25" thickBot="1" x14ac:dyDescent="0.35">
      <c r="A11" s="11"/>
      <c r="B11" s="11"/>
      <c r="C11" s="11"/>
      <c r="D11" s="11"/>
      <c r="E11" s="22"/>
      <c r="F11" s="817" t="str">
        <f t="shared" si="1"/>
        <v xml:space="preserve"> </v>
      </c>
      <c r="G11" s="142" t="str">
        <f t="shared" si="2"/>
        <v xml:space="preserve"> </v>
      </c>
      <c r="H11" s="140"/>
      <c r="I11" s="140"/>
      <c r="J11" s="11"/>
      <c r="K11" s="555" t="s">
        <v>2</v>
      </c>
      <c r="L11" s="673">
        <v>2</v>
      </c>
    </row>
    <row r="12" spans="1:17" ht="15.75" x14ac:dyDescent="0.25">
      <c r="A12" s="11"/>
      <c r="B12" s="11"/>
      <c r="C12" s="11"/>
      <c r="D12" s="11"/>
      <c r="E12" s="22"/>
      <c r="F12" s="817" t="str">
        <f t="shared" si="1"/>
        <v xml:space="preserve"> </v>
      </c>
      <c r="G12" s="142" t="str">
        <f t="shared" si="2"/>
        <v xml:space="preserve"> </v>
      </c>
      <c r="H12" s="140"/>
      <c r="I12" s="140"/>
      <c r="J12" s="11"/>
    </row>
    <row r="13" spans="1:17" ht="15.75" x14ac:dyDescent="0.25">
      <c r="A13" s="11"/>
      <c r="B13" s="11"/>
      <c r="C13" s="11"/>
      <c r="D13" s="11"/>
      <c r="E13" s="22"/>
      <c r="F13" s="817" t="str">
        <f t="shared" si="1"/>
        <v xml:space="preserve"> </v>
      </c>
      <c r="G13" s="142" t="str">
        <f t="shared" si="2"/>
        <v xml:space="preserve"> </v>
      </c>
      <c r="H13" s="142"/>
      <c r="I13" s="142"/>
      <c r="J13" s="11"/>
    </row>
    <row r="14" spans="1:17" ht="15.75" x14ac:dyDescent="0.25">
      <c r="A14" s="11"/>
      <c r="B14" s="11"/>
      <c r="C14" s="11"/>
      <c r="D14" s="11"/>
      <c r="E14" s="22"/>
      <c r="F14" s="817" t="str">
        <f t="shared" si="1"/>
        <v xml:space="preserve"> </v>
      </c>
      <c r="G14" s="142" t="str">
        <f t="shared" si="2"/>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2"/>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2"/>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2"/>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2"/>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2"/>
        <v xml:space="preserve"> </v>
      </c>
      <c r="H19" s="142"/>
      <c r="I19" s="142"/>
      <c r="J19" s="11"/>
    </row>
    <row r="20" spans="1:17" ht="16.5" customHeight="1" x14ac:dyDescent="0.25">
      <c r="A20" s="11"/>
      <c r="B20" s="11"/>
      <c r="C20" s="11"/>
      <c r="D20" s="11"/>
      <c r="E20" s="22"/>
      <c r="F20" s="817" t="str">
        <f t="shared" si="1"/>
        <v xml:space="preserve"> </v>
      </c>
      <c r="G20" s="142" t="str">
        <f t="shared" si="2"/>
        <v xml:space="preserve"> </v>
      </c>
      <c r="H20" s="142"/>
      <c r="I20" s="142"/>
      <c r="J20" s="11"/>
    </row>
    <row r="21" spans="1:17" ht="15.75" x14ac:dyDescent="0.25">
      <c r="A21" s="11"/>
      <c r="B21" s="11"/>
      <c r="C21" s="11"/>
      <c r="D21" s="11"/>
      <c r="E21" s="22"/>
      <c r="F21" s="817" t="str">
        <f t="shared" si="1"/>
        <v xml:space="preserve"> </v>
      </c>
      <c r="G21" s="142" t="str">
        <f t="shared" si="2"/>
        <v xml:space="preserve"> </v>
      </c>
      <c r="H21" s="140"/>
      <c r="I21" s="140"/>
      <c r="J21" s="11"/>
    </row>
    <row r="22" spans="1:17" ht="15.75" x14ac:dyDescent="0.25">
      <c r="A22" s="11"/>
      <c r="B22" s="11"/>
      <c r="C22" s="11"/>
      <c r="D22" s="11"/>
      <c r="E22" s="22"/>
      <c r="F22" s="817" t="str">
        <f t="shared" si="1"/>
        <v xml:space="preserve"> </v>
      </c>
      <c r="G22" s="142" t="str">
        <f t="shared" si="2"/>
        <v xml:space="preserve"> </v>
      </c>
      <c r="H22" s="142"/>
      <c r="I22" s="142"/>
      <c r="J22" s="11"/>
    </row>
    <row r="23" spans="1:17" ht="15.75" x14ac:dyDescent="0.25">
      <c r="A23" s="11"/>
      <c r="B23" s="11"/>
      <c r="C23" s="11"/>
      <c r="D23" s="11"/>
      <c r="E23" s="22"/>
      <c r="F23" s="817" t="str">
        <f t="shared" si="1"/>
        <v xml:space="preserve"> </v>
      </c>
      <c r="G23" s="142" t="str">
        <f t="shared" si="2"/>
        <v xml:space="preserve"> </v>
      </c>
      <c r="H23" s="142"/>
      <c r="I23" s="142"/>
      <c r="J23" s="11"/>
    </row>
    <row r="24" spans="1:17" ht="15.75" x14ac:dyDescent="0.25">
      <c r="A24" s="11"/>
      <c r="B24" s="11"/>
      <c r="C24" s="11"/>
      <c r="D24" s="11"/>
      <c r="E24" s="22"/>
      <c r="F24" s="817" t="str">
        <f t="shared" si="1"/>
        <v xml:space="preserve"> </v>
      </c>
      <c r="G24" s="142" t="str">
        <f t="shared" si="2"/>
        <v xml:space="preserve"> </v>
      </c>
      <c r="H24" s="142"/>
      <c r="I24" s="142"/>
      <c r="J24" s="11"/>
    </row>
    <row r="25" spans="1:17" ht="15.75" x14ac:dyDescent="0.25">
      <c r="A25" s="11"/>
      <c r="B25" s="11"/>
      <c r="C25" s="11"/>
      <c r="D25" s="11"/>
      <c r="E25" s="22"/>
      <c r="F25" s="817" t="str">
        <f t="shared" si="1"/>
        <v xml:space="preserve"> </v>
      </c>
      <c r="G25" s="142" t="str">
        <f t="shared" si="2"/>
        <v xml:space="preserve"> </v>
      </c>
      <c r="H25" s="140"/>
      <c r="I25" s="140"/>
      <c r="J25" s="11"/>
    </row>
    <row r="26" spans="1:17" ht="15.75" x14ac:dyDescent="0.25">
      <c r="A26" s="11"/>
      <c r="B26" s="11"/>
      <c r="C26" s="11"/>
      <c r="D26" s="11"/>
      <c r="E26" s="22"/>
      <c r="F26" s="817" t="str">
        <f t="shared" si="1"/>
        <v xml:space="preserve"> </v>
      </c>
      <c r="G26" s="142" t="str">
        <f t="shared" si="2"/>
        <v xml:space="preserve"> </v>
      </c>
      <c r="H26" s="142"/>
      <c r="I26" s="142"/>
      <c r="J26" s="11"/>
    </row>
    <row r="27" spans="1:17" ht="15.75" x14ac:dyDescent="0.25">
      <c r="A27" s="11"/>
      <c r="B27" s="11"/>
      <c r="C27" s="11"/>
      <c r="D27" s="11"/>
      <c r="E27" s="22"/>
      <c r="F27" s="817" t="str">
        <f t="shared" si="1"/>
        <v xml:space="preserve"> </v>
      </c>
      <c r="G27" s="142" t="str">
        <f t="shared" si="2"/>
        <v xml:space="preserve"> </v>
      </c>
      <c r="H27" s="142"/>
      <c r="I27" s="142"/>
      <c r="J27" s="11"/>
    </row>
    <row r="28" spans="1:17" ht="15.75" x14ac:dyDescent="0.25">
      <c r="A28" s="11"/>
      <c r="B28" s="11"/>
      <c r="C28" s="11"/>
      <c r="D28" s="11"/>
      <c r="E28" s="22"/>
      <c r="F28" s="817" t="str">
        <f t="shared" ref="F28:F74" si="3">IF(E28-D28=0," ",E28-D28)</f>
        <v xml:space="preserve"> </v>
      </c>
      <c r="G28" s="142" t="str">
        <f t="shared" si="0"/>
        <v xml:space="preserve"> </v>
      </c>
      <c r="H28" s="142"/>
      <c r="I28" s="142"/>
      <c r="J28" s="11"/>
    </row>
    <row r="29" spans="1:17" ht="15.75" x14ac:dyDescent="0.25">
      <c r="A29" s="11"/>
      <c r="B29" s="11"/>
      <c r="C29" s="11"/>
      <c r="D29" s="11"/>
      <c r="E29" s="22"/>
      <c r="F29" s="817" t="str">
        <f t="shared" si="3"/>
        <v xml:space="preserve"> </v>
      </c>
      <c r="G29" s="142" t="str">
        <f t="shared" si="0"/>
        <v xml:space="preserve"> </v>
      </c>
      <c r="H29" s="142"/>
      <c r="I29" s="142"/>
      <c r="J29" s="11"/>
    </row>
    <row r="30" spans="1:17" ht="15.75" x14ac:dyDescent="0.25">
      <c r="A30" s="11"/>
      <c r="B30" s="11"/>
      <c r="C30" s="11"/>
      <c r="D30" s="11"/>
      <c r="E30" s="22"/>
      <c r="F30" s="817" t="str">
        <f t="shared" si="3"/>
        <v xml:space="preserve"> </v>
      </c>
      <c r="G30" s="142" t="str">
        <f t="shared" si="0"/>
        <v xml:space="preserve"> </v>
      </c>
      <c r="H30" s="142"/>
      <c r="I30" s="142"/>
      <c r="J30" s="11"/>
    </row>
    <row r="31" spans="1:17" ht="15.75" x14ac:dyDescent="0.25">
      <c r="A31" s="11"/>
      <c r="B31" s="11"/>
      <c r="C31" s="11"/>
      <c r="D31" s="11"/>
      <c r="E31" s="22"/>
      <c r="F31" s="817" t="str">
        <f t="shared" si="3"/>
        <v xml:space="preserve"> </v>
      </c>
      <c r="G31" s="142" t="str">
        <f t="shared" si="0"/>
        <v xml:space="preserve"> </v>
      </c>
      <c r="H31" s="142"/>
      <c r="I31" s="142"/>
      <c r="J31" s="11"/>
    </row>
    <row r="32" spans="1:17" ht="15.75" x14ac:dyDescent="0.25">
      <c r="A32" s="11"/>
      <c r="B32" s="11"/>
      <c r="C32" s="11"/>
      <c r="D32" s="11"/>
      <c r="E32" s="22"/>
      <c r="F32" s="817" t="str">
        <f t="shared" si="3"/>
        <v xml:space="preserve"> </v>
      </c>
      <c r="G32" s="142" t="str">
        <f t="shared" si="0"/>
        <v xml:space="preserve"> </v>
      </c>
      <c r="H32" s="142"/>
      <c r="I32" s="142"/>
      <c r="J32" s="11"/>
    </row>
    <row r="33" spans="1:10" ht="15.75" x14ac:dyDescent="0.25">
      <c r="A33" s="11"/>
      <c r="B33" s="11"/>
      <c r="C33" s="11"/>
      <c r="D33" s="11"/>
      <c r="E33" s="22"/>
      <c r="F33" s="817" t="str">
        <f t="shared" si="3"/>
        <v xml:space="preserve"> </v>
      </c>
      <c r="G33" s="142" t="str">
        <f t="shared" si="0"/>
        <v xml:space="preserve"> </v>
      </c>
      <c r="H33" s="142"/>
      <c r="I33" s="142"/>
      <c r="J33" s="11"/>
    </row>
    <row r="34" spans="1:10" ht="15.75" x14ac:dyDescent="0.25">
      <c r="A34" s="11"/>
      <c r="B34" s="11"/>
      <c r="C34" s="11"/>
      <c r="D34" s="11"/>
      <c r="E34" s="22"/>
      <c r="F34" s="817" t="str">
        <f t="shared" si="3"/>
        <v xml:space="preserve"> </v>
      </c>
      <c r="G34" s="142" t="str">
        <f t="shared" si="0"/>
        <v xml:space="preserve"> </v>
      </c>
      <c r="H34" s="142"/>
      <c r="I34" s="142"/>
      <c r="J34" s="11"/>
    </row>
    <row r="35" spans="1:10" ht="15.75" x14ac:dyDescent="0.25">
      <c r="A35" s="11"/>
      <c r="B35" s="11"/>
      <c r="C35" s="11"/>
      <c r="D35" s="11"/>
      <c r="E35" s="22"/>
      <c r="F35" s="817" t="str">
        <f t="shared" si="3"/>
        <v xml:space="preserve"> </v>
      </c>
      <c r="G35" s="142" t="str">
        <f t="shared" si="0"/>
        <v xml:space="preserve"> </v>
      </c>
      <c r="H35" s="142"/>
      <c r="I35" s="142"/>
      <c r="J35" s="11"/>
    </row>
    <row r="36" spans="1:10" ht="15.75" x14ac:dyDescent="0.25">
      <c r="A36" s="11"/>
      <c r="B36" s="11"/>
      <c r="C36" s="11"/>
      <c r="D36" s="11"/>
      <c r="E36" s="22"/>
      <c r="F36" s="817" t="str">
        <f t="shared" si="3"/>
        <v xml:space="preserve"> </v>
      </c>
      <c r="G36" s="142" t="str">
        <f t="shared" si="0"/>
        <v xml:space="preserve"> </v>
      </c>
      <c r="H36" s="142"/>
      <c r="I36" s="142"/>
      <c r="J36" s="11"/>
    </row>
    <row r="37" spans="1:10" ht="15.75" x14ac:dyDescent="0.25">
      <c r="A37" s="11"/>
      <c r="B37" s="11"/>
      <c r="C37" s="11"/>
      <c r="D37" s="11"/>
      <c r="E37" s="22"/>
      <c r="F37" s="817" t="str">
        <f t="shared" si="3"/>
        <v xml:space="preserve"> </v>
      </c>
      <c r="G37" s="142" t="str">
        <f t="shared" si="0"/>
        <v xml:space="preserve"> </v>
      </c>
      <c r="H37" s="142"/>
      <c r="I37" s="142"/>
      <c r="J37" s="11"/>
    </row>
    <row r="38" spans="1:10" ht="15.75" x14ac:dyDescent="0.25">
      <c r="A38" s="11"/>
      <c r="B38" s="11"/>
      <c r="C38" s="11"/>
      <c r="D38" s="11"/>
      <c r="E38" s="22"/>
      <c r="F38" s="817" t="str">
        <f t="shared" si="3"/>
        <v xml:space="preserve"> </v>
      </c>
      <c r="G38" s="142" t="str">
        <f t="shared" si="0"/>
        <v xml:space="preserve"> </v>
      </c>
      <c r="H38" s="142"/>
      <c r="I38" s="142"/>
      <c r="J38" s="11"/>
    </row>
    <row r="39" spans="1:10" ht="15.75" x14ac:dyDescent="0.25">
      <c r="A39" s="11"/>
      <c r="B39" s="11"/>
      <c r="C39" s="11"/>
      <c r="D39" s="11"/>
      <c r="E39" s="22"/>
      <c r="F39" s="817" t="str">
        <f t="shared" si="3"/>
        <v xml:space="preserve"> </v>
      </c>
      <c r="G39" s="142" t="str">
        <f t="shared" si="0"/>
        <v xml:space="preserve"> </v>
      </c>
      <c r="H39" s="142"/>
      <c r="I39" s="142"/>
      <c r="J39" s="11"/>
    </row>
    <row r="40" spans="1:10" ht="15.75" x14ac:dyDescent="0.25">
      <c r="A40" s="11"/>
      <c r="B40" s="11"/>
      <c r="C40" s="11"/>
      <c r="D40" s="11"/>
      <c r="E40" s="22"/>
      <c r="F40" s="817" t="str">
        <f t="shared" si="3"/>
        <v xml:space="preserve"> </v>
      </c>
      <c r="G40" s="142" t="str">
        <f t="shared" si="0"/>
        <v xml:space="preserve"> </v>
      </c>
      <c r="H40" s="142"/>
      <c r="I40" s="142"/>
      <c r="J40" s="11"/>
    </row>
    <row r="41" spans="1:10" ht="15.75" x14ac:dyDescent="0.25">
      <c r="A41" s="11"/>
      <c r="B41" s="11"/>
      <c r="C41" s="11"/>
      <c r="D41" s="11"/>
      <c r="E41" s="22"/>
      <c r="F41" s="817" t="str">
        <f t="shared" si="3"/>
        <v xml:space="preserve"> </v>
      </c>
      <c r="G41" s="142" t="str">
        <f t="shared" si="0"/>
        <v xml:space="preserve"> </v>
      </c>
      <c r="H41" s="142"/>
      <c r="I41" s="142"/>
      <c r="J41" s="11"/>
    </row>
    <row r="42" spans="1:10" ht="15.75" x14ac:dyDescent="0.25">
      <c r="A42" s="11"/>
      <c r="B42" s="11"/>
      <c r="C42" s="11"/>
      <c r="D42" s="11"/>
      <c r="E42" s="22"/>
      <c r="F42" s="817" t="str">
        <f t="shared" si="3"/>
        <v xml:space="preserve"> </v>
      </c>
      <c r="G42" s="142" t="str">
        <f t="shared" si="0"/>
        <v xml:space="preserve"> </v>
      </c>
      <c r="H42" s="142"/>
      <c r="I42" s="142"/>
      <c r="J42" s="11"/>
    </row>
    <row r="43" spans="1:10" ht="15.75" x14ac:dyDescent="0.25">
      <c r="A43" s="11"/>
      <c r="B43" s="11"/>
      <c r="C43" s="11"/>
      <c r="D43" s="11"/>
      <c r="E43" s="22"/>
      <c r="F43" s="817" t="str">
        <f t="shared" si="3"/>
        <v xml:space="preserve"> </v>
      </c>
      <c r="G43" s="142" t="str">
        <f t="shared" si="0"/>
        <v xml:space="preserve"> </v>
      </c>
      <c r="H43" s="142"/>
      <c r="I43" s="142"/>
      <c r="J43" s="11"/>
    </row>
    <row r="44" spans="1:10" ht="15.75" x14ac:dyDescent="0.25">
      <c r="A44" s="11"/>
      <c r="B44" s="11"/>
      <c r="C44" s="11"/>
      <c r="D44" s="11"/>
      <c r="E44" s="22"/>
      <c r="F44" s="817" t="str">
        <f t="shared" si="3"/>
        <v xml:space="preserve"> </v>
      </c>
      <c r="G44" s="142" t="str">
        <f t="shared" si="0"/>
        <v xml:space="preserve"> </v>
      </c>
      <c r="H44" s="142"/>
      <c r="I44" s="142"/>
      <c r="J44" s="11"/>
    </row>
    <row r="45" spans="1:10" ht="15.75" x14ac:dyDescent="0.25">
      <c r="A45" s="11"/>
      <c r="B45" s="11"/>
      <c r="C45" s="11"/>
      <c r="D45" s="11"/>
      <c r="E45" s="22"/>
      <c r="F45" s="817" t="str">
        <f t="shared" si="3"/>
        <v xml:space="preserve"> </v>
      </c>
      <c r="G45" s="142" t="str">
        <f t="shared" si="0"/>
        <v xml:space="preserve"> </v>
      </c>
      <c r="H45" s="142"/>
      <c r="I45" s="142"/>
      <c r="J45" s="11"/>
    </row>
    <row r="46" spans="1:10" ht="15.75" x14ac:dyDescent="0.25">
      <c r="A46" s="11"/>
      <c r="B46" s="11"/>
      <c r="C46" s="11"/>
      <c r="D46" s="11"/>
      <c r="E46" s="22"/>
      <c r="F46" s="817" t="str">
        <f t="shared" si="3"/>
        <v xml:space="preserve"> </v>
      </c>
      <c r="G46" s="142" t="str">
        <f t="shared" si="0"/>
        <v xml:space="preserve"> </v>
      </c>
      <c r="H46" s="142"/>
      <c r="I46" s="142"/>
      <c r="J46" s="11"/>
    </row>
    <row r="47" spans="1:10" ht="15.75" x14ac:dyDescent="0.25">
      <c r="A47" s="11"/>
      <c r="B47" s="11"/>
      <c r="C47" s="11"/>
      <c r="D47" s="11"/>
      <c r="E47" s="22"/>
      <c r="F47" s="817" t="str">
        <f t="shared" si="3"/>
        <v xml:space="preserve"> </v>
      </c>
      <c r="G47" s="142" t="str">
        <f t="shared" si="0"/>
        <v xml:space="preserve"> </v>
      </c>
      <c r="H47" s="142"/>
      <c r="I47" s="142"/>
      <c r="J47" s="11"/>
    </row>
    <row r="48" spans="1:10" ht="15.75" x14ac:dyDescent="0.25">
      <c r="A48" s="11"/>
      <c r="B48" s="11"/>
      <c r="C48" s="11"/>
      <c r="D48" s="11"/>
      <c r="E48" s="22"/>
      <c r="F48" s="817" t="str">
        <f t="shared" si="3"/>
        <v xml:space="preserve"> </v>
      </c>
      <c r="G48" s="142" t="str">
        <f t="shared" si="0"/>
        <v xml:space="preserve"> </v>
      </c>
      <c r="H48" s="142"/>
      <c r="I48" s="142"/>
      <c r="J48" s="11"/>
    </row>
    <row r="49" spans="1:10" ht="15.75" x14ac:dyDescent="0.25">
      <c r="A49" s="11"/>
      <c r="B49" s="11"/>
      <c r="C49" s="11"/>
      <c r="D49" s="11"/>
      <c r="E49" s="22"/>
      <c r="F49" s="817" t="str">
        <f t="shared" si="3"/>
        <v xml:space="preserve"> </v>
      </c>
      <c r="G49" s="142" t="str">
        <f t="shared" si="0"/>
        <v xml:space="preserve"> </v>
      </c>
      <c r="H49" s="142"/>
      <c r="I49" s="142"/>
      <c r="J49" s="11"/>
    </row>
    <row r="50" spans="1:10" ht="15.75" x14ac:dyDescent="0.25">
      <c r="A50" s="11"/>
      <c r="B50" s="11"/>
      <c r="C50" s="11"/>
      <c r="D50" s="11"/>
      <c r="E50" s="22"/>
      <c r="F50" s="817" t="str">
        <f t="shared" si="3"/>
        <v xml:space="preserve"> </v>
      </c>
      <c r="G50" s="142" t="str">
        <f t="shared" si="0"/>
        <v xml:space="preserve"> </v>
      </c>
      <c r="H50" s="142"/>
      <c r="I50" s="142"/>
      <c r="J50" s="11"/>
    </row>
    <row r="51" spans="1:10" ht="15.75" x14ac:dyDescent="0.25">
      <c r="A51" s="11"/>
      <c r="B51" s="11"/>
      <c r="C51" s="11"/>
      <c r="D51" s="11"/>
      <c r="E51" s="22"/>
      <c r="F51" s="817" t="str">
        <f t="shared" si="3"/>
        <v xml:space="preserve"> </v>
      </c>
      <c r="G51" s="142" t="str">
        <f t="shared" si="0"/>
        <v xml:space="preserve"> </v>
      </c>
      <c r="H51" s="142"/>
      <c r="I51" s="142"/>
      <c r="J51" s="11"/>
    </row>
    <row r="52" spans="1:10" ht="15.75" x14ac:dyDescent="0.25">
      <c r="A52" s="11"/>
      <c r="B52" s="11"/>
      <c r="C52" s="11"/>
      <c r="D52" s="11"/>
      <c r="E52" s="22"/>
      <c r="F52" s="817" t="str">
        <f t="shared" si="3"/>
        <v xml:space="preserve"> </v>
      </c>
      <c r="G52" s="142" t="str">
        <f t="shared" si="0"/>
        <v xml:space="preserve"> </v>
      </c>
      <c r="J52" s="11"/>
    </row>
    <row r="53" spans="1:10" ht="15.75" x14ac:dyDescent="0.25">
      <c r="A53" s="11"/>
      <c r="B53" s="11"/>
      <c r="C53" s="11"/>
      <c r="D53" s="11"/>
      <c r="E53" s="22"/>
      <c r="F53" s="817" t="str">
        <f t="shared" si="3"/>
        <v xml:space="preserve"> </v>
      </c>
      <c r="G53" s="142" t="str">
        <f t="shared" si="0"/>
        <v xml:space="preserve"> </v>
      </c>
      <c r="J53" s="11"/>
    </row>
    <row r="54" spans="1:10" ht="15.75" x14ac:dyDescent="0.25">
      <c r="A54" s="11"/>
      <c r="B54" s="11"/>
      <c r="C54" s="11"/>
      <c r="D54" s="11"/>
      <c r="E54" s="22"/>
      <c r="F54" s="817" t="str">
        <f t="shared" si="3"/>
        <v xml:space="preserve"> </v>
      </c>
      <c r="G54" s="142" t="str">
        <f t="shared" si="0"/>
        <v xml:space="preserve"> </v>
      </c>
      <c r="J54" s="11"/>
    </row>
    <row r="55" spans="1:10" ht="15.75" x14ac:dyDescent="0.25">
      <c r="A55" s="11"/>
      <c r="B55" s="11"/>
      <c r="C55" s="11"/>
      <c r="D55" s="11"/>
      <c r="E55" s="22"/>
      <c r="F55" s="817" t="str">
        <f t="shared" si="3"/>
        <v xml:space="preserve"> </v>
      </c>
      <c r="G55" s="142" t="str">
        <f t="shared" si="0"/>
        <v xml:space="preserve"> </v>
      </c>
      <c r="J55" s="11"/>
    </row>
    <row r="56" spans="1:10" ht="15.75" x14ac:dyDescent="0.25">
      <c r="A56" s="11"/>
      <c r="B56" s="11"/>
      <c r="C56" s="11"/>
      <c r="D56" s="11"/>
      <c r="E56" s="22"/>
      <c r="F56" s="817" t="str">
        <f t="shared" si="3"/>
        <v xml:space="preserve"> </v>
      </c>
      <c r="G56" s="142" t="str">
        <f t="shared" si="0"/>
        <v xml:space="preserve"> </v>
      </c>
      <c r="J56" s="11"/>
    </row>
    <row r="57" spans="1:10" ht="15.75" x14ac:dyDescent="0.25">
      <c r="A57" s="11"/>
      <c r="B57" s="11"/>
      <c r="C57" s="11"/>
      <c r="D57" s="11"/>
      <c r="E57" s="22"/>
      <c r="F57" s="817" t="str">
        <f t="shared" si="3"/>
        <v xml:space="preserve"> </v>
      </c>
      <c r="G57" s="142" t="str">
        <f t="shared" si="0"/>
        <v xml:space="preserve"> </v>
      </c>
      <c r="J57" s="11"/>
    </row>
    <row r="58" spans="1:10" ht="15.75" x14ac:dyDescent="0.25">
      <c r="A58" s="11"/>
      <c r="B58" s="11"/>
      <c r="C58" s="11"/>
      <c r="D58" s="11"/>
      <c r="E58" s="22"/>
      <c r="F58" s="817" t="str">
        <f t="shared" si="3"/>
        <v xml:space="preserve"> </v>
      </c>
      <c r="G58" s="142" t="str">
        <f t="shared" si="0"/>
        <v xml:space="preserve"> </v>
      </c>
      <c r="J58" s="11"/>
    </row>
    <row r="59" spans="1:10" ht="15.75" x14ac:dyDescent="0.25">
      <c r="A59" s="11"/>
      <c r="B59" s="11"/>
      <c r="C59" s="11"/>
      <c r="D59" s="11"/>
      <c r="E59" s="22"/>
      <c r="F59" s="817" t="str">
        <f t="shared" si="3"/>
        <v xml:space="preserve"> </v>
      </c>
      <c r="G59" s="142" t="str">
        <f t="shared" si="0"/>
        <v xml:space="preserve"> </v>
      </c>
      <c r="J59" s="11"/>
    </row>
    <row r="60" spans="1:10" ht="15.75" x14ac:dyDescent="0.25">
      <c r="A60" s="11"/>
      <c r="B60" s="11"/>
      <c r="C60" s="11"/>
      <c r="D60" s="11"/>
      <c r="E60" s="22"/>
      <c r="F60" s="817" t="str">
        <f t="shared" si="3"/>
        <v xml:space="preserve"> </v>
      </c>
      <c r="G60" s="142" t="str">
        <f t="shared" si="0"/>
        <v xml:space="preserve"> </v>
      </c>
      <c r="J60" s="11"/>
    </row>
    <row r="61" spans="1:10" ht="15.75" x14ac:dyDescent="0.25">
      <c r="A61" s="11"/>
      <c r="B61" s="11"/>
      <c r="C61" s="11"/>
      <c r="D61" s="11"/>
      <c r="E61" s="22"/>
      <c r="F61" s="817" t="str">
        <f t="shared" si="3"/>
        <v xml:space="preserve"> </v>
      </c>
      <c r="G61" s="142" t="str">
        <f t="shared" si="0"/>
        <v xml:space="preserve"> </v>
      </c>
      <c r="J61" s="11"/>
    </row>
    <row r="62" spans="1:10" ht="15.75" x14ac:dyDescent="0.25">
      <c r="A62" s="11"/>
      <c r="B62" s="11"/>
      <c r="C62" s="11"/>
      <c r="D62" s="11"/>
      <c r="E62" s="22"/>
      <c r="F62" s="817" t="str">
        <f t="shared" si="3"/>
        <v xml:space="preserve"> </v>
      </c>
      <c r="G62" s="142" t="str">
        <f t="shared" si="0"/>
        <v xml:space="preserve"> </v>
      </c>
      <c r="J62" s="11"/>
    </row>
    <row r="63" spans="1:10" ht="15.75" x14ac:dyDescent="0.25">
      <c r="A63" s="11"/>
      <c r="B63" s="11"/>
      <c r="C63" s="11"/>
      <c r="D63" s="11"/>
      <c r="E63" s="22"/>
      <c r="F63" s="817" t="str">
        <f t="shared" si="3"/>
        <v xml:space="preserve"> </v>
      </c>
      <c r="G63" s="142" t="str">
        <f t="shared" si="0"/>
        <v xml:space="preserve"> </v>
      </c>
      <c r="J63" s="11"/>
    </row>
    <row r="64" spans="1:10" ht="15.75" x14ac:dyDescent="0.25">
      <c r="A64" s="11"/>
      <c r="B64" s="11"/>
      <c r="C64" s="11"/>
      <c r="D64" s="11"/>
      <c r="E64" s="22"/>
      <c r="F64" s="817" t="str">
        <f t="shared" si="3"/>
        <v xml:space="preserve"> </v>
      </c>
      <c r="G64" s="142" t="str">
        <f t="shared" si="0"/>
        <v xml:space="preserve"> </v>
      </c>
      <c r="J64" s="11"/>
    </row>
    <row r="65" spans="1:10" ht="15.75" x14ac:dyDescent="0.25">
      <c r="A65" s="11"/>
      <c r="B65" s="11"/>
      <c r="C65" s="11"/>
      <c r="D65" s="11"/>
      <c r="E65" s="22"/>
      <c r="F65" s="817" t="str">
        <f t="shared" si="3"/>
        <v xml:space="preserve"> </v>
      </c>
      <c r="G65" s="142" t="str">
        <f t="shared" si="0"/>
        <v xml:space="preserve"> </v>
      </c>
      <c r="J65" s="11"/>
    </row>
    <row r="66" spans="1:10" ht="15.75" x14ac:dyDescent="0.25">
      <c r="A66" s="11"/>
      <c r="B66" s="11"/>
      <c r="C66" s="11"/>
      <c r="D66" s="11"/>
      <c r="E66" s="22"/>
      <c r="F66" s="817" t="str">
        <f t="shared" si="3"/>
        <v xml:space="preserve"> </v>
      </c>
      <c r="G66" s="142" t="str">
        <f t="shared" si="0"/>
        <v xml:space="preserve"> </v>
      </c>
      <c r="J66" s="11"/>
    </row>
    <row r="67" spans="1:10" ht="15.75" x14ac:dyDescent="0.25">
      <c r="A67" s="11"/>
      <c r="B67" s="11"/>
      <c r="C67" s="11"/>
      <c r="D67" s="11"/>
      <c r="E67" s="22"/>
      <c r="F67" s="817" t="str">
        <f t="shared" si="3"/>
        <v xml:space="preserve"> </v>
      </c>
      <c r="G67" s="142" t="str">
        <f t="shared" si="0"/>
        <v xml:space="preserve"> </v>
      </c>
      <c r="J67" s="11"/>
    </row>
    <row r="68" spans="1:10" ht="15.75" x14ac:dyDescent="0.25">
      <c r="A68" s="11"/>
      <c r="B68" s="11"/>
      <c r="C68" s="11"/>
      <c r="D68" s="11"/>
      <c r="E68" s="22"/>
      <c r="F68" s="817" t="str">
        <f t="shared" si="3"/>
        <v xml:space="preserve"> </v>
      </c>
      <c r="G68" s="142" t="str">
        <f t="shared" si="0"/>
        <v xml:space="preserve"> </v>
      </c>
      <c r="J68" s="11"/>
    </row>
    <row r="69" spans="1:10" ht="15.75" x14ac:dyDescent="0.25">
      <c r="A69" s="11"/>
      <c r="B69" s="11"/>
      <c r="C69" s="11"/>
      <c r="D69" s="11"/>
      <c r="E69" s="22"/>
      <c r="F69" s="817" t="str">
        <f t="shared" si="3"/>
        <v xml:space="preserve"> </v>
      </c>
      <c r="G69" s="142" t="str">
        <f t="shared" si="0"/>
        <v xml:space="preserve"> </v>
      </c>
      <c r="J69" s="11"/>
    </row>
    <row r="70" spans="1:10" ht="15.75" x14ac:dyDescent="0.25">
      <c r="A70" s="11"/>
      <c r="B70" s="11"/>
      <c r="C70" s="11"/>
      <c r="D70" s="11"/>
      <c r="E70" s="22"/>
      <c r="F70" s="817" t="str">
        <f t="shared" si="3"/>
        <v xml:space="preserve"> </v>
      </c>
      <c r="G70" s="142" t="str">
        <f t="shared" si="0"/>
        <v xml:space="preserve"> </v>
      </c>
      <c r="J70" s="11"/>
    </row>
    <row r="71" spans="1:10" ht="15.75" x14ac:dyDescent="0.25">
      <c r="A71" s="11"/>
      <c r="B71" s="11"/>
      <c r="C71" s="11"/>
      <c r="D71" s="11"/>
      <c r="E71" s="22"/>
      <c r="F71" s="817" t="str">
        <f t="shared" si="3"/>
        <v xml:space="preserve"> </v>
      </c>
      <c r="G71" s="142" t="str">
        <f t="shared" si="0"/>
        <v xml:space="preserve"> </v>
      </c>
      <c r="J71" s="11"/>
    </row>
    <row r="72" spans="1:10" ht="15.75" x14ac:dyDescent="0.25">
      <c r="A72" s="11"/>
      <c r="B72" s="11"/>
      <c r="C72" s="11"/>
      <c r="D72" s="11"/>
      <c r="E72" s="22"/>
      <c r="F72" s="817" t="str">
        <f t="shared" si="3"/>
        <v xml:space="preserve"> </v>
      </c>
      <c r="G72" s="142" t="str">
        <f t="shared" si="0"/>
        <v xml:space="preserve"> </v>
      </c>
      <c r="J72" s="11"/>
    </row>
    <row r="73" spans="1:10" ht="15.75" x14ac:dyDescent="0.25">
      <c r="A73" s="11"/>
      <c r="B73" s="11"/>
      <c r="C73" s="11"/>
      <c r="D73" s="11"/>
      <c r="E73" s="22"/>
      <c r="F73" s="817" t="str">
        <f t="shared" si="3"/>
        <v xml:space="preserve"> </v>
      </c>
      <c r="G73" s="142" t="str">
        <f t="shared" ref="G73:G136" si="4">IFERROR(E73/D73%," ")</f>
        <v xml:space="preserve"> </v>
      </c>
      <c r="J73" s="11"/>
    </row>
    <row r="74" spans="1:10" ht="15.75" x14ac:dyDescent="0.25">
      <c r="A74" s="11"/>
      <c r="B74" s="11"/>
      <c r="C74" s="11"/>
      <c r="D74" s="11"/>
      <c r="E74" s="22"/>
      <c r="F74" s="817" t="str">
        <f t="shared" si="3"/>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 xr:uid="{00000000-0004-0000-1400-000007000000}"/>
  </hyperlinks>
  <pageMargins left="0.70866141732283472" right="0.70866141732283472" top="0.70866141732283472" bottom="0.70866141732283472" header="0.51181102362204722" footer="0.31496062992125984"/>
  <pageSetup paperSize="9" scale="94" orientation="portrait" r:id="rId1"/>
  <headerFooter alignWithMargins="0">
    <oddFooter>&amp;L&amp;"Arial Narrow,Normál"&amp;8&amp;F/KM-AI-03&amp;C&amp;"Arial Narrow,Normál"&amp;8&amp;P/&amp;N&amp;R&amp;"Arial Narrow,Normál"&amp;8DigitAudit/Beszámoló</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Munka21">
    <pageSetUpPr fitToPage="1"/>
  </sheetPr>
  <dimension ref="A1:R108"/>
  <sheetViews>
    <sheetView showGridLines="0" zoomScaleNormal="100" workbookViewId="0"/>
  </sheetViews>
  <sheetFormatPr defaultRowHeight="16.5" x14ac:dyDescent="0.3"/>
  <cols>
    <col min="1" max="4" width="9" style="52"/>
    <col min="5" max="5" width="17.75" style="52" customWidth="1"/>
    <col min="6" max="11" width="9" style="52"/>
    <col min="12" max="12" width="15" style="52" customWidth="1"/>
    <col min="13" max="16384" width="9" style="52"/>
  </cols>
  <sheetData>
    <row r="1" spans="1:18" ht="16.5" customHeight="1" x14ac:dyDescent="0.3">
      <c r="A1" s="80" t="s">
        <v>108</v>
      </c>
      <c r="B1" s="80"/>
      <c r="C1" s="80"/>
      <c r="D1" s="53"/>
      <c r="E1" s="53"/>
      <c r="F1" s="53"/>
      <c r="G1" s="53"/>
      <c r="H1" s="53"/>
      <c r="I1" s="53"/>
      <c r="J1" s="134"/>
      <c r="K1" s="134"/>
    </row>
    <row r="2" spans="1:18" ht="16.5" customHeight="1" x14ac:dyDescent="0.3">
      <c r="A2" s="134"/>
      <c r="B2" s="134"/>
      <c r="C2" s="134"/>
      <c r="D2" s="803" t="str">
        <f>M15</f>
        <v>Ide írja az egyeztetés / vizsgálat szöveges értékelését</v>
      </c>
      <c r="E2" s="803" t="str">
        <f>M17</f>
        <v>Ide írja a következtetés szövegét</v>
      </c>
      <c r="F2" s="803"/>
      <c r="G2" s="803"/>
      <c r="H2" s="134"/>
      <c r="I2" s="134"/>
      <c r="J2" s="134"/>
      <c r="K2" s="134"/>
      <c r="L2" s="48" t="s">
        <v>32</v>
      </c>
    </row>
    <row r="3" spans="1:18" ht="16.5" customHeight="1" x14ac:dyDescent="0.3">
      <c r="A3" s="53"/>
      <c r="B3" s="53"/>
      <c r="C3" s="53"/>
      <c r="D3" s="53"/>
      <c r="E3" s="53"/>
      <c r="F3" s="53"/>
      <c r="G3" s="195" t="s">
        <v>215</v>
      </c>
      <c r="H3" s="53"/>
      <c r="I3" s="53"/>
      <c r="J3" s="53"/>
      <c r="K3" s="53"/>
      <c r="L3" s="730" t="s">
        <v>660</v>
      </c>
      <c r="M3" s="122" t="s">
        <v>34</v>
      </c>
    </row>
    <row r="4" spans="1:18" ht="16.5" customHeight="1" x14ac:dyDescent="0.3">
      <c r="A4" s="134" t="s">
        <v>568</v>
      </c>
      <c r="B4" s="134"/>
      <c r="C4" s="134"/>
      <c r="D4" s="47"/>
      <c r="E4" s="47"/>
      <c r="F4" s="47"/>
      <c r="G4" s="47"/>
      <c r="H4" s="47"/>
      <c r="I4" s="47"/>
      <c r="J4" s="47"/>
      <c r="K4" s="47"/>
      <c r="L4" s="76" t="s">
        <v>106</v>
      </c>
      <c r="M4" s="122" t="s">
        <v>151</v>
      </c>
    </row>
    <row r="5" spans="1:18" ht="16.5" customHeight="1" x14ac:dyDescent="0.3">
      <c r="A5" s="123">
        <f>Alapa!C17</f>
        <v>0</v>
      </c>
      <c r="B5" s="124"/>
      <c r="C5" s="124"/>
      <c r="D5" s="130"/>
      <c r="E5" s="130"/>
      <c r="F5" s="123" t="s">
        <v>1</v>
      </c>
      <c r="G5" s="769">
        <f>Alapa!C15</f>
        <v>0</v>
      </c>
      <c r="H5" s="125"/>
      <c r="I5" s="125"/>
      <c r="J5" s="146"/>
      <c r="K5" s="131"/>
      <c r="L5" s="76" t="s">
        <v>107</v>
      </c>
      <c r="M5" s="122" t="s">
        <v>9</v>
      </c>
    </row>
    <row r="6" spans="1:18" ht="16.5" customHeight="1" x14ac:dyDescent="0.3">
      <c r="A6" s="128" t="str">
        <f>"Fordulónap: "&amp;Alapa!C12</f>
        <v xml:space="preserve">Fordulónap: </v>
      </c>
      <c r="B6" s="129"/>
      <c r="C6" s="129"/>
      <c r="D6" s="147"/>
      <c r="E6" s="147"/>
      <c r="F6" s="123" t="s">
        <v>2</v>
      </c>
      <c r="G6" s="554" t="str">
        <f>IFERROR(VLOOKUP(M11,Alapa!$K$2:$M$11,3),"")</f>
        <v/>
      </c>
      <c r="H6" s="125"/>
      <c r="I6" s="123" t="s">
        <v>10</v>
      </c>
      <c r="J6" s="124" t="str">
        <f>IF(Alapa!$M$2=0," ",Alapa!$M$2)</f>
        <v xml:space="preserve"> </v>
      </c>
      <c r="K6" s="131"/>
      <c r="L6" s="76" t="s">
        <v>108</v>
      </c>
      <c r="M6" s="122" t="s">
        <v>556</v>
      </c>
    </row>
    <row r="7" spans="1:18" ht="16.5" customHeight="1" x14ac:dyDescent="0.3">
      <c r="A7" s="143"/>
      <c r="B7" s="143"/>
      <c r="C7" s="143"/>
      <c r="D7" s="143"/>
      <c r="E7" s="143"/>
      <c r="F7" s="143"/>
      <c r="G7" s="143"/>
      <c r="H7" s="143"/>
      <c r="I7" s="143"/>
      <c r="J7" s="143"/>
      <c r="K7" s="143"/>
      <c r="L7" s="76" t="s">
        <v>109</v>
      </c>
      <c r="M7" s="122" t="s">
        <v>557</v>
      </c>
    </row>
    <row r="8" spans="1:18" ht="16.5" customHeight="1" x14ac:dyDescent="0.3">
      <c r="A8" s="283" t="s">
        <v>569</v>
      </c>
      <c r="B8" s="283"/>
      <c r="C8" s="283"/>
      <c r="D8" s="283"/>
      <c r="E8" s="283"/>
      <c r="F8" s="283"/>
      <c r="G8" s="221"/>
      <c r="H8" s="213"/>
      <c r="I8" s="213"/>
      <c r="J8" s="213"/>
      <c r="K8" s="213"/>
      <c r="L8" s="76" t="s">
        <v>110</v>
      </c>
      <c r="M8" s="122" t="s">
        <v>558</v>
      </c>
    </row>
    <row r="9" spans="1:18" ht="16.5" customHeight="1" thickBot="1" x14ac:dyDescent="0.35">
      <c r="A9" s="466"/>
      <c r="B9" s="466"/>
      <c r="C9" s="466"/>
      <c r="D9" s="467"/>
      <c r="E9" s="467"/>
      <c r="F9" s="467"/>
      <c r="G9" s="467"/>
      <c r="H9" s="213"/>
      <c r="I9" s="213"/>
      <c r="J9" s="213"/>
      <c r="K9" s="213"/>
      <c r="L9" s="76" t="s">
        <v>111</v>
      </c>
      <c r="M9" s="122" t="s">
        <v>559</v>
      </c>
    </row>
    <row r="10" spans="1:18" ht="16.5" customHeight="1" thickBot="1" x14ac:dyDescent="0.35">
      <c r="A10" s="283" t="s">
        <v>570</v>
      </c>
      <c r="B10" s="283"/>
      <c r="C10" s="283"/>
      <c r="D10" s="468"/>
      <c r="E10" s="469"/>
      <c r="F10" s="467"/>
      <c r="G10" s="467"/>
      <c r="H10" s="213"/>
      <c r="I10" s="221"/>
      <c r="J10" s="213"/>
      <c r="K10" s="149" t="s">
        <v>216</v>
      </c>
      <c r="L10" s="76" t="s">
        <v>112</v>
      </c>
      <c r="M10" s="122" t="s">
        <v>165</v>
      </c>
    </row>
    <row r="11" spans="1:18" ht="16.5" customHeight="1" thickBot="1" x14ac:dyDescent="0.35">
      <c r="A11" s="213"/>
      <c r="B11" s="213"/>
      <c r="C11" s="213"/>
      <c r="D11" s="470" t="s">
        <v>480</v>
      </c>
      <c r="E11" s="345" t="s">
        <v>571</v>
      </c>
      <c r="F11" s="345"/>
      <c r="G11" s="345"/>
      <c r="H11" s="345"/>
      <c r="I11" s="117"/>
      <c r="J11" s="395" t="s">
        <v>572</v>
      </c>
      <c r="K11" s="471"/>
      <c r="L11" s="555" t="s">
        <v>2</v>
      </c>
      <c r="M11" s="673">
        <v>2</v>
      </c>
    </row>
    <row r="12" spans="1:18" ht="16.5" customHeight="1" x14ac:dyDescent="0.3">
      <c r="A12" s="472" t="s">
        <v>382</v>
      </c>
      <c r="B12" s="944" t="s">
        <v>965</v>
      </c>
      <c r="C12" s="944" t="s">
        <v>966</v>
      </c>
      <c r="D12" s="1194" t="s">
        <v>573</v>
      </c>
      <c r="E12" s="1194" t="s">
        <v>31</v>
      </c>
      <c r="F12" s="1194" t="s">
        <v>574</v>
      </c>
      <c r="G12" s="1194" t="s">
        <v>575</v>
      </c>
      <c r="H12" s="1194" t="s">
        <v>967</v>
      </c>
      <c r="I12" s="1194" t="s">
        <v>576</v>
      </c>
      <c r="J12" s="1194" t="s">
        <v>577</v>
      </c>
      <c r="K12" s="1196" t="s">
        <v>578</v>
      </c>
    </row>
    <row r="13" spans="1:18" x14ac:dyDescent="0.3">
      <c r="A13" s="942"/>
      <c r="B13" s="945"/>
      <c r="C13" s="945"/>
      <c r="D13" s="1195"/>
      <c r="E13" s="1195"/>
      <c r="F13" s="1195"/>
      <c r="G13" s="1195"/>
      <c r="H13" s="1195"/>
      <c r="I13" s="1195"/>
      <c r="J13" s="1195"/>
      <c r="K13" s="1197"/>
    </row>
    <row r="14" spans="1:18" ht="23.1" customHeight="1" x14ac:dyDescent="0.3">
      <c r="A14" s="476">
        <f>COUNT(A$12:$A13)+1</f>
        <v>1</v>
      </c>
      <c r="B14" s="477"/>
      <c r="C14" s="477"/>
      <c r="D14" s="477"/>
      <c r="E14" s="358"/>
      <c r="F14" s="358"/>
      <c r="G14" s="358"/>
      <c r="H14" s="358"/>
      <c r="I14" s="478">
        <f>G14+H14+H14</f>
        <v>0</v>
      </c>
      <c r="J14" s="358"/>
      <c r="K14" s="479">
        <f>I14*J14</f>
        <v>0</v>
      </c>
      <c r="M14" s="15" t="s">
        <v>185</v>
      </c>
      <c r="N14" s="36"/>
      <c r="O14" s="36"/>
      <c r="P14" s="36"/>
      <c r="Q14" s="36"/>
      <c r="R14" s="12"/>
    </row>
    <row r="15" spans="1:18" ht="23.1" customHeight="1" x14ac:dyDescent="0.3">
      <c r="A15" s="476">
        <f>COUNT(A$12:$A14)+1</f>
        <v>2</v>
      </c>
      <c r="B15" s="477"/>
      <c r="C15" s="477"/>
      <c r="D15" s="477"/>
      <c r="E15" s="358"/>
      <c r="F15" s="358"/>
      <c r="G15" s="358"/>
      <c r="H15" s="358"/>
      <c r="I15" s="478">
        <f t="shared" ref="I15:I43" si="0">G15+H15+H15</f>
        <v>0</v>
      </c>
      <c r="J15" s="358"/>
      <c r="K15" s="479">
        <f t="shared" ref="K15:K43" si="1">I15*J15</f>
        <v>0</v>
      </c>
      <c r="M15" s="68" t="s">
        <v>186</v>
      </c>
      <c r="N15" s="23"/>
      <c r="O15" s="23"/>
      <c r="P15" s="17"/>
      <c r="Q15" s="17"/>
      <c r="R15" s="18"/>
    </row>
    <row r="16" spans="1:18" ht="23.1" customHeight="1" x14ac:dyDescent="0.3">
      <c r="A16" s="476">
        <f>COUNT(A$12:$A15)+1</f>
        <v>3</v>
      </c>
      <c r="B16" s="477"/>
      <c r="C16" s="477"/>
      <c r="D16" s="477"/>
      <c r="E16" s="358"/>
      <c r="F16" s="358"/>
      <c r="G16" s="358"/>
      <c r="H16" s="358"/>
      <c r="I16" s="478">
        <f t="shared" si="0"/>
        <v>0</v>
      </c>
      <c r="J16" s="358"/>
      <c r="K16" s="479">
        <f t="shared" si="1"/>
        <v>0</v>
      </c>
      <c r="M16" s="16" t="s">
        <v>4</v>
      </c>
      <c r="N16" s="8"/>
      <c r="O16" s="8"/>
      <c r="P16" s="7"/>
      <c r="Q16" s="7"/>
      <c r="R16" s="12"/>
    </row>
    <row r="17" spans="1:18" ht="23.1" customHeight="1" x14ac:dyDescent="0.3">
      <c r="A17" s="476">
        <f>COUNT(A$12:$A16)+1</f>
        <v>4</v>
      </c>
      <c r="B17" s="477"/>
      <c r="C17" s="477"/>
      <c r="D17" s="477"/>
      <c r="E17" s="358"/>
      <c r="F17" s="358"/>
      <c r="G17" s="358"/>
      <c r="H17" s="358"/>
      <c r="I17" s="478">
        <f t="shared" si="0"/>
        <v>0</v>
      </c>
      <c r="J17" s="358"/>
      <c r="K17" s="479">
        <f t="shared" si="1"/>
        <v>0</v>
      </c>
      <c r="M17" s="68" t="s">
        <v>38</v>
      </c>
      <c r="N17" s="23"/>
      <c r="O17" s="23"/>
      <c r="P17" s="17"/>
      <c r="Q17" s="17"/>
      <c r="R17" s="18"/>
    </row>
    <row r="18" spans="1:18" ht="23.1" customHeight="1" x14ac:dyDescent="0.3">
      <c r="A18" s="476">
        <f>COUNT(A$12:$A17)+1</f>
        <v>5</v>
      </c>
      <c r="B18" s="477"/>
      <c r="C18" s="477"/>
      <c r="D18" s="477"/>
      <c r="E18" s="358"/>
      <c r="F18" s="358"/>
      <c r="G18" s="358"/>
      <c r="H18" s="358"/>
      <c r="I18" s="478">
        <f t="shared" si="0"/>
        <v>0</v>
      </c>
      <c r="J18" s="358"/>
      <c r="K18" s="479">
        <f t="shared" si="1"/>
        <v>0</v>
      </c>
      <c r="M18" s="67"/>
      <c r="N18" s="67"/>
      <c r="O18" s="8"/>
      <c r="P18" s="7"/>
      <c r="Q18" s="7"/>
      <c r="R18" s="12"/>
    </row>
    <row r="19" spans="1:18" ht="23.1" customHeight="1" x14ac:dyDescent="0.3">
      <c r="A19" s="476">
        <f>COUNT(A$12:$A18)+1</f>
        <v>6</v>
      </c>
      <c r="B19" s="477"/>
      <c r="C19" s="477"/>
      <c r="D19" s="477"/>
      <c r="E19" s="358"/>
      <c r="F19" s="358"/>
      <c r="G19" s="358"/>
      <c r="H19" s="358"/>
      <c r="I19" s="478">
        <f t="shared" si="0"/>
        <v>0</v>
      </c>
      <c r="J19" s="358"/>
      <c r="K19" s="479">
        <f t="shared" si="1"/>
        <v>0</v>
      </c>
    </row>
    <row r="20" spans="1:18" ht="23.1" customHeight="1" x14ac:dyDescent="0.3">
      <c r="A20" s="476">
        <f>COUNT(A$12:$A19)+1</f>
        <v>7</v>
      </c>
      <c r="B20" s="477"/>
      <c r="C20" s="477"/>
      <c r="D20" s="477"/>
      <c r="E20" s="358"/>
      <c r="F20" s="358"/>
      <c r="G20" s="358"/>
      <c r="H20" s="358"/>
      <c r="I20" s="478">
        <f t="shared" si="0"/>
        <v>0</v>
      </c>
      <c r="J20" s="358"/>
      <c r="K20" s="479">
        <f t="shared" si="1"/>
        <v>0</v>
      </c>
    </row>
    <row r="21" spans="1:18" ht="23.1" customHeight="1" x14ac:dyDescent="0.3">
      <c r="A21" s="476">
        <f>COUNT(A$12:$A20)+1</f>
        <v>8</v>
      </c>
      <c r="B21" s="477"/>
      <c r="C21" s="477"/>
      <c r="D21" s="477"/>
      <c r="E21" s="358"/>
      <c r="F21" s="358"/>
      <c r="G21" s="358"/>
      <c r="H21" s="358"/>
      <c r="I21" s="478">
        <f t="shared" si="0"/>
        <v>0</v>
      </c>
      <c r="J21" s="358"/>
      <c r="K21" s="479">
        <f t="shared" si="1"/>
        <v>0</v>
      </c>
    </row>
    <row r="22" spans="1:18" ht="23.1" customHeight="1" x14ac:dyDescent="0.3">
      <c r="A22" s="476">
        <f>COUNT(A$12:$A21)+1</f>
        <v>9</v>
      </c>
      <c r="B22" s="477"/>
      <c r="C22" s="477"/>
      <c r="D22" s="477"/>
      <c r="E22" s="358"/>
      <c r="F22" s="358"/>
      <c r="G22" s="358"/>
      <c r="H22" s="358"/>
      <c r="I22" s="478">
        <f t="shared" si="0"/>
        <v>0</v>
      </c>
      <c r="J22" s="358"/>
      <c r="K22" s="479">
        <f t="shared" si="1"/>
        <v>0</v>
      </c>
    </row>
    <row r="23" spans="1:18" ht="23.1" customHeight="1" x14ac:dyDescent="0.3">
      <c r="A23" s="476">
        <f>COUNT(A$12:$A22)+1</f>
        <v>10</v>
      </c>
      <c r="B23" s="477"/>
      <c r="C23" s="477"/>
      <c r="D23" s="477"/>
      <c r="E23" s="358"/>
      <c r="F23" s="358"/>
      <c r="G23" s="358"/>
      <c r="H23" s="358"/>
      <c r="I23" s="478">
        <f t="shared" si="0"/>
        <v>0</v>
      </c>
      <c r="J23" s="358"/>
      <c r="K23" s="479">
        <f t="shared" si="1"/>
        <v>0</v>
      </c>
    </row>
    <row r="24" spans="1:18" ht="23.1" customHeight="1" x14ac:dyDescent="0.3">
      <c r="A24" s="476">
        <f>COUNT(A$12:$A23)+1</f>
        <v>11</v>
      </c>
      <c r="B24" s="477"/>
      <c r="C24" s="477"/>
      <c r="D24" s="477"/>
      <c r="E24" s="358"/>
      <c r="F24" s="358"/>
      <c r="G24" s="358"/>
      <c r="H24" s="358"/>
      <c r="I24" s="478">
        <f t="shared" si="0"/>
        <v>0</v>
      </c>
      <c r="J24" s="358"/>
      <c r="K24" s="479">
        <f t="shared" si="1"/>
        <v>0</v>
      </c>
    </row>
    <row r="25" spans="1:18" ht="23.1" customHeight="1" x14ac:dyDescent="0.3">
      <c r="A25" s="476">
        <f>COUNT(A$12:$A24)+1</f>
        <v>12</v>
      </c>
      <c r="B25" s="477"/>
      <c r="C25" s="477"/>
      <c r="D25" s="477"/>
      <c r="E25" s="358"/>
      <c r="F25" s="358"/>
      <c r="G25" s="358"/>
      <c r="H25" s="358"/>
      <c r="I25" s="478">
        <f t="shared" si="0"/>
        <v>0</v>
      </c>
      <c r="J25" s="358"/>
      <c r="K25" s="479">
        <f t="shared" si="1"/>
        <v>0</v>
      </c>
    </row>
    <row r="26" spans="1:18" ht="23.1" customHeight="1" x14ac:dyDescent="0.3">
      <c r="A26" s="476">
        <f>COUNT(A$12:$A25)+1</f>
        <v>13</v>
      </c>
      <c r="B26" s="477"/>
      <c r="C26" s="477"/>
      <c r="D26" s="477"/>
      <c r="E26" s="358"/>
      <c r="F26" s="358"/>
      <c r="G26" s="358"/>
      <c r="H26" s="358"/>
      <c r="I26" s="478">
        <f t="shared" si="0"/>
        <v>0</v>
      </c>
      <c r="J26" s="358"/>
      <c r="K26" s="479">
        <f t="shared" si="1"/>
        <v>0</v>
      </c>
    </row>
    <row r="27" spans="1:18" ht="23.1" customHeight="1" x14ac:dyDescent="0.3">
      <c r="A27" s="476">
        <f>COUNT(A$12:$A26)+1</f>
        <v>14</v>
      </c>
      <c r="B27" s="477"/>
      <c r="C27" s="477"/>
      <c r="D27" s="477"/>
      <c r="E27" s="358"/>
      <c r="F27" s="358"/>
      <c r="G27" s="358"/>
      <c r="H27" s="358"/>
      <c r="I27" s="478">
        <f t="shared" si="0"/>
        <v>0</v>
      </c>
      <c r="J27" s="358"/>
      <c r="K27" s="479">
        <f t="shared" si="1"/>
        <v>0</v>
      </c>
    </row>
    <row r="28" spans="1:18" ht="23.1" customHeight="1" x14ac:dyDescent="0.3">
      <c r="A28" s="476">
        <f>COUNT(A$12:$A27)+1</f>
        <v>15</v>
      </c>
      <c r="B28" s="477"/>
      <c r="C28" s="477"/>
      <c r="D28" s="477"/>
      <c r="E28" s="358"/>
      <c r="F28" s="358"/>
      <c r="G28" s="358"/>
      <c r="H28" s="358"/>
      <c r="I28" s="478">
        <f t="shared" si="0"/>
        <v>0</v>
      </c>
      <c r="J28" s="358"/>
      <c r="K28" s="479">
        <f t="shared" si="1"/>
        <v>0</v>
      </c>
    </row>
    <row r="29" spans="1:18" ht="23.1" customHeight="1" x14ac:dyDescent="0.3">
      <c r="A29" s="476">
        <f>COUNT(A$12:$A28)+1</f>
        <v>16</v>
      </c>
      <c r="B29" s="477"/>
      <c r="C29" s="477"/>
      <c r="D29" s="477"/>
      <c r="E29" s="358"/>
      <c r="F29" s="358"/>
      <c r="G29" s="358"/>
      <c r="H29" s="358"/>
      <c r="I29" s="478">
        <f t="shared" si="0"/>
        <v>0</v>
      </c>
      <c r="J29" s="358"/>
      <c r="K29" s="479">
        <f t="shared" si="1"/>
        <v>0</v>
      </c>
    </row>
    <row r="30" spans="1:18" ht="23.1" customHeight="1" x14ac:dyDescent="0.3">
      <c r="A30" s="476">
        <f>COUNT(A$12:$A29)+1</f>
        <v>17</v>
      </c>
      <c r="B30" s="477"/>
      <c r="C30" s="477"/>
      <c r="D30" s="477"/>
      <c r="E30" s="358"/>
      <c r="F30" s="358"/>
      <c r="G30" s="358"/>
      <c r="H30" s="358"/>
      <c r="I30" s="478">
        <f t="shared" si="0"/>
        <v>0</v>
      </c>
      <c r="J30" s="358"/>
      <c r="K30" s="479">
        <f t="shared" si="1"/>
        <v>0</v>
      </c>
    </row>
    <row r="31" spans="1:18" ht="23.1" customHeight="1" x14ac:dyDescent="0.3">
      <c r="A31" s="476">
        <f>COUNT(A$12:$A30)+1</f>
        <v>18</v>
      </c>
      <c r="B31" s="477"/>
      <c r="C31" s="477"/>
      <c r="D31" s="477"/>
      <c r="E31" s="358"/>
      <c r="F31" s="358"/>
      <c r="G31" s="358"/>
      <c r="H31" s="358"/>
      <c r="I31" s="478">
        <f t="shared" si="0"/>
        <v>0</v>
      </c>
      <c r="J31" s="358"/>
      <c r="K31" s="479">
        <f t="shared" si="1"/>
        <v>0</v>
      </c>
    </row>
    <row r="32" spans="1:18" ht="23.1" customHeight="1" x14ac:dyDescent="0.3">
      <c r="A32" s="476">
        <f>COUNT(A$12:$A31)+1</f>
        <v>19</v>
      </c>
      <c r="B32" s="477"/>
      <c r="C32" s="477"/>
      <c r="D32" s="477"/>
      <c r="E32" s="358"/>
      <c r="F32" s="358"/>
      <c r="G32" s="358"/>
      <c r="H32" s="358"/>
      <c r="I32" s="478">
        <f t="shared" si="0"/>
        <v>0</v>
      </c>
      <c r="J32" s="358"/>
      <c r="K32" s="479">
        <f t="shared" si="1"/>
        <v>0</v>
      </c>
    </row>
    <row r="33" spans="1:11" ht="23.1" customHeight="1" x14ac:dyDescent="0.3">
      <c r="A33" s="476">
        <f>COUNT(A$12:$A32)+1</f>
        <v>20</v>
      </c>
      <c r="B33" s="477"/>
      <c r="C33" s="477"/>
      <c r="D33" s="477"/>
      <c r="E33" s="358"/>
      <c r="F33" s="358"/>
      <c r="G33" s="358"/>
      <c r="H33" s="358"/>
      <c r="I33" s="478">
        <f t="shared" si="0"/>
        <v>0</v>
      </c>
      <c r="J33" s="358"/>
      <c r="K33" s="479">
        <f t="shared" si="1"/>
        <v>0</v>
      </c>
    </row>
    <row r="34" spans="1:11" ht="23.1" customHeight="1" x14ac:dyDescent="0.3">
      <c r="A34" s="476">
        <f>COUNT(A$12:$A33)+1</f>
        <v>21</v>
      </c>
      <c r="B34" s="477"/>
      <c r="C34" s="477"/>
      <c r="D34" s="477"/>
      <c r="E34" s="358"/>
      <c r="F34" s="358"/>
      <c r="G34" s="358"/>
      <c r="H34" s="358"/>
      <c r="I34" s="478">
        <f t="shared" si="0"/>
        <v>0</v>
      </c>
      <c r="J34" s="358"/>
      <c r="K34" s="479">
        <f t="shared" si="1"/>
        <v>0</v>
      </c>
    </row>
    <row r="35" spans="1:11" ht="23.1" customHeight="1" x14ac:dyDescent="0.3">
      <c r="A35" s="476">
        <f>COUNT(A$12:$A34)+1</f>
        <v>22</v>
      </c>
      <c r="B35" s="477"/>
      <c r="C35" s="477"/>
      <c r="D35" s="477"/>
      <c r="E35" s="358"/>
      <c r="F35" s="358"/>
      <c r="G35" s="358"/>
      <c r="H35" s="358"/>
      <c r="I35" s="478">
        <f t="shared" si="0"/>
        <v>0</v>
      </c>
      <c r="J35" s="358"/>
      <c r="K35" s="479">
        <f t="shared" si="1"/>
        <v>0</v>
      </c>
    </row>
    <row r="36" spans="1:11" ht="23.1" customHeight="1" x14ac:dyDescent="0.3">
      <c r="A36" s="476">
        <f>COUNT(A$12:$A35)+1</f>
        <v>23</v>
      </c>
      <c r="B36" s="477"/>
      <c r="C36" s="477"/>
      <c r="D36" s="477"/>
      <c r="E36" s="358"/>
      <c r="F36" s="358"/>
      <c r="G36" s="358"/>
      <c r="H36" s="358"/>
      <c r="I36" s="478">
        <f t="shared" si="0"/>
        <v>0</v>
      </c>
      <c r="J36" s="358"/>
      <c r="K36" s="479">
        <f t="shared" si="1"/>
        <v>0</v>
      </c>
    </row>
    <row r="37" spans="1:11" ht="23.1" customHeight="1" x14ac:dyDescent="0.3">
      <c r="A37" s="476">
        <f>COUNT(A$12:$A36)+1</f>
        <v>24</v>
      </c>
      <c r="B37" s="477"/>
      <c r="C37" s="477"/>
      <c r="D37" s="477"/>
      <c r="E37" s="358"/>
      <c r="F37" s="358"/>
      <c r="G37" s="358"/>
      <c r="H37" s="358"/>
      <c r="I37" s="478">
        <f t="shared" si="0"/>
        <v>0</v>
      </c>
      <c r="J37" s="358"/>
      <c r="K37" s="479">
        <f t="shared" si="1"/>
        <v>0</v>
      </c>
    </row>
    <row r="38" spans="1:11" ht="23.1" customHeight="1" x14ac:dyDescent="0.3">
      <c r="A38" s="476">
        <f>COUNT(A$12:$A37)+1</f>
        <v>25</v>
      </c>
      <c r="B38" s="477"/>
      <c r="C38" s="477"/>
      <c r="D38" s="477"/>
      <c r="E38" s="358"/>
      <c r="F38" s="358"/>
      <c r="G38" s="358"/>
      <c r="H38" s="358"/>
      <c r="I38" s="478">
        <f t="shared" si="0"/>
        <v>0</v>
      </c>
      <c r="J38" s="358"/>
      <c r="K38" s="479">
        <f t="shared" si="1"/>
        <v>0</v>
      </c>
    </row>
    <row r="39" spans="1:11" ht="23.1" customHeight="1" x14ac:dyDescent="0.3">
      <c r="A39" s="476">
        <f>COUNT(A$12:$A38)+1</f>
        <v>26</v>
      </c>
      <c r="B39" s="477"/>
      <c r="C39" s="477"/>
      <c r="D39" s="477"/>
      <c r="E39" s="358"/>
      <c r="F39" s="358"/>
      <c r="G39" s="358"/>
      <c r="H39" s="358"/>
      <c r="I39" s="478">
        <f t="shared" si="0"/>
        <v>0</v>
      </c>
      <c r="J39" s="358"/>
      <c r="K39" s="479">
        <f t="shared" si="1"/>
        <v>0</v>
      </c>
    </row>
    <row r="40" spans="1:11" ht="23.1" customHeight="1" x14ac:dyDescent="0.3">
      <c r="A40" s="476">
        <f>COUNT(A$12:$A39)+1</f>
        <v>27</v>
      </c>
      <c r="B40" s="477"/>
      <c r="C40" s="477"/>
      <c r="D40" s="477"/>
      <c r="E40" s="358"/>
      <c r="F40" s="358"/>
      <c r="G40" s="358"/>
      <c r="H40" s="358"/>
      <c r="I40" s="478">
        <f t="shared" si="0"/>
        <v>0</v>
      </c>
      <c r="J40" s="358"/>
      <c r="K40" s="479">
        <f t="shared" si="1"/>
        <v>0</v>
      </c>
    </row>
    <row r="41" spans="1:11" ht="23.1" customHeight="1" x14ac:dyDescent="0.3">
      <c r="A41" s="476">
        <f>COUNT(A$12:$A40)+1</f>
        <v>28</v>
      </c>
      <c r="B41" s="477"/>
      <c r="C41" s="477"/>
      <c r="D41" s="477"/>
      <c r="E41" s="358"/>
      <c r="F41" s="358"/>
      <c r="G41" s="358"/>
      <c r="H41" s="358"/>
      <c r="I41" s="478">
        <f t="shared" si="0"/>
        <v>0</v>
      </c>
      <c r="J41" s="358"/>
      <c r="K41" s="479">
        <f t="shared" si="1"/>
        <v>0</v>
      </c>
    </row>
    <row r="42" spans="1:11" ht="23.1" customHeight="1" x14ac:dyDescent="0.3">
      <c r="A42" s="476">
        <f>COUNT(A$12:$A41)+1</f>
        <v>29</v>
      </c>
      <c r="B42" s="477"/>
      <c r="C42" s="477"/>
      <c r="D42" s="477"/>
      <c r="E42" s="358"/>
      <c r="F42" s="358"/>
      <c r="G42" s="358"/>
      <c r="H42" s="358"/>
      <c r="I42" s="478">
        <f t="shared" si="0"/>
        <v>0</v>
      </c>
      <c r="J42" s="358"/>
      <c r="K42" s="479">
        <f t="shared" si="1"/>
        <v>0</v>
      </c>
    </row>
    <row r="43" spans="1:11" ht="23.1" customHeight="1" x14ac:dyDescent="0.3">
      <c r="A43" s="476">
        <f>COUNT(A$12:$A42)+1</f>
        <v>30</v>
      </c>
      <c r="B43" s="477"/>
      <c r="C43" s="477"/>
      <c r="D43" s="477"/>
      <c r="E43" s="358"/>
      <c r="F43" s="358"/>
      <c r="G43" s="358"/>
      <c r="H43" s="358"/>
      <c r="I43" s="478">
        <f t="shared" si="0"/>
        <v>0</v>
      </c>
      <c r="J43" s="358"/>
      <c r="K43" s="479">
        <f t="shared" si="1"/>
        <v>0</v>
      </c>
    </row>
    <row r="44" spans="1:11" ht="23.1" customHeight="1" thickBot="1" x14ac:dyDescent="0.35">
      <c r="A44" s="1198" t="s">
        <v>263</v>
      </c>
      <c r="B44" s="1199"/>
      <c r="C44" s="1199"/>
      <c r="D44" s="1199"/>
      <c r="E44" s="1200"/>
      <c r="F44" s="481">
        <f>SUM(F14:F43)</f>
        <v>0</v>
      </c>
      <c r="G44" s="481">
        <f>SUM(G14:G43)</f>
        <v>0</v>
      </c>
      <c r="H44" s="481">
        <f>SUM(H14:H43)</f>
        <v>0</v>
      </c>
      <c r="I44" s="481">
        <f>SUM(I14:I43)</f>
        <v>0</v>
      </c>
      <c r="J44" s="482" t="s">
        <v>579</v>
      </c>
      <c r="K44" s="483">
        <f>SUM(K14:K43)</f>
        <v>0</v>
      </c>
    </row>
    <row r="45" spans="1:11" ht="16.5" customHeight="1" x14ac:dyDescent="0.3"/>
    <row r="46" spans="1:11" ht="16.5" customHeight="1" x14ac:dyDescent="0.3"/>
    <row r="47" spans="1:11" ht="16.5" customHeight="1" x14ac:dyDescent="0.3"/>
    <row r="48" spans="1:11"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sheetData>
  <mergeCells count="9">
    <mergeCell ref="I12:I13"/>
    <mergeCell ref="J12:J13"/>
    <mergeCell ref="K12:K13"/>
    <mergeCell ref="A44:E44"/>
    <mergeCell ref="D12:D13"/>
    <mergeCell ref="E12:E13"/>
    <mergeCell ref="F12:F13"/>
    <mergeCell ref="G12:G13"/>
    <mergeCell ref="H12:H13"/>
  </mergeCells>
  <hyperlinks>
    <hyperlink ref="L3" location="Tartalom!A1" display="Tartalom " xr:uid="{00000000-0004-0000-1500-000007000000}"/>
  </hyperlinks>
  <pageMargins left="0.70866141732283472" right="0.70866141732283472" top="0.74803149606299213" bottom="0.74803149606299213" header="0.31496062992125984" footer="0.31496062992125984"/>
  <pageSetup paperSize="9" scale="81" fitToHeight="7" orientation="portrait" verticalDpi="300" r:id="rId1"/>
  <headerFooter>
    <oddFooter>&amp;L&amp;"Arial Narrow,Normál"&amp;8&amp;F/&amp;A&amp;C&amp;"Arial Narrow,Normál"&amp;8&amp;P/&amp;N&amp;R&amp;"Arial Narrow,Normál"&amp;8DigitAudit/Beszámoló</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Munka22">
    <pageSetUpPr fitToPage="1"/>
  </sheetPr>
  <dimension ref="A1:X95"/>
  <sheetViews>
    <sheetView showGridLines="0" zoomScaleNormal="100" workbookViewId="0"/>
  </sheetViews>
  <sheetFormatPr defaultRowHeight="16.5" x14ac:dyDescent="0.3"/>
  <cols>
    <col min="1" max="2" width="9" style="52"/>
    <col min="3" max="3" width="7.625" style="52" customWidth="1"/>
    <col min="4" max="4" width="9" style="52" customWidth="1"/>
    <col min="5" max="5" width="18" style="52" customWidth="1"/>
    <col min="6" max="16" width="9" style="52"/>
    <col min="17" max="17" width="12.875" style="52" customWidth="1"/>
    <col min="18" max="16384" width="9" style="52"/>
  </cols>
  <sheetData>
    <row r="1" spans="1:24" ht="16.5" customHeight="1" x14ac:dyDescent="0.3">
      <c r="A1" s="80" t="s">
        <v>109</v>
      </c>
      <c r="B1" s="53"/>
      <c r="C1" s="53"/>
      <c r="D1" s="53"/>
      <c r="E1" s="53"/>
      <c r="F1" s="53"/>
      <c r="G1" s="53"/>
      <c r="H1" s="53"/>
      <c r="I1" s="53"/>
      <c r="J1" s="53"/>
      <c r="K1" s="53"/>
      <c r="L1" s="53"/>
      <c r="M1" s="53"/>
      <c r="N1" s="53"/>
      <c r="O1" s="134"/>
      <c r="P1" s="134"/>
    </row>
    <row r="2" spans="1:24" ht="16.5" customHeight="1" x14ac:dyDescent="0.3">
      <c r="A2" s="134"/>
      <c r="B2" s="134"/>
      <c r="C2" s="134"/>
      <c r="D2" s="803" t="str">
        <f>R15</f>
        <v>Ide írja az egyeztetés / vizsgálat szöveges értékelését</v>
      </c>
      <c r="E2" s="803" t="str">
        <f>R17</f>
        <v>Ide írja a következtetés szövegét</v>
      </c>
      <c r="F2" s="134"/>
      <c r="G2" s="134"/>
      <c r="H2" s="134"/>
      <c r="I2" s="134"/>
      <c r="J2" s="134"/>
      <c r="K2" s="134"/>
      <c r="L2" s="134"/>
      <c r="M2" s="134"/>
      <c r="N2" s="134"/>
      <c r="O2" s="134"/>
      <c r="P2" s="134"/>
      <c r="Q2" s="48" t="s">
        <v>32</v>
      </c>
    </row>
    <row r="3" spans="1:24" ht="16.5" customHeight="1" x14ac:dyDescent="0.3">
      <c r="A3" s="53"/>
      <c r="B3" s="53"/>
      <c r="C3" s="53"/>
      <c r="D3" s="53"/>
      <c r="E3" s="53"/>
      <c r="F3" s="53"/>
      <c r="G3" s="53"/>
      <c r="H3" s="134" t="s">
        <v>215</v>
      </c>
      <c r="I3" s="53"/>
      <c r="J3" s="53"/>
      <c r="K3" s="53"/>
      <c r="L3" s="53"/>
      <c r="M3" s="53"/>
      <c r="N3" s="53"/>
      <c r="O3" s="53"/>
      <c r="P3" s="53"/>
      <c r="Q3" s="730" t="s">
        <v>660</v>
      </c>
      <c r="R3" s="122" t="s">
        <v>34</v>
      </c>
      <c r="W3" s="52" t="s">
        <v>970</v>
      </c>
      <c r="X3" s="52" t="s">
        <v>971</v>
      </c>
    </row>
    <row r="4" spans="1:24" ht="16.5" customHeight="1" x14ac:dyDescent="0.3">
      <c r="A4" s="134" t="s">
        <v>568</v>
      </c>
      <c r="B4" s="47"/>
      <c r="C4" s="47"/>
      <c r="D4" s="47"/>
      <c r="E4" s="47"/>
      <c r="F4" s="47"/>
      <c r="G4" s="47"/>
      <c r="H4" s="47"/>
      <c r="I4" s="47"/>
      <c r="J4" s="47"/>
      <c r="K4" s="47"/>
      <c r="L4" s="47"/>
      <c r="M4" s="47"/>
      <c r="N4" s="47"/>
      <c r="O4" s="47"/>
      <c r="P4" s="47"/>
      <c r="Q4" s="76" t="s">
        <v>106</v>
      </c>
      <c r="R4" s="122" t="s">
        <v>151</v>
      </c>
    </row>
    <row r="5" spans="1:24" ht="16.5" customHeight="1" x14ac:dyDescent="0.3">
      <c r="A5" s="123">
        <f>Alapa!C17</f>
        <v>0</v>
      </c>
      <c r="B5" s="130"/>
      <c r="C5" s="130"/>
      <c r="D5" s="130"/>
      <c r="E5" s="130"/>
      <c r="F5" s="130"/>
      <c r="G5" s="130"/>
      <c r="H5" s="130"/>
      <c r="I5" s="123" t="s">
        <v>1</v>
      </c>
      <c r="J5" s="769">
        <f>Alapa!C15</f>
        <v>0</v>
      </c>
      <c r="K5" s="125"/>
      <c r="L5" s="125"/>
      <c r="M5" s="125"/>
      <c r="N5" s="125"/>
      <c r="O5" s="146"/>
      <c r="P5" s="130"/>
      <c r="Q5" s="76" t="s">
        <v>107</v>
      </c>
      <c r="R5" s="122" t="s">
        <v>9</v>
      </c>
    </row>
    <row r="6" spans="1:24" ht="16.5" customHeight="1" x14ac:dyDescent="0.3">
      <c r="A6" s="128" t="str">
        <f>"Fordulónap: "&amp;Alapa!C12</f>
        <v xml:space="preserve">Fordulónap: </v>
      </c>
      <c r="B6" s="147"/>
      <c r="C6" s="147"/>
      <c r="D6" s="147"/>
      <c r="E6" s="147"/>
      <c r="F6" s="147"/>
      <c r="G6" s="147"/>
      <c r="H6" s="147"/>
      <c r="I6" s="123" t="s">
        <v>2</v>
      </c>
      <c r="J6" s="554" t="str">
        <f>IFERROR(VLOOKUP(R11,Alapa!$K$2:$M$11,3),"")</f>
        <v/>
      </c>
      <c r="K6" s="125"/>
      <c r="L6" s="125"/>
      <c r="M6" s="125"/>
      <c r="N6" s="123" t="s">
        <v>10</v>
      </c>
      <c r="O6" s="124" t="str">
        <f>IF(Alapa!$M$2=0," ",Alapa!$M$2)</f>
        <v xml:space="preserve"> </v>
      </c>
      <c r="P6" s="130"/>
      <c r="Q6" s="76" t="s">
        <v>108</v>
      </c>
      <c r="R6" s="122" t="s">
        <v>799</v>
      </c>
    </row>
    <row r="7" spans="1:24" ht="16.5" customHeight="1" x14ac:dyDescent="0.3">
      <c r="A7" s="143"/>
      <c r="B7" s="143"/>
      <c r="C7" s="143"/>
      <c r="D7" s="143"/>
      <c r="E7" s="143"/>
      <c r="F7" s="143"/>
      <c r="G7" s="143"/>
      <c r="H7" s="143"/>
      <c r="I7" s="143"/>
      <c r="J7" s="143"/>
      <c r="K7" s="143"/>
      <c r="L7" s="143"/>
      <c r="M7" s="143"/>
      <c r="N7" s="143"/>
      <c r="O7" s="143"/>
      <c r="P7" s="143"/>
      <c r="Q7" s="76" t="s">
        <v>109</v>
      </c>
      <c r="R7" s="122" t="s">
        <v>800</v>
      </c>
    </row>
    <row r="8" spans="1:24" ht="16.5" customHeight="1" thickBot="1" x14ac:dyDescent="0.35">
      <c r="A8" s="283" t="s">
        <v>580</v>
      </c>
      <c r="B8" s="283"/>
      <c r="C8" s="283"/>
      <c r="D8" s="484"/>
      <c r="E8" s="213"/>
      <c r="F8" s="213"/>
      <c r="G8" s="213"/>
      <c r="H8" s="221" t="s">
        <v>0</v>
      </c>
      <c r="I8" s="213"/>
      <c r="J8" s="213"/>
      <c r="K8" s="213"/>
      <c r="L8" s="213"/>
      <c r="M8" s="213"/>
      <c r="N8" s="213"/>
      <c r="O8" s="213"/>
      <c r="P8" s="213"/>
      <c r="Q8" s="76" t="s">
        <v>110</v>
      </c>
      <c r="R8" s="122" t="s">
        <v>801</v>
      </c>
    </row>
    <row r="9" spans="1:24" ht="16.5" customHeight="1" thickBot="1" x14ac:dyDescent="0.35">
      <c r="A9" s="1201" t="s">
        <v>581</v>
      </c>
      <c r="B9" s="1201"/>
      <c r="C9" s="946" t="s">
        <v>0</v>
      </c>
      <c r="D9" s="947" t="s">
        <v>0</v>
      </c>
      <c r="E9" s="467"/>
      <c r="F9" s="213"/>
      <c r="G9" s="221"/>
      <c r="H9" s="213"/>
      <c r="I9" s="213"/>
      <c r="J9" s="213"/>
      <c r="K9" s="213"/>
      <c r="L9" s="213"/>
      <c r="M9" s="213"/>
      <c r="N9" s="213"/>
      <c r="O9" s="213"/>
      <c r="P9" s="213"/>
      <c r="Q9" s="76" t="s">
        <v>111</v>
      </c>
      <c r="R9" s="122" t="s">
        <v>802</v>
      </c>
    </row>
    <row r="10" spans="1:24" ht="16.5" customHeight="1" thickBot="1" x14ac:dyDescent="0.35">
      <c r="A10" s="213"/>
      <c r="B10" s="470" t="s">
        <v>480</v>
      </c>
      <c r="C10" s="345" t="s">
        <v>571</v>
      </c>
      <c r="D10" s="345"/>
      <c r="E10" s="345"/>
      <c r="F10" s="345"/>
      <c r="G10" s="345"/>
      <c r="H10" s="345"/>
      <c r="I10" s="213"/>
      <c r="J10" s="213"/>
      <c r="K10" s="213"/>
      <c r="L10" s="213"/>
      <c r="M10" s="283" t="s">
        <v>572</v>
      </c>
      <c r="N10" s="485"/>
      <c r="O10" s="213"/>
      <c r="P10" s="149" t="s">
        <v>216</v>
      </c>
      <c r="Q10" s="76" t="s">
        <v>112</v>
      </c>
      <c r="R10" s="122" t="s">
        <v>165</v>
      </c>
    </row>
    <row r="11" spans="1:24" ht="41.25" thickBot="1" x14ac:dyDescent="0.35">
      <c r="A11" s="472" t="s">
        <v>382</v>
      </c>
      <c r="B11" s="473" t="s">
        <v>965</v>
      </c>
      <c r="C11" s="473" t="s">
        <v>199</v>
      </c>
      <c r="D11" s="473" t="s">
        <v>573</v>
      </c>
      <c r="E11" s="473" t="s">
        <v>31</v>
      </c>
      <c r="F11" s="473" t="s">
        <v>574</v>
      </c>
      <c r="G11" s="473" t="s">
        <v>575</v>
      </c>
      <c r="H11" s="473" t="s">
        <v>967</v>
      </c>
      <c r="I11" s="473" t="s">
        <v>576</v>
      </c>
      <c r="J11" s="473" t="s">
        <v>582</v>
      </c>
      <c r="K11" s="473" t="s">
        <v>968</v>
      </c>
      <c r="L11" s="473" t="s">
        <v>969</v>
      </c>
      <c r="M11" s="473" t="s">
        <v>583</v>
      </c>
      <c r="N11" s="473" t="s">
        <v>584</v>
      </c>
      <c r="O11" s="473" t="s">
        <v>585</v>
      </c>
      <c r="P11" s="475" t="s">
        <v>968</v>
      </c>
      <c r="Q11" s="555" t="s">
        <v>2</v>
      </c>
      <c r="R11" s="673">
        <v>2</v>
      </c>
    </row>
    <row r="12" spans="1:24" ht="16.5" customHeight="1" x14ac:dyDescent="0.3">
      <c r="A12" s="487"/>
      <c r="B12" s="488"/>
      <c r="C12" s="488"/>
      <c r="D12" s="488"/>
      <c r="E12" s="488"/>
      <c r="F12" s="488"/>
      <c r="G12" s="488"/>
      <c r="H12" s="948"/>
      <c r="I12" s="488"/>
      <c r="J12" s="488"/>
      <c r="K12" s="939" t="s">
        <v>586</v>
      </c>
      <c r="L12" s="488"/>
      <c r="M12" s="488"/>
      <c r="N12" s="949" t="s">
        <v>587</v>
      </c>
      <c r="O12" s="949" t="s">
        <v>587</v>
      </c>
      <c r="P12" s="940" t="s">
        <v>588</v>
      </c>
    </row>
    <row r="13" spans="1:24" ht="20.100000000000001" customHeight="1" x14ac:dyDescent="0.3">
      <c r="A13" s="476">
        <f>COUNT(A$11:$A12)+1</f>
        <v>1</v>
      </c>
      <c r="B13" s="477"/>
      <c r="C13" s="477"/>
      <c r="D13" s="477"/>
      <c r="E13" s="358"/>
      <c r="F13" s="358"/>
      <c r="G13" s="358"/>
      <c r="H13" s="358"/>
      <c r="I13" s="478">
        <f>F13+G13+H13</f>
        <v>0</v>
      </c>
      <c r="J13" s="358">
        <v>0</v>
      </c>
      <c r="K13" s="478">
        <f>J13-I13</f>
        <v>0</v>
      </c>
      <c r="L13" s="951"/>
      <c r="M13" s="358"/>
      <c r="N13" s="478">
        <f t="shared" ref="N13:N32" si="0">M13*I13</f>
        <v>0</v>
      </c>
      <c r="O13" s="478">
        <f t="shared" ref="O13:O32" si="1">M13*J13</f>
        <v>0</v>
      </c>
      <c r="P13" s="479">
        <f t="shared" ref="P13:P32" si="2">K13*M13</f>
        <v>0</v>
      </c>
    </row>
    <row r="14" spans="1:24" ht="20.100000000000001" customHeight="1" x14ac:dyDescent="0.3">
      <c r="A14" s="476">
        <f>COUNT(A$11:$A13)+1</f>
        <v>2</v>
      </c>
      <c r="B14" s="477"/>
      <c r="C14" s="477"/>
      <c r="D14" s="477"/>
      <c r="E14" s="358"/>
      <c r="F14" s="358"/>
      <c r="G14" s="358"/>
      <c r="H14" s="358"/>
      <c r="I14" s="478">
        <f t="shared" ref="I14:I32" si="3">F14+G14+H14</f>
        <v>0</v>
      </c>
      <c r="J14" s="358"/>
      <c r="K14" s="478">
        <f t="shared" ref="K14:K32" si="4">J14-I14</f>
        <v>0</v>
      </c>
      <c r="L14" s="951"/>
      <c r="M14" s="358"/>
      <c r="N14" s="478">
        <f t="shared" si="0"/>
        <v>0</v>
      </c>
      <c r="O14" s="478">
        <f t="shared" si="1"/>
        <v>0</v>
      </c>
      <c r="P14" s="479">
        <f t="shared" si="2"/>
        <v>0</v>
      </c>
      <c r="R14" s="15" t="s">
        <v>185</v>
      </c>
      <c r="S14" s="36"/>
      <c r="T14" s="36"/>
      <c r="U14" s="36"/>
      <c r="V14" s="36"/>
      <c r="W14" s="12"/>
    </row>
    <row r="15" spans="1:24" ht="20.100000000000001" customHeight="1" x14ac:dyDescent="0.3">
      <c r="A15" s="476">
        <f>COUNT(A$11:$A14)+1</f>
        <v>3</v>
      </c>
      <c r="B15" s="477"/>
      <c r="C15" s="477"/>
      <c r="D15" s="477"/>
      <c r="E15" s="358"/>
      <c r="F15" s="358"/>
      <c r="G15" s="358"/>
      <c r="H15" s="358"/>
      <c r="I15" s="478">
        <f t="shared" si="3"/>
        <v>0</v>
      </c>
      <c r="J15" s="358"/>
      <c r="K15" s="478">
        <f t="shared" si="4"/>
        <v>0</v>
      </c>
      <c r="L15" s="951"/>
      <c r="M15" s="358"/>
      <c r="N15" s="478">
        <f t="shared" si="0"/>
        <v>0</v>
      </c>
      <c r="O15" s="478">
        <f t="shared" si="1"/>
        <v>0</v>
      </c>
      <c r="P15" s="479">
        <f t="shared" si="2"/>
        <v>0</v>
      </c>
      <c r="R15" s="68" t="s">
        <v>186</v>
      </c>
      <c r="S15" s="23"/>
      <c r="T15" s="23"/>
      <c r="U15" s="17"/>
      <c r="V15" s="17"/>
      <c r="W15" s="18"/>
    </row>
    <row r="16" spans="1:24" ht="20.100000000000001" customHeight="1" x14ac:dyDescent="0.3">
      <c r="A16" s="476">
        <f>COUNT(A$11:$A15)+1</f>
        <v>4</v>
      </c>
      <c r="B16" s="477"/>
      <c r="C16" s="477"/>
      <c r="D16" s="477"/>
      <c r="E16" s="358"/>
      <c r="F16" s="358"/>
      <c r="G16" s="358"/>
      <c r="H16" s="358"/>
      <c r="I16" s="478">
        <f t="shared" si="3"/>
        <v>0</v>
      </c>
      <c r="J16" s="358"/>
      <c r="K16" s="478">
        <f t="shared" si="4"/>
        <v>0</v>
      </c>
      <c r="L16" s="951"/>
      <c r="M16" s="358"/>
      <c r="N16" s="478">
        <f t="shared" si="0"/>
        <v>0</v>
      </c>
      <c r="O16" s="478">
        <f t="shared" si="1"/>
        <v>0</v>
      </c>
      <c r="P16" s="479">
        <f t="shared" si="2"/>
        <v>0</v>
      </c>
      <c r="R16" s="16" t="s">
        <v>4</v>
      </c>
      <c r="S16" s="8"/>
      <c r="T16" s="8"/>
      <c r="U16" s="7"/>
      <c r="V16" s="7"/>
      <c r="W16" s="12"/>
    </row>
    <row r="17" spans="1:23" ht="20.100000000000001" customHeight="1" x14ac:dyDescent="0.3">
      <c r="A17" s="476">
        <f>COUNT(A$11:$A16)+1</f>
        <v>5</v>
      </c>
      <c r="B17" s="477"/>
      <c r="C17" s="477"/>
      <c r="D17" s="477"/>
      <c r="E17" s="358"/>
      <c r="F17" s="358"/>
      <c r="G17" s="358"/>
      <c r="H17" s="358"/>
      <c r="I17" s="478">
        <f t="shared" si="3"/>
        <v>0</v>
      </c>
      <c r="J17" s="358"/>
      <c r="K17" s="478">
        <f t="shared" si="4"/>
        <v>0</v>
      </c>
      <c r="L17" s="951"/>
      <c r="M17" s="358"/>
      <c r="N17" s="478">
        <f t="shared" si="0"/>
        <v>0</v>
      </c>
      <c r="O17" s="478">
        <f t="shared" si="1"/>
        <v>0</v>
      </c>
      <c r="P17" s="479">
        <f t="shared" si="2"/>
        <v>0</v>
      </c>
      <c r="R17" s="68" t="s">
        <v>38</v>
      </c>
      <c r="S17" s="23"/>
      <c r="T17" s="23"/>
      <c r="U17" s="17"/>
      <c r="V17" s="17"/>
      <c r="W17" s="18"/>
    </row>
    <row r="18" spans="1:23" ht="20.100000000000001" customHeight="1" x14ac:dyDescent="0.3">
      <c r="A18" s="476">
        <f>COUNT(A$11:$A17)+1</f>
        <v>6</v>
      </c>
      <c r="B18" s="477"/>
      <c r="C18" s="477"/>
      <c r="D18" s="477"/>
      <c r="E18" s="358"/>
      <c r="F18" s="358"/>
      <c r="G18" s="358"/>
      <c r="H18" s="358"/>
      <c r="I18" s="478">
        <f t="shared" si="3"/>
        <v>0</v>
      </c>
      <c r="J18" s="358"/>
      <c r="K18" s="478">
        <f t="shared" si="4"/>
        <v>0</v>
      </c>
      <c r="L18" s="951"/>
      <c r="M18" s="358"/>
      <c r="N18" s="478">
        <f t="shared" si="0"/>
        <v>0</v>
      </c>
      <c r="O18" s="478">
        <f t="shared" si="1"/>
        <v>0</v>
      </c>
      <c r="P18" s="479">
        <f t="shared" si="2"/>
        <v>0</v>
      </c>
      <c r="R18" s="67"/>
      <c r="S18" s="67"/>
      <c r="T18" s="8"/>
      <c r="U18" s="7"/>
      <c r="V18" s="7"/>
      <c r="W18" s="12"/>
    </row>
    <row r="19" spans="1:23" ht="20.100000000000001" customHeight="1" x14ac:dyDescent="0.3">
      <c r="A19" s="476">
        <f>COUNT(A$11:$A18)+1</f>
        <v>7</v>
      </c>
      <c r="B19" s="477"/>
      <c r="C19" s="477"/>
      <c r="D19" s="477"/>
      <c r="E19" s="358"/>
      <c r="F19" s="358"/>
      <c r="G19" s="358"/>
      <c r="H19" s="358"/>
      <c r="I19" s="478">
        <f t="shared" si="3"/>
        <v>0</v>
      </c>
      <c r="J19" s="358"/>
      <c r="K19" s="478">
        <f t="shared" si="4"/>
        <v>0</v>
      </c>
      <c r="L19" s="951"/>
      <c r="M19" s="358"/>
      <c r="N19" s="478">
        <f t="shared" si="0"/>
        <v>0</v>
      </c>
      <c r="O19" s="478">
        <f t="shared" si="1"/>
        <v>0</v>
      </c>
      <c r="P19" s="479">
        <f t="shared" si="2"/>
        <v>0</v>
      </c>
    </row>
    <row r="20" spans="1:23" ht="20.100000000000001" customHeight="1" x14ac:dyDescent="0.3">
      <c r="A20" s="476">
        <f>COUNT(A$11:$A19)+1</f>
        <v>8</v>
      </c>
      <c r="B20" s="477"/>
      <c r="C20" s="477"/>
      <c r="D20" s="477"/>
      <c r="E20" s="358"/>
      <c r="F20" s="358"/>
      <c r="G20" s="358"/>
      <c r="H20" s="358"/>
      <c r="I20" s="478">
        <f t="shared" si="3"/>
        <v>0</v>
      </c>
      <c r="J20" s="358"/>
      <c r="K20" s="478">
        <f t="shared" si="4"/>
        <v>0</v>
      </c>
      <c r="L20" s="951"/>
      <c r="M20" s="358"/>
      <c r="N20" s="478">
        <f t="shared" si="0"/>
        <v>0</v>
      </c>
      <c r="O20" s="478">
        <f t="shared" si="1"/>
        <v>0</v>
      </c>
      <c r="P20" s="479">
        <f t="shared" si="2"/>
        <v>0</v>
      </c>
    </row>
    <row r="21" spans="1:23" ht="20.100000000000001" customHeight="1" x14ac:dyDescent="0.3">
      <c r="A21" s="476">
        <f>COUNT(A$11:$A20)+1</f>
        <v>9</v>
      </c>
      <c r="B21" s="477"/>
      <c r="C21" s="477"/>
      <c r="D21" s="477"/>
      <c r="E21" s="358"/>
      <c r="F21" s="358"/>
      <c r="G21" s="358"/>
      <c r="H21" s="358"/>
      <c r="I21" s="478">
        <f t="shared" si="3"/>
        <v>0</v>
      </c>
      <c r="J21" s="358"/>
      <c r="K21" s="478">
        <f t="shared" si="4"/>
        <v>0</v>
      </c>
      <c r="L21" s="951"/>
      <c r="M21" s="358"/>
      <c r="N21" s="478">
        <f t="shared" si="0"/>
        <v>0</v>
      </c>
      <c r="O21" s="478">
        <f t="shared" si="1"/>
        <v>0</v>
      </c>
      <c r="P21" s="479">
        <f t="shared" si="2"/>
        <v>0</v>
      </c>
    </row>
    <row r="22" spans="1:23" ht="20.100000000000001" customHeight="1" x14ac:dyDescent="0.3">
      <c r="A22" s="476">
        <f>COUNT(A$11:$A21)+1</f>
        <v>10</v>
      </c>
      <c r="B22" s="477"/>
      <c r="C22" s="477"/>
      <c r="D22" s="477"/>
      <c r="E22" s="358"/>
      <c r="F22" s="358"/>
      <c r="G22" s="358"/>
      <c r="H22" s="358"/>
      <c r="I22" s="478">
        <f t="shared" si="3"/>
        <v>0</v>
      </c>
      <c r="J22" s="358"/>
      <c r="K22" s="478">
        <f t="shared" si="4"/>
        <v>0</v>
      </c>
      <c r="L22" s="951"/>
      <c r="M22" s="358"/>
      <c r="N22" s="478">
        <f t="shared" si="0"/>
        <v>0</v>
      </c>
      <c r="O22" s="478">
        <f t="shared" si="1"/>
        <v>0</v>
      </c>
      <c r="P22" s="479">
        <f t="shared" si="2"/>
        <v>0</v>
      </c>
    </row>
    <row r="23" spans="1:23" ht="20.100000000000001" customHeight="1" x14ac:dyDescent="0.3">
      <c r="A23" s="476">
        <f>COUNT(A$11:$A22)+1</f>
        <v>11</v>
      </c>
      <c r="B23" s="477"/>
      <c r="C23" s="477"/>
      <c r="D23" s="477"/>
      <c r="E23" s="358"/>
      <c r="F23" s="358"/>
      <c r="G23" s="358"/>
      <c r="H23" s="358"/>
      <c r="I23" s="478">
        <f t="shared" si="3"/>
        <v>0</v>
      </c>
      <c r="J23" s="358"/>
      <c r="K23" s="478">
        <f t="shared" si="4"/>
        <v>0</v>
      </c>
      <c r="L23" s="951"/>
      <c r="M23" s="358"/>
      <c r="N23" s="478">
        <f t="shared" si="0"/>
        <v>0</v>
      </c>
      <c r="O23" s="478">
        <f t="shared" si="1"/>
        <v>0</v>
      </c>
      <c r="P23" s="479">
        <f t="shared" si="2"/>
        <v>0</v>
      </c>
    </row>
    <row r="24" spans="1:23" ht="20.100000000000001" customHeight="1" x14ac:dyDescent="0.3">
      <c r="A24" s="476">
        <f>COUNT(A$11:$A23)+1</f>
        <v>12</v>
      </c>
      <c r="B24" s="477"/>
      <c r="C24" s="477"/>
      <c r="D24" s="477"/>
      <c r="E24" s="358"/>
      <c r="F24" s="358"/>
      <c r="G24" s="358"/>
      <c r="H24" s="358"/>
      <c r="I24" s="478">
        <f t="shared" si="3"/>
        <v>0</v>
      </c>
      <c r="J24" s="358"/>
      <c r="K24" s="478">
        <f t="shared" si="4"/>
        <v>0</v>
      </c>
      <c r="L24" s="951"/>
      <c r="M24" s="358"/>
      <c r="N24" s="478">
        <f t="shared" si="0"/>
        <v>0</v>
      </c>
      <c r="O24" s="478">
        <f t="shared" si="1"/>
        <v>0</v>
      </c>
      <c r="P24" s="479">
        <f t="shared" si="2"/>
        <v>0</v>
      </c>
    </row>
    <row r="25" spans="1:23" ht="20.100000000000001" customHeight="1" x14ac:dyDescent="0.3">
      <c r="A25" s="476">
        <f>COUNT(A$11:$A24)+1</f>
        <v>13</v>
      </c>
      <c r="B25" s="477"/>
      <c r="C25" s="477"/>
      <c r="D25" s="477"/>
      <c r="E25" s="358"/>
      <c r="F25" s="358"/>
      <c r="G25" s="358"/>
      <c r="H25" s="358"/>
      <c r="I25" s="478">
        <f t="shared" si="3"/>
        <v>0</v>
      </c>
      <c r="J25" s="358"/>
      <c r="K25" s="478">
        <f t="shared" si="4"/>
        <v>0</v>
      </c>
      <c r="L25" s="951"/>
      <c r="M25" s="358"/>
      <c r="N25" s="478">
        <f t="shared" si="0"/>
        <v>0</v>
      </c>
      <c r="O25" s="478">
        <f t="shared" si="1"/>
        <v>0</v>
      </c>
      <c r="P25" s="479">
        <f t="shared" si="2"/>
        <v>0</v>
      </c>
    </row>
    <row r="26" spans="1:23" ht="20.100000000000001" customHeight="1" x14ac:dyDescent="0.3">
      <c r="A26" s="476">
        <f>COUNT(A$11:$A25)+1</f>
        <v>14</v>
      </c>
      <c r="B26" s="477"/>
      <c r="C26" s="477"/>
      <c r="D26" s="477"/>
      <c r="E26" s="358"/>
      <c r="F26" s="358"/>
      <c r="G26" s="358"/>
      <c r="H26" s="358"/>
      <c r="I26" s="478">
        <f t="shared" si="3"/>
        <v>0</v>
      </c>
      <c r="J26" s="358"/>
      <c r="K26" s="478">
        <f t="shared" si="4"/>
        <v>0</v>
      </c>
      <c r="L26" s="951"/>
      <c r="M26" s="358"/>
      <c r="N26" s="478">
        <f t="shared" si="0"/>
        <v>0</v>
      </c>
      <c r="O26" s="478">
        <f t="shared" si="1"/>
        <v>0</v>
      </c>
      <c r="P26" s="479">
        <f t="shared" si="2"/>
        <v>0</v>
      </c>
    </row>
    <row r="27" spans="1:23" ht="20.100000000000001" customHeight="1" x14ac:dyDescent="0.3">
      <c r="A27" s="476">
        <f>COUNT(A$11:$A26)+1</f>
        <v>15</v>
      </c>
      <c r="B27" s="477"/>
      <c r="C27" s="477"/>
      <c r="D27" s="477"/>
      <c r="E27" s="358"/>
      <c r="F27" s="358"/>
      <c r="G27" s="358"/>
      <c r="H27" s="358"/>
      <c r="I27" s="478">
        <f t="shared" si="3"/>
        <v>0</v>
      </c>
      <c r="J27" s="358"/>
      <c r="K27" s="478">
        <f t="shared" si="4"/>
        <v>0</v>
      </c>
      <c r="L27" s="951"/>
      <c r="M27" s="358"/>
      <c r="N27" s="478">
        <f t="shared" si="0"/>
        <v>0</v>
      </c>
      <c r="O27" s="478">
        <f t="shared" si="1"/>
        <v>0</v>
      </c>
      <c r="P27" s="479">
        <f t="shared" si="2"/>
        <v>0</v>
      </c>
    </row>
    <row r="28" spans="1:23" ht="20.100000000000001" customHeight="1" x14ac:dyDescent="0.3">
      <c r="A28" s="476">
        <f>COUNT(A$11:$A27)+1</f>
        <v>16</v>
      </c>
      <c r="B28" s="477"/>
      <c r="C28" s="477"/>
      <c r="D28" s="477"/>
      <c r="E28" s="358"/>
      <c r="F28" s="358"/>
      <c r="G28" s="358"/>
      <c r="H28" s="358"/>
      <c r="I28" s="478">
        <f t="shared" si="3"/>
        <v>0</v>
      </c>
      <c r="J28" s="358"/>
      <c r="K28" s="478">
        <f t="shared" si="4"/>
        <v>0</v>
      </c>
      <c r="L28" s="951"/>
      <c r="M28" s="358"/>
      <c r="N28" s="478">
        <f t="shared" si="0"/>
        <v>0</v>
      </c>
      <c r="O28" s="478">
        <f t="shared" si="1"/>
        <v>0</v>
      </c>
      <c r="P28" s="479">
        <f t="shared" si="2"/>
        <v>0</v>
      </c>
    </row>
    <row r="29" spans="1:23" ht="20.100000000000001" customHeight="1" x14ac:dyDescent="0.3">
      <c r="A29" s="476">
        <f>COUNT(A$11:$A28)+1</f>
        <v>17</v>
      </c>
      <c r="B29" s="477"/>
      <c r="C29" s="477"/>
      <c r="D29" s="477"/>
      <c r="E29" s="358"/>
      <c r="F29" s="358"/>
      <c r="G29" s="358"/>
      <c r="H29" s="358"/>
      <c r="I29" s="478">
        <f t="shared" si="3"/>
        <v>0</v>
      </c>
      <c r="J29" s="358"/>
      <c r="K29" s="478">
        <f t="shared" si="4"/>
        <v>0</v>
      </c>
      <c r="L29" s="951"/>
      <c r="M29" s="358"/>
      <c r="N29" s="478">
        <f t="shared" si="0"/>
        <v>0</v>
      </c>
      <c r="O29" s="478">
        <f t="shared" si="1"/>
        <v>0</v>
      </c>
      <c r="P29" s="479">
        <f t="shared" si="2"/>
        <v>0</v>
      </c>
    </row>
    <row r="30" spans="1:23" ht="20.100000000000001" customHeight="1" x14ac:dyDescent="0.3">
      <c r="A30" s="476">
        <f>COUNT(A$11:$A29)+1</f>
        <v>18</v>
      </c>
      <c r="B30" s="477"/>
      <c r="C30" s="477"/>
      <c r="D30" s="477"/>
      <c r="E30" s="358"/>
      <c r="F30" s="358"/>
      <c r="G30" s="358"/>
      <c r="H30" s="358"/>
      <c r="I30" s="478">
        <f t="shared" si="3"/>
        <v>0</v>
      </c>
      <c r="J30" s="358"/>
      <c r="K30" s="478">
        <f t="shared" si="4"/>
        <v>0</v>
      </c>
      <c r="L30" s="951"/>
      <c r="M30" s="358"/>
      <c r="N30" s="478">
        <f t="shared" si="0"/>
        <v>0</v>
      </c>
      <c r="O30" s="478">
        <f t="shared" si="1"/>
        <v>0</v>
      </c>
      <c r="P30" s="479">
        <f t="shared" si="2"/>
        <v>0</v>
      </c>
    </row>
    <row r="31" spans="1:23" ht="20.100000000000001" customHeight="1" x14ac:dyDescent="0.3">
      <c r="A31" s="476">
        <f>COUNT(A$11:$A30)+1</f>
        <v>19</v>
      </c>
      <c r="B31" s="477"/>
      <c r="C31" s="477"/>
      <c r="D31" s="477"/>
      <c r="E31" s="358"/>
      <c r="F31" s="358"/>
      <c r="G31" s="358"/>
      <c r="H31" s="358"/>
      <c r="I31" s="478">
        <f t="shared" si="3"/>
        <v>0</v>
      </c>
      <c r="J31" s="358"/>
      <c r="K31" s="478">
        <f t="shared" si="4"/>
        <v>0</v>
      </c>
      <c r="L31" s="951"/>
      <c r="M31" s="358"/>
      <c r="N31" s="478">
        <f t="shared" si="0"/>
        <v>0</v>
      </c>
      <c r="O31" s="478">
        <f t="shared" si="1"/>
        <v>0</v>
      </c>
      <c r="P31" s="479">
        <f t="shared" si="2"/>
        <v>0</v>
      </c>
    </row>
    <row r="32" spans="1:23" ht="20.100000000000001" customHeight="1" x14ac:dyDescent="0.3">
      <c r="A32" s="476">
        <f>COUNT(A$11:$A31)+1</f>
        <v>20</v>
      </c>
      <c r="B32" s="477"/>
      <c r="C32" s="477"/>
      <c r="D32" s="477"/>
      <c r="E32" s="358"/>
      <c r="F32" s="358"/>
      <c r="G32" s="358"/>
      <c r="H32" s="358"/>
      <c r="I32" s="478">
        <f t="shared" si="3"/>
        <v>0</v>
      </c>
      <c r="J32" s="358"/>
      <c r="K32" s="478">
        <f t="shared" si="4"/>
        <v>0</v>
      </c>
      <c r="L32" s="951"/>
      <c r="M32" s="358"/>
      <c r="N32" s="478">
        <f t="shared" si="0"/>
        <v>0</v>
      </c>
      <c r="O32" s="478">
        <f t="shared" si="1"/>
        <v>0</v>
      </c>
      <c r="P32" s="479">
        <f t="shared" si="2"/>
        <v>0</v>
      </c>
    </row>
    <row r="33" spans="1:16" ht="20.100000000000001" customHeight="1" thickBot="1" x14ac:dyDescent="0.35">
      <c r="A33" s="334" t="s">
        <v>263</v>
      </c>
      <c r="B33" s="941"/>
      <c r="C33" s="941"/>
      <c r="D33" s="941"/>
      <c r="E33" s="480"/>
      <c r="F33" s="481">
        <f t="shared" ref="F33:J33" si="5">SUM(F13:F32)</f>
        <v>0</v>
      </c>
      <c r="G33" s="481">
        <f t="shared" si="5"/>
        <v>0</v>
      </c>
      <c r="H33" s="481">
        <f t="shared" si="5"/>
        <v>0</v>
      </c>
      <c r="I33" s="481">
        <f t="shared" si="5"/>
        <v>0</v>
      </c>
      <c r="J33" s="481">
        <f t="shared" si="5"/>
        <v>0</v>
      </c>
      <c r="K33" s="489">
        <f t="shared" ref="K33" si="6">IF(I33&lt;J33,J33-I33,0)</f>
        <v>0</v>
      </c>
      <c r="L33" s="950"/>
      <c r="M33" s="490" t="s">
        <v>589</v>
      </c>
      <c r="N33" s="481">
        <f>SUM(N13:N32)</f>
        <v>0</v>
      </c>
      <c r="O33" s="491">
        <f>SUM(O13:O32)</f>
        <v>0</v>
      </c>
      <c r="P33" s="483">
        <f>SUM(P13:P32)</f>
        <v>0</v>
      </c>
    </row>
    <row r="34" spans="1:16" ht="16.5" customHeight="1" x14ac:dyDescent="0.3"/>
    <row r="35" spans="1:16" ht="16.5" customHeight="1" x14ac:dyDescent="0.3"/>
    <row r="36" spans="1:16" ht="16.5" customHeight="1" x14ac:dyDescent="0.3"/>
    <row r="37" spans="1:16" ht="16.5" customHeight="1" x14ac:dyDescent="0.3"/>
    <row r="38" spans="1:16" ht="16.5" customHeight="1" x14ac:dyDescent="0.3"/>
    <row r="39" spans="1:16" ht="16.5" customHeight="1" x14ac:dyDescent="0.3"/>
    <row r="40" spans="1:16" ht="16.5" customHeight="1" x14ac:dyDescent="0.3"/>
    <row r="41" spans="1:16" ht="16.5" customHeight="1" x14ac:dyDescent="0.3"/>
    <row r="42" spans="1:16" ht="16.5" customHeight="1" x14ac:dyDescent="0.3"/>
    <row r="43" spans="1:16" ht="16.5" customHeight="1" x14ac:dyDescent="0.3"/>
    <row r="44" spans="1:16" ht="16.5" customHeight="1" x14ac:dyDescent="0.3"/>
    <row r="45" spans="1:16" ht="16.5" customHeight="1" x14ac:dyDescent="0.3"/>
    <row r="46" spans="1:16" ht="16.5" customHeight="1" x14ac:dyDescent="0.3"/>
    <row r="47" spans="1:16" ht="16.5" customHeight="1" x14ac:dyDescent="0.3"/>
    <row r="48" spans="1:16"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sheetData>
  <mergeCells count="1">
    <mergeCell ref="A9:B9"/>
  </mergeCells>
  <dataValidations count="1">
    <dataValidation type="list" allowBlank="1" showInputMessage="1" showErrorMessage="1" sqref="L13:L32" xr:uid="{00000000-0002-0000-1600-000000000000}">
      <formula1>$W$3:$X$3</formula1>
    </dataValidation>
  </dataValidations>
  <hyperlinks>
    <hyperlink ref="Q3" location="Tartalom!A1" display="Tartalom " xr:uid="{00000000-0004-0000-1600-000007000000}"/>
  </hyperlinks>
  <pageMargins left="0.70866141732283472" right="0.70866141732283472" top="0.74803149606299213" bottom="0.74803149606299213" header="0.31496062992125984" footer="0.31496062992125984"/>
  <pageSetup paperSize="9" scale="78" fitToHeight="7" orientation="landscape" verticalDpi="300" r:id="rId1"/>
  <headerFooter>
    <oddFooter>&amp;L&amp;"Arial Narrow,Normál"&amp;8&amp;F/&amp;A&amp;C&amp;"Arial Narrow,Normál"&amp;8&amp;P/&amp;N&amp;R&amp;"Arial Narrow,Normál"&amp;8DigitAudit/Beszámoló</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Munka23">
    <pageSetUpPr fitToPage="1"/>
  </sheetPr>
  <dimension ref="A1:W93"/>
  <sheetViews>
    <sheetView showGridLines="0" zoomScaleNormal="100" workbookViewId="0"/>
  </sheetViews>
  <sheetFormatPr defaultRowHeight="16.5" x14ac:dyDescent="0.3"/>
  <cols>
    <col min="1" max="2" width="9" style="52"/>
    <col min="3" max="3" width="9" style="52" customWidth="1"/>
    <col min="4" max="4" width="9" style="52"/>
    <col min="5" max="5" width="18" style="52" customWidth="1"/>
    <col min="6" max="14" width="9" style="52"/>
    <col min="15" max="15" width="9.25" style="52" customWidth="1"/>
    <col min="16" max="16" width="9" style="52"/>
    <col min="17" max="17" width="15.375" style="52" customWidth="1"/>
    <col min="18" max="16384" width="9" style="52"/>
  </cols>
  <sheetData>
    <row r="1" spans="1:23" ht="16.5" customHeight="1" x14ac:dyDescent="0.3">
      <c r="A1" s="80" t="s">
        <v>110</v>
      </c>
      <c r="B1" s="53"/>
      <c r="C1" s="53"/>
      <c r="D1" s="53"/>
      <c r="E1" s="53"/>
      <c r="F1" s="53"/>
      <c r="G1" s="53"/>
      <c r="H1" s="53"/>
      <c r="I1" s="53"/>
      <c r="J1" s="53"/>
      <c r="K1" s="53"/>
      <c r="L1" s="134"/>
      <c r="M1" s="134"/>
      <c r="N1" s="134"/>
      <c r="O1" s="134"/>
      <c r="P1" s="195"/>
    </row>
    <row r="2" spans="1:23" ht="16.5" customHeight="1" x14ac:dyDescent="0.3">
      <c r="A2" s="134"/>
      <c r="B2" s="134"/>
      <c r="C2" s="134"/>
      <c r="D2" s="803" t="str">
        <f>R15</f>
        <v>Ide írja az egyeztetés / vizsgálat szöveges értékelését</v>
      </c>
      <c r="E2" s="803" t="str">
        <f>R17</f>
        <v>Ide írja a következtetés szövegét</v>
      </c>
      <c r="F2" s="134"/>
      <c r="G2" s="134"/>
      <c r="H2" s="134"/>
      <c r="I2" s="134"/>
      <c r="J2" s="134"/>
      <c r="K2" s="134"/>
      <c r="L2" s="134"/>
      <c r="M2" s="134"/>
      <c r="N2" s="134"/>
      <c r="O2" s="134"/>
      <c r="P2" s="134"/>
      <c r="Q2" s="48" t="s">
        <v>32</v>
      </c>
    </row>
    <row r="3" spans="1:23" ht="16.5" customHeight="1" x14ac:dyDescent="0.3">
      <c r="A3" s="53"/>
      <c r="B3" s="53"/>
      <c r="C3" s="53"/>
      <c r="D3" s="53"/>
      <c r="E3" s="53"/>
      <c r="F3" s="53"/>
      <c r="G3" s="134" t="s">
        <v>494</v>
      </c>
      <c r="H3" s="53"/>
      <c r="I3" s="53"/>
      <c r="J3" s="53"/>
      <c r="K3" s="53"/>
      <c r="L3" s="53"/>
      <c r="M3" s="53"/>
      <c r="N3" s="53"/>
      <c r="O3" s="53"/>
      <c r="P3" s="84"/>
      <c r="Q3" s="730" t="s">
        <v>660</v>
      </c>
      <c r="R3" s="122" t="s">
        <v>34</v>
      </c>
    </row>
    <row r="4" spans="1:23" ht="16.5" customHeight="1" x14ac:dyDescent="0.3">
      <c r="A4" s="134" t="s">
        <v>568</v>
      </c>
      <c r="B4" s="47"/>
      <c r="C4" s="47"/>
      <c r="D4" s="47"/>
      <c r="E4" s="47"/>
      <c r="F4" s="47"/>
      <c r="G4" s="47"/>
      <c r="H4" s="47"/>
      <c r="I4" s="47"/>
      <c r="J4" s="47"/>
      <c r="K4" s="47"/>
      <c r="L4" s="47"/>
      <c r="M4" s="47"/>
      <c r="N4" s="47"/>
      <c r="O4" s="47"/>
      <c r="P4" s="47"/>
      <c r="Q4" s="76" t="s">
        <v>106</v>
      </c>
      <c r="R4" s="122" t="s">
        <v>151</v>
      </c>
    </row>
    <row r="5" spans="1:23" ht="16.5" customHeight="1" x14ac:dyDescent="0.3">
      <c r="A5" s="123">
        <f>Alapa!C17</f>
        <v>0</v>
      </c>
      <c r="B5" s="130"/>
      <c r="C5" s="130"/>
      <c r="D5" s="130"/>
      <c r="E5" s="130"/>
      <c r="F5" s="130"/>
      <c r="G5" s="123" t="s">
        <v>1</v>
      </c>
      <c r="H5" s="769">
        <f>Alapa!C15</f>
        <v>0</v>
      </c>
      <c r="I5" s="125"/>
      <c r="J5" s="125"/>
      <c r="K5" s="125"/>
      <c r="L5" s="146"/>
      <c r="M5" s="146"/>
      <c r="N5" s="146"/>
      <c r="O5" s="130"/>
      <c r="P5" s="131"/>
      <c r="Q5" s="76" t="s">
        <v>107</v>
      </c>
      <c r="R5" s="122" t="s">
        <v>9</v>
      </c>
    </row>
    <row r="6" spans="1:23" ht="16.5" customHeight="1" x14ac:dyDescent="0.3">
      <c r="A6" s="128" t="str">
        <f>"Fordulónap: "&amp;Alapa!C12</f>
        <v xml:space="preserve">Fordulónap: </v>
      </c>
      <c r="B6" s="147"/>
      <c r="C6" s="147"/>
      <c r="D6" s="147"/>
      <c r="E6" s="147"/>
      <c r="F6" s="147"/>
      <c r="G6" s="123" t="s">
        <v>2</v>
      </c>
      <c r="H6" s="554" t="str">
        <f>IFERROR(VLOOKUP(R11,Alapa!$K$2:$M$11,3),"")</f>
        <v/>
      </c>
      <c r="I6" s="125"/>
      <c r="J6" s="125"/>
      <c r="K6" s="123" t="s">
        <v>10</v>
      </c>
      <c r="L6" s="124" t="str">
        <f>IF(Alapa!$M$2=0," ",Alapa!$M$2)</f>
        <v xml:space="preserve"> </v>
      </c>
      <c r="M6" s="124"/>
      <c r="N6" s="124"/>
      <c r="O6" s="130"/>
      <c r="P6" s="131"/>
      <c r="Q6" s="76" t="s">
        <v>108</v>
      </c>
      <c r="R6" s="122" t="s">
        <v>799</v>
      </c>
    </row>
    <row r="7" spans="1:23" ht="16.5" customHeight="1" x14ac:dyDescent="0.3">
      <c r="A7" s="213"/>
      <c r="B7" s="213"/>
      <c r="C7" s="213"/>
      <c r="D7" s="492"/>
      <c r="E7" s="492"/>
      <c r="F7" s="492"/>
      <c r="G7" s="492"/>
      <c r="H7" s="492"/>
      <c r="I7" s="492"/>
      <c r="J7" s="492"/>
      <c r="K7" s="492"/>
      <c r="L7" s="492"/>
      <c r="M7" s="492"/>
      <c r="N7" s="492"/>
      <c r="O7" s="492"/>
      <c r="P7" s="492"/>
      <c r="Q7" s="76" t="s">
        <v>109</v>
      </c>
      <c r="R7" s="122" t="s">
        <v>800</v>
      </c>
    </row>
    <row r="8" spans="1:23" ht="16.5" customHeight="1" x14ac:dyDescent="0.3">
      <c r="A8" s="283" t="s">
        <v>590</v>
      </c>
      <c r="B8" s="283"/>
      <c r="C8" s="283"/>
      <c r="D8" s="283"/>
      <c r="E8" s="283"/>
      <c r="F8" s="213"/>
      <c r="G8" s="213"/>
      <c r="H8" s="213" t="s">
        <v>591</v>
      </c>
      <c r="I8" s="213"/>
      <c r="J8" s="213"/>
      <c r="K8" s="493"/>
      <c r="L8" s="117"/>
      <c r="M8" s="117"/>
      <c r="N8" s="117"/>
      <c r="O8" s="117"/>
      <c r="P8" s="213"/>
      <c r="Q8" s="76" t="s">
        <v>110</v>
      </c>
      <c r="R8" s="122" t="s">
        <v>801</v>
      </c>
    </row>
    <row r="9" spans="1:23" ht="16.5" customHeight="1" thickBot="1" x14ac:dyDescent="0.35">
      <c r="A9" s="467" t="s">
        <v>0</v>
      </c>
      <c r="B9" s="467"/>
      <c r="C9" s="467"/>
      <c r="D9" s="467"/>
      <c r="E9" s="467"/>
      <c r="F9" s="213"/>
      <c r="G9" s="213"/>
      <c r="H9" s="213" t="s">
        <v>592</v>
      </c>
      <c r="I9" s="213"/>
      <c r="J9" s="213"/>
      <c r="K9" s="493"/>
      <c r="L9" s="117"/>
      <c r="M9" s="117"/>
      <c r="N9" s="117"/>
      <c r="O9" s="117"/>
      <c r="P9" s="213"/>
      <c r="Q9" s="76" t="s">
        <v>111</v>
      </c>
      <c r="R9" s="122" t="s">
        <v>802</v>
      </c>
    </row>
    <row r="10" spans="1:23" ht="16.5" customHeight="1" thickBot="1" x14ac:dyDescent="0.35">
      <c r="A10" s="283" t="s">
        <v>570</v>
      </c>
      <c r="B10" s="283"/>
      <c r="C10" s="467"/>
      <c r="D10" s="467"/>
      <c r="E10" s="494" t="s">
        <v>593</v>
      </c>
      <c r="F10" s="213"/>
      <c r="G10" s="213"/>
      <c r="H10" s="213" t="s">
        <v>594</v>
      </c>
      <c r="I10" s="213"/>
      <c r="J10" s="213"/>
      <c r="K10" s="493"/>
      <c r="L10" s="221"/>
      <c r="M10" s="221"/>
      <c r="N10" s="221"/>
      <c r="O10" s="213"/>
      <c r="P10" s="149" t="s">
        <v>216</v>
      </c>
      <c r="Q10" s="76" t="s">
        <v>112</v>
      </c>
      <c r="R10" s="122" t="s">
        <v>165</v>
      </c>
    </row>
    <row r="11" spans="1:23" ht="16.5" customHeight="1" thickBot="1" x14ac:dyDescent="0.35">
      <c r="A11" s="345" t="s">
        <v>0</v>
      </c>
      <c r="B11" s="345" t="s">
        <v>0</v>
      </c>
      <c r="C11" s="345" t="s">
        <v>0</v>
      </c>
      <c r="D11" s="345"/>
      <c r="E11" s="345" t="s">
        <v>0</v>
      </c>
      <c r="F11" s="345"/>
      <c r="G11" s="345" t="s">
        <v>0</v>
      </c>
      <c r="H11" s="345" t="s">
        <v>0</v>
      </c>
      <c r="I11" s="345" t="s">
        <v>0</v>
      </c>
      <c r="J11" s="283" t="s">
        <v>0</v>
      </c>
      <c r="K11" s="283" t="s">
        <v>0</v>
      </c>
      <c r="L11" s="283" t="s">
        <v>0</v>
      </c>
      <c r="M11" s="283"/>
      <c r="N11" s="283"/>
      <c r="O11" s="283" t="s">
        <v>572</v>
      </c>
      <c r="P11" s="471"/>
      <c r="Q11" s="555" t="s">
        <v>2</v>
      </c>
      <c r="R11" s="673">
        <v>2</v>
      </c>
    </row>
    <row r="12" spans="1:23" ht="40.5" x14ac:dyDescent="0.3">
      <c r="A12" s="472" t="s">
        <v>382</v>
      </c>
      <c r="B12" s="944" t="s">
        <v>965</v>
      </c>
      <c r="C12" s="944" t="s">
        <v>199</v>
      </c>
      <c r="D12" s="473" t="s">
        <v>573</v>
      </c>
      <c r="E12" s="473" t="s">
        <v>31</v>
      </c>
      <c r="F12" s="473" t="s">
        <v>484</v>
      </c>
      <c r="G12" s="473" t="s">
        <v>595</v>
      </c>
      <c r="H12" s="473" t="s">
        <v>596</v>
      </c>
      <c r="I12" s="473" t="s">
        <v>597</v>
      </c>
      <c r="J12" s="473" t="s">
        <v>598</v>
      </c>
      <c r="K12" s="474" t="s">
        <v>599</v>
      </c>
      <c r="L12" s="473" t="s">
        <v>600</v>
      </c>
      <c r="M12" s="473" t="s">
        <v>601</v>
      </c>
      <c r="N12" s="473" t="s">
        <v>602</v>
      </c>
      <c r="O12" s="473" t="s">
        <v>237</v>
      </c>
      <c r="P12" s="475" t="s">
        <v>290</v>
      </c>
    </row>
    <row r="13" spans="1:23" ht="16.5" customHeight="1" x14ac:dyDescent="0.3">
      <c r="A13" s="476">
        <f>COUNT(A$12:$A12)+1</f>
        <v>1</v>
      </c>
      <c r="B13" s="477"/>
      <c r="C13" s="477"/>
      <c r="D13" s="477"/>
      <c r="E13" s="358"/>
      <c r="F13" s="358"/>
      <c r="G13" s="495"/>
      <c r="H13" s="358"/>
      <c r="I13" s="358"/>
      <c r="J13" s="478">
        <f>H13*I13</f>
        <v>0</v>
      </c>
      <c r="K13" s="358"/>
      <c r="L13" s="478">
        <f>K13*I13</f>
        <v>0</v>
      </c>
      <c r="M13" s="478">
        <f>(H13-F13)*I13</f>
        <v>0</v>
      </c>
      <c r="N13" s="496">
        <f>IF(M13&lt;0,IF((K13-H13)*I13&gt;$K$10*H13,IF($K$8-G13&gt;$K$9,IF(K13*I13&lt;=I13*F13,L13-J13,0),0),0),0)</f>
        <v>0</v>
      </c>
      <c r="O13" s="478">
        <f>IF((H13-K13)*I13&gt;$K$10,IF($K$8-G13&gt;$K$9,(K13-H13)*I13,M13),M13)</f>
        <v>0</v>
      </c>
      <c r="P13" s="479">
        <f>J13-M13+N13+O13</f>
        <v>0</v>
      </c>
    </row>
    <row r="14" spans="1:23" ht="16.5" customHeight="1" x14ac:dyDescent="0.3">
      <c r="A14" s="476">
        <f>COUNT(A$12:$A13)+1</f>
        <v>2</v>
      </c>
      <c r="B14" s="477"/>
      <c r="C14" s="477"/>
      <c r="D14" s="477"/>
      <c r="E14" s="358"/>
      <c r="F14" s="358"/>
      <c r="G14" s="495"/>
      <c r="H14" s="358"/>
      <c r="I14" s="358"/>
      <c r="J14" s="478">
        <f t="shared" ref="J14:J32" si="0">H14*I14</f>
        <v>0</v>
      </c>
      <c r="K14" s="358"/>
      <c r="L14" s="478">
        <f t="shared" ref="L14:L32" si="1">K14*I14</f>
        <v>0</v>
      </c>
      <c r="M14" s="478">
        <f t="shared" ref="M14:M32" si="2">(H14-F14)*I14</f>
        <v>0</v>
      </c>
      <c r="N14" s="496">
        <f t="shared" ref="N14:N32" si="3">IF(M14&lt;0,IF((K14-H14)*I14&gt;$K$10,IF($K$8-G14&gt;$K$9,IF(K14*I14&lt;=I14*F14,L14-J14,0),0),0),0)</f>
        <v>0</v>
      </c>
      <c r="O14" s="478">
        <f t="shared" ref="O14:O32" si="4">IF((H14-K14)*I14&gt;$K$10,IF($K$8-G14&gt;$K$9,(K14-H14)*I14,M14),M14)</f>
        <v>0</v>
      </c>
      <c r="P14" s="479">
        <f t="shared" ref="P14:P32" si="5">J14-M14+N14+O14</f>
        <v>0</v>
      </c>
      <c r="R14" s="15" t="s">
        <v>185</v>
      </c>
      <c r="S14" s="36"/>
      <c r="T14" s="36"/>
      <c r="U14" s="36"/>
      <c r="V14" s="36"/>
      <c r="W14" s="12"/>
    </row>
    <row r="15" spans="1:23" ht="16.5" customHeight="1" x14ac:dyDescent="0.3">
      <c r="A15" s="476">
        <f>COUNT(A$12:$A14)+1</f>
        <v>3</v>
      </c>
      <c r="B15" s="477"/>
      <c r="C15" s="477"/>
      <c r="D15" s="477"/>
      <c r="E15" s="358"/>
      <c r="F15" s="358"/>
      <c r="G15" s="495"/>
      <c r="H15" s="358"/>
      <c r="I15" s="358"/>
      <c r="J15" s="478">
        <f t="shared" si="0"/>
        <v>0</v>
      </c>
      <c r="K15" s="358"/>
      <c r="L15" s="478">
        <f t="shared" si="1"/>
        <v>0</v>
      </c>
      <c r="M15" s="478">
        <f t="shared" si="2"/>
        <v>0</v>
      </c>
      <c r="N15" s="496">
        <f t="shared" si="3"/>
        <v>0</v>
      </c>
      <c r="O15" s="478">
        <f t="shared" si="4"/>
        <v>0</v>
      </c>
      <c r="P15" s="479">
        <f t="shared" si="5"/>
        <v>0</v>
      </c>
      <c r="R15" s="68" t="s">
        <v>186</v>
      </c>
      <c r="S15" s="23"/>
      <c r="T15" s="23"/>
      <c r="U15" s="17"/>
      <c r="V15" s="17"/>
      <c r="W15" s="18"/>
    </row>
    <row r="16" spans="1:23" ht="16.5" customHeight="1" x14ac:dyDescent="0.3">
      <c r="A16" s="476">
        <f>COUNT(A$12:$A15)+1</f>
        <v>4</v>
      </c>
      <c r="B16" s="477"/>
      <c r="C16" s="477"/>
      <c r="D16" s="477"/>
      <c r="E16" s="358"/>
      <c r="F16" s="358"/>
      <c r="G16" s="495"/>
      <c r="H16" s="358"/>
      <c r="I16" s="358"/>
      <c r="J16" s="478">
        <f t="shared" si="0"/>
        <v>0</v>
      </c>
      <c r="K16" s="358"/>
      <c r="L16" s="478">
        <f t="shared" si="1"/>
        <v>0</v>
      </c>
      <c r="M16" s="478">
        <f t="shared" si="2"/>
        <v>0</v>
      </c>
      <c r="N16" s="496">
        <f t="shared" si="3"/>
        <v>0</v>
      </c>
      <c r="O16" s="478">
        <f t="shared" si="4"/>
        <v>0</v>
      </c>
      <c r="P16" s="479">
        <f t="shared" si="5"/>
        <v>0</v>
      </c>
      <c r="R16" s="16" t="s">
        <v>4</v>
      </c>
      <c r="S16" s="8"/>
      <c r="T16" s="8"/>
      <c r="U16" s="7"/>
      <c r="V16" s="7"/>
      <c r="W16" s="12"/>
    </row>
    <row r="17" spans="1:23" ht="16.5" customHeight="1" x14ac:dyDescent="0.3">
      <c r="A17" s="476">
        <f>COUNT(A$12:$A16)+1</f>
        <v>5</v>
      </c>
      <c r="B17" s="477"/>
      <c r="C17" s="477"/>
      <c r="D17" s="477"/>
      <c r="E17" s="358"/>
      <c r="F17" s="358"/>
      <c r="G17" s="495"/>
      <c r="H17" s="358"/>
      <c r="I17" s="358"/>
      <c r="J17" s="478">
        <f t="shared" si="0"/>
        <v>0</v>
      </c>
      <c r="K17" s="358"/>
      <c r="L17" s="478">
        <f t="shared" si="1"/>
        <v>0</v>
      </c>
      <c r="M17" s="478">
        <f t="shared" si="2"/>
        <v>0</v>
      </c>
      <c r="N17" s="496">
        <f t="shared" si="3"/>
        <v>0</v>
      </c>
      <c r="O17" s="478">
        <f t="shared" si="4"/>
        <v>0</v>
      </c>
      <c r="P17" s="479">
        <f t="shared" si="5"/>
        <v>0</v>
      </c>
      <c r="R17" s="68" t="s">
        <v>38</v>
      </c>
      <c r="S17" s="23"/>
      <c r="T17" s="23"/>
      <c r="U17" s="17"/>
      <c r="V17" s="17"/>
      <c r="W17" s="18"/>
    </row>
    <row r="18" spans="1:23" ht="16.5" customHeight="1" x14ac:dyDescent="0.3">
      <c r="A18" s="476">
        <f>COUNT(A$12:$A17)+1</f>
        <v>6</v>
      </c>
      <c r="B18" s="477"/>
      <c r="C18" s="477"/>
      <c r="D18" s="477"/>
      <c r="E18" s="358"/>
      <c r="F18" s="358"/>
      <c r="G18" s="495"/>
      <c r="H18" s="358"/>
      <c r="I18" s="358"/>
      <c r="J18" s="478">
        <f t="shared" si="0"/>
        <v>0</v>
      </c>
      <c r="K18" s="358"/>
      <c r="L18" s="478">
        <f t="shared" si="1"/>
        <v>0</v>
      </c>
      <c r="M18" s="478">
        <f t="shared" si="2"/>
        <v>0</v>
      </c>
      <c r="N18" s="496">
        <f t="shared" si="3"/>
        <v>0</v>
      </c>
      <c r="O18" s="478">
        <f t="shared" si="4"/>
        <v>0</v>
      </c>
      <c r="P18" s="479">
        <f t="shared" si="5"/>
        <v>0</v>
      </c>
      <c r="R18" s="67"/>
      <c r="S18" s="67"/>
      <c r="T18" s="8"/>
      <c r="U18" s="7"/>
      <c r="V18" s="7"/>
      <c r="W18" s="12"/>
    </row>
    <row r="19" spans="1:23" ht="16.5" customHeight="1" x14ac:dyDescent="0.3">
      <c r="A19" s="476">
        <f>COUNT(A$12:$A18)+1</f>
        <v>7</v>
      </c>
      <c r="B19" s="477"/>
      <c r="C19" s="477"/>
      <c r="D19" s="477"/>
      <c r="E19" s="358"/>
      <c r="F19" s="358"/>
      <c r="G19" s="495"/>
      <c r="H19" s="358"/>
      <c r="I19" s="358"/>
      <c r="J19" s="478">
        <f t="shared" si="0"/>
        <v>0</v>
      </c>
      <c r="K19" s="358"/>
      <c r="L19" s="478">
        <f t="shared" si="1"/>
        <v>0</v>
      </c>
      <c r="M19" s="478">
        <f t="shared" si="2"/>
        <v>0</v>
      </c>
      <c r="N19" s="496">
        <f t="shared" si="3"/>
        <v>0</v>
      </c>
      <c r="O19" s="478">
        <f t="shared" si="4"/>
        <v>0</v>
      </c>
      <c r="P19" s="479">
        <f t="shared" si="5"/>
        <v>0</v>
      </c>
    </row>
    <row r="20" spans="1:23" ht="16.5" customHeight="1" x14ac:dyDescent="0.3">
      <c r="A20" s="476">
        <f>COUNT(A$12:$A19)+1</f>
        <v>8</v>
      </c>
      <c r="B20" s="477"/>
      <c r="C20" s="477"/>
      <c r="D20" s="477"/>
      <c r="E20" s="358"/>
      <c r="F20" s="358"/>
      <c r="G20" s="495"/>
      <c r="H20" s="358"/>
      <c r="I20" s="358"/>
      <c r="J20" s="478">
        <f t="shared" si="0"/>
        <v>0</v>
      </c>
      <c r="K20" s="358"/>
      <c r="L20" s="478">
        <f t="shared" si="1"/>
        <v>0</v>
      </c>
      <c r="M20" s="478">
        <f t="shared" si="2"/>
        <v>0</v>
      </c>
      <c r="N20" s="496">
        <f t="shared" si="3"/>
        <v>0</v>
      </c>
      <c r="O20" s="478">
        <f t="shared" si="4"/>
        <v>0</v>
      </c>
      <c r="P20" s="479">
        <f t="shared" si="5"/>
        <v>0</v>
      </c>
    </row>
    <row r="21" spans="1:23" ht="16.5" customHeight="1" x14ac:dyDescent="0.3">
      <c r="A21" s="476">
        <f>COUNT(A$12:$A20)+1</f>
        <v>9</v>
      </c>
      <c r="B21" s="477"/>
      <c r="C21" s="477"/>
      <c r="D21" s="477"/>
      <c r="E21" s="358"/>
      <c r="F21" s="358"/>
      <c r="G21" s="495"/>
      <c r="H21" s="358"/>
      <c r="I21" s="358"/>
      <c r="J21" s="478">
        <f t="shared" si="0"/>
        <v>0</v>
      </c>
      <c r="K21" s="358"/>
      <c r="L21" s="478">
        <f t="shared" si="1"/>
        <v>0</v>
      </c>
      <c r="M21" s="478">
        <f t="shared" si="2"/>
        <v>0</v>
      </c>
      <c r="N21" s="496">
        <f t="shared" si="3"/>
        <v>0</v>
      </c>
      <c r="O21" s="478">
        <f t="shared" si="4"/>
        <v>0</v>
      </c>
      <c r="P21" s="479">
        <f t="shared" si="5"/>
        <v>0</v>
      </c>
    </row>
    <row r="22" spans="1:23" ht="16.5" customHeight="1" x14ac:dyDescent="0.3">
      <c r="A22" s="476">
        <f>COUNT(A$12:$A21)+1</f>
        <v>10</v>
      </c>
      <c r="B22" s="477"/>
      <c r="C22" s="477"/>
      <c r="D22" s="477"/>
      <c r="E22" s="358"/>
      <c r="F22" s="358"/>
      <c r="G22" s="495"/>
      <c r="H22" s="358"/>
      <c r="I22" s="358"/>
      <c r="J22" s="478">
        <f t="shared" si="0"/>
        <v>0</v>
      </c>
      <c r="K22" s="358"/>
      <c r="L22" s="478">
        <f t="shared" si="1"/>
        <v>0</v>
      </c>
      <c r="M22" s="478">
        <f t="shared" si="2"/>
        <v>0</v>
      </c>
      <c r="N22" s="496">
        <f t="shared" si="3"/>
        <v>0</v>
      </c>
      <c r="O22" s="478">
        <f t="shared" si="4"/>
        <v>0</v>
      </c>
      <c r="P22" s="479">
        <f t="shared" si="5"/>
        <v>0</v>
      </c>
    </row>
    <row r="23" spans="1:23" ht="16.5" customHeight="1" x14ac:dyDescent="0.3">
      <c r="A23" s="476">
        <f>COUNT(A$12:$A22)+1</f>
        <v>11</v>
      </c>
      <c r="B23" s="477"/>
      <c r="C23" s="477"/>
      <c r="D23" s="477"/>
      <c r="E23" s="358"/>
      <c r="F23" s="358"/>
      <c r="G23" s="495"/>
      <c r="H23" s="358"/>
      <c r="I23" s="358"/>
      <c r="J23" s="478">
        <f t="shared" si="0"/>
        <v>0</v>
      </c>
      <c r="K23" s="358"/>
      <c r="L23" s="478">
        <f t="shared" si="1"/>
        <v>0</v>
      </c>
      <c r="M23" s="478">
        <f t="shared" si="2"/>
        <v>0</v>
      </c>
      <c r="N23" s="496">
        <f t="shared" si="3"/>
        <v>0</v>
      </c>
      <c r="O23" s="478">
        <f t="shared" si="4"/>
        <v>0</v>
      </c>
      <c r="P23" s="479">
        <f t="shared" si="5"/>
        <v>0</v>
      </c>
    </row>
    <row r="24" spans="1:23" ht="16.5" customHeight="1" x14ac:dyDescent="0.3">
      <c r="A24" s="476">
        <f>COUNT(A$12:$A23)+1</f>
        <v>12</v>
      </c>
      <c r="B24" s="477"/>
      <c r="C24" s="477"/>
      <c r="D24" s="477"/>
      <c r="E24" s="358"/>
      <c r="F24" s="358"/>
      <c r="G24" s="495"/>
      <c r="H24" s="358"/>
      <c r="I24" s="358"/>
      <c r="J24" s="478">
        <f t="shared" si="0"/>
        <v>0</v>
      </c>
      <c r="K24" s="358"/>
      <c r="L24" s="478">
        <f t="shared" si="1"/>
        <v>0</v>
      </c>
      <c r="M24" s="478">
        <f t="shared" si="2"/>
        <v>0</v>
      </c>
      <c r="N24" s="496">
        <f t="shared" si="3"/>
        <v>0</v>
      </c>
      <c r="O24" s="478">
        <f t="shared" si="4"/>
        <v>0</v>
      </c>
      <c r="P24" s="479">
        <f t="shared" si="5"/>
        <v>0</v>
      </c>
    </row>
    <row r="25" spans="1:23" ht="16.5" customHeight="1" x14ac:dyDescent="0.3">
      <c r="A25" s="476">
        <f>COUNT(A$12:$A24)+1</f>
        <v>13</v>
      </c>
      <c r="B25" s="477"/>
      <c r="C25" s="477"/>
      <c r="D25" s="477"/>
      <c r="E25" s="358"/>
      <c r="F25" s="358"/>
      <c r="G25" s="495"/>
      <c r="H25" s="358"/>
      <c r="I25" s="358"/>
      <c r="J25" s="478">
        <f t="shared" si="0"/>
        <v>0</v>
      </c>
      <c r="K25" s="358"/>
      <c r="L25" s="478">
        <f t="shared" si="1"/>
        <v>0</v>
      </c>
      <c r="M25" s="478">
        <f t="shared" si="2"/>
        <v>0</v>
      </c>
      <c r="N25" s="496">
        <f t="shared" si="3"/>
        <v>0</v>
      </c>
      <c r="O25" s="478">
        <f t="shared" si="4"/>
        <v>0</v>
      </c>
      <c r="P25" s="479">
        <f t="shared" si="5"/>
        <v>0</v>
      </c>
    </row>
    <row r="26" spans="1:23" ht="16.5" customHeight="1" x14ac:dyDescent="0.3">
      <c r="A26" s="476">
        <f>COUNT(A$12:$A25)+1</f>
        <v>14</v>
      </c>
      <c r="B26" s="477"/>
      <c r="C26" s="477"/>
      <c r="D26" s="477"/>
      <c r="E26" s="358"/>
      <c r="F26" s="358"/>
      <c r="G26" s="495"/>
      <c r="H26" s="358"/>
      <c r="I26" s="358"/>
      <c r="J26" s="478">
        <f t="shared" si="0"/>
        <v>0</v>
      </c>
      <c r="K26" s="358"/>
      <c r="L26" s="478">
        <f t="shared" si="1"/>
        <v>0</v>
      </c>
      <c r="M26" s="478">
        <f t="shared" si="2"/>
        <v>0</v>
      </c>
      <c r="N26" s="496">
        <f t="shared" si="3"/>
        <v>0</v>
      </c>
      <c r="O26" s="478">
        <f t="shared" si="4"/>
        <v>0</v>
      </c>
      <c r="P26" s="479">
        <f t="shared" si="5"/>
        <v>0</v>
      </c>
    </row>
    <row r="27" spans="1:23" ht="16.5" customHeight="1" x14ac:dyDescent="0.3">
      <c r="A27" s="476">
        <f>COUNT(A$12:$A26)+1</f>
        <v>15</v>
      </c>
      <c r="B27" s="477"/>
      <c r="C27" s="477"/>
      <c r="D27" s="477"/>
      <c r="E27" s="358"/>
      <c r="F27" s="358"/>
      <c r="G27" s="495"/>
      <c r="H27" s="358"/>
      <c r="I27" s="358"/>
      <c r="J27" s="478">
        <f t="shared" si="0"/>
        <v>0</v>
      </c>
      <c r="K27" s="358"/>
      <c r="L27" s="478">
        <f t="shared" si="1"/>
        <v>0</v>
      </c>
      <c r="M27" s="478">
        <f t="shared" si="2"/>
        <v>0</v>
      </c>
      <c r="N27" s="496">
        <f t="shared" si="3"/>
        <v>0</v>
      </c>
      <c r="O27" s="478">
        <f t="shared" si="4"/>
        <v>0</v>
      </c>
      <c r="P27" s="479">
        <f t="shared" si="5"/>
        <v>0</v>
      </c>
    </row>
    <row r="28" spans="1:23" ht="16.5" customHeight="1" x14ac:dyDescent="0.3">
      <c r="A28" s="476">
        <f>COUNT(A$12:$A27)+1</f>
        <v>16</v>
      </c>
      <c r="B28" s="477"/>
      <c r="C28" s="477"/>
      <c r="D28" s="477"/>
      <c r="E28" s="358"/>
      <c r="F28" s="358"/>
      <c r="G28" s="495"/>
      <c r="H28" s="358"/>
      <c r="I28" s="358"/>
      <c r="J28" s="478">
        <f t="shared" si="0"/>
        <v>0</v>
      </c>
      <c r="K28" s="358"/>
      <c r="L28" s="478">
        <f t="shared" si="1"/>
        <v>0</v>
      </c>
      <c r="M28" s="478">
        <f t="shared" si="2"/>
        <v>0</v>
      </c>
      <c r="N28" s="496">
        <f t="shared" si="3"/>
        <v>0</v>
      </c>
      <c r="O28" s="478">
        <f t="shared" si="4"/>
        <v>0</v>
      </c>
      <c r="P28" s="479">
        <f t="shared" si="5"/>
        <v>0</v>
      </c>
    </row>
    <row r="29" spans="1:23" ht="16.5" customHeight="1" x14ac:dyDescent="0.3">
      <c r="A29" s="476">
        <f>COUNT(A$12:$A28)+1</f>
        <v>17</v>
      </c>
      <c r="B29" s="477"/>
      <c r="C29" s="477"/>
      <c r="D29" s="477"/>
      <c r="E29" s="358"/>
      <c r="F29" s="358"/>
      <c r="G29" s="495"/>
      <c r="H29" s="358"/>
      <c r="I29" s="358"/>
      <c r="J29" s="478">
        <f t="shared" si="0"/>
        <v>0</v>
      </c>
      <c r="K29" s="358"/>
      <c r="L29" s="478">
        <f t="shared" si="1"/>
        <v>0</v>
      </c>
      <c r="M29" s="478">
        <f t="shared" si="2"/>
        <v>0</v>
      </c>
      <c r="N29" s="496">
        <f t="shared" si="3"/>
        <v>0</v>
      </c>
      <c r="O29" s="478">
        <f t="shared" si="4"/>
        <v>0</v>
      </c>
      <c r="P29" s="479">
        <f t="shared" si="5"/>
        <v>0</v>
      </c>
    </row>
    <row r="30" spans="1:23" ht="16.5" customHeight="1" x14ac:dyDescent="0.3">
      <c r="A30" s="476">
        <f>COUNT(A$12:$A29)+1</f>
        <v>18</v>
      </c>
      <c r="B30" s="477"/>
      <c r="C30" s="477"/>
      <c r="D30" s="477"/>
      <c r="E30" s="358"/>
      <c r="F30" s="358"/>
      <c r="G30" s="495"/>
      <c r="H30" s="358"/>
      <c r="I30" s="358"/>
      <c r="J30" s="478">
        <f t="shared" si="0"/>
        <v>0</v>
      </c>
      <c r="K30" s="358"/>
      <c r="L30" s="478">
        <f t="shared" si="1"/>
        <v>0</v>
      </c>
      <c r="M30" s="478">
        <f t="shared" si="2"/>
        <v>0</v>
      </c>
      <c r="N30" s="496">
        <f t="shared" si="3"/>
        <v>0</v>
      </c>
      <c r="O30" s="478">
        <f t="shared" si="4"/>
        <v>0</v>
      </c>
      <c r="P30" s="479">
        <f t="shared" si="5"/>
        <v>0</v>
      </c>
    </row>
    <row r="31" spans="1:23" ht="16.5" customHeight="1" x14ac:dyDescent="0.3">
      <c r="A31" s="476">
        <f>COUNT(A$12:$A30)+1</f>
        <v>19</v>
      </c>
      <c r="B31" s="477"/>
      <c r="C31" s="477"/>
      <c r="D31" s="477"/>
      <c r="E31" s="358"/>
      <c r="F31" s="358"/>
      <c r="G31" s="495"/>
      <c r="H31" s="358"/>
      <c r="I31" s="358"/>
      <c r="J31" s="478">
        <f t="shared" si="0"/>
        <v>0</v>
      </c>
      <c r="K31" s="358"/>
      <c r="L31" s="478">
        <f t="shared" si="1"/>
        <v>0</v>
      </c>
      <c r="M31" s="478">
        <f t="shared" si="2"/>
        <v>0</v>
      </c>
      <c r="N31" s="496">
        <f t="shared" si="3"/>
        <v>0</v>
      </c>
      <c r="O31" s="478">
        <f t="shared" si="4"/>
        <v>0</v>
      </c>
      <c r="P31" s="479">
        <f t="shared" si="5"/>
        <v>0</v>
      </c>
    </row>
    <row r="32" spans="1:23" ht="16.5" customHeight="1" x14ac:dyDescent="0.3">
      <c r="A32" s="476">
        <f>COUNT(A$12:$A31)+1</f>
        <v>20</v>
      </c>
      <c r="B32" s="477"/>
      <c r="C32" s="477"/>
      <c r="D32" s="477"/>
      <c r="E32" s="358"/>
      <c r="F32" s="358"/>
      <c r="G32" s="495"/>
      <c r="H32" s="358"/>
      <c r="I32" s="358"/>
      <c r="J32" s="478">
        <f t="shared" si="0"/>
        <v>0</v>
      </c>
      <c r="K32" s="358"/>
      <c r="L32" s="478">
        <f t="shared" si="1"/>
        <v>0</v>
      </c>
      <c r="M32" s="478">
        <f t="shared" si="2"/>
        <v>0</v>
      </c>
      <c r="N32" s="496">
        <f t="shared" si="3"/>
        <v>0</v>
      </c>
      <c r="O32" s="478">
        <f t="shared" si="4"/>
        <v>0</v>
      </c>
      <c r="P32" s="479">
        <f t="shared" si="5"/>
        <v>0</v>
      </c>
    </row>
    <row r="33" spans="1:16" ht="16.5" customHeight="1" thickBot="1" x14ac:dyDescent="0.35">
      <c r="A33" s="334" t="s">
        <v>263</v>
      </c>
      <c r="B33" s="941"/>
      <c r="C33" s="941"/>
      <c r="D33" s="941"/>
      <c r="E33" s="480"/>
      <c r="F33" s="480"/>
      <c r="G33" s="497"/>
      <c r="H33" s="291"/>
      <c r="I33" s="291" t="s">
        <v>579</v>
      </c>
      <c r="J33" s="481">
        <f t="shared" ref="J33:O33" si="6">SUM(J13:J32)</f>
        <v>0</v>
      </c>
      <c r="K33" s="481">
        <f t="shared" si="6"/>
        <v>0</v>
      </c>
      <c r="L33" s="481">
        <f t="shared" si="6"/>
        <v>0</v>
      </c>
      <c r="M33" s="481">
        <f t="shared" si="6"/>
        <v>0</v>
      </c>
      <c r="N33" s="481">
        <f t="shared" si="6"/>
        <v>0</v>
      </c>
      <c r="O33" s="481">
        <f t="shared" si="6"/>
        <v>0</v>
      </c>
      <c r="P33" s="483">
        <f>SUM(P13:P32)+P11</f>
        <v>0</v>
      </c>
    </row>
    <row r="34" spans="1:16" ht="16.5" customHeight="1" x14ac:dyDescent="0.3"/>
    <row r="35" spans="1:16" ht="16.5" customHeight="1" x14ac:dyDescent="0.3"/>
    <row r="36" spans="1:16" ht="16.5" customHeight="1" x14ac:dyDescent="0.3"/>
    <row r="37" spans="1:16" ht="16.5" customHeight="1" x14ac:dyDescent="0.3"/>
    <row r="38" spans="1:16" ht="16.5" customHeight="1" x14ac:dyDescent="0.3"/>
    <row r="39" spans="1:16" ht="16.5" customHeight="1" x14ac:dyDescent="0.3"/>
    <row r="40" spans="1:16" ht="16.5" customHeight="1" x14ac:dyDescent="0.3"/>
    <row r="41" spans="1:16" ht="16.5" customHeight="1" x14ac:dyDescent="0.3"/>
    <row r="42" spans="1:16" ht="16.5" customHeight="1" x14ac:dyDescent="0.3"/>
    <row r="43" spans="1:16" ht="16.5" customHeight="1" x14ac:dyDescent="0.3"/>
    <row r="44" spans="1:16" ht="16.5" customHeight="1" x14ac:dyDescent="0.3"/>
    <row r="45" spans="1:16" ht="16.5" customHeight="1" x14ac:dyDescent="0.3"/>
    <row r="46" spans="1:16" ht="16.5" customHeight="1" x14ac:dyDescent="0.3"/>
    <row r="47" spans="1:16" ht="16.5" customHeight="1" x14ac:dyDescent="0.3"/>
    <row r="48" spans="1:16"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sheetData>
  <hyperlinks>
    <hyperlink ref="R11" location="'B-01-BI-02'!A1" display="B-01-BI-02" xr:uid="{00000000-0004-0000-1700-000000000000}"/>
    <hyperlink ref="R12" location="'B-01-BI-10-02'!A1" display="B-01-BI-10-02" xr:uid="{00000000-0004-0000-1700-000001000000}"/>
    <hyperlink ref="R13" location="'B-01-BI-10-03'!A1" display="B-01-BI-10-03" xr:uid="{00000000-0004-0000-1700-000002000000}"/>
    <hyperlink ref="R14" location="'B-01-BI-10-04'!A1" display="B-01-BI-10-04" xr:uid="{00000000-0004-0000-1700-000003000000}"/>
    <hyperlink ref="Q3" location="Tartalom!A1" display="Tartalom " xr:uid="{00000000-0004-0000-1700-00000B000000}"/>
  </hyperlinks>
  <pageMargins left="0.70866141732283472" right="0.70866141732283472" top="0.74803149606299213" bottom="0.74803149606299213" header="0.31496062992125984" footer="0.31496062992125984"/>
  <pageSetup paperSize="9" scale="89" orientation="landscape" verticalDpi="300" r:id="rId1"/>
  <headerFooter>
    <oddFooter>&amp;L&amp;"Arial Narrow,Normál"&amp;8&amp;F/&amp;A&amp;C&amp;"Arial Narrow,Normál"&amp;8&amp;P/&amp;N&amp;R&amp;"Arial Narrow,Normál"&amp;8DigitAudit/Beszámoló</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Munka24">
    <pageSetUpPr fitToPage="1"/>
  </sheetPr>
  <dimension ref="A1:W95"/>
  <sheetViews>
    <sheetView showGridLines="0" zoomScaleNormal="100" workbookViewId="0"/>
  </sheetViews>
  <sheetFormatPr defaultRowHeight="16.5" x14ac:dyDescent="0.3"/>
  <cols>
    <col min="1" max="2" width="9" style="52"/>
    <col min="3" max="3" width="18" style="52" customWidth="1"/>
    <col min="4" max="16" width="9" style="52"/>
    <col min="17" max="17" width="14.375" style="52" customWidth="1"/>
    <col min="18" max="16384" width="9" style="52"/>
  </cols>
  <sheetData>
    <row r="1" spans="1:23" ht="16.5" customHeight="1" x14ac:dyDescent="0.3">
      <c r="A1" s="80" t="s">
        <v>111</v>
      </c>
      <c r="B1" s="53"/>
      <c r="C1" s="53"/>
      <c r="D1" s="53"/>
      <c r="E1" s="53"/>
      <c r="F1" s="53"/>
      <c r="G1" s="53"/>
      <c r="H1" s="53"/>
      <c r="I1" s="53"/>
      <c r="J1" s="53"/>
      <c r="K1" s="53"/>
      <c r="L1" s="53"/>
      <c r="M1" s="134"/>
      <c r="N1" s="134"/>
      <c r="O1" s="195"/>
      <c r="P1" s="53"/>
    </row>
    <row r="2" spans="1:23" ht="16.5" customHeight="1" x14ac:dyDescent="0.3">
      <c r="A2" s="134"/>
      <c r="B2" s="134"/>
      <c r="C2" s="134"/>
      <c r="D2" s="803" t="str">
        <f>R15</f>
        <v>Ide írja az egyeztetés / vizsgálat szöveges értékelését</v>
      </c>
      <c r="E2" s="803" t="str">
        <f>R17</f>
        <v>Ide írja a következtetés szövegét</v>
      </c>
      <c r="F2" s="134"/>
      <c r="G2" s="134"/>
      <c r="H2" s="134"/>
      <c r="I2" s="134"/>
      <c r="J2" s="134"/>
      <c r="K2" s="134"/>
      <c r="L2" s="134"/>
      <c r="M2" s="134"/>
      <c r="N2" s="134"/>
      <c r="O2" s="134"/>
      <c r="P2" s="134"/>
      <c r="Q2" s="48" t="s">
        <v>32</v>
      </c>
    </row>
    <row r="3" spans="1:23" ht="16.5" customHeight="1" x14ac:dyDescent="0.3">
      <c r="A3" s="53"/>
      <c r="B3" s="53"/>
      <c r="C3" s="53"/>
      <c r="D3" s="53"/>
      <c r="E3" s="53"/>
      <c r="F3" s="53"/>
      <c r="G3" s="53"/>
      <c r="H3" s="134" t="s">
        <v>494</v>
      </c>
      <c r="I3" s="53"/>
      <c r="J3" s="53"/>
      <c r="K3" s="53"/>
      <c r="L3" s="53"/>
      <c r="M3" s="53"/>
      <c r="N3" s="53"/>
      <c r="O3" s="195"/>
      <c r="P3" s="53"/>
      <c r="Q3" s="730" t="s">
        <v>660</v>
      </c>
      <c r="R3" s="122" t="s">
        <v>34</v>
      </c>
    </row>
    <row r="4" spans="1:23" ht="16.5" customHeight="1" x14ac:dyDescent="0.3">
      <c r="A4" s="134" t="s">
        <v>568</v>
      </c>
      <c r="B4" s="47"/>
      <c r="C4" s="47"/>
      <c r="D4" s="47"/>
      <c r="E4" s="47"/>
      <c r="F4" s="47"/>
      <c r="G4" s="47"/>
      <c r="H4" s="47"/>
      <c r="I4" s="47"/>
      <c r="J4" s="47"/>
      <c r="K4" s="47"/>
      <c r="L4" s="47"/>
      <c r="M4" s="47"/>
      <c r="N4" s="47"/>
      <c r="O4" s="47"/>
      <c r="P4" s="132"/>
      <c r="Q4" s="76" t="s">
        <v>106</v>
      </c>
      <c r="R4" s="122" t="s">
        <v>151</v>
      </c>
    </row>
    <row r="5" spans="1:23" ht="16.5" customHeight="1" x14ac:dyDescent="0.3">
      <c r="A5" s="123">
        <f>Alapa!C17</f>
        <v>0</v>
      </c>
      <c r="B5" s="130"/>
      <c r="C5" s="130"/>
      <c r="D5" s="130"/>
      <c r="E5" s="130"/>
      <c r="F5" s="130"/>
      <c r="G5" s="130"/>
      <c r="H5" s="130"/>
      <c r="I5" s="123" t="s">
        <v>1</v>
      </c>
      <c r="J5" s="769">
        <f>Alapa!C15</f>
        <v>0</v>
      </c>
      <c r="K5" s="125"/>
      <c r="L5" s="125"/>
      <c r="M5" s="125"/>
      <c r="N5" s="146"/>
      <c r="O5" s="130"/>
      <c r="P5" s="131"/>
      <c r="Q5" s="76" t="s">
        <v>107</v>
      </c>
      <c r="R5" s="122" t="s">
        <v>9</v>
      </c>
    </row>
    <row r="6" spans="1:23" ht="16.5" customHeight="1" x14ac:dyDescent="0.3">
      <c r="A6" s="128" t="str">
        <f>"Fordulónap: "&amp;Alapa!C12</f>
        <v xml:space="preserve">Fordulónap: </v>
      </c>
      <c r="B6" s="147"/>
      <c r="C6" s="147"/>
      <c r="D6" s="147"/>
      <c r="E6" s="147"/>
      <c r="F6" s="147"/>
      <c r="G6" s="147"/>
      <c r="H6" s="147"/>
      <c r="I6" s="123" t="s">
        <v>2</v>
      </c>
      <c r="J6" s="554" t="str">
        <f>IFERROR(VLOOKUP(R11,Alapa!$K$2:$M$11,3),"")</f>
        <v/>
      </c>
      <c r="K6" s="125"/>
      <c r="L6" s="125"/>
      <c r="M6" s="123" t="s">
        <v>10</v>
      </c>
      <c r="N6" s="124" t="str">
        <f>IF(Alapa!$M$2=0," ",Alapa!$M$2)</f>
        <v xml:space="preserve"> </v>
      </c>
      <c r="O6" s="130"/>
      <c r="P6" s="131"/>
      <c r="Q6" s="76" t="s">
        <v>108</v>
      </c>
      <c r="R6" s="122" t="s">
        <v>799</v>
      </c>
    </row>
    <row r="7" spans="1:23" ht="17.25" thickBot="1" x14ac:dyDescent="0.35">
      <c r="A7" s="143"/>
      <c r="B7" s="143"/>
      <c r="C7" s="143"/>
      <c r="D7" s="143"/>
      <c r="E7" s="143"/>
      <c r="F7" s="143"/>
      <c r="G7" s="143"/>
      <c r="H7" s="143"/>
      <c r="I7" s="143"/>
      <c r="J7" s="143"/>
      <c r="K7" s="143"/>
      <c r="L7" s="143"/>
      <c r="M7" s="143"/>
      <c r="N7" s="143"/>
      <c r="O7" s="143"/>
      <c r="P7" s="143"/>
      <c r="Q7" s="76" t="s">
        <v>109</v>
      </c>
      <c r="R7" s="122" t="s">
        <v>800</v>
      </c>
    </row>
    <row r="8" spans="1:23" ht="18" customHeight="1" thickBot="1" x14ac:dyDescent="0.55000000000000004">
      <c r="A8" s="283" t="s">
        <v>570</v>
      </c>
      <c r="B8" s="283"/>
      <c r="C8" s="498" t="s">
        <v>603</v>
      </c>
      <c r="D8" s="467"/>
      <c r="E8" s="499"/>
      <c r="F8" s="499"/>
      <c r="G8" s="213"/>
      <c r="H8" s="345"/>
      <c r="I8" s="345"/>
      <c r="J8" s="213"/>
      <c r="K8" s="213" t="s">
        <v>591</v>
      </c>
      <c r="L8" s="213"/>
      <c r="M8" s="221" t="s">
        <v>0</v>
      </c>
      <c r="N8" s="493"/>
      <c r="O8" s="213"/>
      <c r="P8" s="213"/>
      <c r="Q8" s="76" t="s">
        <v>110</v>
      </c>
      <c r="R8" s="122" t="s">
        <v>801</v>
      </c>
    </row>
    <row r="9" spans="1:23" ht="16.5" customHeight="1" x14ac:dyDescent="0.3">
      <c r="A9" s="345" t="s">
        <v>0</v>
      </c>
      <c r="B9" s="345" t="s">
        <v>0</v>
      </c>
      <c r="C9" s="345" t="s">
        <v>0</v>
      </c>
      <c r="D9" s="345"/>
      <c r="E9" s="345" t="s">
        <v>0</v>
      </c>
      <c r="F9" s="345"/>
      <c r="G9" s="213"/>
      <c r="H9" s="213"/>
      <c r="I9" s="213"/>
      <c r="J9" s="213"/>
      <c r="K9" s="213" t="s">
        <v>592</v>
      </c>
      <c r="L9" s="213"/>
      <c r="M9" s="221" t="s">
        <v>0</v>
      </c>
      <c r="N9" s="493"/>
      <c r="O9" s="213"/>
      <c r="P9" s="149" t="s">
        <v>216</v>
      </c>
      <c r="Q9" s="76" t="s">
        <v>111</v>
      </c>
      <c r="R9" s="122" t="s">
        <v>802</v>
      </c>
    </row>
    <row r="10" spans="1:23" ht="16.5" customHeight="1" thickBot="1" x14ac:dyDescent="0.35">
      <c r="A10" s="345"/>
      <c r="B10" s="345"/>
      <c r="C10" s="345"/>
      <c r="D10" s="345"/>
      <c r="E10" s="345"/>
      <c r="F10" s="345"/>
      <c r="G10" s="213"/>
      <c r="H10" s="213"/>
      <c r="I10" s="213"/>
      <c r="J10" s="213"/>
      <c r="K10" s="213" t="s">
        <v>594</v>
      </c>
      <c r="L10" s="213"/>
      <c r="M10" s="221"/>
      <c r="N10" s="500"/>
      <c r="O10" s="283" t="s">
        <v>572</v>
      </c>
      <c r="P10" s="471"/>
      <c r="Q10" s="76" t="s">
        <v>112</v>
      </c>
      <c r="R10" s="122" t="s">
        <v>165</v>
      </c>
    </row>
    <row r="11" spans="1:23" ht="41.25" thickBot="1" x14ac:dyDescent="0.35">
      <c r="A11" s="472" t="s">
        <v>382</v>
      </c>
      <c r="B11" s="473" t="s">
        <v>573</v>
      </c>
      <c r="C11" s="473" t="s">
        <v>31</v>
      </c>
      <c r="D11" s="295" t="s">
        <v>484</v>
      </c>
      <c r="E11" s="295" t="s">
        <v>595</v>
      </c>
      <c r="F11" s="295" t="s">
        <v>596</v>
      </c>
      <c r="G11" s="295" t="s">
        <v>597</v>
      </c>
      <c r="H11" s="295" t="s">
        <v>604</v>
      </c>
      <c r="I11" s="295" t="s">
        <v>972</v>
      </c>
      <c r="J11" s="295" t="s">
        <v>605</v>
      </c>
      <c r="K11" s="295" t="s">
        <v>599</v>
      </c>
      <c r="L11" s="295" t="s">
        <v>600</v>
      </c>
      <c r="M11" s="295" t="s">
        <v>601</v>
      </c>
      <c r="N11" s="295" t="s">
        <v>606</v>
      </c>
      <c r="O11" s="295" t="s">
        <v>237</v>
      </c>
      <c r="P11" s="486" t="s">
        <v>290</v>
      </c>
      <c r="Q11" s="555" t="s">
        <v>2</v>
      </c>
      <c r="R11" s="673">
        <v>2</v>
      </c>
    </row>
    <row r="12" spans="1:23" ht="16.5" customHeight="1" x14ac:dyDescent="0.3">
      <c r="A12" s="476">
        <f>COUNT(A$11:$A11)+1</f>
        <v>1</v>
      </c>
      <c r="B12" s="477"/>
      <c r="C12" s="358"/>
      <c r="D12" s="358"/>
      <c r="E12" s="495"/>
      <c r="F12" s="358"/>
      <c r="G12" s="358"/>
      <c r="H12" s="478">
        <f>F12*G12</f>
        <v>0</v>
      </c>
      <c r="I12" s="358"/>
      <c r="J12" s="358"/>
      <c r="K12" s="358"/>
      <c r="L12" s="478">
        <f>K12*G12</f>
        <v>0</v>
      </c>
      <c r="M12" s="478">
        <f>(F12-D12)*G12</f>
        <v>0</v>
      </c>
      <c r="N12" s="496">
        <f>IF(M12&lt;0,IF((K12-F12)*G12&gt;$N$10*F12,IF($N$8-E12&gt;$N$9,IF(K12*G12&gt;=G12*D12,(K12-F12)*G12,0),0),0),0)</f>
        <v>0</v>
      </c>
      <c r="O12" s="478">
        <f>IF((F12-K12)*G12&gt;$N$10,IF($N$8-E12&gt;$N$9,(H12+((K12-I12+J12)*-1*G12+N12))*-1,M12+N12),M12+N12)</f>
        <v>0</v>
      </c>
      <c r="P12" s="479">
        <f>D12*G12+O12</f>
        <v>0</v>
      </c>
    </row>
    <row r="13" spans="1:23" ht="16.5" customHeight="1" x14ac:dyDescent="0.3">
      <c r="A13" s="476">
        <f>COUNT(A$11:$A12)+1</f>
        <v>2</v>
      </c>
      <c r="B13" s="477"/>
      <c r="C13" s="358"/>
      <c r="D13" s="358"/>
      <c r="E13" s="495"/>
      <c r="F13" s="358"/>
      <c r="G13" s="358"/>
      <c r="H13" s="478">
        <f>F13*G13</f>
        <v>0</v>
      </c>
      <c r="I13" s="358"/>
      <c r="J13" s="358"/>
      <c r="K13" s="358"/>
      <c r="L13" s="478">
        <f>K13*G13</f>
        <v>0</v>
      </c>
      <c r="M13" s="478">
        <f>(F13-D13)*G13</f>
        <v>0</v>
      </c>
      <c r="N13" s="496">
        <f t="shared" ref="N13:N36" si="0">IF(M13&lt;0,IF((K13-F13)*G13&gt;$N$10,IF($N$8-E13&gt;$N$9,IF(K13*G13&gt;=G13*D13,(K13-F13)*G13,0),0),0),0)</f>
        <v>0</v>
      </c>
      <c r="O13" s="478">
        <f t="shared" ref="O13:O36" si="1">IF((F13-K13)*G13&gt;$N$10,IF($N$8-E13&gt;$N$9,(F13-K13-I13+J13)*-1*G13+N13,M13+N13),M13+N13)</f>
        <v>0</v>
      </c>
      <c r="P13" s="479">
        <f>D13*G13+O13</f>
        <v>0</v>
      </c>
    </row>
    <row r="14" spans="1:23" ht="16.5" customHeight="1" x14ac:dyDescent="0.3">
      <c r="A14" s="476">
        <f>COUNT(A$11:$A13)+1</f>
        <v>3</v>
      </c>
      <c r="B14" s="477"/>
      <c r="C14" s="358"/>
      <c r="D14" s="358"/>
      <c r="E14" s="495"/>
      <c r="F14" s="358"/>
      <c r="G14" s="358"/>
      <c r="H14" s="478">
        <f>F14*G14</f>
        <v>0</v>
      </c>
      <c r="I14" s="358"/>
      <c r="J14" s="358"/>
      <c r="K14" s="358"/>
      <c r="L14" s="478">
        <f>K14*G14</f>
        <v>0</v>
      </c>
      <c r="M14" s="478">
        <f>(F14-D14)*G14</f>
        <v>0</v>
      </c>
      <c r="N14" s="496">
        <f t="shared" si="0"/>
        <v>0</v>
      </c>
      <c r="O14" s="478">
        <f t="shared" si="1"/>
        <v>0</v>
      </c>
      <c r="P14" s="479">
        <f>D14*G14+O14</f>
        <v>0</v>
      </c>
      <c r="R14" s="15" t="s">
        <v>185</v>
      </c>
      <c r="S14" s="36"/>
      <c r="T14" s="36"/>
      <c r="U14" s="36"/>
      <c r="V14" s="36"/>
      <c r="W14" s="12"/>
    </row>
    <row r="15" spans="1:23" ht="16.5" customHeight="1" x14ac:dyDescent="0.3">
      <c r="A15" s="476">
        <f>COUNT(A$11:$A14)+1</f>
        <v>4</v>
      </c>
      <c r="B15" s="477"/>
      <c r="C15" s="358"/>
      <c r="D15" s="358"/>
      <c r="E15" s="495"/>
      <c r="F15" s="358"/>
      <c r="G15" s="358"/>
      <c r="H15" s="478">
        <f>F15*G15</f>
        <v>0</v>
      </c>
      <c r="I15" s="358"/>
      <c r="J15" s="358"/>
      <c r="K15" s="358"/>
      <c r="L15" s="478">
        <f>K15*G15</f>
        <v>0</v>
      </c>
      <c r="M15" s="478">
        <f>(F15-D15)*G15</f>
        <v>0</v>
      </c>
      <c r="N15" s="496">
        <f t="shared" si="0"/>
        <v>0</v>
      </c>
      <c r="O15" s="478">
        <f t="shared" si="1"/>
        <v>0</v>
      </c>
      <c r="P15" s="479">
        <f>D15*G15+O15</f>
        <v>0</v>
      </c>
      <c r="R15" s="68" t="s">
        <v>186</v>
      </c>
      <c r="S15" s="23"/>
      <c r="T15" s="23"/>
      <c r="U15" s="17"/>
      <c r="V15" s="17"/>
      <c r="W15" s="18"/>
    </row>
    <row r="16" spans="1:23" ht="16.5" customHeight="1" x14ac:dyDescent="0.3">
      <c r="A16" s="476">
        <f>COUNT(A$11:$A15)+1</f>
        <v>5</v>
      </c>
      <c r="B16" s="477"/>
      <c r="C16" s="358"/>
      <c r="D16" s="358"/>
      <c r="E16" s="495"/>
      <c r="F16" s="358"/>
      <c r="G16" s="358"/>
      <c r="H16" s="478">
        <f t="shared" ref="H16:H36" si="2">F16*G16</f>
        <v>0</v>
      </c>
      <c r="I16" s="358"/>
      <c r="J16" s="358"/>
      <c r="K16" s="358"/>
      <c r="L16" s="478">
        <f t="shared" ref="L16:L36" si="3">K16*G16</f>
        <v>0</v>
      </c>
      <c r="M16" s="478">
        <f t="shared" ref="M16:M36" si="4">(F16-D16)*G16</f>
        <v>0</v>
      </c>
      <c r="N16" s="496">
        <f t="shared" si="0"/>
        <v>0</v>
      </c>
      <c r="O16" s="478">
        <f t="shared" si="1"/>
        <v>0</v>
      </c>
      <c r="P16" s="479">
        <f t="shared" ref="P16:P36" si="5">D16*G16+O16</f>
        <v>0</v>
      </c>
      <c r="R16" s="16" t="s">
        <v>4</v>
      </c>
      <c r="S16" s="8"/>
      <c r="T16" s="8"/>
      <c r="U16" s="7"/>
      <c r="V16" s="7"/>
      <c r="W16" s="12"/>
    </row>
    <row r="17" spans="1:23" ht="16.5" customHeight="1" x14ac:dyDescent="0.3">
      <c r="A17" s="476">
        <f>COUNT(A$11:$A16)+1</f>
        <v>6</v>
      </c>
      <c r="B17" s="477"/>
      <c r="C17" s="358"/>
      <c r="D17" s="358"/>
      <c r="E17" s="495"/>
      <c r="F17" s="358"/>
      <c r="G17" s="358"/>
      <c r="H17" s="478">
        <f t="shared" si="2"/>
        <v>0</v>
      </c>
      <c r="I17" s="358"/>
      <c r="J17" s="358"/>
      <c r="K17" s="358"/>
      <c r="L17" s="478">
        <f t="shared" si="3"/>
        <v>0</v>
      </c>
      <c r="M17" s="478">
        <f t="shared" si="4"/>
        <v>0</v>
      </c>
      <c r="N17" s="496">
        <f t="shared" si="0"/>
        <v>0</v>
      </c>
      <c r="O17" s="478">
        <f t="shared" si="1"/>
        <v>0</v>
      </c>
      <c r="P17" s="479">
        <f t="shared" si="5"/>
        <v>0</v>
      </c>
      <c r="R17" s="68" t="s">
        <v>38</v>
      </c>
      <c r="S17" s="23"/>
      <c r="T17" s="23"/>
      <c r="U17" s="17"/>
      <c r="V17" s="17"/>
      <c r="W17" s="18"/>
    </row>
    <row r="18" spans="1:23" ht="16.5" customHeight="1" x14ac:dyDescent="0.3">
      <c r="A18" s="476">
        <f>COUNT(A$11:$A17)+1</f>
        <v>7</v>
      </c>
      <c r="B18" s="477"/>
      <c r="C18" s="358"/>
      <c r="D18" s="358"/>
      <c r="E18" s="495"/>
      <c r="F18" s="358"/>
      <c r="G18" s="358"/>
      <c r="H18" s="478">
        <f t="shared" si="2"/>
        <v>0</v>
      </c>
      <c r="I18" s="358"/>
      <c r="J18" s="358"/>
      <c r="K18" s="358"/>
      <c r="L18" s="478">
        <f t="shared" si="3"/>
        <v>0</v>
      </c>
      <c r="M18" s="478">
        <f t="shared" si="4"/>
        <v>0</v>
      </c>
      <c r="N18" s="496">
        <f t="shared" si="0"/>
        <v>0</v>
      </c>
      <c r="O18" s="478">
        <f t="shared" si="1"/>
        <v>0</v>
      </c>
      <c r="P18" s="479">
        <f t="shared" si="5"/>
        <v>0</v>
      </c>
      <c r="R18" s="67"/>
      <c r="S18" s="67"/>
      <c r="T18" s="8"/>
      <c r="U18" s="7"/>
      <c r="V18" s="7"/>
      <c r="W18" s="12"/>
    </row>
    <row r="19" spans="1:23" ht="16.5" customHeight="1" x14ac:dyDescent="0.3">
      <c r="A19" s="476">
        <f>COUNT(A$11:$A18)+1</f>
        <v>8</v>
      </c>
      <c r="B19" s="477"/>
      <c r="C19" s="358"/>
      <c r="D19" s="358"/>
      <c r="E19" s="495"/>
      <c r="F19" s="358"/>
      <c r="G19" s="358"/>
      <c r="H19" s="478">
        <f t="shared" si="2"/>
        <v>0</v>
      </c>
      <c r="I19" s="358"/>
      <c r="J19" s="358"/>
      <c r="K19" s="358"/>
      <c r="L19" s="478">
        <f t="shared" si="3"/>
        <v>0</v>
      </c>
      <c r="M19" s="478">
        <f t="shared" si="4"/>
        <v>0</v>
      </c>
      <c r="N19" s="496">
        <f t="shared" si="0"/>
        <v>0</v>
      </c>
      <c r="O19" s="478">
        <f t="shared" si="1"/>
        <v>0</v>
      </c>
      <c r="P19" s="479">
        <f t="shared" si="5"/>
        <v>0</v>
      </c>
    </row>
    <row r="20" spans="1:23" ht="16.5" customHeight="1" x14ac:dyDescent="0.3">
      <c r="A20" s="476">
        <f>COUNT(A$11:$A19)+1</f>
        <v>9</v>
      </c>
      <c r="B20" s="477"/>
      <c r="C20" s="358"/>
      <c r="D20" s="358"/>
      <c r="E20" s="495"/>
      <c r="F20" s="358"/>
      <c r="G20" s="358"/>
      <c r="H20" s="478">
        <f t="shared" si="2"/>
        <v>0</v>
      </c>
      <c r="I20" s="358"/>
      <c r="J20" s="358"/>
      <c r="K20" s="358"/>
      <c r="L20" s="478">
        <f t="shared" si="3"/>
        <v>0</v>
      </c>
      <c r="M20" s="478">
        <f t="shared" si="4"/>
        <v>0</v>
      </c>
      <c r="N20" s="496">
        <f t="shared" si="0"/>
        <v>0</v>
      </c>
      <c r="O20" s="478">
        <f t="shared" si="1"/>
        <v>0</v>
      </c>
      <c r="P20" s="479">
        <f t="shared" si="5"/>
        <v>0</v>
      </c>
    </row>
    <row r="21" spans="1:23" ht="16.5" customHeight="1" x14ac:dyDescent="0.3">
      <c r="A21" s="476">
        <f>COUNT(A$11:$A20)+1</f>
        <v>10</v>
      </c>
      <c r="B21" s="477"/>
      <c r="C21" s="358"/>
      <c r="D21" s="358"/>
      <c r="E21" s="495"/>
      <c r="F21" s="358"/>
      <c r="G21" s="358"/>
      <c r="H21" s="478">
        <f t="shared" si="2"/>
        <v>0</v>
      </c>
      <c r="I21" s="358"/>
      <c r="J21" s="358"/>
      <c r="K21" s="358"/>
      <c r="L21" s="478">
        <f t="shared" si="3"/>
        <v>0</v>
      </c>
      <c r="M21" s="478">
        <f t="shared" si="4"/>
        <v>0</v>
      </c>
      <c r="N21" s="496">
        <f t="shared" si="0"/>
        <v>0</v>
      </c>
      <c r="O21" s="478">
        <f t="shared" si="1"/>
        <v>0</v>
      </c>
      <c r="P21" s="479">
        <f t="shared" si="5"/>
        <v>0</v>
      </c>
    </row>
    <row r="22" spans="1:23" ht="16.5" customHeight="1" x14ac:dyDescent="0.3">
      <c r="A22" s="476">
        <f>COUNT(A$11:$A21)+1</f>
        <v>11</v>
      </c>
      <c r="B22" s="477"/>
      <c r="C22" s="358"/>
      <c r="D22" s="358"/>
      <c r="E22" s="495"/>
      <c r="F22" s="358"/>
      <c r="G22" s="358"/>
      <c r="H22" s="478">
        <f t="shared" si="2"/>
        <v>0</v>
      </c>
      <c r="I22" s="358"/>
      <c r="J22" s="358"/>
      <c r="K22" s="358"/>
      <c r="L22" s="478">
        <f t="shared" si="3"/>
        <v>0</v>
      </c>
      <c r="M22" s="478">
        <f t="shared" si="4"/>
        <v>0</v>
      </c>
      <c r="N22" s="496">
        <f t="shared" si="0"/>
        <v>0</v>
      </c>
      <c r="O22" s="478">
        <f t="shared" si="1"/>
        <v>0</v>
      </c>
      <c r="P22" s="479">
        <f t="shared" si="5"/>
        <v>0</v>
      </c>
    </row>
    <row r="23" spans="1:23" ht="16.5" customHeight="1" x14ac:dyDescent="0.3">
      <c r="A23" s="476">
        <f>COUNT(A$11:$A22)+1</f>
        <v>12</v>
      </c>
      <c r="B23" s="477"/>
      <c r="C23" s="358"/>
      <c r="D23" s="358"/>
      <c r="E23" s="495"/>
      <c r="F23" s="358"/>
      <c r="G23" s="358"/>
      <c r="H23" s="478">
        <f t="shared" si="2"/>
        <v>0</v>
      </c>
      <c r="I23" s="358"/>
      <c r="J23" s="358"/>
      <c r="K23" s="358"/>
      <c r="L23" s="478">
        <f t="shared" si="3"/>
        <v>0</v>
      </c>
      <c r="M23" s="478">
        <f t="shared" si="4"/>
        <v>0</v>
      </c>
      <c r="N23" s="496">
        <f t="shared" si="0"/>
        <v>0</v>
      </c>
      <c r="O23" s="478">
        <f t="shared" si="1"/>
        <v>0</v>
      </c>
      <c r="P23" s="479">
        <f t="shared" si="5"/>
        <v>0</v>
      </c>
    </row>
    <row r="24" spans="1:23" ht="16.5" customHeight="1" x14ac:dyDescent="0.3">
      <c r="A24" s="476">
        <f>COUNT(A$11:$A23)+1</f>
        <v>13</v>
      </c>
      <c r="B24" s="477"/>
      <c r="C24" s="358"/>
      <c r="D24" s="358"/>
      <c r="E24" s="495"/>
      <c r="F24" s="358"/>
      <c r="G24" s="358"/>
      <c r="H24" s="478">
        <f t="shared" si="2"/>
        <v>0</v>
      </c>
      <c r="I24" s="358"/>
      <c r="J24" s="358"/>
      <c r="K24" s="358"/>
      <c r="L24" s="478">
        <f t="shared" si="3"/>
        <v>0</v>
      </c>
      <c r="M24" s="478">
        <f t="shared" si="4"/>
        <v>0</v>
      </c>
      <c r="N24" s="496">
        <f t="shared" si="0"/>
        <v>0</v>
      </c>
      <c r="O24" s="478">
        <f t="shared" si="1"/>
        <v>0</v>
      </c>
      <c r="P24" s="479">
        <f t="shared" si="5"/>
        <v>0</v>
      </c>
    </row>
    <row r="25" spans="1:23" ht="16.5" customHeight="1" x14ac:dyDescent="0.3">
      <c r="A25" s="476">
        <f>COUNT(A$11:$A24)+1</f>
        <v>14</v>
      </c>
      <c r="B25" s="477"/>
      <c r="C25" s="358"/>
      <c r="D25" s="358"/>
      <c r="E25" s="495"/>
      <c r="F25" s="358"/>
      <c r="G25" s="358"/>
      <c r="H25" s="478">
        <f t="shared" si="2"/>
        <v>0</v>
      </c>
      <c r="I25" s="358"/>
      <c r="J25" s="358"/>
      <c r="K25" s="358"/>
      <c r="L25" s="478">
        <f t="shared" si="3"/>
        <v>0</v>
      </c>
      <c r="M25" s="478">
        <f t="shared" si="4"/>
        <v>0</v>
      </c>
      <c r="N25" s="496">
        <f t="shared" si="0"/>
        <v>0</v>
      </c>
      <c r="O25" s="478">
        <f t="shared" si="1"/>
        <v>0</v>
      </c>
      <c r="P25" s="479">
        <f t="shared" si="5"/>
        <v>0</v>
      </c>
    </row>
    <row r="26" spans="1:23" ht="16.5" customHeight="1" x14ac:dyDescent="0.3">
      <c r="A26" s="476">
        <f>COUNT(A$11:$A25)+1</f>
        <v>15</v>
      </c>
      <c r="B26" s="477"/>
      <c r="C26" s="358"/>
      <c r="D26" s="358"/>
      <c r="E26" s="495"/>
      <c r="F26" s="358"/>
      <c r="G26" s="358"/>
      <c r="H26" s="478">
        <f t="shared" si="2"/>
        <v>0</v>
      </c>
      <c r="I26" s="358"/>
      <c r="J26" s="358"/>
      <c r="K26" s="358"/>
      <c r="L26" s="478">
        <f t="shared" si="3"/>
        <v>0</v>
      </c>
      <c r="M26" s="478">
        <f t="shared" si="4"/>
        <v>0</v>
      </c>
      <c r="N26" s="496">
        <f t="shared" si="0"/>
        <v>0</v>
      </c>
      <c r="O26" s="478">
        <f t="shared" si="1"/>
        <v>0</v>
      </c>
      <c r="P26" s="479">
        <f t="shared" si="5"/>
        <v>0</v>
      </c>
    </row>
    <row r="27" spans="1:23" ht="16.5" customHeight="1" x14ac:dyDescent="0.3">
      <c r="A27" s="476">
        <f>COUNT(A$11:$A26)+1</f>
        <v>16</v>
      </c>
      <c r="B27" s="477"/>
      <c r="C27" s="358"/>
      <c r="D27" s="358"/>
      <c r="E27" s="495"/>
      <c r="F27" s="358"/>
      <c r="G27" s="358"/>
      <c r="H27" s="478">
        <f t="shared" si="2"/>
        <v>0</v>
      </c>
      <c r="I27" s="358"/>
      <c r="J27" s="358"/>
      <c r="K27" s="358"/>
      <c r="L27" s="478">
        <f t="shared" si="3"/>
        <v>0</v>
      </c>
      <c r="M27" s="478">
        <f t="shared" si="4"/>
        <v>0</v>
      </c>
      <c r="N27" s="496">
        <f t="shared" si="0"/>
        <v>0</v>
      </c>
      <c r="O27" s="478">
        <f t="shared" si="1"/>
        <v>0</v>
      </c>
      <c r="P27" s="479">
        <f t="shared" si="5"/>
        <v>0</v>
      </c>
    </row>
    <row r="28" spans="1:23" ht="16.5" customHeight="1" x14ac:dyDescent="0.3">
      <c r="A28" s="476">
        <f>COUNT(A$11:$A27)+1</f>
        <v>17</v>
      </c>
      <c r="B28" s="477"/>
      <c r="C28" s="358"/>
      <c r="D28" s="358"/>
      <c r="E28" s="495"/>
      <c r="F28" s="358"/>
      <c r="G28" s="358"/>
      <c r="H28" s="478">
        <f t="shared" si="2"/>
        <v>0</v>
      </c>
      <c r="I28" s="358"/>
      <c r="J28" s="358"/>
      <c r="K28" s="358"/>
      <c r="L28" s="478">
        <f t="shared" si="3"/>
        <v>0</v>
      </c>
      <c r="M28" s="478">
        <f t="shared" si="4"/>
        <v>0</v>
      </c>
      <c r="N28" s="496">
        <f t="shared" si="0"/>
        <v>0</v>
      </c>
      <c r="O28" s="478">
        <f t="shared" si="1"/>
        <v>0</v>
      </c>
      <c r="P28" s="479">
        <f t="shared" si="5"/>
        <v>0</v>
      </c>
    </row>
    <row r="29" spans="1:23" ht="16.5" customHeight="1" x14ac:dyDescent="0.3">
      <c r="A29" s="476">
        <f>COUNT(A$11:$A28)+1</f>
        <v>18</v>
      </c>
      <c r="B29" s="477"/>
      <c r="C29" s="358"/>
      <c r="D29" s="358"/>
      <c r="E29" s="495"/>
      <c r="F29" s="358"/>
      <c r="G29" s="358"/>
      <c r="H29" s="478">
        <f t="shared" si="2"/>
        <v>0</v>
      </c>
      <c r="I29" s="358"/>
      <c r="J29" s="358"/>
      <c r="K29" s="358"/>
      <c r="L29" s="478">
        <f t="shared" si="3"/>
        <v>0</v>
      </c>
      <c r="M29" s="478">
        <f t="shared" si="4"/>
        <v>0</v>
      </c>
      <c r="N29" s="496">
        <f t="shared" si="0"/>
        <v>0</v>
      </c>
      <c r="O29" s="478">
        <f t="shared" si="1"/>
        <v>0</v>
      </c>
      <c r="P29" s="479">
        <f t="shared" si="5"/>
        <v>0</v>
      </c>
    </row>
    <row r="30" spans="1:23" ht="16.5" customHeight="1" x14ac:dyDescent="0.3">
      <c r="A30" s="476">
        <f>COUNT(A$11:$A29)+1</f>
        <v>19</v>
      </c>
      <c r="B30" s="477"/>
      <c r="C30" s="358"/>
      <c r="D30" s="358"/>
      <c r="E30" s="495"/>
      <c r="F30" s="358"/>
      <c r="G30" s="358"/>
      <c r="H30" s="478">
        <f t="shared" si="2"/>
        <v>0</v>
      </c>
      <c r="I30" s="358"/>
      <c r="J30" s="358"/>
      <c r="K30" s="358"/>
      <c r="L30" s="478">
        <f t="shared" si="3"/>
        <v>0</v>
      </c>
      <c r="M30" s="478">
        <f t="shared" si="4"/>
        <v>0</v>
      </c>
      <c r="N30" s="496">
        <f t="shared" si="0"/>
        <v>0</v>
      </c>
      <c r="O30" s="478">
        <f t="shared" si="1"/>
        <v>0</v>
      </c>
      <c r="P30" s="479">
        <f t="shared" si="5"/>
        <v>0</v>
      </c>
    </row>
    <row r="31" spans="1:23" ht="16.5" customHeight="1" x14ac:dyDescent="0.3">
      <c r="A31" s="476">
        <f>COUNT(A$11:$A30)+1</f>
        <v>20</v>
      </c>
      <c r="B31" s="477"/>
      <c r="C31" s="358"/>
      <c r="D31" s="358"/>
      <c r="E31" s="495"/>
      <c r="F31" s="358"/>
      <c r="G31" s="358"/>
      <c r="H31" s="478">
        <f t="shared" si="2"/>
        <v>0</v>
      </c>
      <c r="I31" s="358"/>
      <c r="J31" s="358"/>
      <c r="K31" s="358"/>
      <c r="L31" s="478">
        <f t="shared" si="3"/>
        <v>0</v>
      </c>
      <c r="M31" s="478">
        <f t="shared" si="4"/>
        <v>0</v>
      </c>
      <c r="N31" s="496">
        <f t="shared" si="0"/>
        <v>0</v>
      </c>
      <c r="O31" s="478">
        <f t="shared" si="1"/>
        <v>0</v>
      </c>
      <c r="P31" s="479">
        <f t="shared" si="5"/>
        <v>0</v>
      </c>
    </row>
    <row r="32" spans="1:23" ht="16.5" customHeight="1" x14ac:dyDescent="0.3">
      <c r="A32" s="476">
        <f>COUNT(A$11:$A31)+1</f>
        <v>21</v>
      </c>
      <c r="B32" s="477"/>
      <c r="C32" s="358"/>
      <c r="D32" s="358"/>
      <c r="E32" s="495"/>
      <c r="F32" s="358"/>
      <c r="G32" s="358"/>
      <c r="H32" s="478">
        <f t="shared" si="2"/>
        <v>0</v>
      </c>
      <c r="I32" s="358"/>
      <c r="J32" s="358"/>
      <c r="K32" s="358"/>
      <c r="L32" s="478">
        <f t="shared" si="3"/>
        <v>0</v>
      </c>
      <c r="M32" s="478">
        <f t="shared" si="4"/>
        <v>0</v>
      </c>
      <c r="N32" s="496">
        <f t="shared" si="0"/>
        <v>0</v>
      </c>
      <c r="O32" s="478">
        <f t="shared" si="1"/>
        <v>0</v>
      </c>
      <c r="P32" s="479">
        <f t="shared" si="5"/>
        <v>0</v>
      </c>
    </row>
    <row r="33" spans="1:16" ht="16.5" customHeight="1" x14ac:dyDescent="0.3">
      <c r="A33" s="476">
        <f>COUNT(A$11:$A32)+1</f>
        <v>22</v>
      </c>
      <c r="B33" s="477"/>
      <c r="C33" s="358"/>
      <c r="D33" s="358"/>
      <c r="E33" s="495"/>
      <c r="F33" s="358"/>
      <c r="G33" s="358"/>
      <c r="H33" s="478">
        <f t="shared" si="2"/>
        <v>0</v>
      </c>
      <c r="I33" s="358"/>
      <c r="J33" s="358"/>
      <c r="K33" s="358"/>
      <c r="L33" s="478">
        <f t="shared" si="3"/>
        <v>0</v>
      </c>
      <c r="M33" s="478">
        <f t="shared" si="4"/>
        <v>0</v>
      </c>
      <c r="N33" s="496">
        <f t="shared" si="0"/>
        <v>0</v>
      </c>
      <c r="O33" s="478">
        <f t="shared" si="1"/>
        <v>0</v>
      </c>
      <c r="P33" s="479">
        <f t="shared" si="5"/>
        <v>0</v>
      </c>
    </row>
    <row r="34" spans="1:16" ht="16.5" customHeight="1" x14ac:dyDescent="0.3">
      <c r="A34" s="476">
        <f>COUNT(A$11:$A33)+1</f>
        <v>23</v>
      </c>
      <c r="B34" s="477"/>
      <c r="C34" s="358"/>
      <c r="D34" s="358"/>
      <c r="E34" s="495"/>
      <c r="F34" s="358"/>
      <c r="G34" s="358"/>
      <c r="H34" s="478">
        <f t="shared" si="2"/>
        <v>0</v>
      </c>
      <c r="I34" s="358"/>
      <c r="J34" s="358"/>
      <c r="K34" s="358"/>
      <c r="L34" s="478">
        <f t="shared" si="3"/>
        <v>0</v>
      </c>
      <c r="M34" s="478">
        <f t="shared" si="4"/>
        <v>0</v>
      </c>
      <c r="N34" s="496">
        <f t="shared" si="0"/>
        <v>0</v>
      </c>
      <c r="O34" s="478">
        <f t="shared" si="1"/>
        <v>0</v>
      </c>
      <c r="P34" s="479">
        <f t="shared" si="5"/>
        <v>0</v>
      </c>
    </row>
    <row r="35" spans="1:16" ht="16.5" customHeight="1" x14ac:dyDescent="0.3">
      <c r="A35" s="476">
        <f>COUNT(A$11:$A34)+1</f>
        <v>24</v>
      </c>
      <c r="B35" s="477"/>
      <c r="C35" s="358"/>
      <c r="D35" s="358"/>
      <c r="E35" s="495"/>
      <c r="F35" s="358"/>
      <c r="G35" s="358"/>
      <c r="H35" s="478">
        <f t="shared" si="2"/>
        <v>0</v>
      </c>
      <c r="I35" s="358"/>
      <c r="J35" s="358"/>
      <c r="K35" s="358"/>
      <c r="L35" s="478">
        <f t="shared" si="3"/>
        <v>0</v>
      </c>
      <c r="M35" s="478">
        <f t="shared" si="4"/>
        <v>0</v>
      </c>
      <c r="N35" s="496">
        <f t="shared" si="0"/>
        <v>0</v>
      </c>
      <c r="O35" s="478">
        <f t="shared" si="1"/>
        <v>0</v>
      </c>
      <c r="P35" s="479">
        <f t="shared" si="5"/>
        <v>0</v>
      </c>
    </row>
    <row r="36" spans="1:16" ht="16.5" customHeight="1" x14ac:dyDescent="0.3">
      <c r="A36" s="476">
        <f>COUNT(A$11:$A35)+1</f>
        <v>25</v>
      </c>
      <c r="B36" s="477"/>
      <c r="C36" s="358"/>
      <c r="D36" s="358"/>
      <c r="E36" s="495"/>
      <c r="F36" s="358"/>
      <c r="G36" s="358"/>
      <c r="H36" s="478">
        <f t="shared" si="2"/>
        <v>0</v>
      </c>
      <c r="I36" s="358"/>
      <c r="J36" s="358"/>
      <c r="K36" s="358"/>
      <c r="L36" s="478">
        <f t="shared" si="3"/>
        <v>0</v>
      </c>
      <c r="M36" s="478">
        <f t="shared" si="4"/>
        <v>0</v>
      </c>
      <c r="N36" s="496">
        <f t="shared" si="0"/>
        <v>0</v>
      </c>
      <c r="O36" s="478">
        <f t="shared" si="1"/>
        <v>0</v>
      </c>
      <c r="P36" s="479">
        <f t="shared" si="5"/>
        <v>0</v>
      </c>
    </row>
    <row r="37" spans="1:16" ht="16.5" customHeight="1" thickBot="1" x14ac:dyDescent="0.35">
      <c r="A37" s="1198" t="s">
        <v>263</v>
      </c>
      <c r="B37" s="1199"/>
      <c r="C37" s="1200"/>
      <c r="D37" s="480"/>
      <c r="E37" s="497"/>
      <c r="F37" s="291"/>
      <c r="G37" s="291" t="s">
        <v>579</v>
      </c>
      <c r="H37" s="481">
        <f t="shared" ref="H37:O37" si="6">SUM(H12:H36)</f>
        <v>0</v>
      </c>
      <c r="I37" s="481">
        <f t="shared" si="6"/>
        <v>0</v>
      </c>
      <c r="J37" s="481">
        <f t="shared" si="6"/>
        <v>0</v>
      </c>
      <c r="K37" s="481">
        <f t="shared" si="6"/>
        <v>0</v>
      </c>
      <c r="L37" s="481">
        <f t="shared" si="6"/>
        <v>0</v>
      </c>
      <c r="M37" s="481">
        <f t="shared" si="6"/>
        <v>0</v>
      </c>
      <c r="N37" s="481">
        <f t="shared" si="6"/>
        <v>0</v>
      </c>
      <c r="O37" s="481">
        <f t="shared" si="6"/>
        <v>0</v>
      </c>
      <c r="P37" s="483">
        <f>SUM(P12:P36)+P10</f>
        <v>0</v>
      </c>
    </row>
    <row r="38" spans="1:16" ht="16.5" customHeight="1" x14ac:dyDescent="0.3"/>
    <row r="39" spans="1:16" ht="16.5" customHeight="1" x14ac:dyDescent="0.3"/>
    <row r="40" spans="1:16" ht="16.5" customHeight="1" x14ac:dyDescent="0.3"/>
    <row r="41" spans="1:16" ht="16.5" customHeight="1" x14ac:dyDescent="0.3"/>
    <row r="42" spans="1:16" ht="16.5" customHeight="1" x14ac:dyDescent="0.3"/>
    <row r="43" spans="1:16" ht="16.5" customHeight="1" x14ac:dyDescent="0.3"/>
    <row r="44" spans="1:16" ht="16.5" customHeight="1" x14ac:dyDescent="0.3"/>
    <row r="45" spans="1:16" ht="16.5" customHeight="1" x14ac:dyDescent="0.3"/>
    <row r="46" spans="1:16" ht="16.5" customHeight="1" x14ac:dyDescent="0.3"/>
    <row r="47" spans="1:16" ht="16.5" customHeight="1" x14ac:dyDescent="0.3"/>
    <row r="48" spans="1:16"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sheetData>
  <mergeCells count="1">
    <mergeCell ref="A37:C37"/>
  </mergeCells>
  <hyperlinks>
    <hyperlink ref="Q3" location="Tartalom!A1" display="Tartalom " xr:uid="{00000000-0004-0000-1800-000007000000}"/>
  </hyperlinks>
  <pageMargins left="0.70866141732283472" right="0.70866141732283472" top="0.74803149606299213" bottom="0.74803149606299213" header="0.31496062992125984" footer="0.31496062992125984"/>
  <pageSetup paperSize="9" scale="78" orientation="landscape" verticalDpi="300" r:id="rId1"/>
  <headerFooter>
    <oddFooter>&amp;L&amp;"Arial Narrow,Normál"&amp;8&amp;F/&amp;A&amp;C&amp;"Arial Narrow,Normál"&amp;8&amp;P/&amp;N&amp;R&amp;"Arial Narrow,Normál"&amp;8DigitAudit/Beszámoló</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Munka25"/>
  <dimension ref="A1:R98"/>
  <sheetViews>
    <sheetView showGridLines="0" zoomScaleNormal="100" workbookViewId="0"/>
  </sheetViews>
  <sheetFormatPr defaultRowHeight="16.5" x14ac:dyDescent="0.3"/>
  <cols>
    <col min="1" max="1" width="10.875" style="52" customWidth="1"/>
    <col min="2" max="2" width="18" style="52" customWidth="1"/>
    <col min="3" max="11" width="9.125" style="52" bestFit="1" customWidth="1"/>
    <col min="12" max="12" width="15" style="52" customWidth="1"/>
    <col min="13" max="16384" width="9" style="52"/>
  </cols>
  <sheetData>
    <row r="1" spans="1:18" s="197" customFormat="1" ht="16.5" customHeight="1" x14ac:dyDescent="0.25">
      <c r="A1" s="80" t="s">
        <v>112</v>
      </c>
      <c r="B1" s="84"/>
      <c r="C1" s="53"/>
      <c r="D1" s="53"/>
      <c r="E1" s="53"/>
      <c r="F1" s="53"/>
      <c r="G1" s="53"/>
      <c r="H1" s="53"/>
      <c r="I1" s="53"/>
      <c r="J1" s="53"/>
      <c r="K1" s="53"/>
    </row>
    <row r="2" spans="1:18" s="197" customFormat="1" ht="16.5" customHeight="1" x14ac:dyDescent="0.3">
      <c r="A2" s="84"/>
      <c r="B2" s="84"/>
      <c r="C2" s="84"/>
      <c r="D2" s="803" t="str">
        <f>M15</f>
        <v>Ide írja az egyeztetés / vizsgálat szöveges értékelését</v>
      </c>
      <c r="E2" s="803" t="str">
        <f>M17</f>
        <v>Ide írja a következtetés szövegét</v>
      </c>
      <c r="F2" s="84"/>
      <c r="G2" s="84"/>
      <c r="H2" s="84"/>
      <c r="I2" s="84"/>
      <c r="J2" s="84"/>
      <c r="K2" s="84"/>
      <c r="L2" s="48" t="s">
        <v>32</v>
      </c>
    </row>
    <row r="3" spans="1:18" s="197" customFormat="1" ht="16.5" customHeight="1" x14ac:dyDescent="0.25">
      <c r="A3" s="53"/>
      <c r="B3" s="53"/>
      <c r="C3" s="53"/>
      <c r="D3" s="53"/>
      <c r="E3" s="53"/>
      <c r="F3" s="84" t="s">
        <v>215</v>
      </c>
      <c r="G3" s="53"/>
      <c r="H3" s="53"/>
      <c r="I3" s="53"/>
      <c r="J3" s="53"/>
      <c r="K3" s="53"/>
      <c r="L3" s="730" t="s">
        <v>660</v>
      </c>
      <c r="M3" s="122" t="s">
        <v>34</v>
      </c>
    </row>
    <row r="4" spans="1:18" ht="16.5" customHeight="1" x14ac:dyDescent="0.3">
      <c r="A4" s="134" t="s">
        <v>607</v>
      </c>
      <c r="B4" s="47"/>
      <c r="C4" s="47"/>
      <c r="D4" s="47"/>
      <c r="E4" s="47"/>
      <c r="F4" s="47"/>
      <c r="G4" s="47"/>
      <c r="H4" s="47"/>
      <c r="I4" s="47"/>
      <c r="J4" s="47"/>
      <c r="K4" s="47"/>
      <c r="L4" s="76" t="s">
        <v>106</v>
      </c>
      <c r="M4" s="122" t="s">
        <v>151</v>
      </c>
    </row>
    <row r="5" spans="1:18" ht="16.5" customHeight="1" x14ac:dyDescent="0.3">
      <c r="A5" s="123">
        <f>Alapa!C17</f>
        <v>0</v>
      </c>
      <c r="B5" s="130"/>
      <c r="C5" s="130"/>
      <c r="D5" s="130"/>
      <c r="E5" s="130"/>
      <c r="F5" s="123" t="s">
        <v>1</v>
      </c>
      <c r="G5" s="769">
        <f>Alapa!C15</f>
        <v>0</v>
      </c>
      <c r="H5" s="125"/>
      <c r="I5" s="125"/>
      <c r="J5" s="146"/>
      <c r="K5" s="131"/>
      <c r="L5" s="76" t="s">
        <v>107</v>
      </c>
      <c r="M5" s="122" t="s">
        <v>9</v>
      </c>
    </row>
    <row r="6" spans="1:18" ht="16.5" customHeight="1" x14ac:dyDescent="0.3">
      <c r="A6" s="128" t="str">
        <f>"Fordulónap: "&amp;Alapa!C12</f>
        <v xml:space="preserve">Fordulónap: </v>
      </c>
      <c r="B6" s="147"/>
      <c r="C6" s="147"/>
      <c r="D6" s="147"/>
      <c r="E6" s="147"/>
      <c r="F6" s="128" t="s">
        <v>2</v>
      </c>
      <c r="G6" s="554" t="str">
        <f>IFERROR(VLOOKUP(M11,Alapa!$K$2:$M$11,3),"")</f>
        <v/>
      </c>
      <c r="H6" s="439"/>
      <c r="I6" s="123" t="s">
        <v>10</v>
      </c>
      <c r="J6" s="124" t="str">
        <f>IF(Alapa!$M$2=0," ",Alapa!$M$2)</f>
        <v xml:space="preserve"> </v>
      </c>
      <c r="K6" s="131"/>
      <c r="L6" s="76" t="s">
        <v>108</v>
      </c>
      <c r="M6" s="122" t="s">
        <v>556</v>
      </c>
    </row>
    <row r="7" spans="1:18" ht="16.5" customHeight="1" x14ac:dyDescent="0.3">
      <c r="A7" s="143"/>
      <c r="B7" s="143"/>
      <c r="C7" s="143"/>
      <c r="D7" s="143"/>
      <c r="E7" s="143"/>
      <c r="F7" s="143"/>
      <c r="G7" s="143"/>
      <c r="H7" s="143"/>
      <c r="I7" s="143"/>
      <c r="J7" s="143"/>
      <c r="K7" s="143"/>
      <c r="L7" s="76" t="s">
        <v>109</v>
      </c>
      <c r="M7" s="122" t="s">
        <v>557</v>
      </c>
    </row>
    <row r="8" spans="1:18" ht="16.5" customHeight="1" thickBot="1" x14ac:dyDescent="0.35">
      <c r="A8" s="121" t="s">
        <v>519</v>
      </c>
      <c r="B8" s="180"/>
      <c r="C8" s="180"/>
      <c r="D8" s="440"/>
      <c r="E8" s="440"/>
      <c r="F8" s="440"/>
      <c r="G8" s="440"/>
      <c r="H8" s="440"/>
      <c r="I8" s="440"/>
      <c r="J8" s="440"/>
      <c r="K8" s="440"/>
      <c r="L8" s="76" t="s">
        <v>110</v>
      </c>
      <c r="M8" s="122" t="s">
        <v>558</v>
      </c>
    </row>
    <row r="9" spans="1:18" ht="27" x14ac:dyDescent="0.3">
      <c r="A9" s="387" t="s">
        <v>228</v>
      </c>
      <c r="B9" s="441" t="s">
        <v>229</v>
      </c>
      <c r="C9" s="441" t="s">
        <v>520</v>
      </c>
      <c r="D9" s="441" t="s">
        <v>521</v>
      </c>
      <c r="E9" s="441" t="s">
        <v>522</v>
      </c>
      <c r="F9" s="441" t="s">
        <v>523</v>
      </c>
      <c r="G9" s="441" t="s">
        <v>524</v>
      </c>
      <c r="H9" s="441" t="s">
        <v>220</v>
      </c>
      <c r="I9" s="441" t="s">
        <v>237</v>
      </c>
      <c r="J9" s="442" t="s">
        <v>222</v>
      </c>
      <c r="K9" s="501"/>
      <c r="L9" s="76" t="s">
        <v>111</v>
      </c>
      <c r="M9" s="122" t="s">
        <v>559</v>
      </c>
    </row>
    <row r="10" spans="1:18" ht="16.5" customHeight="1" thickBot="1" x14ac:dyDescent="0.35">
      <c r="A10" s="476">
        <f>COUNT(A$9:$A9)+1</f>
        <v>1</v>
      </c>
      <c r="B10" s="443"/>
      <c r="C10" s="444"/>
      <c r="D10" s="444"/>
      <c r="E10" s="444"/>
      <c r="F10" s="444"/>
      <c r="G10" s="444"/>
      <c r="H10" s="445">
        <f>SUM(C10:G10)</f>
        <v>0</v>
      </c>
      <c r="I10" s="445"/>
      <c r="J10" s="446">
        <f>H10-I10</f>
        <v>0</v>
      </c>
      <c r="K10" s="501"/>
      <c r="L10" s="76" t="s">
        <v>112</v>
      </c>
      <c r="M10" s="122" t="s">
        <v>165</v>
      </c>
    </row>
    <row r="11" spans="1:18" ht="16.5" customHeight="1" thickBot="1" x14ac:dyDescent="0.35">
      <c r="A11" s="476">
        <f>COUNT(A$9:$A10)+1</f>
        <v>2</v>
      </c>
      <c r="B11" s="443"/>
      <c r="C11" s="444"/>
      <c r="D11" s="444"/>
      <c r="E11" s="444"/>
      <c r="F11" s="444"/>
      <c r="G11" s="444"/>
      <c r="H11" s="445">
        <f>SUM(C11:G11)</f>
        <v>0</v>
      </c>
      <c r="I11" s="445"/>
      <c r="J11" s="446">
        <f>H11-I11</f>
        <v>0</v>
      </c>
      <c r="K11" s="501"/>
      <c r="L11" s="555" t="s">
        <v>2</v>
      </c>
      <c r="M11" s="673">
        <v>2</v>
      </c>
    </row>
    <row r="12" spans="1:18" ht="16.5" customHeight="1" x14ac:dyDescent="0.3">
      <c r="A12" s="476">
        <f>COUNT(A$9:$A11)+1</f>
        <v>3</v>
      </c>
      <c r="B12" s="443"/>
      <c r="C12" s="444"/>
      <c r="D12" s="444"/>
      <c r="E12" s="444"/>
      <c r="F12" s="444"/>
      <c r="G12" s="444"/>
      <c r="H12" s="445">
        <f>SUM(C12:G12)</f>
        <v>0</v>
      </c>
      <c r="I12" s="445"/>
      <c r="J12" s="446">
        <f>H12-I12</f>
        <v>0</v>
      </c>
      <c r="K12" s="501"/>
    </row>
    <row r="13" spans="1:18" ht="16.5" customHeight="1" x14ac:dyDescent="0.3">
      <c r="A13" s="476">
        <f>COUNT(A$9:$A12)+1</f>
        <v>4</v>
      </c>
      <c r="B13" s="443"/>
      <c r="C13" s="444"/>
      <c r="D13" s="444"/>
      <c r="E13" s="444"/>
      <c r="F13" s="444"/>
      <c r="G13" s="444"/>
      <c r="H13" s="445">
        <f>SUM(C13:G13)</f>
        <v>0</v>
      </c>
      <c r="I13" s="445"/>
      <c r="J13" s="446">
        <f>H13-I13</f>
        <v>0</v>
      </c>
      <c r="K13" s="501"/>
    </row>
    <row r="14" spans="1:18" ht="16.5" customHeight="1" x14ac:dyDescent="0.3">
      <c r="A14" s="476">
        <f>COUNT(A$9:$A13)+1</f>
        <v>5</v>
      </c>
      <c r="B14" s="443"/>
      <c r="C14" s="444"/>
      <c r="D14" s="444"/>
      <c r="E14" s="444"/>
      <c r="F14" s="444"/>
      <c r="G14" s="444"/>
      <c r="H14" s="445">
        <f>SUM(C14:G14)</f>
        <v>0</v>
      </c>
      <c r="I14" s="445"/>
      <c r="J14" s="446">
        <f>H14-I14</f>
        <v>0</v>
      </c>
      <c r="K14" s="501"/>
      <c r="M14" s="15" t="s">
        <v>185</v>
      </c>
      <c r="N14" s="36"/>
      <c r="O14" s="36"/>
      <c r="P14" s="36"/>
      <c r="Q14" s="36"/>
      <c r="R14" s="12"/>
    </row>
    <row r="15" spans="1:18" ht="16.5" customHeight="1" thickBot="1" x14ac:dyDescent="0.35">
      <c r="A15" s="191" t="s">
        <v>0</v>
      </c>
      <c r="B15" s="447" t="s">
        <v>224</v>
      </c>
      <c r="C15" s="448">
        <f t="shared" ref="C15:J15" si="0">SUM(C10:C14)</f>
        <v>0</v>
      </c>
      <c r="D15" s="448">
        <f t="shared" si="0"/>
        <v>0</v>
      </c>
      <c r="E15" s="448">
        <f t="shared" si="0"/>
        <v>0</v>
      </c>
      <c r="F15" s="448">
        <f t="shared" si="0"/>
        <v>0</v>
      </c>
      <c r="G15" s="448">
        <f t="shared" si="0"/>
        <v>0</v>
      </c>
      <c r="H15" s="448">
        <f t="shared" si="0"/>
        <v>0</v>
      </c>
      <c r="I15" s="448">
        <f t="shared" si="0"/>
        <v>0</v>
      </c>
      <c r="J15" s="449">
        <f t="shared" si="0"/>
        <v>0</v>
      </c>
      <c r="K15" s="501"/>
      <c r="M15" s="68" t="s">
        <v>186</v>
      </c>
      <c r="N15" s="23"/>
      <c r="O15" s="23"/>
      <c r="P15" s="17"/>
      <c r="Q15" s="17"/>
      <c r="R15" s="18"/>
    </row>
    <row r="16" spans="1:18" ht="16.5" customHeight="1" x14ac:dyDescent="0.3">
      <c r="A16" s="440"/>
      <c r="B16" s="440"/>
      <c r="C16" s="440"/>
      <c r="D16" s="440"/>
      <c r="E16" s="440"/>
      <c r="F16" s="440"/>
      <c r="G16" s="440"/>
      <c r="H16" s="440"/>
      <c r="I16" s="440"/>
      <c r="J16" s="440"/>
      <c r="K16" s="440"/>
      <c r="M16" s="16" t="s">
        <v>4</v>
      </c>
      <c r="N16" s="8"/>
      <c r="O16" s="8"/>
      <c r="P16" s="7"/>
      <c r="Q16" s="7"/>
      <c r="R16" s="12"/>
    </row>
    <row r="17" spans="1:18" ht="16.5" customHeight="1" thickBot="1" x14ac:dyDescent="0.35">
      <c r="A17" s="121" t="s">
        <v>525</v>
      </c>
      <c r="B17" s="180"/>
      <c r="C17" s="440"/>
      <c r="D17" s="440"/>
      <c r="E17" s="440"/>
      <c r="F17" s="440"/>
      <c r="G17" s="440"/>
      <c r="H17" s="440"/>
      <c r="I17" s="440"/>
      <c r="J17" s="440"/>
      <c r="K17" s="440"/>
      <c r="M17" s="68" t="s">
        <v>38</v>
      </c>
      <c r="N17" s="23"/>
      <c r="O17" s="23"/>
      <c r="P17" s="17"/>
      <c r="Q17" s="17"/>
      <c r="R17" s="18"/>
    </row>
    <row r="18" spans="1:18" ht="40.5" x14ac:dyDescent="0.3">
      <c r="A18" s="387" t="s">
        <v>228</v>
      </c>
      <c r="B18" s="441" t="s">
        <v>229</v>
      </c>
      <c r="C18" s="441" t="s">
        <v>527</v>
      </c>
      <c r="D18" s="441" t="s">
        <v>528</v>
      </c>
      <c r="E18" s="441" t="s">
        <v>529</v>
      </c>
      <c r="F18" s="441" t="s">
        <v>530</v>
      </c>
      <c r="G18" s="441" t="s">
        <v>531</v>
      </c>
      <c r="H18" s="441" t="s">
        <v>532</v>
      </c>
      <c r="I18" s="441" t="s">
        <v>554</v>
      </c>
      <c r="J18" s="441" t="s">
        <v>534</v>
      </c>
      <c r="K18" s="450" t="s">
        <v>237</v>
      </c>
      <c r="M18" s="67"/>
      <c r="N18" s="67"/>
      <c r="O18" s="8"/>
      <c r="P18" s="7"/>
      <c r="Q18" s="7"/>
      <c r="R18" s="12"/>
    </row>
    <row r="19" spans="1:18" ht="16.5" customHeight="1" x14ac:dyDescent="0.3">
      <c r="A19" s="476">
        <f>COUNT(A$18:$A18)+1</f>
        <v>1</v>
      </c>
      <c r="B19" s="443"/>
      <c r="C19" s="444"/>
      <c r="D19" s="444"/>
      <c r="E19" s="445">
        <f>+D19-C19</f>
        <v>0</v>
      </c>
      <c r="F19" s="444"/>
      <c r="G19" s="445">
        <f>+E19-F19</f>
        <v>0</v>
      </c>
      <c r="H19" s="444"/>
      <c r="I19" s="444"/>
      <c r="J19" s="445">
        <f>+G19-H19</f>
        <v>0</v>
      </c>
      <c r="K19" s="451"/>
    </row>
    <row r="20" spans="1:18" ht="16.5" customHeight="1" x14ac:dyDescent="0.3">
      <c r="A20" s="476">
        <f>COUNT(A$18:$A19)+1</f>
        <v>2</v>
      </c>
      <c r="B20" s="443"/>
      <c r="C20" s="444"/>
      <c r="D20" s="444"/>
      <c r="E20" s="445">
        <f>+D20-C20</f>
        <v>0</v>
      </c>
      <c r="F20" s="444"/>
      <c r="G20" s="445">
        <f>+E20-F20</f>
        <v>0</v>
      </c>
      <c r="H20" s="444"/>
      <c r="I20" s="444"/>
      <c r="J20" s="445">
        <f>+G20-H20</f>
        <v>0</v>
      </c>
      <c r="K20" s="451"/>
    </row>
    <row r="21" spans="1:18" x14ac:dyDescent="0.3">
      <c r="A21" s="476">
        <f>COUNT(A$18:$A20)+1</f>
        <v>3</v>
      </c>
      <c r="B21" s="443"/>
      <c r="C21" s="444"/>
      <c r="D21" s="444"/>
      <c r="E21" s="445">
        <f>+D21-C21</f>
        <v>0</v>
      </c>
      <c r="F21" s="444"/>
      <c r="G21" s="445">
        <f>+E21-F21</f>
        <v>0</v>
      </c>
      <c r="H21" s="444"/>
      <c r="I21" s="444"/>
      <c r="J21" s="445">
        <f>+G21-H21</f>
        <v>0</v>
      </c>
      <c r="K21" s="451"/>
    </row>
    <row r="22" spans="1:18" ht="16.5" customHeight="1" x14ac:dyDescent="0.3">
      <c r="A22" s="476">
        <f>COUNT(A$18:$A21)+1</f>
        <v>4</v>
      </c>
      <c r="B22" s="443"/>
      <c r="C22" s="444"/>
      <c r="D22" s="444"/>
      <c r="E22" s="445">
        <f>+D22-C22</f>
        <v>0</v>
      </c>
      <c r="F22" s="444"/>
      <c r="G22" s="445">
        <f>+E22-F22</f>
        <v>0</v>
      </c>
      <c r="H22" s="444"/>
      <c r="I22" s="444"/>
      <c r="J22" s="445">
        <f>+G22-H22</f>
        <v>0</v>
      </c>
      <c r="K22" s="451"/>
    </row>
    <row r="23" spans="1:18" ht="16.5" customHeight="1" x14ac:dyDescent="0.3">
      <c r="A23" s="476">
        <f>COUNT(A$18:$A22)+1</f>
        <v>5</v>
      </c>
      <c r="B23" s="443"/>
      <c r="C23" s="444"/>
      <c r="D23" s="444"/>
      <c r="E23" s="445">
        <f>+D23-C23</f>
        <v>0</v>
      </c>
      <c r="F23" s="444"/>
      <c r="G23" s="445">
        <f>+E23-F23</f>
        <v>0</v>
      </c>
      <c r="H23" s="444"/>
      <c r="I23" s="444"/>
      <c r="J23" s="445">
        <f>+G23-H23</f>
        <v>0</v>
      </c>
      <c r="K23" s="451"/>
    </row>
    <row r="24" spans="1:18" ht="16.5" customHeight="1" thickBot="1" x14ac:dyDescent="0.35">
      <c r="A24" s="191" t="s">
        <v>0</v>
      </c>
      <c r="B24" s="463" t="s">
        <v>224</v>
      </c>
      <c r="C24" s="448">
        <f t="shared" ref="C24:H24" si="1">SUM(C19:C23)</f>
        <v>0</v>
      </c>
      <c r="D24" s="448">
        <f t="shared" si="1"/>
        <v>0</v>
      </c>
      <c r="E24" s="448">
        <f t="shared" si="1"/>
        <v>0</v>
      </c>
      <c r="F24" s="448">
        <f t="shared" si="1"/>
        <v>0</v>
      </c>
      <c r="G24" s="448">
        <f t="shared" si="1"/>
        <v>0</v>
      </c>
      <c r="H24" s="448">
        <f t="shared" si="1"/>
        <v>0</v>
      </c>
      <c r="I24" s="464"/>
      <c r="J24" s="448">
        <f>SUM(J19:J23)</f>
        <v>0</v>
      </c>
      <c r="K24" s="465">
        <f>SUM(K19:K23)</f>
        <v>0</v>
      </c>
    </row>
    <row r="25" spans="1:18" ht="22.5" customHeight="1" x14ac:dyDescent="0.3">
      <c r="A25" s="453" t="s">
        <v>555</v>
      </c>
      <c r="B25" s="454"/>
      <c r="C25" s="454"/>
      <c r="D25" s="454"/>
      <c r="E25" s="454"/>
      <c r="F25" s="454"/>
      <c r="G25" s="454"/>
      <c r="H25" s="454"/>
      <c r="I25" s="454"/>
      <c r="J25" s="454"/>
      <c r="K25" s="454"/>
    </row>
    <row r="26" spans="1:18" ht="16.5" customHeight="1" thickBot="1" x14ac:dyDescent="0.35">
      <c r="A26" s="121" t="s">
        <v>227</v>
      </c>
      <c r="B26" s="180"/>
      <c r="C26" s="180"/>
      <c r="D26" s="180"/>
      <c r="E26" s="180"/>
      <c r="F26" s="180"/>
      <c r="G26" s="180"/>
      <c r="H26" s="180"/>
      <c r="I26" s="180"/>
      <c r="J26" s="180"/>
      <c r="K26" s="181" t="s">
        <v>0</v>
      </c>
    </row>
    <row r="27" spans="1:18" ht="54" x14ac:dyDescent="0.3">
      <c r="A27" s="182" t="s">
        <v>228</v>
      </c>
      <c r="B27" s="183" t="s">
        <v>229</v>
      </c>
      <c r="C27" s="183" t="s">
        <v>230</v>
      </c>
      <c r="D27" s="183" t="s">
        <v>231</v>
      </c>
      <c r="E27" s="183" t="s">
        <v>232</v>
      </c>
      <c r="F27" s="183" t="s">
        <v>233</v>
      </c>
      <c r="G27" s="183" t="s">
        <v>234</v>
      </c>
      <c r="H27" s="183" t="s">
        <v>235</v>
      </c>
      <c r="I27" s="183" t="s">
        <v>236</v>
      </c>
      <c r="J27" s="183" t="s">
        <v>237</v>
      </c>
      <c r="K27" s="184" t="s">
        <v>238</v>
      </c>
    </row>
    <row r="28" spans="1:18" ht="16.5" customHeight="1" x14ac:dyDescent="0.3">
      <c r="A28" s="476">
        <f>COUNT(A$27:$A27)+1</f>
        <v>1</v>
      </c>
      <c r="B28" s="186"/>
      <c r="C28" s="383"/>
      <c r="D28" s="383"/>
      <c r="E28" s="383"/>
      <c r="F28" s="187">
        <f>C28-E28-D28</f>
        <v>0</v>
      </c>
      <c r="G28" s="382"/>
      <c r="H28" s="382"/>
      <c r="I28" s="382"/>
      <c r="J28" s="188">
        <f>G28-H28+I28</f>
        <v>0</v>
      </c>
      <c r="K28" s="189">
        <f t="shared" ref="K28:K33" si="2">IF(F28=0,0,IF(J28=0,0,IF(J28=0,0,J28/F28%)))</f>
        <v>0</v>
      </c>
    </row>
    <row r="29" spans="1:18" ht="16.5" customHeight="1" x14ac:dyDescent="0.3">
      <c r="A29" s="476">
        <f>COUNT(A$27:$A28)+1</f>
        <v>2</v>
      </c>
      <c r="B29" s="186"/>
      <c r="C29" s="383"/>
      <c r="D29" s="383"/>
      <c r="E29" s="383"/>
      <c r="F29" s="187">
        <f>C29-E29-D29</f>
        <v>0</v>
      </c>
      <c r="G29" s="382"/>
      <c r="H29" s="382"/>
      <c r="I29" s="382"/>
      <c r="J29" s="188">
        <f>G29-H29+I29</f>
        <v>0</v>
      </c>
      <c r="K29" s="189">
        <f t="shared" si="2"/>
        <v>0</v>
      </c>
    </row>
    <row r="30" spans="1:18" ht="16.5" customHeight="1" x14ac:dyDescent="0.3">
      <c r="A30" s="476">
        <f>COUNT(A$27:$A29)+1</f>
        <v>3</v>
      </c>
      <c r="B30" s="186"/>
      <c r="C30" s="383"/>
      <c r="D30" s="383"/>
      <c r="E30" s="383"/>
      <c r="F30" s="187">
        <f>C30-E30-D30</f>
        <v>0</v>
      </c>
      <c r="G30" s="382"/>
      <c r="H30" s="382"/>
      <c r="I30" s="382"/>
      <c r="J30" s="188">
        <f>G30-H30+I30</f>
        <v>0</v>
      </c>
      <c r="K30" s="189">
        <f t="shared" si="2"/>
        <v>0</v>
      </c>
    </row>
    <row r="31" spans="1:18" ht="16.5" customHeight="1" x14ac:dyDescent="0.3">
      <c r="A31" s="476">
        <f>COUNT(A$27:$A30)+1</f>
        <v>4</v>
      </c>
      <c r="B31" s="186"/>
      <c r="C31" s="383"/>
      <c r="D31" s="383"/>
      <c r="E31" s="383"/>
      <c r="F31" s="187">
        <f>C31-E31-D31</f>
        <v>0</v>
      </c>
      <c r="G31" s="382"/>
      <c r="H31" s="382"/>
      <c r="I31" s="382"/>
      <c r="J31" s="188">
        <f>G31-H31+I31</f>
        <v>0</v>
      </c>
      <c r="K31" s="189">
        <f t="shared" si="2"/>
        <v>0</v>
      </c>
    </row>
    <row r="32" spans="1:18" ht="16.5" customHeight="1" x14ac:dyDescent="0.3">
      <c r="A32" s="476">
        <f>COUNT(A$27:$A31)+1</f>
        <v>5</v>
      </c>
      <c r="B32" s="186"/>
      <c r="C32" s="383"/>
      <c r="D32" s="383"/>
      <c r="E32" s="383"/>
      <c r="F32" s="187">
        <f>C32-E32-D32</f>
        <v>0</v>
      </c>
      <c r="G32" s="382"/>
      <c r="H32" s="382"/>
      <c r="I32" s="382"/>
      <c r="J32" s="188">
        <f>G32-H32+I32</f>
        <v>0</v>
      </c>
      <c r="K32" s="189">
        <f t="shared" si="2"/>
        <v>0</v>
      </c>
    </row>
    <row r="33" spans="1:11" ht="16.5" customHeight="1" thickBot="1" x14ac:dyDescent="0.35">
      <c r="A33" s="191"/>
      <c r="B33" s="192" t="s">
        <v>224</v>
      </c>
      <c r="C33" s="193">
        <f>SUM(C28:C32)</f>
        <v>0</v>
      </c>
      <c r="D33" s="193">
        <f t="shared" ref="D33:J33" si="3">SUM(D28:D32)</f>
        <v>0</v>
      </c>
      <c r="E33" s="193">
        <f t="shared" si="3"/>
        <v>0</v>
      </c>
      <c r="F33" s="193">
        <f t="shared" si="3"/>
        <v>0</v>
      </c>
      <c r="G33" s="193">
        <f t="shared" si="3"/>
        <v>0</v>
      </c>
      <c r="H33" s="193">
        <f t="shared" si="3"/>
        <v>0</v>
      </c>
      <c r="I33" s="193">
        <f t="shared" si="3"/>
        <v>0</v>
      </c>
      <c r="J33" s="193">
        <f t="shared" si="3"/>
        <v>0</v>
      </c>
      <c r="K33" s="194">
        <f t="shared" si="2"/>
        <v>0</v>
      </c>
    </row>
    <row r="34" spans="1:11" ht="16.5" customHeight="1" x14ac:dyDescent="0.3"/>
    <row r="35" spans="1:11" ht="16.5" customHeight="1" x14ac:dyDescent="0.3"/>
    <row r="36" spans="1:11" ht="16.5" customHeight="1" x14ac:dyDescent="0.3"/>
    <row r="37" spans="1:11" ht="16.5" customHeight="1" x14ac:dyDescent="0.3"/>
    <row r="38" spans="1:11" ht="16.5" customHeight="1" x14ac:dyDescent="0.3"/>
    <row r="39" spans="1:11" ht="16.5" customHeight="1" x14ac:dyDescent="0.3"/>
    <row r="40" spans="1:11" ht="16.5" customHeight="1" x14ac:dyDescent="0.3"/>
    <row r="41" spans="1:11" ht="16.5" customHeight="1" x14ac:dyDescent="0.3"/>
    <row r="42" spans="1:11" ht="16.5" customHeight="1" x14ac:dyDescent="0.3"/>
    <row r="43" spans="1:11" ht="16.5" customHeight="1" x14ac:dyDescent="0.3"/>
    <row r="44" spans="1:11" ht="16.5" customHeight="1" x14ac:dyDescent="0.3"/>
    <row r="45" spans="1:11" ht="16.5" customHeight="1" x14ac:dyDescent="0.3"/>
    <row r="46" spans="1:11" ht="16.5" customHeight="1" x14ac:dyDescent="0.3"/>
    <row r="47" spans="1:11" ht="16.5" customHeight="1" x14ac:dyDescent="0.3"/>
    <row r="48" spans="1:11"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sheetData>
  <hyperlinks>
    <hyperlink ref="L3" location="Tartalom!A1" display="Tartalom " xr:uid="{00000000-0004-0000-1900-000007000000}"/>
  </hyperlinks>
  <pageMargins left="0.70866141732283472" right="0.70866141732283472" top="0.74803149606299213" bottom="0.74803149606299213" header="0.31496062992125984" footer="0.31496062992125984"/>
  <pageSetup paperSize="9" fitToHeight="3" orientation="landscape" verticalDpi="300" r:id="rId1"/>
  <headerFooter>
    <oddFooter>&amp;L&amp;"Arial Narrow,Normál"&amp;8&amp;F/&amp;A&amp;C&amp;"Arial Narrow,Normál"&amp;8&amp;P/&amp;N&amp;R&amp;"Arial Narrow,Normál"&amp;8DigitAudit/Beszámoló</oddFooter>
  </headerFooter>
  <rowBreaks count="1" manualBreakCount="1">
    <brk id="25" max="11"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Munka26">
    <tabColor rgb="FFFFC000"/>
    <pageSetUpPr fitToPage="1"/>
  </sheetPr>
  <dimension ref="A1:L104"/>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4.5" style="52" customWidth="1"/>
    <col min="7" max="16384" width="9" style="52"/>
  </cols>
  <sheetData>
    <row r="1" spans="1:12" ht="18" customHeight="1" x14ac:dyDescent="0.3">
      <c r="A1" s="79" t="s">
        <v>113</v>
      </c>
      <c r="B1" s="80"/>
      <c r="C1" s="53"/>
      <c r="D1" s="53"/>
      <c r="E1" s="53"/>
      <c r="H1" s="82"/>
    </row>
    <row r="2" spans="1:12" ht="18" customHeight="1" x14ac:dyDescent="0.3">
      <c r="A2" s="83"/>
      <c r="B2" s="745">
        <f>C23</f>
        <v>0</v>
      </c>
      <c r="C2" s="83"/>
      <c r="D2" s="803" t="str">
        <f>G15</f>
        <v>NINCS FK. ADAT</v>
      </c>
      <c r="E2" s="803" t="str">
        <f>G17</f>
        <v>Ide írja a következtetés szövegét</v>
      </c>
      <c r="F2" s="48" t="s">
        <v>32</v>
      </c>
      <c r="H2" s="85"/>
    </row>
    <row r="3" spans="1:12" ht="18" customHeight="1" x14ac:dyDescent="0.3">
      <c r="A3" s="83"/>
      <c r="B3" s="195" t="s">
        <v>151</v>
      </c>
      <c r="C3" s="53"/>
      <c r="D3" s="53"/>
      <c r="E3" s="53"/>
      <c r="F3" s="730" t="s">
        <v>34</v>
      </c>
      <c r="G3" s="545" t="s">
        <v>34</v>
      </c>
      <c r="H3" s="85"/>
    </row>
    <row r="4" spans="1:12" ht="18" customHeight="1" x14ac:dyDescent="0.3">
      <c r="A4" s="83"/>
      <c r="B4" s="53"/>
      <c r="C4" s="53"/>
      <c r="D4" s="53"/>
      <c r="E4" s="53"/>
      <c r="F4" s="76" t="s">
        <v>113</v>
      </c>
      <c r="G4" s="545" t="s">
        <v>151</v>
      </c>
      <c r="H4" s="85"/>
    </row>
    <row r="5" spans="1:12" ht="18" customHeight="1" x14ac:dyDescent="0.3">
      <c r="A5" s="87">
        <f>Alapa!C17</f>
        <v>0</v>
      </c>
      <c r="B5" s="88"/>
      <c r="C5" s="87" t="s">
        <v>1</v>
      </c>
      <c r="D5" s="768">
        <f>Alapa!C15</f>
        <v>0</v>
      </c>
      <c r="E5" s="89"/>
      <c r="F5" s="76" t="s">
        <v>114</v>
      </c>
      <c r="G5" s="545" t="s">
        <v>78</v>
      </c>
      <c r="H5" s="85"/>
    </row>
    <row r="6" spans="1:12" ht="18" customHeight="1" x14ac:dyDescent="0.3">
      <c r="A6" s="87" t="str">
        <f>"Fordulónap: "&amp;Alapa!C12</f>
        <v xml:space="preserve">Fordulónap: </v>
      </c>
      <c r="B6" s="88"/>
      <c r="C6" s="87" t="s">
        <v>2</v>
      </c>
      <c r="D6" s="554" t="str">
        <f>IFERROR(VLOOKUP(G8,Alapa!$K$2:$M$11,3),"")</f>
        <v/>
      </c>
      <c r="E6" s="89"/>
      <c r="F6" s="76" t="s">
        <v>115</v>
      </c>
      <c r="G6" s="545" t="s">
        <v>505</v>
      </c>
      <c r="H6" s="95"/>
    </row>
    <row r="7" spans="1:12" ht="18" customHeight="1" thickBot="1" x14ac:dyDescent="0.35">
      <c r="A7" s="83"/>
      <c r="B7" s="53"/>
      <c r="C7" s="87" t="s">
        <v>10</v>
      </c>
      <c r="D7" s="124" t="str">
        <f>IF(Alapa!$M$2=0," ",Alapa!$M$2)</f>
        <v xml:space="preserve"> </v>
      </c>
      <c r="E7" s="89"/>
      <c r="F7" s="76" t="s">
        <v>116</v>
      </c>
      <c r="G7" s="545" t="s">
        <v>506</v>
      </c>
      <c r="H7" s="95"/>
    </row>
    <row r="8" spans="1:12" ht="18" customHeight="1" thickBot="1" x14ac:dyDescent="0.35">
      <c r="A8" s="96"/>
      <c r="B8" s="97"/>
      <c r="C8" s="98"/>
      <c r="D8" s="98"/>
      <c r="E8" s="98"/>
      <c r="F8" s="555" t="s">
        <v>2</v>
      </c>
      <c r="G8" s="673">
        <v>2</v>
      </c>
      <c r="H8" s="95"/>
    </row>
    <row r="9" spans="1:12" ht="18" customHeight="1" x14ac:dyDescent="0.3">
      <c r="A9" s="96"/>
      <c r="B9" s="97"/>
      <c r="C9" s="98"/>
      <c r="D9" s="98"/>
      <c r="E9" s="98"/>
      <c r="H9" s="95"/>
    </row>
    <row r="10" spans="1:12" ht="18" customHeight="1" x14ac:dyDescent="0.3">
      <c r="A10" s="99" t="s">
        <v>507</v>
      </c>
      <c r="B10" s="96"/>
      <c r="C10" s="100" t="str">
        <f>IF(D21=0,"NINCS FK. ADAT",IF(C21=0,"NINCS ANALITIKA",IF(C23=0,"EGYEZIK","NEM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508</v>
      </c>
      <c r="C13" s="109"/>
      <c r="D13" s="1126">
        <f>Import_M!H41</f>
        <v>0</v>
      </c>
      <c r="E13" s="1125">
        <f>Import_M!F41</f>
        <v>0</v>
      </c>
      <c r="F13" s="95"/>
      <c r="G13" s="95"/>
      <c r="H13" s="95"/>
    </row>
    <row r="14" spans="1:12" ht="18" customHeight="1" x14ac:dyDescent="0.3">
      <c r="A14" s="112" t="s">
        <v>203</v>
      </c>
      <c r="B14" s="113" t="s">
        <v>509</v>
      </c>
      <c r="C14" s="114"/>
      <c r="D14" s="1126">
        <f>Import_M!H42</f>
        <v>0</v>
      </c>
      <c r="E14" s="1125">
        <f>Import_M!F42</f>
        <v>0</v>
      </c>
      <c r="F14" s="95"/>
      <c r="G14" s="15" t="s">
        <v>185</v>
      </c>
      <c r="H14" s="36"/>
      <c r="I14" s="36"/>
      <c r="J14" s="36"/>
      <c r="K14" s="36"/>
      <c r="L14" s="12"/>
    </row>
    <row r="15" spans="1:12" ht="18" customHeight="1" x14ac:dyDescent="0.3">
      <c r="A15" s="107" t="s">
        <v>205</v>
      </c>
      <c r="B15" s="113" t="s">
        <v>510</v>
      </c>
      <c r="C15" s="114"/>
      <c r="D15" s="1126">
        <f>Import_M!H43</f>
        <v>0</v>
      </c>
      <c r="E15" s="1125">
        <f>Import_M!F43</f>
        <v>0</v>
      </c>
      <c r="F15" s="95"/>
      <c r="G15" s="68" t="str">
        <f>C10</f>
        <v>NINCS FK. ADAT</v>
      </c>
      <c r="H15" s="23"/>
      <c r="I15" s="23"/>
      <c r="J15" s="17"/>
      <c r="K15" s="17"/>
      <c r="L15" s="18"/>
    </row>
    <row r="16" spans="1:12" ht="18" customHeight="1" x14ac:dyDescent="0.3">
      <c r="A16" s="112" t="s">
        <v>239</v>
      </c>
      <c r="B16" s="113" t="s">
        <v>511</v>
      </c>
      <c r="C16" s="114"/>
      <c r="D16" s="1126">
        <f>Import_M!H44</f>
        <v>0</v>
      </c>
      <c r="E16" s="1125">
        <f>Import_M!F44</f>
        <v>0</v>
      </c>
      <c r="F16" s="95"/>
      <c r="G16" s="16" t="s">
        <v>4</v>
      </c>
      <c r="H16" s="8"/>
      <c r="I16" s="8"/>
      <c r="J16" s="7"/>
      <c r="K16" s="7"/>
      <c r="L16" s="12"/>
    </row>
    <row r="17" spans="1:12" ht="18" customHeight="1" x14ac:dyDescent="0.3">
      <c r="A17" s="107" t="s">
        <v>240</v>
      </c>
      <c r="B17" s="113" t="s">
        <v>512</v>
      </c>
      <c r="C17" s="114"/>
      <c r="D17" s="1126">
        <f>Import_M!H45</f>
        <v>0</v>
      </c>
      <c r="E17" s="1125">
        <f>Import_M!F45</f>
        <v>0</v>
      </c>
      <c r="F17" s="95"/>
      <c r="G17" s="68" t="s">
        <v>38</v>
      </c>
      <c r="H17" s="23"/>
      <c r="I17" s="23"/>
      <c r="J17" s="17"/>
      <c r="K17" s="17"/>
      <c r="L17" s="18"/>
    </row>
    <row r="18" spans="1:12" ht="18" customHeight="1" x14ac:dyDescent="0.3">
      <c r="A18" s="112" t="s">
        <v>250</v>
      </c>
      <c r="B18" s="438" t="s">
        <v>166</v>
      </c>
      <c r="C18" s="114"/>
      <c r="D18" s="1126">
        <f>Import_M!H46</f>
        <v>0</v>
      </c>
      <c r="E18" s="1125">
        <f>Import_M!F46</f>
        <v>0</v>
      </c>
      <c r="F18" s="95"/>
      <c r="G18" s="67"/>
      <c r="H18" s="67"/>
      <c r="I18" s="8"/>
      <c r="J18" s="7"/>
      <c r="K18" s="7"/>
      <c r="L18" s="12"/>
    </row>
    <row r="19" spans="1:12" ht="18" customHeight="1" x14ac:dyDescent="0.3">
      <c r="A19" s="107" t="s">
        <v>252</v>
      </c>
      <c r="B19" s="438" t="s">
        <v>513</v>
      </c>
      <c r="C19" s="114"/>
      <c r="D19" s="1126">
        <f>Import_M!H47</f>
        <v>0</v>
      </c>
      <c r="E19" s="1125">
        <f>Import_M!F47</f>
        <v>0</v>
      </c>
      <c r="F19" s="95"/>
      <c r="G19" s="95"/>
      <c r="H19" s="95"/>
    </row>
    <row r="20" spans="1:12" ht="18" customHeight="1" thickBot="1" x14ac:dyDescent="0.35">
      <c r="A20" s="112" t="s">
        <v>254</v>
      </c>
      <c r="B20" s="438" t="s">
        <v>514</v>
      </c>
      <c r="C20" s="114"/>
      <c r="D20" s="1126">
        <f>Import_M!H48</f>
        <v>0</v>
      </c>
      <c r="E20" s="1125">
        <f>Import_M!F48</f>
        <v>0</v>
      </c>
      <c r="F20" s="95"/>
      <c r="G20" s="95"/>
      <c r="H20" s="95"/>
    </row>
    <row r="21" spans="1:12" ht="18" customHeight="1" thickBot="1" x14ac:dyDescent="0.35">
      <c r="A21" s="103"/>
      <c r="B21" s="104" t="s">
        <v>207</v>
      </c>
      <c r="C21" s="115">
        <f>ROUND(SUM(C13:C20),0)</f>
        <v>0</v>
      </c>
      <c r="D21" s="115">
        <f>SUM(D13:D20)</f>
        <v>0</v>
      </c>
      <c r="E21" s="116">
        <f>SUM(E13:E20)</f>
        <v>0</v>
      </c>
      <c r="F21" s="95"/>
      <c r="G21" s="95"/>
      <c r="H21" s="95"/>
    </row>
    <row r="22" spans="1:12" ht="18" customHeight="1" x14ac:dyDescent="0.3">
      <c r="A22" s="117"/>
      <c r="B22" s="118"/>
      <c r="C22" s="118"/>
      <c r="D22" s="118"/>
      <c r="E22" s="118"/>
      <c r="F22" s="95"/>
      <c r="G22" s="95"/>
      <c r="H22" s="95"/>
    </row>
    <row r="23" spans="1:12" ht="18" customHeight="1" thickBot="1" x14ac:dyDescent="0.35">
      <c r="A23" s="117"/>
      <c r="B23" s="119" t="s">
        <v>208</v>
      </c>
      <c r="C23" s="120">
        <f>C21-D21</f>
        <v>0</v>
      </c>
      <c r="D23" s="117"/>
      <c r="E23" s="118"/>
      <c r="F23" s="95"/>
      <c r="G23" s="95"/>
      <c r="H23" s="95"/>
    </row>
    <row r="24" spans="1:12" ht="18" customHeight="1" x14ac:dyDescent="0.3">
      <c r="A24" s="117"/>
      <c r="B24" s="118"/>
      <c r="C24" s="118"/>
      <c r="D24" s="118"/>
      <c r="E24" s="118"/>
      <c r="F24" s="95"/>
      <c r="G24" s="95"/>
      <c r="H24" s="95"/>
    </row>
    <row r="25" spans="1:12" ht="18" customHeight="1" x14ac:dyDescent="0.3">
      <c r="A25" s="117"/>
      <c r="B25" s="121"/>
      <c r="C25" s="118"/>
      <c r="D25" s="118"/>
      <c r="E25" s="118"/>
      <c r="F25" s="95"/>
      <c r="G25" s="95"/>
      <c r="H25" s="95"/>
    </row>
    <row r="26" spans="1:12" ht="18" customHeight="1" x14ac:dyDescent="0.3">
      <c r="A26" s="121" t="s">
        <v>209</v>
      </c>
      <c r="B26" s="117"/>
      <c r="C26" s="118"/>
      <c r="D26" s="118"/>
      <c r="E26" s="118"/>
      <c r="F26" s="95"/>
      <c r="G26" s="95"/>
      <c r="H26" s="95"/>
    </row>
    <row r="27" spans="1:12" ht="18" customHeight="1" x14ac:dyDescent="0.3">
      <c r="A27" s="139" t="s">
        <v>78</v>
      </c>
      <c r="B27" s="117"/>
      <c r="C27" s="118"/>
      <c r="D27" s="118"/>
      <c r="E27" s="118"/>
      <c r="F27" s="95"/>
      <c r="G27" s="95"/>
      <c r="H27" s="95"/>
    </row>
    <row r="28" spans="1:12" ht="18" customHeight="1" x14ac:dyDescent="0.3">
      <c r="A28" s="139" t="s">
        <v>515</v>
      </c>
      <c r="B28" s="117"/>
      <c r="C28" s="118"/>
      <c r="D28" s="118"/>
      <c r="E28" s="118"/>
      <c r="F28" s="95"/>
      <c r="G28" s="95"/>
      <c r="H28" s="95"/>
    </row>
    <row r="29" spans="1:12" ht="18" customHeight="1" x14ac:dyDescent="0.3">
      <c r="A29" s="139" t="s">
        <v>516</v>
      </c>
      <c r="B29" s="117"/>
      <c r="C29" s="118"/>
      <c r="D29" s="118"/>
      <c r="E29" s="118"/>
      <c r="F29" s="95"/>
      <c r="G29" s="95"/>
      <c r="H29" s="95"/>
    </row>
    <row r="30" spans="1:12" ht="18" customHeight="1" x14ac:dyDescent="0.3">
      <c r="A30" s="117"/>
      <c r="B30" s="117"/>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F32" s="95"/>
      <c r="G32" s="95"/>
      <c r="H32" s="95"/>
    </row>
    <row r="33" spans="1:8" ht="18" customHeight="1" x14ac:dyDescent="0.3">
      <c r="A33" s="117"/>
      <c r="B33" s="118"/>
      <c r="C33" s="118"/>
      <c r="D33" s="118"/>
      <c r="E33" s="118"/>
      <c r="F33" s="95"/>
      <c r="G33" s="95"/>
      <c r="H33" s="95"/>
    </row>
    <row r="34" spans="1:8" ht="18" customHeight="1" x14ac:dyDescent="0.3">
      <c r="A34" s="117"/>
      <c r="B34" s="118"/>
      <c r="C34" s="118"/>
      <c r="D34" s="118"/>
      <c r="E34" s="118"/>
      <c r="F34" s="95"/>
      <c r="G34" s="95"/>
      <c r="H34" s="95"/>
    </row>
    <row r="35" spans="1:8" ht="18" customHeight="1" x14ac:dyDescent="0.3">
      <c r="A35" s="117"/>
      <c r="B35" s="118"/>
      <c r="C35" s="118"/>
      <c r="D35" s="118"/>
      <c r="E35" s="118"/>
      <c r="F35" s="95"/>
      <c r="G35" s="95"/>
      <c r="H35" s="95"/>
    </row>
    <row r="36" spans="1:8" ht="18" customHeight="1" x14ac:dyDescent="0.3">
      <c r="A36" s="117"/>
      <c r="B36" s="118"/>
      <c r="C36" s="118"/>
      <c r="D36" s="118"/>
      <c r="E36" s="118"/>
      <c r="F36" s="95"/>
      <c r="G36" s="95"/>
      <c r="H36" s="95"/>
    </row>
    <row r="37" spans="1:8" ht="18" customHeight="1" x14ac:dyDescent="0.3">
      <c r="A37" s="117"/>
      <c r="B37" s="118"/>
      <c r="C37" s="118"/>
      <c r="D37" s="118"/>
      <c r="E37" s="118"/>
      <c r="F37" s="95"/>
      <c r="G37" s="95"/>
      <c r="H37" s="95"/>
    </row>
    <row r="38" spans="1:8" ht="18" customHeight="1" x14ac:dyDescent="0.3">
      <c r="A38" s="117"/>
      <c r="B38" s="118"/>
      <c r="C38" s="118"/>
      <c r="D38" s="118"/>
      <c r="E38" s="118"/>
      <c r="G38" s="95"/>
    </row>
    <row r="39" spans="1:8" ht="16.5" customHeight="1" x14ac:dyDescent="0.3">
      <c r="B39" s="1186"/>
      <c r="C39" s="1186"/>
      <c r="D39" s="1186"/>
      <c r="E39" s="1186"/>
    </row>
    <row r="40" spans="1:8" ht="16.5" customHeight="1" x14ac:dyDescent="0.3"/>
    <row r="41" spans="1:8" ht="16.5" customHeight="1" x14ac:dyDescent="0.3"/>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sheetData>
  <mergeCells count="1">
    <mergeCell ref="B39:E39"/>
  </mergeCells>
  <hyperlinks>
    <hyperlink ref="F3" location="Tartalom!A1" display="Tartalom" xr:uid="{00000000-0004-0000-1A00-000000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Munka27">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114</v>
      </c>
      <c r="B1" s="53"/>
      <c r="C1" s="99" t="s">
        <v>507</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545" t="s">
        <v>34</v>
      </c>
    </row>
    <row r="4" spans="1:17" ht="15.75" x14ac:dyDescent="0.25">
      <c r="A4" s="128" t="str">
        <f>"Fordulónap: "&amp;Alapa!C12</f>
        <v xml:space="preserve">Fordulónap: </v>
      </c>
      <c r="B4" s="129"/>
      <c r="C4" s="129"/>
      <c r="D4" s="820"/>
      <c r="E4" s="819" t="s">
        <v>2</v>
      </c>
      <c r="F4" s="808" t="str">
        <f>IFERROR(VLOOKUP(L8,Alapa!$K$2:$M$11,3),"")</f>
        <v/>
      </c>
      <c r="G4" s="130"/>
      <c r="H4" s="130"/>
      <c r="I4" s="130"/>
      <c r="J4" s="131"/>
      <c r="K4" s="76" t="s">
        <v>113</v>
      </c>
      <c r="L4" s="545" t="s">
        <v>151</v>
      </c>
    </row>
    <row r="5" spans="1:17" ht="15.75" x14ac:dyDescent="0.25">
      <c r="A5" s="132"/>
      <c r="B5" s="132"/>
      <c r="C5" s="132"/>
      <c r="D5" s="821"/>
      <c r="E5" s="819" t="s">
        <v>10</v>
      </c>
      <c r="F5" s="809" t="str">
        <f>IF(Alapa!$M$2=0," ",Alapa!$M$2)</f>
        <v xml:space="preserve"> </v>
      </c>
      <c r="G5" s="130"/>
      <c r="H5" s="130"/>
      <c r="I5" s="130"/>
      <c r="J5" s="131"/>
      <c r="K5" s="76" t="s">
        <v>114</v>
      </c>
      <c r="L5" s="545" t="s">
        <v>78</v>
      </c>
    </row>
    <row r="6" spans="1:17" ht="15.75" x14ac:dyDescent="0.25">
      <c r="A6" s="80" t="s">
        <v>211</v>
      </c>
      <c r="B6" s="132"/>
      <c r="C6" s="132"/>
      <c r="D6" s="810"/>
      <c r="E6" s="810"/>
      <c r="F6" s="810"/>
      <c r="G6" s="1058" t="s">
        <v>1234</v>
      </c>
      <c r="H6" s="849">
        <f>Tartalom!$F$112*Alapa!D33</f>
        <v>0</v>
      </c>
      <c r="I6" s="132"/>
      <c r="J6" s="132"/>
      <c r="K6" s="76" t="s">
        <v>115</v>
      </c>
      <c r="L6" s="545" t="s">
        <v>505</v>
      </c>
    </row>
    <row r="7" spans="1:17" ht="17.25" thickBot="1" x14ac:dyDescent="0.35">
      <c r="A7" s="133" t="s">
        <v>212</v>
      </c>
      <c r="B7" s="135"/>
      <c r="C7" s="136"/>
      <c r="D7" s="811">
        <f>Alapa!C10</f>
        <v>0</v>
      </c>
      <c r="E7" s="811">
        <f>Alapa!C11</f>
        <v>0</v>
      </c>
      <c r="F7" s="811" t="s">
        <v>8</v>
      </c>
      <c r="G7" s="58" t="str">
        <f>Alapa!C11&amp;"/"&amp;Alapa!C10</f>
        <v>/</v>
      </c>
      <c r="H7" s="59"/>
      <c r="I7" s="59"/>
      <c r="J7" s="59" t="s">
        <v>517</v>
      </c>
      <c r="K7" s="76" t="s">
        <v>116</v>
      </c>
      <c r="L7" s="545" t="s">
        <v>506</v>
      </c>
    </row>
    <row r="8" spans="1:17" ht="17.25" thickBot="1" x14ac:dyDescent="0.35">
      <c r="A8" s="137"/>
      <c r="B8" s="137" t="s">
        <v>213</v>
      </c>
      <c r="C8" s="138"/>
      <c r="D8" s="812" t="s">
        <v>214</v>
      </c>
      <c r="E8" s="812" t="s">
        <v>214</v>
      </c>
      <c r="F8" s="812" t="s">
        <v>214</v>
      </c>
      <c r="G8" s="60" t="s">
        <v>7</v>
      </c>
      <c r="H8" s="60"/>
      <c r="I8" s="60"/>
      <c r="J8" s="60" t="s">
        <v>518</v>
      </c>
      <c r="K8" s="555" t="s">
        <v>2</v>
      </c>
      <c r="L8" s="673">
        <v>2</v>
      </c>
    </row>
    <row r="9" spans="1:17" x14ac:dyDescent="0.3">
      <c r="F9" s="817" t="str">
        <f>IF(E9-D9=0," ",E9-D9)</f>
        <v xml:space="preserve"> </v>
      </c>
      <c r="G9" s="142" t="str">
        <f>IFERROR(E9/D9%," ")</f>
        <v xml:space="preserve"> </v>
      </c>
    </row>
    <row r="10" spans="1:17" ht="15.75" x14ac:dyDescent="0.25">
      <c r="A10" s="11"/>
      <c r="B10" s="11"/>
      <c r="C10" s="11"/>
      <c r="D10" s="11"/>
      <c r="E10" s="22"/>
      <c r="F10" s="817" t="str">
        <f t="shared" ref="F10:F63" si="0">IF(E10-D10=0," ",E10-D10)</f>
        <v xml:space="preserve"> </v>
      </c>
      <c r="G10" s="142" t="str">
        <f t="shared" ref="G10:G63" si="1">IFERROR(E10/D10%," ")</f>
        <v xml:space="preserve"> </v>
      </c>
      <c r="H10" s="140"/>
      <c r="I10" s="140"/>
      <c r="J10" s="11"/>
    </row>
    <row r="11" spans="1:17" ht="15.75" x14ac:dyDescent="0.25">
      <c r="A11" s="11"/>
      <c r="B11" s="11"/>
      <c r="C11" s="11"/>
      <c r="D11" s="11"/>
      <c r="E11" s="22"/>
      <c r="F11" s="817" t="str">
        <f t="shared" si="0"/>
        <v xml:space="preserve"> </v>
      </c>
      <c r="G11" s="142" t="str">
        <f t="shared" si="1"/>
        <v xml:space="preserve"> </v>
      </c>
      <c r="H11" s="140"/>
      <c r="I11" s="140"/>
      <c r="J11" s="11"/>
    </row>
    <row r="12" spans="1:17" ht="15.75" x14ac:dyDescent="0.25">
      <c r="A12" s="11"/>
      <c r="B12" s="11"/>
      <c r="C12" s="11"/>
      <c r="D12" s="11"/>
      <c r="E12" s="22"/>
      <c r="F12" s="817" t="str">
        <f t="shared" si="0"/>
        <v xml:space="preserve"> </v>
      </c>
      <c r="G12" s="142" t="str">
        <f t="shared" si="1"/>
        <v xml:space="preserve"> </v>
      </c>
      <c r="H12" s="140"/>
      <c r="I12" s="140"/>
      <c r="J12" s="11"/>
    </row>
    <row r="13" spans="1:17" ht="15.75" x14ac:dyDescent="0.25">
      <c r="A13" s="11"/>
      <c r="B13" s="11"/>
      <c r="C13" s="11"/>
      <c r="D13" s="11"/>
      <c r="E13" s="22"/>
      <c r="F13" s="817" t="str">
        <f t="shared" si="0"/>
        <v xml:space="preserve"> </v>
      </c>
      <c r="G13" s="142" t="str">
        <f t="shared" si="1"/>
        <v xml:space="preserve"> </v>
      </c>
      <c r="H13" s="142"/>
      <c r="I13" s="142"/>
      <c r="J13" s="11"/>
    </row>
    <row r="14" spans="1:17" ht="15.75" x14ac:dyDescent="0.25">
      <c r="A14" s="11"/>
      <c r="B14" s="11"/>
      <c r="C14" s="11"/>
      <c r="D14" s="11"/>
      <c r="E14" s="22"/>
      <c r="F14" s="817" t="str">
        <f t="shared" si="0"/>
        <v xml:space="preserve"> </v>
      </c>
      <c r="G14" s="142" t="str">
        <f t="shared" si="1"/>
        <v xml:space="preserve"> </v>
      </c>
      <c r="H14" s="142"/>
      <c r="I14" s="142"/>
      <c r="J14" s="11"/>
      <c r="L14" s="15" t="s">
        <v>185</v>
      </c>
      <c r="M14" s="36"/>
      <c r="N14" s="36"/>
      <c r="O14" s="36"/>
      <c r="P14" s="36"/>
      <c r="Q14" s="12"/>
    </row>
    <row r="15" spans="1:17" x14ac:dyDescent="0.3">
      <c r="A15" s="11"/>
      <c r="B15" s="11"/>
      <c r="C15" s="11"/>
      <c r="D15" s="11"/>
      <c r="E15" s="22"/>
      <c r="F15" s="817" t="str">
        <f t="shared" si="0"/>
        <v xml:space="preserve"> </v>
      </c>
      <c r="G15" s="142" t="str">
        <f t="shared" si="1"/>
        <v xml:space="preserve"> </v>
      </c>
      <c r="H15" s="142"/>
      <c r="I15" s="142"/>
      <c r="J15" s="11"/>
      <c r="L15" s="68" t="s">
        <v>186</v>
      </c>
      <c r="M15" s="23"/>
      <c r="N15" s="23"/>
      <c r="O15" s="17"/>
      <c r="P15" s="17"/>
      <c r="Q15" s="18"/>
    </row>
    <row r="16" spans="1:17" ht="15.75" x14ac:dyDescent="0.25">
      <c r="A16" s="11"/>
      <c r="B16" s="11"/>
      <c r="C16" s="11"/>
      <c r="D16" s="11"/>
      <c r="E16" s="22"/>
      <c r="F16" s="817" t="str">
        <f t="shared" si="0"/>
        <v xml:space="preserve"> </v>
      </c>
      <c r="G16" s="142" t="str">
        <f t="shared" si="1"/>
        <v xml:space="preserve"> </v>
      </c>
      <c r="H16" s="142"/>
      <c r="I16" s="142"/>
      <c r="J16" s="11"/>
      <c r="L16" s="16" t="s">
        <v>4</v>
      </c>
      <c r="M16" s="8"/>
      <c r="N16" s="8"/>
      <c r="O16" s="7"/>
      <c r="P16" s="7"/>
      <c r="Q16" s="12"/>
    </row>
    <row r="17" spans="1:17" x14ac:dyDescent="0.3">
      <c r="A17" s="11"/>
      <c r="B17" s="11"/>
      <c r="C17" s="11"/>
      <c r="D17" s="11"/>
      <c r="E17" s="22"/>
      <c r="F17" s="817" t="str">
        <f t="shared" si="0"/>
        <v xml:space="preserve"> </v>
      </c>
      <c r="G17" s="142" t="str">
        <f t="shared" si="1"/>
        <v xml:space="preserve"> </v>
      </c>
      <c r="H17" s="142"/>
      <c r="I17" s="142"/>
      <c r="J17" s="11"/>
      <c r="L17" s="68" t="s">
        <v>38</v>
      </c>
      <c r="M17" s="23"/>
      <c r="N17" s="23"/>
      <c r="O17" s="17"/>
      <c r="P17" s="17"/>
      <c r="Q17" s="18"/>
    </row>
    <row r="18" spans="1:17" ht="15.75" x14ac:dyDescent="0.25">
      <c r="A18" s="11"/>
      <c r="B18" s="11"/>
      <c r="C18" s="11"/>
      <c r="D18" s="11"/>
      <c r="E18" s="22"/>
      <c r="F18" s="817" t="str">
        <f t="shared" si="0"/>
        <v xml:space="preserve"> </v>
      </c>
      <c r="G18" s="142" t="str">
        <f t="shared" si="1"/>
        <v xml:space="preserve"> </v>
      </c>
      <c r="H18" s="142"/>
      <c r="I18" s="142"/>
      <c r="J18" s="11"/>
      <c r="L18" s="67"/>
      <c r="M18" s="67"/>
      <c r="N18" s="8"/>
      <c r="O18" s="7"/>
      <c r="P18" s="7"/>
      <c r="Q18" s="12"/>
    </row>
    <row r="19" spans="1:17" ht="15.75" x14ac:dyDescent="0.25">
      <c r="A19" s="11"/>
      <c r="B19" s="11"/>
      <c r="C19" s="11"/>
      <c r="D19" s="11"/>
      <c r="E19" s="22"/>
      <c r="F19" s="817" t="str">
        <f t="shared" si="0"/>
        <v xml:space="preserve"> </v>
      </c>
      <c r="G19" s="142" t="str">
        <f t="shared" si="1"/>
        <v xml:space="preserve"> </v>
      </c>
      <c r="H19" s="142"/>
      <c r="I19" s="142"/>
      <c r="J19" s="11"/>
    </row>
    <row r="20" spans="1:17" ht="16.5" customHeight="1" x14ac:dyDescent="0.25">
      <c r="A20" s="11"/>
      <c r="B20" s="11"/>
      <c r="C20" s="11"/>
      <c r="D20" s="11"/>
      <c r="E20" s="22"/>
      <c r="F20" s="817" t="str">
        <f t="shared" si="0"/>
        <v xml:space="preserve"> </v>
      </c>
      <c r="G20" s="142" t="str">
        <f t="shared" si="1"/>
        <v xml:space="preserve"> </v>
      </c>
      <c r="H20" s="142"/>
      <c r="I20" s="142"/>
      <c r="J20" s="11"/>
    </row>
    <row r="21" spans="1:17" ht="15.75" x14ac:dyDescent="0.25">
      <c r="A21" s="11"/>
      <c r="B21" s="11"/>
      <c r="C21" s="11"/>
      <c r="D21" s="11"/>
      <c r="E21" s="22"/>
      <c r="F21" s="817" t="str">
        <f t="shared" si="0"/>
        <v xml:space="preserve"> </v>
      </c>
      <c r="G21" s="142" t="str">
        <f t="shared" si="1"/>
        <v xml:space="preserve"> </v>
      </c>
      <c r="H21" s="140"/>
      <c r="I21" s="140"/>
      <c r="J21" s="11"/>
    </row>
    <row r="22" spans="1:17" ht="15.75" x14ac:dyDescent="0.25">
      <c r="A22" s="11"/>
      <c r="B22" s="11"/>
      <c r="C22" s="11"/>
      <c r="D22" s="11"/>
      <c r="E22" s="22"/>
      <c r="F22" s="817" t="str">
        <f t="shared" si="0"/>
        <v xml:space="preserve"> </v>
      </c>
      <c r="G22" s="142" t="str">
        <f t="shared" si="1"/>
        <v xml:space="preserve"> </v>
      </c>
      <c r="H22" s="142"/>
      <c r="I22" s="142"/>
      <c r="J22" s="11"/>
    </row>
    <row r="23" spans="1:17" ht="15.75" x14ac:dyDescent="0.25">
      <c r="A23" s="11"/>
      <c r="B23" s="11"/>
      <c r="C23" s="11"/>
      <c r="D23" s="11"/>
      <c r="E23" s="22"/>
      <c r="F23" s="817" t="str">
        <f t="shared" si="0"/>
        <v xml:space="preserve"> </v>
      </c>
      <c r="G23" s="142" t="str">
        <f t="shared" si="1"/>
        <v xml:space="preserve"> </v>
      </c>
      <c r="H23" s="142"/>
      <c r="I23" s="142"/>
      <c r="J23" s="11"/>
    </row>
    <row r="24" spans="1:17" ht="15.75" x14ac:dyDescent="0.25">
      <c r="A24" s="11"/>
      <c r="B24" s="11"/>
      <c r="C24" s="11"/>
      <c r="D24" s="11"/>
      <c r="E24" s="22"/>
      <c r="F24" s="817" t="str">
        <f t="shared" si="0"/>
        <v xml:space="preserve"> </v>
      </c>
      <c r="G24" s="142" t="str">
        <f t="shared" si="1"/>
        <v xml:space="preserve"> </v>
      </c>
      <c r="H24" s="142"/>
      <c r="I24" s="142"/>
      <c r="J24" s="11"/>
    </row>
    <row r="25" spans="1:17" ht="15.75" x14ac:dyDescent="0.25">
      <c r="A25" s="11"/>
      <c r="B25" s="11"/>
      <c r="C25" s="11"/>
      <c r="D25" s="11"/>
      <c r="E25" s="22"/>
      <c r="F25" s="817" t="str">
        <f t="shared" si="0"/>
        <v xml:space="preserve"> </v>
      </c>
      <c r="G25" s="142" t="str">
        <f t="shared" si="1"/>
        <v xml:space="preserve"> </v>
      </c>
      <c r="H25" s="140"/>
      <c r="I25" s="140"/>
      <c r="J25" s="11"/>
    </row>
    <row r="26" spans="1:17" ht="15.75" x14ac:dyDescent="0.25">
      <c r="A26" s="11"/>
      <c r="B26" s="11"/>
      <c r="C26" s="11"/>
      <c r="D26" s="11"/>
      <c r="E26" s="22"/>
      <c r="F26" s="817" t="str">
        <f t="shared" si="0"/>
        <v xml:space="preserve"> </v>
      </c>
      <c r="G26" s="142" t="str">
        <f t="shared" si="1"/>
        <v xml:space="preserve"> </v>
      </c>
      <c r="H26" s="142"/>
      <c r="I26" s="142"/>
      <c r="J26" s="11"/>
    </row>
    <row r="27" spans="1:17" ht="15.75" x14ac:dyDescent="0.25">
      <c r="A27" s="11"/>
      <c r="B27" s="11"/>
      <c r="C27" s="11"/>
      <c r="D27" s="11"/>
      <c r="E27" s="22"/>
      <c r="F27" s="817" t="str">
        <f t="shared" si="0"/>
        <v xml:space="preserve"> </v>
      </c>
      <c r="G27" s="142" t="str">
        <f t="shared" si="1"/>
        <v xml:space="preserve"> </v>
      </c>
      <c r="H27" s="142"/>
      <c r="I27" s="142"/>
      <c r="J27" s="11"/>
    </row>
    <row r="28" spans="1:17" ht="15.75" x14ac:dyDescent="0.25">
      <c r="A28" s="11"/>
      <c r="B28" s="11"/>
      <c r="C28" s="11"/>
      <c r="D28" s="11"/>
      <c r="E28" s="22"/>
      <c r="F28" s="817" t="str">
        <f t="shared" si="0"/>
        <v xml:space="preserve"> </v>
      </c>
      <c r="G28" s="142" t="str">
        <f t="shared" si="1"/>
        <v xml:space="preserve"> </v>
      </c>
      <c r="H28" s="142"/>
      <c r="I28" s="142"/>
      <c r="J28" s="11"/>
    </row>
    <row r="29" spans="1:17" ht="15.75" x14ac:dyDescent="0.25">
      <c r="A29" s="11"/>
      <c r="B29" s="11"/>
      <c r="C29" s="11"/>
      <c r="D29" s="11"/>
      <c r="E29" s="22"/>
      <c r="F29" s="817" t="str">
        <f t="shared" si="0"/>
        <v xml:space="preserve"> </v>
      </c>
      <c r="G29" s="142" t="str">
        <f t="shared" si="1"/>
        <v xml:space="preserve"> </v>
      </c>
      <c r="H29" s="142"/>
      <c r="I29" s="142"/>
      <c r="J29" s="11"/>
    </row>
    <row r="30" spans="1:17" ht="15.75" x14ac:dyDescent="0.25">
      <c r="A30" s="11"/>
      <c r="B30" s="11"/>
      <c r="C30" s="11"/>
      <c r="D30" s="11"/>
      <c r="E30" s="22"/>
      <c r="F30" s="817" t="str">
        <f t="shared" si="0"/>
        <v xml:space="preserve"> </v>
      </c>
      <c r="G30" s="142" t="str">
        <f t="shared" si="1"/>
        <v xml:space="preserve"> </v>
      </c>
      <c r="H30" s="142"/>
      <c r="I30" s="142"/>
      <c r="J30" s="11"/>
    </row>
    <row r="31" spans="1:17" ht="15.75" x14ac:dyDescent="0.25">
      <c r="A31" s="11"/>
      <c r="B31" s="11"/>
      <c r="C31" s="11"/>
      <c r="D31" s="11"/>
      <c r="E31" s="22"/>
      <c r="F31" s="817" t="str">
        <f t="shared" si="0"/>
        <v xml:space="preserve"> </v>
      </c>
      <c r="G31" s="142" t="str">
        <f t="shared" si="1"/>
        <v xml:space="preserve"> </v>
      </c>
      <c r="H31" s="142"/>
      <c r="I31" s="142"/>
      <c r="J31" s="11"/>
    </row>
    <row r="32" spans="1:17" ht="15.75" x14ac:dyDescent="0.25">
      <c r="A32" s="11"/>
      <c r="B32" s="11"/>
      <c r="C32" s="11"/>
      <c r="D32" s="11"/>
      <c r="E32" s="22"/>
      <c r="F32" s="817" t="str">
        <f t="shared" si="0"/>
        <v xml:space="preserve"> </v>
      </c>
      <c r="G32" s="142" t="str">
        <f t="shared" si="1"/>
        <v xml:space="preserve"> </v>
      </c>
      <c r="H32" s="142"/>
      <c r="I32" s="142"/>
      <c r="J32" s="11"/>
    </row>
    <row r="33" spans="1:10" ht="15.75" x14ac:dyDescent="0.25">
      <c r="A33" s="11"/>
      <c r="B33" s="11"/>
      <c r="C33" s="11"/>
      <c r="D33" s="11"/>
      <c r="E33" s="22"/>
      <c r="F33" s="817" t="str">
        <f t="shared" si="0"/>
        <v xml:space="preserve"> </v>
      </c>
      <c r="G33" s="142" t="str">
        <f t="shared" si="1"/>
        <v xml:space="preserve"> </v>
      </c>
      <c r="H33" s="142"/>
      <c r="I33" s="142"/>
      <c r="J33" s="11"/>
    </row>
    <row r="34" spans="1:10" ht="15.75" x14ac:dyDescent="0.25">
      <c r="A34" s="11"/>
      <c r="B34" s="11"/>
      <c r="C34" s="11"/>
      <c r="D34" s="11"/>
      <c r="E34" s="22"/>
      <c r="F34" s="817" t="str">
        <f t="shared" si="0"/>
        <v xml:space="preserve"> </v>
      </c>
      <c r="G34" s="142" t="str">
        <f t="shared" si="1"/>
        <v xml:space="preserve"> </v>
      </c>
      <c r="H34" s="142"/>
      <c r="I34" s="142"/>
      <c r="J34" s="11"/>
    </row>
    <row r="35" spans="1:10" ht="15.75" x14ac:dyDescent="0.25">
      <c r="A35" s="11"/>
      <c r="B35" s="11"/>
      <c r="C35" s="11"/>
      <c r="D35" s="11"/>
      <c r="E35" s="22"/>
      <c r="F35" s="817" t="str">
        <f t="shared" si="0"/>
        <v xml:space="preserve"> </v>
      </c>
      <c r="G35" s="142" t="str">
        <f t="shared" si="1"/>
        <v xml:space="preserve"> </v>
      </c>
      <c r="H35" s="142"/>
      <c r="I35" s="142"/>
      <c r="J35" s="11"/>
    </row>
    <row r="36" spans="1:10" ht="15.75" x14ac:dyDescent="0.25">
      <c r="A36" s="11"/>
      <c r="B36" s="11"/>
      <c r="C36" s="11"/>
      <c r="D36" s="11"/>
      <c r="E36" s="22"/>
      <c r="F36" s="817" t="str">
        <f t="shared" si="0"/>
        <v xml:space="preserve"> </v>
      </c>
      <c r="G36" s="142" t="str">
        <f t="shared" si="1"/>
        <v xml:space="preserve"> </v>
      </c>
      <c r="H36" s="142"/>
      <c r="I36" s="142"/>
      <c r="J36" s="11"/>
    </row>
    <row r="37" spans="1:10" ht="15.75" x14ac:dyDescent="0.25">
      <c r="A37" s="11"/>
      <c r="B37" s="11"/>
      <c r="C37" s="11"/>
      <c r="D37" s="11"/>
      <c r="E37" s="22"/>
      <c r="F37" s="817" t="str">
        <f t="shared" si="0"/>
        <v xml:space="preserve"> </v>
      </c>
      <c r="G37" s="142" t="str">
        <f t="shared" si="1"/>
        <v xml:space="preserve"> </v>
      </c>
      <c r="H37" s="142"/>
      <c r="I37" s="142"/>
      <c r="J37" s="11"/>
    </row>
    <row r="38" spans="1:10" ht="15.75" x14ac:dyDescent="0.25">
      <c r="A38" s="11"/>
      <c r="B38" s="11"/>
      <c r="C38" s="11"/>
      <c r="D38" s="11"/>
      <c r="E38" s="22"/>
      <c r="F38" s="817" t="str">
        <f t="shared" si="0"/>
        <v xml:space="preserve"> </v>
      </c>
      <c r="G38" s="142" t="str">
        <f t="shared" si="1"/>
        <v xml:space="preserve"> </v>
      </c>
      <c r="H38" s="142"/>
      <c r="I38" s="142"/>
      <c r="J38" s="11"/>
    </row>
    <row r="39" spans="1:10" ht="15.75" x14ac:dyDescent="0.25">
      <c r="A39" s="11"/>
      <c r="B39" s="11"/>
      <c r="C39" s="11"/>
      <c r="D39" s="11"/>
      <c r="E39" s="22"/>
      <c r="F39" s="817" t="str">
        <f t="shared" si="0"/>
        <v xml:space="preserve"> </v>
      </c>
      <c r="G39" s="142" t="str">
        <f t="shared" si="1"/>
        <v xml:space="preserve"> </v>
      </c>
      <c r="H39" s="142"/>
      <c r="I39" s="142"/>
      <c r="J39" s="11"/>
    </row>
    <row r="40" spans="1:10" ht="15.75" x14ac:dyDescent="0.25">
      <c r="A40" s="11"/>
      <c r="B40" s="11"/>
      <c r="C40" s="11"/>
      <c r="D40" s="11"/>
      <c r="E40" s="22"/>
      <c r="F40" s="817" t="str">
        <f t="shared" si="0"/>
        <v xml:space="preserve"> </v>
      </c>
      <c r="G40" s="142" t="str">
        <f t="shared" si="1"/>
        <v xml:space="preserve"> </v>
      </c>
      <c r="H40" s="142"/>
      <c r="I40" s="142"/>
      <c r="J40" s="11"/>
    </row>
    <row r="41" spans="1:10" ht="15.75" x14ac:dyDescent="0.25">
      <c r="A41" s="11"/>
      <c r="B41" s="11"/>
      <c r="C41" s="11"/>
      <c r="D41" s="11"/>
      <c r="E41" s="22"/>
      <c r="F41" s="817" t="str">
        <f t="shared" si="0"/>
        <v xml:space="preserve"> </v>
      </c>
      <c r="G41" s="142" t="str">
        <f t="shared" si="1"/>
        <v xml:space="preserve"> </v>
      </c>
      <c r="H41" s="142"/>
      <c r="I41" s="142"/>
      <c r="J41" s="11"/>
    </row>
    <row r="42" spans="1:10" ht="15.75" x14ac:dyDescent="0.25">
      <c r="A42" s="11"/>
      <c r="B42" s="11"/>
      <c r="C42" s="11"/>
      <c r="D42" s="11"/>
      <c r="E42" s="22"/>
      <c r="F42" s="817" t="str">
        <f t="shared" si="0"/>
        <v xml:space="preserve"> </v>
      </c>
      <c r="G42" s="142" t="str">
        <f t="shared" si="1"/>
        <v xml:space="preserve"> </v>
      </c>
      <c r="H42" s="142"/>
      <c r="I42" s="142"/>
      <c r="J42" s="11"/>
    </row>
    <row r="43" spans="1:10" ht="15.75" x14ac:dyDescent="0.25">
      <c r="A43" s="11"/>
      <c r="B43" s="11"/>
      <c r="C43" s="11"/>
      <c r="D43" s="11"/>
      <c r="E43" s="22"/>
      <c r="F43" s="817" t="str">
        <f t="shared" si="0"/>
        <v xml:space="preserve"> </v>
      </c>
      <c r="G43" s="142" t="str">
        <f t="shared" si="1"/>
        <v xml:space="preserve"> </v>
      </c>
      <c r="H43" s="142"/>
      <c r="I43" s="142"/>
      <c r="J43" s="11"/>
    </row>
    <row r="44" spans="1:10" ht="15.75" x14ac:dyDescent="0.25">
      <c r="A44" s="11"/>
      <c r="B44" s="11"/>
      <c r="C44" s="11"/>
      <c r="D44" s="11"/>
      <c r="E44" s="22"/>
      <c r="F44" s="817" t="str">
        <f t="shared" si="0"/>
        <v xml:space="preserve"> </v>
      </c>
      <c r="G44" s="142" t="str">
        <f t="shared" si="1"/>
        <v xml:space="preserve"> </v>
      </c>
      <c r="H44" s="142"/>
      <c r="I44" s="142"/>
      <c r="J44" s="11"/>
    </row>
    <row r="45" spans="1:10" ht="15.75" x14ac:dyDescent="0.25">
      <c r="A45" s="11"/>
      <c r="B45" s="11"/>
      <c r="C45" s="11"/>
      <c r="D45" s="11"/>
      <c r="E45" s="22"/>
      <c r="F45" s="817" t="str">
        <f t="shared" si="0"/>
        <v xml:space="preserve"> </v>
      </c>
      <c r="G45" s="142" t="str">
        <f t="shared" si="1"/>
        <v xml:space="preserve"> </v>
      </c>
      <c r="H45" s="142"/>
      <c r="I45" s="142"/>
      <c r="J45" s="11"/>
    </row>
    <row r="46" spans="1:10" ht="15.75" x14ac:dyDescent="0.25">
      <c r="A46" s="11"/>
      <c r="B46" s="11"/>
      <c r="C46" s="11"/>
      <c r="D46" s="11"/>
      <c r="E46" s="22"/>
      <c r="F46" s="817" t="str">
        <f t="shared" si="0"/>
        <v xml:space="preserve"> </v>
      </c>
      <c r="G46" s="142" t="str">
        <f t="shared" si="1"/>
        <v xml:space="preserve"> </v>
      </c>
      <c r="H46" s="142"/>
      <c r="I46" s="142"/>
      <c r="J46" s="11"/>
    </row>
    <row r="47" spans="1:10" ht="15.75" x14ac:dyDescent="0.25">
      <c r="A47" s="11"/>
      <c r="B47" s="11"/>
      <c r="C47" s="11"/>
      <c r="D47" s="11"/>
      <c r="E47" s="22"/>
      <c r="F47" s="817" t="str">
        <f t="shared" si="0"/>
        <v xml:space="preserve"> </v>
      </c>
      <c r="G47" s="142" t="str">
        <f t="shared" si="1"/>
        <v xml:space="preserve"> </v>
      </c>
      <c r="H47" s="142"/>
      <c r="I47" s="142"/>
      <c r="J47" s="11"/>
    </row>
    <row r="48" spans="1:10" ht="15.75" x14ac:dyDescent="0.25">
      <c r="A48" s="11"/>
      <c r="B48" s="11"/>
      <c r="C48" s="11"/>
      <c r="D48" s="11"/>
      <c r="E48" s="22"/>
      <c r="F48" s="817" t="str">
        <f t="shared" si="0"/>
        <v xml:space="preserve"> </v>
      </c>
      <c r="G48" s="142" t="str">
        <f t="shared" si="1"/>
        <v xml:space="preserve"> </v>
      </c>
      <c r="H48" s="142"/>
      <c r="I48" s="142"/>
      <c r="J48" s="11"/>
    </row>
    <row r="49" spans="1:10" ht="15.75" x14ac:dyDescent="0.25">
      <c r="A49" s="11"/>
      <c r="B49" s="11"/>
      <c r="C49" s="11"/>
      <c r="D49" s="11"/>
      <c r="E49" s="22"/>
      <c r="F49" s="817" t="str">
        <f t="shared" si="0"/>
        <v xml:space="preserve"> </v>
      </c>
      <c r="G49" s="142" t="str">
        <f t="shared" si="1"/>
        <v xml:space="preserve"> </v>
      </c>
      <c r="H49" s="142"/>
      <c r="I49" s="142"/>
      <c r="J49" s="11"/>
    </row>
    <row r="50" spans="1:10" ht="15.75" x14ac:dyDescent="0.25">
      <c r="A50" s="11"/>
      <c r="B50" s="11"/>
      <c r="C50" s="11"/>
      <c r="D50" s="11"/>
      <c r="E50" s="22"/>
      <c r="F50" s="817" t="str">
        <f t="shared" si="0"/>
        <v xml:space="preserve"> </v>
      </c>
      <c r="G50" s="142" t="str">
        <f t="shared" si="1"/>
        <v xml:space="preserve"> </v>
      </c>
      <c r="H50" s="142"/>
      <c r="I50" s="142"/>
      <c r="J50" s="11"/>
    </row>
    <row r="51" spans="1:10" ht="15.75" x14ac:dyDescent="0.25">
      <c r="A51" s="11"/>
      <c r="B51" s="11"/>
      <c r="C51" s="11"/>
      <c r="D51" s="11"/>
      <c r="E51" s="22"/>
      <c r="F51" s="817" t="str">
        <f t="shared" si="0"/>
        <v xml:space="preserve"> </v>
      </c>
      <c r="G51" s="142" t="str">
        <f t="shared" si="1"/>
        <v xml:space="preserve"> </v>
      </c>
      <c r="H51" s="142"/>
      <c r="I51" s="142"/>
      <c r="J51" s="11"/>
    </row>
    <row r="52" spans="1:10" ht="15.75" x14ac:dyDescent="0.25">
      <c r="A52" s="11"/>
      <c r="B52" s="11"/>
      <c r="C52" s="11"/>
      <c r="D52" s="11"/>
      <c r="E52" s="22"/>
      <c r="F52" s="817" t="str">
        <f t="shared" si="0"/>
        <v xml:space="preserve"> </v>
      </c>
      <c r="G52" s="142" t="str">
        <f t="shared" si="1"/>
        <v xml:space="preserve"> </v>
      </c>
      <c r="J52" s="11"/>
    </row>
    <row r="53" spans="1:10" ht="15.75" x14ac:dyDescent="0.25">
      <c r="A53" s="11"/>
      <c r="B53" s="11"/>
      <c r="C53" s="11"/>
      <c r="D53" s="11"/>
      <c r="E53" s="22"/>
      <c r="F53" s="817" t="str">
        <f t="shared" si="0"/>
        <v xml:space="preserve"> </v>
      </c>
      <c r="G53" s="142" t="str">
        <f t="shared" si="1"/>
        <v xml:space="preserve"> </v>
      </c>
      <c r="J53" s="11"/>
    </row>
    <row r="54" spans="1:10" ht="15.75" x14ac:dyDescent="0.25">
      <c r="A54" s="11"/>
      <c r="B54" s="11"/>
      <c r="C54" s="11"/>
      <c r="D54" s="11"/>
      <c r="E54" s="22"/>
      <c r="F54" s="817" t="str">
        <f t="shared" si="0"/>
        <v xml:space="preserve"> </v>
      </c>
      <c r="G54" s="142" t="str">
        <f t="shared" si="1"/>
        <v xml:space="preserve"> </v>
      </c>
      <c r="J54" s="11"/>
    </row>
    <row r="55" spans="1:10" ht="15.75" x14ac:dyDescent="0.25">
      <c r="A55" s="11"/>
      <c r="B55" s="11"/>
      <c r="C55" s="11"/>
      <c r="D55" s="11"/>
      <c r="E55" s="22"/>
      <c r="F55" s="817" t="str">
        <f t="shared" si="0"/>
        <v xml:space="preserve"> </v>
      </c>
      <c r="G55" s="142" t="str">
        <f t="shared" si="1"/>
        <v xml:space="preserve"> </v>
      </c>
      <c r="J55" s="11"/>
    </row>
    <row r="56" spans="1:10" ht="15.75" x14ac:dyDescent="0.25">
      <c r="A56" s="11"/>
      <c r="B56" s="11"/>
      <c r="C56" s="11"/>
      <c r="D56" s="11"/>
      <c r="E56" s="22"/>
      <c r="F56" s="817" t="str">
        <f t="shared" si="0"/>
        <v xml:space="preserve"> </v>
      </c>
      <c r="G56" s="142" t="str">
        <f t="shared" si="1"/>
        <v xml:space="preserve"> </v>
      </c>
      <c r="J56" s="11"/>
    </row>
    <row r="57" spans="1:10" ht="15.75" x14ac:dyDescent="0.25">
      <c r="A57" s="11"/>
      <c r="B57" s="11"/>
      <c r="C57" s="11"/>
      <c r="D57" s="11"/>
      <c r="E57" s="22"/>
      <c r="F57" s="817" t="str">
        <f t="shared" si="0"/>
        <v xml:space="preserve"> </v>
      </c>
      <c r="G57" s="142" t="str">
        <f t="shared" si="1"/>
        <v xml:space="preserve"> </v>
      </c>
      <c r="J57" s="11"/>
    </row>
    <row r="58" spans="1:10" ht="15.75" x14ac:dyDescent="0.25">
      <c r="A58" s="11"/>
      <c r="B58" s="11"/>
      <c r="C58" s="11"/>
      <c r="D58" s="11"/>
      <c r="E58" s="22"/>
      <c r="F58" s="817" t="str">
        <f t="shared" si="0"/>
        <v xml:space="preserve"> </v>
      </c>
      <c r="G58" s="142" t="str">
        <f t="shared" si="1"/>
        <v xml:space="preserve"> </v>
      </c>
      <c r="J58" s="11"/>
    </row>
    <row r="59" spans="1:10" ht="15.75" x14ac:dyDescent="0.25">
      <c r="A59" s="11"/>
      <c r="B59" s="11"/>
      <c r="C59" s="11"/>
      <c r="D59" s="11"/>
      <c r="E59" s="22"/>
      <c r="F59" s="817" t="str">
        <f t="shared" si="0"/>
        <v xml:space="preserve"> </v>
      </c>
      <c r="G59" s="142" t="str">
        <f t="shared" si="1"/>
        <v xml:space="preserve"> </v>
      </c>
      <c r="J59" s="11"/>
    </row>
    <row r="60" spans="1:10" ht="15.75" x14ac:dyDescent="0.25">
      <c r="A60" s="11"/>
      <c r="B60" s="11"/>
      <c r="C60" s="11"/>
      <c r="D60" s="11"/>
      <c r="E60" s="22"/>
      <c r="F60" s="817" t="str">
        <f t="shared" si="0"/>
        <v xml:space="preserve"> </v>
      </c>
      <c r="G60" s="142" t="str">
        <f t="shared" si="1"/>
        <v xml:space="preserve"> </v>
      </c>
      <c r="J60" s="11"/>
    </row>
    <row r="61" spans="1:10" ht="15.75" x14ac:dyDescent="0.25">
      <c r="A61" s="11"/>
      <c r="B61" s="11"/>
      <c r="C61" s="11"/>
      <c r="D61" s="11"/>
      <c r="E61" s="22"/>
      <c r="F61" s="817" t="str">
        <f t="shared" si="0"/>
        <v xml:space="preserve"> </v>
      </c>
      <c r="G61" s="142" t="str">
        <f t="shared" si="1"/>
        <v xml:space="preserve"> </v>
      </c>
      <c r="J61" s="11"/>
    </row>
    <row r="62" spans="1:10" ht="15.75" x14ac:dyDescent="0.25">
      <c r="A62" s="11"/>
      <c r="B62" s="11"/>
      <c r="C62" s="11"/>
      <c r="D62" s="11"/>
      <c r="E62" s="22"/>
      <c r="F62" s="817" t="str">
        <f t="shared" si="0"/>
        <v xml:space="preserve"> </v>
      </c>
      <c r="G62" s="142" t="str">
        <f t="shared" si="1"/>
        <v xml:space="preserve"> </v>
      </c>
      <c r="J62" s="11"/>
    </row>
    <row r="63" spans="1:10" ht="15.75" x14ac:dyDescent="0.25">
      <c r="A63" s="11"/>
      <c r="B63" s="11"/>
      <c r="C63" s="11"/>
      <c r="D63" s="11"/>
      <c r="E63" s="22"/>
      <c r="F63" s="817" t="str">
        <f t="shared" si="0"/>
        <v xml:space="preserve"> </v>
      </c>
      <c r="G63" s="142" t="str">
        <f t="shared" si="1"/>
        <v xml:space="preserve"> </v>
      </c>
      <c r="J63" s="11"/>
    </row>
    <row r="64" spans="1:10" ht="15.75" x14ac:dyDescent="0.25">
      <c r="A64" s="11"/>
      <c r="B64" s="11"/>
      <c r="C64" s="11"/>
      <c r="D64" s="11"/>
      <c r="E64" s="22"/>
      <c r="F64" s="817" t="str">
        <f t="shared" ref="F64:F74" si="2">IF(E64-D64=0," ",E64-D64)</f>
        <v xml:space="preserve"> </v>
      </c>
      <c r="G64" s="142" t="str">
        <f t="shared" ref="G64:G72" si="3">IFERROR(E64/D64%," ")</f>
        <v xml:space="preserve"> </v>
      </c>
      <c r="J64" s="11"/>
    </row>
    <row r="65" spans="1:10" ht="15.75" x14ac:dyDescent="0.25">
      <c r="A65" s="11"/>
      <c r="B65" s="11"/>
      <c r="C65" s="11"/>
      <c r="D65" s="11"/>
      <c r="E65" s="22"/>
      <c r="F65" s="817" t="str">
        <f t="shared" si="2"/>
        <v xml:space="preserve"> </v>
      </c>
      <c r="G65" s="142" t="str">
        <f t="shared" si="3"/>
        <v xml:space="preserve"> </v>
      </c>
      <c r="J65" s="11"/>
    </row>
    <row r="66" spans="1:10" ht="15.75" x14ac:dyDescent="0.25">
      <c r="A66" s="11"/>
      <c r="B66" s="11"/>
      <c r="C66" s="11"/>
      <c r="D66" s="11"/>
      <c r="E66" s="22"/>
      <c r="F66" s="817" t="str">
        <f t="shared" si="2"/>
        <v xml:space="preserve"> </v>
      </c>
      <c r="G66" s="142" t="str">
        <f t="shared" si="3"/>
        <v xml:space="preserve"> </v>
      </c>
      <c r="J66" s="11"/>
    </row>
    <row r="67" spans="1:10" ht="15.75" x14ac:dyDescent="0.25">
      <c r="A67" s="11"/>
      <c r="B67" s="11"/>
      <c r="C67" s="11"/>
      <c r="D67" s="11"/>
      <c r="E67" s="22"/>
      <c r="F67" s="817" t="str">
        <f t="shared" si="2"/>
        <v xml:space="preserve"> </v>
      </c>
      <c r="G67" s="142" t="str">
        <f t="shared" si="3"/>
        <v xml:space="preserve"> </v>
      </c>
      <c r="J67" s="11"/>
    </row>
    <row r="68" spans="1:10" ht="15.75" x14ac:dyDescent="0.25">
      <c r="A68" s="11"/>
      <c r="B68" s="11"/>
      <c r="C68" s="11"/>
      <c r="D68" s="11"/>
      <c r="E68" s="22"/>
      <c r="F68" s="817" t="str">
        <f t="shared" si="2"/>
        <v xml:space="preserve"> </v>
      </c>
      <c r="G68" s="142" t="str">
        <f t="shared" si="3"/>
        <v xml:space="preserve"> </v>
      </c>
      <c r="J68" s="11"/>
    </row>
    <row r="69" spans="1:10" ht="15.75" x14ac:dyDescent="0.25">
      <c r="A69" s="11"/>
      <c r="B69" s="11"/>
      <c r="C69" s="11"/>
      <c r="D69" s="11"/>
      <c r="E69" s="22"/>
      <c r="F69" s="817" t="str">
        <f t="shared" si="2"/>
        <v xml:space="preserve"> </v>
      </c>
      <c r="G69" s="142" t="str">
        <f t="shared" si="3"/>
        <v xml:space="preserve"> </v>
      </c>
      <c r="J69" s="11"/>
    </row>
    <row r="70" spans="1:10" ht="15.75" x14ac:dyDescent="0.25">
      <c r="A70" s="11"/>
      <c r="B70" s="11"/>
      <c r="C70" s="11"/>
      <c r="D70" s="11"/>
      <c r="E70" s="22"/>
      <c r="F70" s="817" t="str">
        <f t="shared" si="2"/>
        <v xml:space="preserve"> </v>
      </c>
      <c r="G70" s="142" t="str">
        <f t="shared" si="3"/>
        <v xml:space="preserve"> </v>
      </c>
      <c r="J70" s="11"/>
    </row>
    <row r="71" spans="1:10" ht="15.75" x14ac:dyDescent="0.25">
      <c r="A71" s="11"/>
      <c r="B71" s="11"/>
      <c r="C71" s="11"/>
      <c r="D71" s="11"/>
      <c r="E71" s="22"/>
      <c r="F71" s="817" t="str">
        <f t="shared" si="2"/>
        <v xml:space="preserve"> </v>
      </c>
      <c r="G71" s="142" t="str">
        <f t="shared" si="3"/>
        <v xml:space="preserve"> </v>
      </c>
      <c r="J71" s="11"/>
    </row>
    <row r="72" spans="1:10" ht="15.75" x14ac:dyDescent="0.25">
      <c r="A72" s="11"/>
      <c r="B72" s="11"/>
      <c r="C72" s="11"/>
      <c r="D72" s="11"/>
      <c r="E72" s="22"/>
      <c r="F72" s="817" t="str">
        <f t="shared" si="2"/>
        <v xml:space="preserve"> </v>
      </c>
      <c r="G72" s="142" t="str">
        <f t="shared" si="3"/>
        <v xml:space="preserve"> </v>
      </c>
      <c r="J72" s="11"/>
    </row>
    <row r="73" spans="1:10" ht="15.75" x14ac:dyDescent="0.25">
      <c r="A73" s="11"/>
      <c r="B73" s="11"/>
      <c r="C73" s="11"/>
      <c r="D73" s="11"/>
      <c r="E73" s="22"/>
      <c r="F73" s="817" t="str">
        <f t="shared" si="2"/>
        <v xml:space="preserve"> </v>
      </c>
      <c r="G73" s="142" t="str">
        <f t="shared" ref="G73:G136" si="4">IFERROR(E73/D73%," ")</f>
        <v xml:space="preserve"> </v>
      </c>
      <c r="J73" s="11"/>
    </row>
    <row r="74" spans="1:10" ht="15.75" x14ac:dyDescent="0.25">
      <c r="A74" s="11"/>
      <c r="B74" s="11"/>
      <c r="C74" s="11"/>
      <c r="D74" s="11"/>
      <c r="E74" s="22"/>
      <c r="F74" s="817" t="str">
        <f t="shared" si="2"/>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xr:uid="{00000000-0004-0000-1B00-000000000000}"/>
  </hyperlinks>
  <pageMargins left="0.70866141732283472" right="0.70866141732283472" top="0.70866141732283472" bottom="0.70866141732283472" header="0.51181102362204722" footer="0.31496062992125984"/>
  <pageSetup paperSize="9" scale="96" orientation="portrait" r:id="rId1"/>
  <headerFooter alignWithMargins="0">
    <oddFooter>&amp;L&amp;"Arial Narrow,Normál"&amp;8&amp;F/KM-AI-03&amp;C&amp;"Arial Narrow,Normál"&amp;8&amp;P/&amp;N&amp;R&amp;"Arial Narrow,Normál"&amp;8DigitAudit/Beszámoló</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Munka28">
    <pageSetUpPr fitToPage="1"/>
  </sheetPr>
  <dimension ref="A1:S108"/>
  <sheetViews>
    <sheetView showGridLines="0" zoomScaleNormal="100" workbookViewId="0"/>
  </sheetViews>
  <sheetFormatPr defaultRowHeight="16.5" x14ac:dyDescent="0.3"/>
  <cols>
    <col min="1" max="1" width="9" style="52"/>
    <col min="2" max="2" width="18" style="52" customWidth="1"/>
    <col min="3" max="11" width="9.125" style="52" bestFit="1" customWidth="1"/>
    <col min="12" max="12" width="15.375" style="52" customWidth="1"/>
    <col min="13" max="13" width="11.625" style="52" customWidth="1"/>
    <col min="14" max="16384" width="9" style="52"/>
  </cols>
  <sheetData>
    <row r="1" spans="1:19" s="197" customFormat="1" ht="16.5" customHeight="1" x14ac:dyDescent="0.25">
      <c r="A1" s="80" t="s">
        <v>115</v>
      </c>
      <c r="B1" s="53"/>
      <c r="C1" s="53"/>
      <c r="D1" s="53"/>
      <c r="E1" s="53"/>
      <c r="F1" s="53"/>
      <c r="G1" s="53"/>
      <c r="H1" s="53"/>
      <c r="I1" s="53"/>
      <c r="J1" s="53"/>
      <c r="K1" s="53"/>
      <c r="L1" s="53"/>
    </row>
    <row r="2" spans="1:19" s="197" customFormat="1" ht="16.5" customHeight="1" x14ac:dyDescent="0.3">
      <c r="A2" s="134"/>
      <c r="B2" s="134"/>
      <c r="C2" s="134"/>
      <c r="D2" s="803" t="str">
        <f>N15</f>
        <v>Ide írja az egyeztetés / vizsgálat szöveges értékelését</v>
      </c>
      <c r="E2" s="803" t="str">
        <f>N17</f>
        <v>Ide írja a következtetés szövegét</v>
      </c>
      <c r="F2" s="134"/>
      <c r="G2" s="134"/>
      <c r="H2" s="134"/>
      <c r="I2" s="134"/>
      <c r="J2" s="134"/>
      <c r="K2" s="134"/>
      <c r="L2" s="134"/>
      <c r="M2" s="48" t="s">
        <v>32</v>
      </c>
    </row>
    <row r="3" spans="1:19" s="197" customFormat="1" ht="16.5" customHeight="1" x14ac:dyDescent="0.25">
      <c r="A3" s="53"/>
      <c r="B3" s="53"/>
      <c r="C3" s="53"/>
      <c r="D3" s="53"/>
      <c r="E3" s="195" t="s">
        <v>215</v>
      </c>
      <c r="F3" s="53"/>
      <c r="G3" s="53"/>
      <c r="H3" s="53"/>
      <c r="I3" s="53"/>
      <c r="J3" s="53"/>
      <c r="K3" s="53"/>
      <c r="L3" s="53"/>
      <c r="M3" s="730" t="s">
        <v>34</v>
      </c>
      <c r="N3" s="545" t="s">
        <v>34</v>
      </c>
    </row>
    <row r="4" spans="1:19" ht="16.5" customHeight="1" x14ac:dyDescent="0.3">
      <c r="A4" s="134" t="s">
        <v>515</v>
      </c>
      <c r="B4" s="47"/>
      <c r="C4" s="47"/>
      <c r="D4" s="47"/>
      <c r="E4" s="47"/>
      <c r="F4" s="47"/>
      <c r="G4" s="47"/>
      <c r="H4" s="47"/>
      <c r="I4" s="47"/>
      <c r="J4" s="47"/>
      <c r="K4" s="47"/>
      <c r="L4" s="47"/>
      <c r="M4" s="76" t="s">
        <v>113</v>
      </c>
      <c r="N4" s="545" t="s">
        <v>151</v>
      </c>
    </row>
    <row r="5" spans="1:19" ht="16.5" customHeight="1" x14ac:dyDescent="0.3">
      <c r="A5" s="123">
        <f>Alapa!C17</f>
        <v>0</v>
      </c>
      <c r="B5" s="130"/>
      <c r="C5" s="130"/>
      <c r="D5" s="130"/>
      <c r="E5" s="130"/>
      <c r="F5" s="123" t="s">
        <v>1</v>
      </c>
      <c r="G5" s="769">
        <f>Alapa!C15</f>
        <v>0</v>
      </c>
      <c r="H5" s="125"/>
      <c r="I5" s="125"/>
      <c r="J5" s="146"/>
      <c r="K5" s="146"/>
      <c r="L5" s="131"/>
      <c r="M5" s="76" t="s">
        <v>114</v>
      </c>
      <c r="N5" s="545" t="s">
        <v>78</v>
      </c>
    </row>
    <row r="6" spans="1:19" ht="16.5" customHeight="1" x14ac:dyDescent="0.3">
      <c r="A6" s="128" t="str">
        <f>"Fordulónap: "&amp;Alapa!C12</f>
        <v xml:space="preserve">Fordulónap: </v>
      </c>
      <c r="B6" s="147"/>
      <c r="C6" s="147"/>
      <c r="D6" s="147"/>
      <c r="E6" s="147"/>
      <c r="F6" s="128" t="s">
        <v>2</v>
      </c>
      <c r="G6" s="554" t="str">
        <f>IFERROR(VLOOKUP(N8,Alapa!$K$2:$M$11,3),"")</f>
        <v/>
      </c>
      <c r="H6" s="439"/>
      <c r="I6" s="123" t="s">
        <v>10</v>
      </c>
      <c r="J6" s="124" t="str">
        <f>IF(Alapa!$M$2=0," ",Alapa!$M$2)</f>
        <v xml:space="preserve"> </v>
      </c>
      <c r="K6" s="124"/>
      <c r="L6" s="131"/>
      <c r="M6" s="76" t="s">
        <v>115</v>
      </c>
      <c r="N6" s="545" t="s">
        <v>505</v>
      </c>
    </row>
    <row r="7" spans="1:19" ht="16.5" customHeight="1" thickBot="1" x14ac:dyDescent="0.35">
      <c r="A7" s="143"/>
      <c r="B7" s="143"/>
      <c r="C7" s="143"/>
      <c r="D7" s="143"/>
      <c r="E7" s="143"/>
      <c r="F7" s="143"/>
      <c r="G7" s="143"/>
      <c r="H7" s="143"/>
      <c r="I7" s="143"/>
      <c r="J7" s="143"/>
      <c r="K7" s="143"/>
      <c r="L7" s="143"/>
      <c r="M7" s="76" t="s">
        <v>116</v>
      </c>
      <c r="N7" s="545" t="s">
        <v>506</v>
      </c>
    </row>
    <row r="8" spans="1:19" ht="16.5" customHeight="1" thickBot="1" x14ac:dyDescent="0.35">
      <c r="A8" s="121" t="s">
        <v>519</v>
      </c>
      <c r="B8" s="180"/>
      <c r="C8" s="180"/>
      <c r="D8" s="440"/>
      <c r="E8" s="440"/>
      <c r="F8" s="440"/>
      <c r="G8" s="440"/>
      <c r="H8" s="440"/>
      <c r="I8" s="440"/>
      <c r="J8" s="440"/>
      <c r="K8" s="440"/>
      <c r="L8" s="440"/>
      <c r="M8" s="555" t="s">
        <v>2</v>
      </c>
      <c r="N8" s="673">
        <v>2</v>
      </c>
    </row>
    <row r="9" spans="1:19" ht="27" x14ac:dyDescent="0.3">
      <c r="A9" s="387" t="s">
        <v>228</v>
      </c>
      <c r="B9" s="441" t="s">
        <v>229</v>
      </c>
      <c r="C9" s="441" t="s">
        <v>286</v>
      </c>
      <c r="D9" s="441" t="s">
        <v>217</v>
      </c>
      <c r="E9" s="441" t="s">
        <v>520</v>
      </c>
      <c r="F9" s="441" t="s">
        <v>521</v>
      </c>
      <c r="G9" s="441" t="s">
        <v>522</v>
      </c>
      <c r="H9" s="441" t="s">
        <v>523</v>
      </c>
      <c r="I9" s="441" t="s">
        <v>524</v>
      </c>
      <c r="J9" s="441" t="s">
        <v>220</v>
      </c>
      <c r="K9" s="441" t="s">
        <v>237</v>
      </c>
      <c r="L9" s="442" t="s">
        <v>222</v>
      </c>
    </row>
    <row r="10" spans="1:19" ht="16.5" customHeight="1" x14ac:dyDescent="0.3">
      <c r="A10" s="190">
        <f>COUNT(A$9:$A9)+1</f>
        <v>1</v>
      </c>
      <c r="B10" s="443"/>
      <c r="C10" s="443"/>
      <c r="D10" s="443"/>
      <c r="E10" s="444"/>
      <c r="F10" s="444"/>
      <c r="G10" s="444"/>
      <c r="H10" s="444"/>
      <c r="I10" s="444"/>
      <c r="J10" s="445">
        <f>SUM(E10:I10)</f>
        <v>0</v>
      </c>
      <c r="K10" s="444"/>
      <c r="L10" s="446">
        <f>J10-K10</f>
        <v>0</v>
      </c>
    </row>
    <row r="11" spans="1:19" ht="16.5" customHeight="1" x14ac:dyDescent="0.3">
      <c r="A11" s="190">
        <f>COUNT(A$9:$A10)+1</f>
        <v>2</v>
      </c>
      <c r="B11" s="443"/>
      <c r="C11" s="443"/>
      <c r="D11" s="443"/>
      <c r="E11" s="444"/>
      <c r="F11" s="444"/>
      <c r="G11" s="444"/>
      <c r="H11" s="444"/>
      <c r="I11" s="444"/>
      <c r="J11" s="445">
        <f>SUM(E11:I11)</f>
        <v>0</v>
      </c>
      <c r="K11" s="444"/>
      <c r="L11" s="446">
        <f>J11-K11</f>
        <v>0</v>
      </c>
    </row>
    <row r="12" spans="1:19" ht="16.5" customHeight="1" x14ac:dyDescent="0.3">
      <c r="A12" s="190">
        <f>COUNT(A$9:$A11)+1</f>
        <v>3</v>
      </c>
      <c r="B12" s="443"/>
      <c r="C12" s="443"/>
      <c r="D12" s="443"/>
      <c r="E12" s="444"/>
      <c r="F12" s="444"/>
      <c r="G12" s="444"/>
      <c r="H12" s="444"/>
      <c r="I12" s="444"/>
      <c r="J12" s="445">
        <f>SUM(E12:I12)</f>
        <v>0</v>
      </c>
      <c r="K12" s="444"/>
      <c r="L12" s="446">
        <f>J12-K12</f>
        <v>0</v>
      </c>
    </row>
    <row r="13" spans="1:19" ht="16.5" customHeight="1" x14ac:dyDescent="0.3">
      <c r="A13" s="190">
        <f>COUNT(A$9:$A12)+1</f>
        <v>4</v>
      </c>
      <c r="B13" s="443"/>
      <c r="C13" s="443"/>
      <c r="D13" s="443"/>
      <c r="E13" s="444"/>
      <c r="F13" s="444"/>
      <c r="G13" s="444"/>
      <c r="H13" s="444"/>
      <c r="I13" s="444"/>
      <c r="J13" s="445">
        <f t="shared" ref="J13:J29" si="0">SUM(E13:I13)</f>
        <v>0</v>
      </c>
      <c r="K13" s="444"/>
      <c r="L13" s="446">
        <f t="shared" ref="L13:L29" si="1">J13-K13</f>
        <v>0</v>
      </c>
    </row>
    <row r="14" spans="1:19" ht="16.5" customHeight="1" x14ac:dyDescent="0.3">
      <c r="A14" s="190">
        <f>COUNT(A$9:$A13)+1</f>
        <v>5</v>
      </c>
      <c r="B14" s="443"/>
      <c r="C14" s="443"/>
      <c r="D14" s="443"/>
      <c r="E14" s="444"/>
      <c r="F14" s="444"/>
      <c r="G14" s="444"/>
      <c r="H14" s="444"/>
      <c r="I14" s="444"/>
      <c r="J14" s="445">
        <f t="shared" si="0"/>
        <v>0</v>
      </c>
      <c r="K14" s="444"/>
      <c r="L14" s="446">
        <f t="shared" si="1"/>
        <v>0</v>
      </c>
      <c r="N14" s="15" t="s">
        <v>185</v>
      </c>
      <c r="O14" s="36"/>
      <c r="P14" s="36"/>
      <c r="Q14" s="36"/>
      <c r="R14" s="36"/>
      <c r="S14" s="12"/>
    </row>
    <row r="15" spans="1:19" ht="16.5" customHeight="1" x14ac:dyDescent="0.3">
      <c r="A15" s="190">
        <f>COUNT(A$9:$A14)+1</f>
        <v>6</v>
      </c>
      <c r="B15" s="443"/>
      <c r="C15" s="443"/>
      <c r="D15" s="443"/>
      <c r="E15" s="444"/>
      <c r="F15" s="444"/>
      <c r="G15" s="444"/>
      <c r="H15" s="444"/>
      <c r="I15" s="444"/>
      <c r="J15" s="445">
        <f t="shared" si="0"/>
        <v>0</v>
      </c>
      <c r="K15" s="444"/>
      <c r="L15" s="446">
        <f t="shared" si="1"/>
        <v>0</v>
      </c>
      <c r="N15" s="68" t="s">
        <v>186</v>
      </c>
      <c r="O15" s="23"/>
      <c r="P15" s="23"/>
      <c r="Q15" s="17"/>
      <c r="R15" s="17"/>
      <c r="S15" s="18"/>
    </row>
    <row r="16" spans="1:19" ht="16.5" customHeight="1" x14ac:dyDescent="0.3">
      <c r="A16" s="190">
        <f>COUNT(A$9:$A15)+1</f>
        <v>7</v>
      </c>
      <c r="B16" s="443"/>
      <c r="C16" s="443"/>
      <c r="D16" s="443"/>
      <c r="E16" s="444"/>
      <c r="F16" s="444"/>
      <c r="G16" s="444"/>
      <c r="H16" s="444"/>
      <c r="I16" s="444"/>
      <c r="J16" s="445">
        <f t="shared" si="0"/>
        <v>0</v>
      </c>
      <c r="K16" s="444"/>
      <c r="L16" s="446">
        <f t="shared" si="1"/>
        <v>0</v>
      </c>
      <c r="N16" s="16" t="s">
        <v>4</v>
      </c>
      <c r="O16" s="8"/>
      <c r="P16" s="8"/>
      <c r="Q16" s="7"/>
      <c r="R16" s="7"/>
      <c r="S16" s="12"/>
    </row>
    <row r="17" spans="1:19" ht="16.5" customHeight="1" x14ac:dyDescent="0.3">
      <c r="A17" s="190">
        <f>COUNT(A$9:$A16)+1</f>
        <v>8</v>
      </c>
      <c r="B17" s="443"/>
      <c r="C17" s="443"/>
      <c r="D17" s="443"/>
      <c r="E17" s="444"/>
      <c r="F17" s="444"/>
      <c r="G17" s="444"/>
      <c r="H17" s="444"/>
      <c r="I17" s="444"/>
      <c r="J17" s="445">
        <f t="shared" si="0"/>
        <v>0</v>
      </c>
      <c r="K17" s="444"/>
      <c r="L17" s="446">
        <f t="shared" si="1"/>
        <v>0</v>
      </c>
      <c r="N17" s="68" t="s">
        <v>38</v>
      </c>
      <c r="O17" s="23"/>
      <c r="P17" s="23"/>
      <c r="Q17" s="17"/>
      <c r="R17" s="17"/>
      <c r="S17" s="18"/>
    </row>
    <row r="18" spans="1:19" ht="16.5" customHeight="1" x14ac:dyDescent="0.3">
      <c r="A18" s="190">
        <f>COUNT(A$9:$A17)+1</f>
        <v>9</v>
      </c>
      <c r="B18" s="443"/>
      <c r="C18" s="443"/>
      <c r="D18" s="443"/>
      <c r="E18" s="444"/>
      <c r="F18" s="444"/>
      <c r="G18" s="444"/>
      <c r="H18" s="444"/>
      <c r="I18" s="444"/>
      <c r="J18" s="445">
        <f t="shared" si="0"/>
        <v>0</v>
      </c>
      <c r="K18" s="444"/>
      <c r="L18" s="446">
        <f t="shared" si="1"/>
        <v>0</v>
      </c>
      <c r="N18" s="67"/>
      <c r="O18" s="67"/>
      <c r="P18" s="8"/>
      <c r="Q18" s="7"/>
      <c r="R18" s="7"/>
      <c r="S18" s="12"/>
    </row>
    <row r="19" spans="1:19" ht="16.5" customHeight="1" x14ac:dyDescent="0.3">
      <c r="A19" s="190">
        <f>COUNT(A$9:$A18)+1</f>
        <v>10</v>
      </c>
      <c r="B19" s="443"/>
      <c r="C19" s="443"/>
      <c r="D19" s="443"/>
      <c r="E19" s="444"/>
      <c r="F19" s="444"/>
      <c r="G19" s="444"/>
      <c r="H19" s="444"/>
      <c r="I19" s="444"/>
      <c r="J19" s="445">
        <f t="shared" si="0"/>
        <v>0</v>
      </c>
      <c r="K19" s="444"/>
      <c r="L19" s="446">
        <f t="shared" si="1"/>
        <v>0</v>
      </c>
    </row>
    <row r="20" spans="1:19" ht="16.5" customHeight="1" x14ac:dyDescent="0.3">
      <c r="A20" s="190">
        <f>COUNT(A$9:$A19)+1</f>
        <v>11</v>
      </c>
      <c r="B20" s="443"/>
      <c r="C20" s="443"/>
      <c r="D20" s="443"/>
      <c r="E20" s="444"/>
      <c r="F20" s="444"/>
      <c r="G20" s="444"/>
      <c r="H20" s="444"/>
      <c r="I20" s="444"/>
      <c r="J20" s="445">
        <f t="shared" si="0"/>
        <v>0</v>
      </c>
      <c r="K20" s="444"/>
      <c r="L20" s="446">
        <f t="shared" si="1"/>
        <v>0</v>
      </c>
    </row>
    <row r="21" spans="1:19" ht="16.5" customHeight="1" x14ac:dyDescent="0.3">
      <c r="A21" s="190">
        <f>COUNT(A$9:$A20)+1</f>
        <v>12</v>
      </c>
      <c r="B21" s="443"/>
      <c r="C21" s="443"/>
      <c r="D21" s="443"/>
      <c r="E21" s="444"/>
      <c r="F21" s="444"/>
      <c r="G21" s="444"/>
      <c r="H21" s="444"/>
      <c r="I21" s="444"/>
      <c r="J21" s="445">
        <f t="shared" si="0"/>
        <v>0</v>
      </c>
      <c r="K21" s="444"/>
      <c r="L21" s="446">
        <f t="shared" si="1"/>
        <v>0</v>
      </c>
    </row>
    <row r="22" spans="1:19" ht="16.5" customHeight="1" x14ac:dyDescent="0.3">
      <c r="A22" s="190">
        <f>COUNT(A$9:$A21)+1</f>
        <v>13</v>
      </c>
      <c r="B22" s="443"/>
      <c r="C22" s="443"/>
      <c r="D22" s="443"/>
      <c r="E22" s="444"/>
      <c r="F22" s="444"/>
      <c r="G22" s="444"/>
      <c r="H22" s="444"/>
      <c r="I22" s="444"/>
      <c r="J22" s="445">
        <f t="shared" si="0"/>
        <v>0</v>
      </c>
      <c r="K22" s="444"/>
      <c r="L22" s="446">
        <f t="shared" si="1"/>
        <v>0</v>
      </c>
    </row>
    <row r="23" spans="1:19" ht="16.5" customHeight="1" x14ac:dyDescent="0.3">
      <c r="A23" s="190">
        <f>COUNT(A$9:$A22)+1</f>
        <v>14</v>
      </c>
      <c r="B23" s="443"/>
      <c r="C23" s="443"/>
      <c r="D23" s="443"/>
      <c r="E23" s="444"/>
      <c r="F23" s="444"/>
      <c r="G23" s="444"/>
      <c r="H23" s="444"/>
      <c r="I23" s="444"/>
      <c r="J23" s="445">
        <f t="shared" si="0"/>
        <v>0</v>
      </c>
      <c r="K23" s="444"/>
      <c r="L23" s="446">
        <f t="shared" si="1"/>
        <v>0</v>
      </c>
    </row>
    <row r="24" spans="1:19" ht="16.5" customHeight="1" x14ac:dyDescent="0.3">
      <c r="A24" s="190">
        <f>COUNT(A$9:$A23)+1</f>
        <v>15</v>
      </c>
      <c r="B24" s="443"/>
      <c r="C24" s="443"/>
      <c r="D24" s="443"/>
      <c r="E24" s="444"/>
      <c r="F24" s="444"/>
      <c r="G24" s="444"/>
      <c r="H24" s="444"/>
      <c r="I24" s="444"/>
      <c r="J24" s="445">
        <f t="shared" si="0"/>
        <v>0</v>
      </c>
      <c r="K24" s="444"/>
      <c r="L24" s="446">
        <f t="shared" si="1"/>
        <v>0</v>
      </c>
    </row>
    <row r="25" spans="1:19" ht="16.5" customHeight="1" x14ac:dyDescent="0.3">
      <c r="A25" s="190">
        <f>COUNT(A$9:$A24)+1</f>
        <v>16</v>
      </c>
      <c r="B25" s="443"/>
      <c r="C25" s="443"/>
      <c r="D25" s="443"/>
      <c r="E25" s="444"/>
      <c r="F25" s="444"/>
      <c r="G25" s="444"/>
      <c r="H25" s="444"/>
      <c r="I25" s="444"/>
      <c r="J25" s="445">
        <f t="shared" si="0"/>
        <v>0</v>
      </c>
      <c r="K25" s="444"/>
      <c r="L25" s="446">
        <f t="shared" si="1"/>
        <v>0</v>
      </c>
    </row>
    <row r="26" spans="1:19" ht="16.5" customHeight="1" x14ac:dyDescent="0.3">
      <c r="A26" s="190">
        <f>COUNT(A$9:$A25)+1</f>
        <v>17</v>
      </c>
      <c r="B26" s="443"/>
      <c r="C26" s="443"/>
      <c r="D26" s="443"/>
      <c r="E26" s="444"/>
      <c r="F26" s="444"/>
      <c r="G26" s="444"/>
      <c r="H26" s="444"/>
      <c r="I26" s="444"/>
      <c r="J26" s="445">
        <f t="shared" si="0"/>
        <v>0</v>
      </c>
      <c r="K26" s="444"/>
      <c r="L26" s="446">
        <f t="shared" si="1"/>
        <v>0</v>
      </c>
    </row>
    <row r="27" spans="1:19" ht="16.5" customHeight="1" x14ac:dyDescent="0.3">
      <c r="A27" s="190">
        <f>COUNT(A$9:$A26)+1</f>
        <v>18</v>
      </c>
      <c r="B27" s="443"/>
      <c r="C27" s="443"/>
      <c r="D27" s="443"/>
      <c r="E27" s="444"/>
      <c r="F27" s="444"/>
      <c r="G27" s="444"/>
      <c r="H27" s="444"/>
      <c r="I27" s="444"/>
      <c r="J27" s="445">
        <f t="shared" si="0"/>
        <v>0</v>
      </c>
      <c r="K27" s="444"/>
      <c r="L27" s="446">
        <f t="shared" si="1"/>
        <v>0</v>
      </c>
    </row>
    <row r="28" spans="1:19" ht="16.5" customHeight="1" x14ac:dyDescent="0.3">
      <c r="A28" s="190">
        <f>COUNT(A$9:$A27)+1</f>
        <v>19</v>
      </c>
      <c r="B28" s="443"/>
      <c r="C28" s="443"/>
      <c r="D28" s="443"/>
      <c r="E28" s="444"/>
      <c r="F28" s="444"/>
      <c r="G28" s="444"/>
      <c r="H28" s="444"/>
      <c r="I28" s="444"/>
      <c r="J28" s="445">
        <f t="shared" si="0"/>
        <v>0</v>
      </c>
      <c r="K28" s="444"/>
      <c r="L28" s="446">
        <f t="shared" si="1"/>
        <v>0</v>
      </c>
    </row>
    <row r="29" spans="1:19" ht="16.5" customHeight="1" x14ac:dyDescent="0.3">
      <c r="A29" s="190">
        <f>COUNT(A$9:$A28)+1</f>
        <v>20</v>
      </c>
      <c r="B29" s="443"/>
      <c r="C29" s="443"/>
      <c r="D29" s="443"/>
      <c r="E29" s="444"/>
      <c r="F29" s="444"/>
      <c r="G29" s="444"/>
      <c r="H29" s="444"/>
      <c r="I29" s="444"/>
      <c r="J29" s="445">
        <f t="shared" si="0"/>
        <v>0</v>
      </c>
      <c r="K29" s="444"/>
      <c r="L29" s="446">
        <f t="shared" si="1"/>
        <v>0</v>
      </c>
    </row>
    <row r="30" spans="1:19" ht="16.5" customHeight="1" thickBot="1" x14ac:dyDescent="0.35">
      <c r="A30" s="191" t="s">
        <v>0</v>
      </c>
      <c r="B30" s="447" t="s">
        <v>224</v>
      </c>
      <c r="C30" s="447"/>
      <c r="D30" s="447"/>
      <c r="E30" s="448">
        <f t="shared" ref="E30:L30" si="2">SUM(E10:E29)</f>
        <v>0</v>
      </c>
      <c r="F30" s="448">
        <f t="shared" si="2"/>
        <v>0</v>
      </c>
      <c r="G30" s="448">
        <f t="shared" si="2"/>
        <v>0</v>
      </c>
      <c r="H30" s="448">
        <f t="shared" si="2"/>
        <v>0</v>
      </c>
      <c r="I30" s="448">
        <f t="shared" si="2"/>
        <v>0</v>
      </c>
      <c r="J30" s="448">
        <f t="shared" si="2"/>
        <v>0</v>
      </c>
      <c r="K30" s="448">
        <f t="shared" si="2"/>
        <v>0</v>
      </c>
      <c r="L30" s="449">
        <f t="shared" si="2"/>
        <v>0</v>
      </c>
    </row>
    <row r="31" spans="1:19" ht="16.5" customHeight="1" x14ac:dyDescent="0.3">
      <c r="A31" s="440"/>
      <c r="B31" s="440"/>
      <c r="C31" s="440"/>
      <c r="D31" s="440"/>
      <c r="E31" s="440"/>
      <c r="F31" s="440"/>
      <c r="G31" s="440"/>
      <c r="H31" s="440"/>
      <c r="I31" s="440"/>
      <c r="J31" s="440"/>
      <c r="K31" s="440"/>
      <c r="L31" s="440"/>
    </row>
    <row r="32" spans="1:19" ht="16.5" customHeight="1" thickBot="1" x14ac:dyDescent="0.35">
      <c r="A32" s="121" t="s">
        <v>525</v>
      </c>
      <c r="B32" s="180"/>
      <c r="C32" s="180"/>
      <c r="D32" s="440"/>
      <c r="E32" s="440"/>
      <c r="F32" s="440"/>
      <c r="G32" s="440"/>
      <c r="H32" s="440"/>
      <c r="I32" s="440"/>
      <c r="J32" s="440"/>
      <c r="K32" s="440"/>
      <c r="L32" s="440"/>
    </row>
    <row r="33" spans="1:12" ht="40.5" x14ac:dyDescent="0.3">
      <c r="A33" s="387" t="s">
        <v>228</v>
      </c>
      <c r="B33" s="441" t="s">
        <v>526</v>
      </c>
      <c r="C33" s="441" t="s">
        <v>286</v>
      </c>
      <c r="D33" s="441" t="s">
        <v>527</v>
      </c>
      <c r="E33" s="441" t="s">
        <v>528</v>
      </c>
      <c r="F33" s="441" t="s">
        <v>529</v>
      </c>
      <c r="G33" s="441" t="s">
        <v>530</v>
      </c>
      <c r="H33" s="441" t="s">
        <v>531</v>
      </c>
      <c r="I33" s="441" t="s">
        <v>532</v>
      </c>
      <c r="J33" s="441" t="s">
        <v>533</v>
      </c>
      <c r="K33" s="441" t="s">
        <v>534</v>
      </c>
      <c r="L33" s="450" t="s">
        <v>237</v>
      </c>
    </row>
    <row r="34" spans="1:12" ht="16.5" customHeight="1" x14ac:dyDescent="0.3">
      <c r="A34" s="190">
        <f>COUNT(A$33:$A33)+1</f>
        <v>1</v>
      </c>
      <c r="B34" s="443"/>
      <c r="C34" s="443"/>
      <c r="D34" s="444"/>
      <c r="E34" s="444"/>
      <c r="F34" s="445">
        <f t="shared" ref="F34:F43" si="3">+E34-D34</f>
        <v>0</v>
      </c>
      <c r="G34" s="444"/>
      <c r="H34" s="445">
        <f t="shared" ref="H34:H43" si="4">+F34-G34</f>
        <v>0</v>
      </c>
      <c r="I34" s="444"/>
      <c r="J34" s="444"/>
      <c r="K34" s="445">
        <f t="shared" ref="K34:K43" si="5">+H34-I34</f>
        <v>0</v>
      </c>
      <c r="L34" s="451"/>
    </row>
    <row r="35" spans="1:12" ht="16.5" customHeight="1" x14ac:dyDescent="0.3">
      <c r="A35" s="190">
        <f>COUNT(A$33:$A34)+1</f>
        <v>2</v>
      </c>
      <c r="B35" s="443"/>
      <c r="C35" s="443"/>
      <c r="D35" s="444"/>
      <c r="E35" s="444"/>
      <c r="F35" s="445">
        <f t="shared" si="3"/>
        <v>0</v>
      </c>
      <c r="G35" s="444"/>
      <c r="H35" s="445">
        <f t="shared" si="4"/>
        <v>0</v>
      </c>
      <c r="I35" s="444"/>
      <c r="J35" s="444"/>
      <c r="K35" s="445">
        <f t="shared" si="5"/>
        <v>0</v>
      </c>
      <c r="L35" s="451"/>
    </row>
    <row r="36" spans="1:12" x14ac:dyDescent="0.3">
      <c r="A36" s="190">
        <f>COUNT(A$33:$A35)+1</f>
        <v>3</v>
      </c>
      <c r="B36" s="443"/>
      <c r="C36" s="443"/>
      <c r="D36" s="444"/>
      <c r="E36" s="444"/>
      <c r="F36" s="445">
        <f t="shared" si="3"/>
        <v>0</v>
      </c>
      <c r="G36" s="444"/>
      <c r="H36" s="445">
        <f t="shared" si="4"/>
        <v>0</v>
      </c>
      <c r="I36" s="444"/>
      <c r="J36" s="444"/>
      <c r="K36" s="445">
        <f t="shared" si="5"/>
        <v>0</v>
      </c>
      <c r="L36" s="451"/>
    </row>
    <row r="37" spans="1:12" ht="16.5" customHeight="1" x14ac:dyDescent="0.3">
      <c r="A37" s="190">
        <f>COUNT(A$33:$A36)+1</f>
        <v>4</v>
      </c>
      <c r="B37" s="443"/>
      <c r="C37" s="443"/>
      <c r="D37" s="444"/>
      <c r="E37" s="444"/>
      <c r="F37" s="445">
        <f t="shared" si="3"/>
        <v>0</v>
      </c>
      <c r="G37" s="444"/>
      <c r="H37" s="445">
        <f t="shared" si="4"/>
        <v>0</v>
      </c>
      <c r="I37" s="444"/>
      <c r="J37" s="444"/>
      <c r="K37" s="445">
        <f t="shared" si="5"/>
        <v>0</v>
      </c>
      <c r="L37" s="451"/>
    </row>
    <row r="38" spans="1:12" ht="16.5" customHeight="1" x14ac:dyDescent="0.3">
      <c r="A38" s="190">
        <f>COUNT(A$33:$A37)+1</f>
        <v>5</v>
      </c>
      <c r="B38" s="443"/>
      <c r="C38" s="443"/>
      <c r="D38" s="444"/>
      <c r="E38" s="444"/>
      <c r="F38" s="445">
        <f t="shared" si="3"/>
        <v>0</v>
      </c>
      <c r="G38" s="444"/>
      <c r="H38" s="445">
        <f t="shared" si="4"/>
        <v>0</v>
      </c>
      <c r="I38" s="444"/>
      <c r="J38" s="444"/>
      <c r="K38" s="445">
        <f t="shared" si="5"/>
        <v>0</v>
      </c>
      <c r="L38" s="451"/>
    </row>
    <row r="39" spans="1:12" ht="16.5" customHeight="1" x14ac:dyDescent="0.3">
      <c r="A39" s="190">
        <f>COUNT(A$33:$A38)+1</f>
        <v>6</v>
      </c>
      <c r="B39" s="443"/>
      <c r="C39" s="443"/>
      <c r="D39" s="444"/>
      <c r="E39" s="444"/>
      <c r="F39" s="445">
        <f t="shared" si="3"/>
        <v>0</v>
      </c>
      <c r="G39" s="444"/>
      <c r="H39" s="445">
        <f t="shared" si="4"/>
        <v>0</v>
      </c>
      <c r="I39" s="444"/>
      <c r="J39" s="444"/>
      <c r="K39" s="445">
        <f t="shared" si="5"/>
        <v>0</v>
      </c>
      <c r="L39" s="451"/>
    </row>
    <row r="40" spans="1:12" ht="16.5" customHeight="1" x14ac:dyDescent="0.3">
      <c r="A40" s="190">
        <f>COUNT(A$33:$A39)+1</f>
        <v>7</v>
      </c>
      <c r="B40" s="443"/>
      <c r="C40" s="443"/>
      <c r="D40" s="444"/>
      <c r="E40" s="444"/>
      <c r="F40" s="445">
        <f t="shared" si="3"/>
        <v>0</v>
      </c>
      <c r="G40" s="444"/>
      <c r="H40" s="445">
        <f t="shared" si="4"/>
        <v>0</v>
      </c>
      <c r="I40" s="444"/>
      <c r="J40" s="444"/>
      <c r="K40" s="445">
        <f t="shared" si="5"/>
        <v>0</v>
      </c>
      <c r="L40" s="451"/>
    </row>
    <row r="41" spans="1:12" ht="16.5" customHeight="1" x14ac:dyDescent="0.3">
      <c r="A41" s="190">
        <f>COUNT(A$33:$A40)+1</f>
        <v>8</v>
      </c>
      <c r="B41" s="443"/>
      <c r="C41" s="443"/>
      <c r="D41" s="444"/>
      <c r="E41" s="444"/>
      <c r="F41" s="445">
        <f t="shared" si="3"/>
        <v>0</v>
      </c>
      <c r="G41" s="444"/>
      <c r="H41" s="445">
        <f t="shared" si="4"/>
        <v>0</v>
      </c>
      <c r="I41" s="444"/>
      <c r="J41" s="444"/>
      <c r="K41" s="445">
        <f t="shared" si="5"/>
        <v>0</v>
      </c>
      <c r="L41" s="451"/>
    </row>
    <row r="42" spans="1:12" ht="16.5" customHeight="1" x14ac:dyDescent="0.3">
      <c r="A42" s="190">
        <f>COUNT(A$33:$A41)+1</f>
        <v>9</v>
      </c>
      <c r="B42" s="443"/>
      <c r="C42" s="443"/>
      <c r="D42" s="444"/>
      <c r="E42" s="444"/>
      <c r="F42" s="445">
        <f t="shared" si="3"/>
        <v>0</v>
      </c>
      <c r="G42" s="444"/>
      <c r="H42" s="445">
        <f t="shared" si="4"/>
        <v>0</v>
      </c>
      <c r="I42" s="444"/>
      <c r="J42" s="444"/>
      <c r="K42" s="445">
        <f t="shared" si="5"/>
        <v>0</v>
      </c>
      <c r="L42" s="451"/>
    </row>
    <row r="43" spans="1:12" ht="16.5" customHeight="1" x14ac:dyDescent="0.3">
      <c r="A43" s="190">
        <f>COUNT(A$33:$A42)+1</f>
        <v>10</v>
      </c>
      <c r="B43" s="443"/>
      <c r="C43" s="443"/>
      <c r="D43" s="444"/>
      <c r="E43" s="444"/>
      <c r="F43" s="445">
        <f t="shared" si="3"/>
        <v>0</v>
      </c>
      <c r="G43" s="444"/>
      <c r="H43" s="445">
        <f t="shared" si="4"/>
        <v>0</v>
      </c>
      <c r="I43" s="444"/>
      <c r="J43" s="444"/>
      <c r="K43" s="445">
        <f t="shared" si="5"/>
        <v>0</v>
      </c>
      <c r="L43" s="451"/>
    </row>
    <row r="44" spans="1:12" ht="16.5" customHeight="1" thickBot="1" x14ac:dyDescent="0.35">
      <c r="A44" s="191" t="s">
        <v>0</v>
      </c>
      <c r="B44" s="447" t="s">
        <v>224</v>
      </c>
      <c r="C44" s="447"/>
      <c r="D44" s="448">
        <f t="shared" ref="D44:I44" si="6">SUM(D34:D43)</f>
        <v>0</v>
      </c>
      <c r="E44" s="448">
        <f t="shared" si="6"/>
        <v>0</v>
      </c>
      <c r="F44" s="448">
        <f t="shared" si="6"/>
        <v>0</v>
      </c>
      <c r="G44" s="448">
        <f t="shared" si="6"/>
        <v>0</v>
      </c>
      <c r="H44" s="448">
        <f t="shared" si="6"/>
        <v>0</v>
      </c>
      <c r="I44" s="448">
        <f t="shared" si="6"/>
        <v>0</v>
      </c>
      <c r="J44" s="452" t="s">
        <v>0</v>
      </c>
      <c r="K44" s="448">
        <f>SUM(K34:K43)</f>
        <v>0</v>
      </c>
      <c r="L44" s="449">
        <f>SUM(L34:L43)</f>
        <v>0</v>
      </c>
    </row>
    <row r="45" spans="1:12" ht="22.5" customHeight="1" x14ac:dyDescent="0.3">
      <c r="A45" s="453" t="s">
        <v>535</v>
      </c>
      <c r="B45" s="454"/>
      <c r="C45" s="454"/>
      <c r="D45" s="454"/>
      <c r="E45" s="454"/>
      <c r="F45" s="454"/>
      <c r="G45" s="454"/>
      <c r="H45" s="454"/>
      <c r="I45" s="454"/>
      <c r="J45" s="454"/>
      <c r="K45" s="454"/>
      <c r="L45" s="454"/>
    </row>
    <row r="46" spans="1:12" ht="16.5" customHeight="1" thickBot="1" x14ac:dyDescent="0.35">
      <c r="A46" s="121" t="s">
        <v>227</v>
      </c>
      <c r="B46" s="180"/>
      <c r="C46" s="180"/>
      <c r="D46" s="180"/>
      <c r="E46" s="180"/>
      <c r="F46" s="180"/>
      <c r="G46" s="180"/>
      <c r="H46" s="180"/>
      <c r="I46" s="180"/>
      <c r="J46" s="180"/>
      <c r="K46" s="180"/>
      <c r="L46" s="181" t="s">
        <v>0</v>
      </c>
    </row>
    <row r="47" spans="1:12" ht="54" x14ac:dyDescent="0.3">
      <c r="A47" s="182" t="s">
        <v>228</v>
      </c>
      <c r="B47" s="183" t="s">
        <v>229</v>
      </c>
      <c r="C47" s="441" t="s">
        <v>286</v>
      </c>
      <c r="D47" s="183" t="s">
        <v>230</v>
      </c>
      <c r="E47" s="183" t="s">
        <v>231</v>
      </c>
      <c r="F47" s="183" t="s">
        <v>232</v>
      </c>
      <c r="G47" s="183" t="s">
        <v>233</v>
      </c>
      <c r="H47" s="183" t="s">
        <v>234</v>
      </c>
      <c r="I47" s="183" t="s">
        <v>235</v>
      </c>
      <c r="J47" s="183" t="s">
        <v>236</v>
      </c>
      <c r="K47" s="183" t="s">
        <v>237</v>
      </c>
      <c r="L47" s="184" t="s">
        <v>238</v>
      </c>
    </row>
    <row r="48" spans="1:12" ht="16.5" customHeight="1" x14ac:dyDescent="0.3">
      <c r="A48" s="190">
        <f>COUNT(A$47:$A47)+1</f>
        <v>1</v>
      </c>
      <c r="B48" s="186"/>
      <c r="C48" s="186"/>
      <c r="D48" s="383"/>
      <c r="E48" s="383"/>
      <c r="F48" s="383"/>
      <c r="G48" s="187">
        <f>D48-F48-E48</f>
        <v>0</v>
      </c>
      <c r="H48" s="382"/>
      <c r="I48" s="382"/>
      <c r="J48" s="382"/>
      <c r="K48" s="188">
        <f>H48-I48+J48</f>
        <v>0</v>
      </c>
      <c r="L48" s="189">
        <f t="shared" ref="L48:L53" si="7">IF(G48=0,0,IF(K48=0,0,IF(K48=0,0,K48/G48%)))</f>
        <v>0</v>
      </c>
    </row>
    <row r="49" spans="1:12" ht="16.5" customHeight="1" x14ac:dyDescent="0.3">
      <c r="A49" s="190">
        <f>COUNT(A$47:$A48)+1</f>
        <v>2</v>
      </c>
      <c r="B49" s="186"/>
      <c r="C49" s="186"/>
      <c r="D49" s="383"/>
      <c r="E49" s="383"/>
      <c r="F49" s="383"/>
      <c r="G49" s="187">
        <f>D49-F49-E49</f>
        <v>0</v>
      </c>
      <c r="H49" s="382"/>
      <c r="I49" s="382"/>
      <c r="J49" s="382"/>
      <c r="K49" s="188">
        <f>H49-I49+J49</f>
        <v>0</v>
      </c>
      <c r="L49" s="189">
        <f t="shared" si="7"/>
        <v>0</v>
      </c>
    </row>
    <row r="50" spans="1:12" ht="16.5" customHeight="1" x14ac:dyDescent="0.3">
      <c r="A50" s="190">
        <f>COUNT(A$47:$A49)+1</f>
        <v>3</v>
      </c>
      <c r="B50" s="186"/>
      <c r="C50" s="186"/>
      <c r="D50" s="383"/>
      <c r="E50" s="383"/>
      <c r="F50" s="383"/>
      <c r="G50" s="187">
        <f>D50-F50-E50</f>
        <v>0</v>
      </c>
      <c r="H50" s="382"/>
      <c r="I50" s="382"/>
      <c r="J50" s="382"/>
      <c r="K50" s="188">
        <f>H50-I50+J50</f>
        <v>0</v>
      </c>
      <c r="L50" s="189">
        <f t="shared" si="7"/>
        <v>0</v>
      </c>
    </row>
    <row r="51" spans="1:12" ht="16.5" customHeight="1" x14ac:dyDescent="0.3">
      <c r="A51" s="190">
        <f>COUNT(A$47:$A50)+1</f>
        <v>4</v>
      </c>
      <c r="B51" s="186"/>
      <c r="C51" s="186"/>
      <c r="D51" s="383"/>
      <c r="E51" s="383"/>
      <c r="F51" s="383"/>
      <c r="G51" s="187">
        <f>D51-F51-E51</f>
        <v>0</v>
      </c>
      <c r="H51" s="382"/>
      <c r="I51" s="382"/>
      <c r="J51" s="382"/>
      <c r="K51" s="188">
        <f>H51-I51+J51</f>
        <v>0</v>
      </c>
      <c r="L51" s="189">
        <f t="shared" si="7"/>
        <v>0</v>
      </c>
    </row>
    <row r="52" spans="1:12" ht="16.5" customHeight="1" x14ac:dyDescent="0.3">
      <c r="A52" s="190">
        <f>COUNT(A$47:$A51)+1</f>
        <v>5</v>
      </c>
      <c r="B52" s="186"/>
      <c r="C52" s="186"/>
      <c r="D52" s="383"/>
      <c r="E52" s="383"/>
      <c r="F52" s="383"/>
      <c r="G52" s="187">
        <f>D52-F52-E52</f>
        <v>0</v>
      </c>
      <c r="H52" s="382"/>
      <c r="I52" s="382"/>
      <c r="J52" s="382"/>
      <c r="K52" s="188">
        <f>H52-I52+J52</f>
        <v>0</v>
      </c>
      <c r="L52" s="189">
        <f t="shared" si="7"/>
        <v>0</v>
      </c>
    </row>
    <row r="53" spans="1:12" ht="16.5" customHeight="1" thickBot="1" x14ac:dyDescent="0.35">
      <c r="A53" s="191"/>
      <c r="B53" s="192" t="s">
        <v>224</v>
      </c>
      <c r="C53" s="192"/>
      <c r="D53" s="193">
        <f t="shared" ref="D53:K53" si="8">SUM(D48:D52)</f>
        <v>0</v>
      </c>
      <c r="E53" s="193">
        <f t="shared" si="8"/>
        <v>0</v>
      </c>
      <c r="F53" s="193">
        <f t="shared" si="8"/>
        <v>0</v>
      </c>
      <c r="G53" s="193">
        <f t="shared" si="8"/>
        <v>0</v>
      </c>
      <c r="H53" s="193">
        <f t="shared" si="8"/>
        <v>0</v>
      </c>
      <c r="I53" s="193">
        <f t="shared" si="8"/>
        <v>0</v>
      </c>
      <c r="J53" s="193">
        <f t="shared" si="8"/>
        <v>0</v>
      </c>
      <c r="K53" s="193">
        <f t="shared" si="8"/>
        <v>0</v>
      </c>
      <c r="L53" s="194">
        <f t="shared" si="7"/>
        <v>0</v>
      </c>
    </row>
    <row r="54" spans="1:12" ht="16.5" customHeight="1" x14ac:dyDescent="0.3"/>
    <row r="55" spans="1:12" ht="16.5" customHeight="1" x14ac:dyDescent="0.3"/>
    <row r="56" spans="1:12" ht="16.5" customHeight="1" x14ac:dyDescent="0.3"/>
    <row r="57" spans="1:12" ht="16.5" customHeight="1" x14ac:dyDescent="0.3"/>
    <row r="58" spans="1:12" ht="16.5" customHeight="1" x14ac:dyDescent="0.3"/>
    <row r="59" spans="1:12" ht="16.5" customHeight="1" x14ac:dyDescent="0.3"/>
    <row r="60" spans="1:12" ht="16.5" customHeight="1" x14ac:dyDescent="0.3"/>
    <row r="61" spans="1:12" ht="16.5" customHeight="1" x14ac:dyDescent="0.3"/>
    <row r="62" spans="1:12" ht="16.5" customHeight="1" x14ac:dyDescent="0.3"/>
    <row r="63" spans="1:12" ht="16.5" customHeight="1" x14ac:dyDescent="0.3"/>
    <row r="64" spans="1:12"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sheetData>
  <hyperlinks>
    <hyperlink ref="M3" location="Tartalom!A1" display="Tartalom" xr:uid="{00000000-0004-0000-1C00-000000000000}"/>
  </hyperlinks>
  <pageMargins left="0.70866141732283472" right="0.70866141732283472" top="0.62992125984251968" bottom="0.51181102362204722" header="0.31496062992125984" footer="0.31496062992125984"/>
  <pageSetup paperSize="9" fitToHeight="5" orientation="landscape" verticalDpi="300" r:id="rId1"/>
  <headerFooter>
    <oddFooter>&amp;L&amp;"Arial Narrow,Normál"&amp;8&amp;F/&amp;A&amp;C&amp;"Arial Narrow,Normál"&amp;8&amp;P/&amp;N&amp;R&amp;"Arial Narrow,Normál"&amp;8DigitAudit/Beszámoló</oddFooter>
  </headerFooter>
  <rowBreaks count="1" manualBreakCount="1">
    <brk id="30" max="11"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Munka29"/>
  <dimension ref="A1:R145"/>
  <sheetViews>
    <sheetView showGridLines="0" zoomScaleNormal="100" workbookViewId="0"/>
  </sheetViews>
  <sheetFormatPr defaultRowHeight="16.5" x14ac:dyDescent="0.3"/>
  <cols>
    <col min="1" max="1" width="9" style="52"/>
    <col min="2" max="2" width="18" style="52" customWidth="1"/>
    <col min="3" max="11" width="9.125" style="52" bestFit="1" customWidth="1"/>
    <col min="12" max="12" width="15.5" style="52" customWidth="1"/>
    <col min="13" max="16384" width="9" style="52"/>
  </cols>
  <sheetData>
    <row r="1" spans="1:18" s="197" customFormat="1" ht="16.5" customHeight="1" x14ac:dyDescent="0.25">
      <c r="A1" s="80" t="s">
        <v>116</v>
      </c>
      <c r="B1" s="53"/>
      <c r="C1" s="53"/>
      <c r="D1" s="53"/>
      <c r="E1" s="53"/>
      <c r="F1" s="53"/>
      <c r="G1" s="53"/>
      <c r="H1" s="53"/>
      <c r="I1" s="53"/>
      <c r="J1" s="53"/>
      <c r="K1" s="53"/>
    </row>
    <row r="2" spans="1:18" s="197" customFormat="1" ht="16.5" customHeight="1" x14ac:dyDescent="0.3">
      <c r="A2" s="134"/>
      <c r="B2" s="134"/>
      <c r="C2" s="134"/>
      <c r="D2" s="803" t="str">
        <f>M15</f>
        <v>Ide írja az egyeztetés / vizsgálat szöveges értékelését</v>
      </c>
      <c r="E2" s="803" t="str">
        <f>M17</f>
        <v>Ide írja a következtetés szövegét</v>
      </c>
      <c r="F2" s="134"/>
      <c r="G2" s="134"/>
      <c r="H2" s="134"/>
      <c r="I2" s="134"/>
      <c r="J2" s="134"/>
      <c r="K2" s="134"/>
      <c r="L2" s="48" t="s">
        <v>32</v>
      </c>
    </row>
    <row r="3" spans="1:18" s="197" customFormat="1" ht="16.5" customHeight="1" x14ac:dyDescent="0.25">
      <c r="A3" s="53"/>
      <c r="B3" s="53"/>
      <c r="C3" s="53"/>
      <c r="D3" s="53"/>
      <c r="E3" s="195" t="s">
        <v>215</v>
      </c>
      <c r="F3" s="53"/>
      <c r="G3" s="53"/>
      <c r="H3" s="53"/>
      <c r="I3" s="53"/>
      <c r="J3" s="53"/>
      <c r="K3" s="53"/>
      <c r="L3" s="730" t="s">
        <v>34</v>
      </c>
      <c r="M3" s="545" t="s">
        <v>34</v>
      </c>
    </row>
    <row r="4" spans="1:18" ht="16.5" customHeight="1" x14ac:dyDescent="0.3">
      <c r="A4" s="134" t="s">
        <v>516</v>
      </c>
      <c r="B4" s="47"/>
      <c r="C4" s="47"/>
      <c r="D4" s="47"/>
      <c r="E4" s="47"/>
      <c r="F4" s="47"/>
      <c r="G4" s="47"/>
      <c r="H4" s="47"/>
      <c r="I4" s="47"/>
      <c r="J4" s="47"/>
      <c r="K4" s="47"/>
      <c r="L4" s="76" t="s">
        <v>113</v>
      </c>
      <c r="M4" s="545" t="s">
        <v>151</v>
      </c>
    </row>
    <row r="5" spans="1:18" ht="16.5" customHeight="1" x14ac:dyDescent="0.3">
      <c r="A5" s="123">
        <f>Alapa!C17</f>
        <v>0</v>
      </c>
      <c r="B5" s="130"/>
      <c r="C5" s="130"/>
      <c r="D5" s="130"/>
      <c r="E5" s="130"/>
      <c r="F5" s="123" t="s">
        <v>1</v>
      </c>
      <c r="G5" s="769">
        <f>Alapa!C15</f>
        <v>0</v>
      </c>
      <c r="H5" s="125"/>
      <c r="I5" s="125"/>
      <c r="J5" s="146"/>
      <c r="K5" s="131"/>
      <c r="L5" s="76" t="s">
        <v>114</v>
      </c>
      <c r="M5" s="545" t="s">
        <v>78</v>
      </c>
    </row>
    <row r="6" spans="1:18" ht="16.5" customHeight="1" x14ac:dyDescent="0.3">
      <c r="A6" s="128" t="str">
        <f>"Fordulónap: "&amp;Alapa!C12</f>
        <v xml:space="preserve">Fordulónap: </v>
      </c>
      <c r="B6" s="147"/>
      <c r="C6" s="147"/>
      <c r="D6" s="147"/>
      <c r="E6" s="147"/>
      <c r="F6" s="128" t="s">
        <v>2</v>
      </c>
      <c r="G6" s="554" t="str">
        <f>IFERROR(VLOOKUP(M8,Alapa!$K$2:$M$11,3),"")</f>
        <v/>
      </c>
      <c r="H6" s="439"/>
      <c r="I6" s="123" t="s">
        <v>10</v>
      </c>
      <c r="J6" s="124" t="str">
        <f>IF(Alapa!$M$2=0," ",Alapa!$M$2)</f>
        <v xml:space="preserve"> </v>
      </c>
      <c r="K6" s="131"/>
      <c r="L6" s="76" t="s">
        <v>115</v>
      </c>
      <c r="M6" s="545" t="s">
        <v>505</v>
      </c>
    </row>
    <row r="7" spans="1:18" ht="16.5" customHeight="1" thickBot="1" x14ac:dyDescent="0.35">
      <c r="A7" s="143"/>
      <c r="B7" s="143"/>
      <c r="C7" s="143"/>
      <c r="D7" s="143"/>
      <c r="E7" s="143"/>
      <c r="F7" s="143"/>
      <c r="G7" s="143"/>
      <c r="H7" s="143"/>
      <c r="I7" s="143"/>
      <c r="J7" s="143"/>
      <c r="K7" s="143"/>
      <c r="L7" s="76" t="s">
        <v>116</v>
      </c>
      <c r="M7" s="545" t="s">
        <v>506</v>
      </c>
    </row>
    <row r="8" spans="1:18" ht="16.5" customHeight="1" thickBot="1" x14ac:dyDescent="0.35">
      <c r="A8" s="455" t="s">
        <v>536</v>
      </c>
      <c r="B8" s="456"/>
      <c r="C8" s="456"/>
      <c r="D8" s="456"/>
      <c r="E8" s="456"/>
      <c r="F8" s="456"/>
      <c r="G8" s="456"/>
      <c r="H8" s="456"/>
      <c r="I8" s="456"/>
      <c r="J8" s="456"/>
      <c r="K8" s="440"/>
      <c r="L8" s="555" t="s">
        <v>2</v>
      </c>
      <c r="M8" s="673">
        <v>2</v>
      </c>
    </row>
    <row r="9" spans="1:18" ht="38.25" x14ac:dyDescent="0.3">
      <c r="A9" s="457" t="s">
        <v>382</v>
      </c>
      <c r="B9" s="257" t="s">
        <v>537</v>
      </c>
      <c r="C9" s="151" t="s">
        <v>287</v>
      </c>
      <c r="D9" s="151" t="s">
        <v>288</v>
      </c>
      <c r="E9" s="151" t="s">
        <v>289</v>
      </c>
      <c r="F9" s="151" t="s">
        <v>538</v>
      </c>
      <c r="G9" s="151" t="s">
        <v>539</v>
      </c>
      <c r="H9" s="151" t="s">
        <v>290</v>
      </c>
      <c r="I9" s="151" t="s">
        <v>291</v>
      </c>
      <c r="J9" s="152" t="s">
        <v>540</v>
      </c>
      <c r="K9" s="440"/>
    </row>
    <row r="10" spans="1:18" ht="16.5" customHeight="1" x14ac:dyDescent="0.3">
      <c r="A10" s="190">
        <f>COUNT(A$9:$A9)+1</f>
        <v>1</v>
      </c>
      <c r="B10" s="260"/>
      <c r="C10" s="290"/>
      <c r="D10" s="160"/>
      <c r="E10" s="160"/>
      <c r="F10" s="168">
        <f>D10-E10</f>
        <v>0</v>
      </c>
      <c r="G10" s="160"/>
      <c r="H10" s="168">
        <f>F10-G10</f>
        <v>0</v>
      </c>
      <c r="I10" s="160"/>
      <c r="J10" s="458"/>
      <c r="K10" s="440"/>
    </row>
    <row r="11" spans="1:18" ht="16.5" customHeight="1" x14ac:dyDescent="0.3">
      <c r="A11" s="190">
        <f>COUNT(A$9:$A10)+1</f>
        <v>2</v>
      </c>
      <c r="B11" s="260"/>
      <c r="C11" s="290"/>
      <c r="D11" s="160"/>
      <c r="E11" s="160"/>
      <c r="F11" s="168">
        <f>D11-E11</f>
        <v>0</v>
      </c>
      <c r="G11" s="160"/>
      <c r="H11" s="168">
        <f>F11-G11</f>
        <v>0</v>
      </c>
      <c r="I11" s="160"/>
      <c r="J11" s="458"/>
      <c r="K11" s="440"/>
    </row>
    <row r="12" spans="1:18" ht="16.5" customHeight="1" x14ac:dyDescent="0.3">
      <c r="A12" s="190">
        <f>COUNT(A$9:$A11)+1</f>
        <v>3</v>
      </c>
      <c r="B12" s="260"/>
      <c r="C12" s="290"/>
      <c r="D12" s="160"/>
      <c r="E12" s="160"/>
      <c r="F12" s="168">
        <f>D12-E12</f>
        <v>0</v>
      </c>
      <c r="G12" s="160"/>
      <c r="H12" s="168">
        <f>F12-G12</f>
        <v>0</v>
      </c>
      <c r="I12" s="160"/>
      <c r="J12" s="458"/>
      <c r="K12" s="440"/>
    </row>
    <row r="13" spans="1:18" ht="16.5" customHeight="1" thickBot="1" x14ac:dyDescent="0.35">
      <c r="A13" s="400" t="s">
        <v>224</v>
      </c>
      <c r="B13" s="399"/>
      <c r="C13" s="399"/>
      <c r="D13" s="177">
        <f>SUM(D10:D12)</f>
        <v>0</v>
      </c>
      <c r="E13" s="177">
        <f>SUM(E10:E12)</f>
        <v>0</v>
      </c>
      <c r="F13" s="177">
        <f>SUM(F10:F12)</f>
        <v>0</v>
      </c>
      <c r="G13" s="177">
        <f>SUM(G10:G12)</f>
        <v>0</v>
      </c>
      <c r="H13" s="177">
        <f>SUM(H10:H12)</f>
        <v>0</v>
      </c>
      <c r="I13" s="177"/>
      <c r="J13" s="179"/>
      <c r="K13" s="440"/>
    </row>
    <row r="14" spans="1:18" ht="16.5" customHeight="1" x14ac:dyDescent="0.3">
      <c r="A14" s="459"/>
      <c r="B14" s="213"/>
      <c r="C14" s="213"/>
      <c r="D14" s="213"/>
      <c r="E14" s="213"/>
      <c r="F14" s="213"/>
      <c r="G14" s="213"/>
      <c r="H14" s="292"/>
      <c r="I14" s="292"/>
      <c r="J14" s="292"/>
      <c r="K14" s="440"/>
      <c r="M14" s="15" t="s">
        <v>185</v>
      </c>
      <c r="N14" s="36"/>
      <c r="O14" s="36"/>
      <c r="P14" s="36"/>
      <c r="Q14" s="36"/>
      <c r="R14" s="12"/>
    </row>
    <row r="15" spans="1:18" ht="16.5" customHeight="1" thickBot="1" x14ac:dyDescent="0.35">
      <c r="A15" s="455" t="s">
        <v>541</v>
      </c>
      <c r="B15" s="456"/>
      <c r="C15" s="456"/>
      <c r="D15" s="456"/>
      <c r="E15" s="456"/>
      <c r="F15" s="456"/>
      <c r="G15" s="456"/>
      <c r="H15" s="456"/>
      <c r="I15" s="456"/>
      <c r="J15" s="456"/>
      <c r="K15" s="440"/>
      <c r="M15" s="68" t="s">
        <v>186</v>
      </c>
      <c r="N15" s="23"/>
      <c r="O15" s="23"/>
      <c r="P15" s="17"/>
      <c r="Q15" s="17"/>
      <c r="R15" s="18"/>
    </row>
    <row r="16" spans="1:18" ht="38.25" x14ac:dyDescent="0.3">
      <c r="A16" s="457" t="s">
        <v>382</v>
      </c>
      <c r="B16" s="257" t="s">
        <v>537</v>
      </c>
      <c r="C16" s="151" t="s">
        <v>287</v>
      </c>
      <c r="D16" s="151" t="s">
        <v>288</v>
      </c>
      <c r="E16" s="151" t="s">
        <v>289</v>
      </c>
      <c r="F16" s="151" t="s">
        <v>538</v>
      </c>
      <c r="G16" s="151" t="s">
        <v>539</v>
      </c>
      <c r="H16" s="151" t="s">
        <v>290</v>
      </c>
      <c r="I16" s="151" t="s">
        <v>291</v>
      </c>
      <c r="J16" s="152" t="s">
        <v>540</v>
      </c>
      <c r="K16" s="440"/>
      <c r="M16" s="16" t="s">
        <v>4</v>
      </c>
      <c r="N16" s="8"/>
      <c r="O16" s="8"/>
      <c r="P16" s="7"/>
      <c r="Q16" s="7"/>
      <c r="R16" s="12"/>
    </row>
    <row r="17" spans="1:18" ht="16.5" customHeight="1" x14ac:dyDescent="0.3">
      <c r="A17" s="190">
        <f>COUNT(A$16:$A16)+1</f>
        <v>1</v>
      </c>
      <c r="B17" s="260"/>
      <c r="C17" s="290"/>
      <c r="D17" s="160"/>
      <c r="E17" s="160"/>
      <c r="F17" s="168">
        <f>D17-E17</f>
        <v>0</v>
      </c>
      <c r="G17" s="160"/>
      <c r="H17" s="168">
        <f>F17-G17</f>
        <v>0</v>
      </c>
      <c r="I17" s="160"/>
      <c r="J17" s="458"/>
      <c r="K17" s="440"/>
      <c r="M17" s="68" t="s">
        <v>38</v>
      </c>
      <c r="N17" s="23"/>
      <c r="O17" s="23"/>
      <c r="P17" s="17"/>
      <c r="Q17" s="17"/>
      <c r="R17" s="18"/>
    </row>
    <row r="18" spans="1:18" ht="16.5" customHeight="1" x14ac:dyDescent="0.3">
      <c r="A18" s="190">
        <f>COUNT(A$16:$A17)+1</f>
        <v>2</v>
      </c>
      <c r="B18" s="260"/>
      <c r="C18" s="290"/>
      <c r="D18" s="160"/>
      <c r="E18" s="160"/>
      <c r="F18" s="168">
        <f>D18-E18</f>
        <v>0</v>
      </c>
      <c r="G18" s="160"/>
      <c r="H18" s="168">
        <f>F18-G18</f>
        <v>0</v>
      </c>
      <c r="I18" s="160"/>
      <c r="J18" s="458"/>
      <c r="K18" s="440"/>
      <c r="M18" s="67"/>
      <c r="N18" s="67"/>
      <c r="O18" s="8"/>
      <c r="P18" s="7"/>
      <c r="Q18" s="7"/>
      <c r="R18" s="12"/>
    </row>
    <row r="19" spans="1:18" ht="16.5" customHeight="1" x14ac:dyDescent="0.3">
      <c r="A19" s="190">
        <f>COUNT(A$16:$A18)+1</f>
        <v>3</v>
      </c>
      <c r="B19" s="260"/>
      <c r="C19" s="290"/>
      <c r="D19" s="160"/>
      <c r="E19" s="160"/>
      <c r="F19" s="168">
        <f>D19-E19</f>
        <v>0</v>
      </c>
      <c r="G19" s="160"/>
      <c r="H19" s="168">
        <f>F19-G19</f>
        <v>0</v>
      </c>
      <c r="I19" s="160"/>
      <c r="J19" s="458"/>
      <c r="K19" s="440"/>
    </row>
    <row r="20" spans="1:18" ht="16.5" customHeight="1" thickBot="1" x14ac:dyDescent="0.35">
      <c r="A20" s="400" t="s">
        <v>224</v>
      </c>
      <c r="B20" s="399"/>
      <c r="C20" s="399"/>
      <c r="D20" s="177">
        <f>SUM(D17:D19)</f>
        <v>0</v>
      </c>
      <c r="E20" s="177">
        <f>SUM(E17:E19)</f>
        <v>0</v>
      </c>
      <c r="F20" s="177">
        <f>SUM(F17:F19)</f>
        <v>0</v>
      </c>
      <c r="G20" s="177">
        <f>SUM(G17:G19)</f>
        <v>0</v>
      </c>
      <c r="H20" s="177">
        <f>SUM(H17:H19)</f>
        <v>0</v>
      </c>
      <c r="I20" s="177"/>
      <c r="J20" s="179"/>
      <c r="K20" s="440"/>
    </row>
    <row r="21" spans="1:18" ht="16.5" customHeight="1" x14ac:dyDescent="0.3">
      <c r="A21" s="459"/>
      <c r="B21" s="213"/>
      <c r="C21" s="213"/>
      <c r="D21" s="213"/>
      <c r="E21" s="213"/>
      <c r="F21" s="213"/>
      <c r="G21" s="213"/>
      <c r="H21" s="292"/>
      <c r="I21" s="292"/>
      <c r="J21" s="292"/>
      <c r="K21" s="292"/>
    </row>
    <row r="22" spans="1:18" ht="16.5" customHeight="1" thickBot="1" x14ac:dyDescent="0.35">
      <c r="A22" s="455" t="s">
        <v>542</v>
      </c>
      <c r="B22" s="456"/>
      <c r="C22" s="456"/>
      <c r="D22" s="456"/>
      <c r="E22" s="456"/>
      <c r="F22" s="456"/>
      <c r="G22" s="456"/>
      <c r="H22" s="456"/>
      <c r="I22" s="456"/>
      <c r="J22" s="456"/>
      <c r="K22" s="456"/>
    </row>
    <row r="23" spans="1:18" ht="38.25" x14ac:dyDescent="0.3">
      <c r="A23" s="457" t="s">
        <v>382</v>
      </c>
      <c r="B23" s="151" t="s">
        <v>543</v>
      </c>
      <c r="C23" s="151" t="s">
        <v>287</v>
      </c>
      <c r="D23" s="151" t="s">
        <v>288</v>
      </c>
      <c r="E23" s="151" t="s">
        <v>289</v>
      </c>
      <c r="F23" s="151" t="s">
        <v>538</v>
      </c>
      <c r="G23" s="151" t="s">
        <v>539</v>
      </c>
      <c r="H23" s="151" t="s">
        <v>290</v>
      </c>
      <c r="I23" s="151" t="s">
        <v>540</v>
      </c>
      <c r="J23" s="152" t="s">
        <v>544</v>
      </c>
      <c r="K23" s="440"/>
    </row>
    <row r="24" spans="1:18" x14ac:dyDescent="0.3">
      <c r="A24" s="190">
        <f>COUNT(A$23:$A23)+1</f>
        <v>1</v>
      </c>
      <c r="B24" s="159"/>
      <c r="C24" s="290"/>
      <c r="D24" s="160"/>
      <c r="E24" s="160"/>
      <c r="F24" s="168">
        <f>D24-E24</f>
        <v>0</v>
      </c>
      <c r="G24" s="160"/>
      <c r="H24" s="168">
        <f>F24-G24</f>
        <v>0</v>
      </c>
      <c r="I24" s="290"/>
      <c r="J24" s="262"/>
      <c r="K24" s="440"/>
    </row>
    <row r="25" spans="1:18" x14ac:dyDescent="0.3">
      <c r="A25" s="190">
        <f>COUNT(A$23:$A24)+1</f>
        <v>2</v>
      </c>
      <c r="B25" s="159"/>
      <c r="C25" s="290"/>
      <c r="D25" s="160"/>
      <c r="E25" s="160"/>
      <c r="F25" s="168">
        <f>D25-E25</f>
        <v>0</v>
      </c>
      <c r="G25" s="160"/>
      <c r="H25" s="168">
        <f>F25-G25</f>
        <v>0</v>
      </c>
      <c r="I25" s="290"/>
      <c r="J25" s="262"/>
      <c r="K25" s="440"/>
    </row>
    <row r="26" spans="1:18" ht="16.5" customHeight="1" x14ac:dyDescent="0.3">
      <c r="A26" s="190">
        <f>COUNT(A$23:$A25)+1</f>
        <v>3</v>
      </c>
      <c r="B26" s="159"/>
      <c r="C26" s="290"/>
      <c r="D26" s="160"/>
      <c r="E26" s="160"/>
      <c r="F26" s="168">
        <f>D26-E26</f>
        <v>0</v>
      </c>
      <c r="G26" s="160"/>
      <c r="H26" s="168">
        <f>F26-G26</f>
        <v>0</v>
      </c>
      <c r="I26" s="290"/>
      <c r="J26" s="262"/>
      <c r="K26" s="440"/>
    </row>
    <row r="27" spans="1:18" ht="16.5" customHeight="1" thickBot="1" x14ac:dyDescent="0.35">
      <c r="A27" s="430" t="s">
        <v>224</v>
      </c>
      <c r="B27" s="431"/>
      <c r="C27" s="431"/>
      <c r="D27" s="177">
        <f>SUM(D24:D26)</f>
        <v>0</v>
      </c>
      <c r="E27" s="177">
        <f>SUM(E24:E26)</f>
        <v>0</v>
      </c>
      <c r="F27" s="177">
        <f>SUM(F24:F26)</f>
        <v>0</v>
      </c>
      <c r="G27" s="177">
        <f>SUM(G24:G26)</f>
        <v>0</v>
      </c>
      <c r="H27" s="177">
        <f>SUM(H24:H26)</f>
        <v>0</v>
      </c>
      <c r="I27" s="177"/>
      <c r="J27" s="179" t="s">
        <v>0</v>
      </c>
      <c r="K27" s="440"/>
    </row>
    <row r="28" spans="1:18" ht="16.5" customHeight="1" x14ac:dyDescent="0.3">
      <c r="A28" s="459"/>
      <c r="B28" s="180"/>
      <c r="C28" s="180"/>
      <c r="D28" s="440"/>
      <c r="E28" s="440"/>
      <c r="F28" s="440"/>
      <c r="G28" s="440"/>
      <c r="H28" s="440"/>
      <c r="I28" s="440"/>
      <c r="J28" s="440"/>
      <c r="K28" s="440"/>
    </row>
    <row r="29" spans="1:18" ht="16.5" customHeight="1" thickBot="1" x14ac:dyDescent="0.35">
      <c r="A29" s="455" t="s">
        <v>545</v>
      </c>
      <c r="B29" s="455"/>
      <c r="C29" s="456"/>
      <c r="D29" s="456"/>
      <c r="E29" s="456"/>
      <c r="F29" s="456"/>
      <c r="G29" s="456"/>
      <c r="H29" s="456"/>
      <c r="I29" s="456"/>
      <c r="J29" s="456"/>
      <c r="K29" s="456"/>
    </row>
    <row r="30" spans="1:18" ht="38.25" x14ac:dyDescent="0.3">
      <c r="A30" s="457" t="s">
        <v>382</v>
      </c>
      <c r="B30" s="257" t="s">
        <v>526</v>
      </c>
      <c r="C30" s="151" t="s">
        <v>546</v>
      </c>
      <c r="D30" s="151" t="s">
        <v>547</v>
      </c>
      <c r="E30" s="151" t="s">
        <v>548</v>
      </c>
      <c r="F30" s="151" t="s">
        <v>539</v>
      </c>
      <c r="G30" s="152" t="s">
        <v>290</v>
      </c>
      <c r="H30" s="456"/>
      <c r="I30" s="456"/>
      <c r="J30" s="456"/>
      <c r="K30" s="456"/>
    </row>
    <row r="31" spans="1:18" ht="16.5" customHeight="1" x14ac:dyDescent="0.3">
      <c r="A31" s="190">
        <f>COUNT(A$30:$A30)+1</f>
        <v>1</v>
      </c>
      <c r="B31" s="260"/>
      <c r="C31" s="460"/>
      <c r="D31" s="461" t="s">
        <v>549</v>
      </c>
      <c r="E31" s="160"/>
      <c r="F31" s="160"/>
      <c r="G31" s="161">
        <f>E31-F31</f>
        <v>0</v>
      </c>
      <c r="H31" s="456"/>
      <c r="I31" s="456"/>
      <c r="J31" s="456"/>
      <c r="K31" s="456"/>
    </row>
    <row r="32" spans="1:18" ht="16.5" customHeight="1" x14ac:dyDescent="0.3">
      <c r="A32" s="190">
        <f>COUNT(A$30:$A31)+1</f>
        <v>2</v>
      </c>
      <c r="B32" s="260"/>
      <c r="C32" s="460"/>
      <c r="D32" s="461" t="s">
        <v>549</v>
      </c>
      <c r="E32" s="160"/>
      <c r="F32" s="160"/>
      <c r="G32" s="161">
        <f>E32-F32</f>
        <v>0</v>
      </c>
      <c r="H32" s="456"/>
      <c r="I32" s="456"/>
      <c r="J32" s="456"/>
      <c r="K32" s="456"/>
    </row>
    <row r="33" spans="1:11" ht="16.5" customHeight="1" x14ac:dyDescent="0.3">
      <c r="A33" s="190">
        <f>COUNT(A$30:$A32)+1</f>
        <v>3</v>
      </c>
      <c r="B33" s="260"/>
      <c r="C33" s="460"/>
      <c r="D33" s="461" t="s">
        <v>549</v>
      </c>
      <c r="E33" s="160"/>
      <c r="F33" s="160"/>
      <c r="G33" s="161">
        <f>E33-F33</f>
        <v>0</v>
      </c>
      <c r="H33" s="456"/>
      <c r="I33" s="456"/>
      <c r="J33" s="456"/>
      <c r="K33" s="456"/>
    </row>
    <row r="34" spans="1:11" ht="16.5" customHeight="1" thickBot="1" x14ac:dyDescent="0.35">
      <c r="A34" s="400" t="s">
        <v>224</v>
      </c>
      <c r="B34" s="399"/>
      <c r="C34" s="399"/>
      <c r="D34" s="177">
        <f>SUM(D31:D33)</f>
        <v>0</v>
      </c>
      <c r="E34" s="177">
        <f>SUM(E31:E33)</f>
        <v>0</v>
      </c>
      <c r="F34" s="177">
        <f>SUM(F31:F33)</f>
        <v>0</v>
      </c>
      <c r="G34" s="179">
        <f>SUM(G31:G33)</f>
        <v>0</v>
      </c>
      <c r="H34" s="456"/>
      <c r="I34" s="456"/>
      <c r="J34" s="456"/>
      <c r="K34" s="456"/>
    </row>
    <row r="35" spans="1:11" ht="16.5" customHeight="1" x14ac:dyDescent="0.3">
      <c r="A35" s="459"/>
      <c r="B35" s="283"/>
      <c r="C35" s="283"/>
      <c r="D35" s="462"/>
      <c r="E35" s="462"/>
      <c r="F35" s="462"/>
      <c r="G35" s="462"/>
      <c r="H35" s="462"/>
      <c r="I35" s="462"/>
      <c r="J35" s="462"/>
      <c r="K35" s="440"/>
    </row>
    <row r="36" spans="1:11" ht="16.5" customHeight="1" thickBot="1" x14ac:dyDescent="0.35">
      <c r="A36" s="455" t="s">
        <v>550</v>
      </c>
      <c r="B36" s="455"/>
      <c r="C36" s="456"/>
      <c r="D36" s="456"/>
      <c r="E36" s="456"/>
      <c r="F36" s="456"/>
      <c r="G36" s="456"/>
      <c r="H36" s="462"/>
      <c r="I36" s="462"/>
      <c r="J36" s="462"/>
      <c r="K36" s="440"/>
    </row>
    <row r="37" spans="1:11" ht="38.25" x14ac:dyDescent="0.3">
      <c r="A37" s="457" t="s">
        <v>382</v>
      </c>
      <c r="B37" s="257" t="s">
        <v>526</v>
      </c>
      <c r="C37" s="151" t="s">
        <v>546</v>
      </c>
      <c r="D37" s="151" t="s">
        <v>547</v>
      </c>
      <c r="E37" s="151" t="s">
        <v>548</v>
      </c>
      <c r="F37" s="151" t="s">
        <v>539</v>
      </c>
      <c r="G37" s="152" t="s">
        <v>290</v>
      </c>
      <c r="H37" s="462"/>
      <c r="I37" s="462"/>
      <c r="J37" s="462"/>
      <c r="K37" s="440"/>
    </row>
    <row r="38" spans="1:11" ht="16.5" customHeight="1" x14ac:dyDescent="0.3">
      <c r="A38" s="190">
        <f>COUNT(A$37:$A37)+1</f>
        <v>1</v>
      </c>
      <c r="B38" s="260"/>
      <c r="C38" s="460"/>
      <c r="D38" s="461" t="s">
        <v>549</v>
      </c>
      <c r="E38" s="160"/>
      <c r="F38" s="160"/>
      <c r="G38" s="161">
        <f>E38-F38</f>
        <v>0</v>
      </c>
      <c r="H38" s="462"/>
      <c r="I38" s="462"/>
      <c r="J38" s="462"/>
      <c r="K38" s="440"/>
    </row>
    <row r="39" spans="1:11" ht="16.5" customHeight="1" x14ac:dyDescent="0.3">
      <c r="A39" s="190">
        <f>COUNT(A$37:$A38)+1</f>
        <v>2</v>
      </c>
      <c r="B39" s="260"/>
      <c r="C39" s="460"/>
      <c r="D39" s="461" t="s">
        <v>549</v>
      </c>
      <c r="E39" s="160"/>
      <c r="F39" s="160"/>
      <c r="G39" s="161">
        <f>E39-F39</f>
        <v>0</v>
      </c>
      <c r="H39" s="462"/>
      <c r="I39" s="462"/>
      <c r="J39" s="462"/>
      <c r="K39" s="440"/>
    </row>
    <row r="40" spans="1:11" ht="16.5" customHeight="1" x14ac:dyDescent="0.3">
      <c r="A40" s="190">
        <f>COUNT(A$37:$A39)+1</f>
        <v>3</v>
      </c>
      <c r="B40" s="260"/>
      <c r="C40" s="460"/>
      <c r="D40" s="461" t="s">
        <v>549</v>
      </c>
      <c r="E40" s="160"/>
      <c r="F40" s="160"/>
      <c r="G40" s="161">
        <f>E40-F40</f>
        <v>0</v>
      </c>
      <c r="H40" s="462"/>
      <c r="I40" s="462"/>
      <c r="J40" s="462"/>
      <c r="K40" s="440"/>
    </row>
    <row r="41" spans="1:11" ht="16.5" customHeight="1" thickBot="1" x14ac:dyDescent="0.35">
      <c r="A41" s="400" t="s">
        <v>224</v>
      </c>
      <c r="B41" s="399"/>
      <c r="C41" s="399"/>
      <c r="D41" s="177">
        <f>SUM(D38:D40)</f>
        <v>0</v>
      </c>
      <c r="E41" s="177">
        <f>SUM(E38:E40)</f>
        <v>0</v>
      </c>
      <c r="F41" s="177">
        <f>SUM(F38:F40)</f>
        <v>0</v>
      </c>
      <c r="G41" s="179">
        <f>SUM(G38:G40)</f>
        <v>0</v>
      </c>
      <c r="H41" s="462"/>
      <c r="I41" s="462"/>
      <c r="J41" s="462"/>
      <c r="K41" s="440"/>
    </row>
    <row r="42" spans="1:11" ht="16.5" customHeight="1" x14ac:dyDescent="0.3">
      <c r="A42" s="459"/>
      <c r="B42" s="283"/>
      <c r="C42" s="283"/>
      <c r="D42" s="462"/>
      <c r="E42" s="462"/>
      <c r="F42" s="462"/>
      <c r="G42" s="462"/>
      <c r="H42" s="462"/>
      <c r="I42" s="462"/>
      <c r="J42" s="462"/>
      <c r="K42" s="440"/>
    </row>
    <row r="43" spans="1:11" ht="16.5" customHeight="1" thickBot="1" x14ac:dyDescent="0.35">
      <c r="A43" s="455" t="s">
        <v>551</v>
      </c>
      <c r="B43" s="455"/>
      <c r="C43" s="456"/>
      <c r="D43" s="456"/>
      <c r="E43" s="456"/>
      <c r="F43" s="456"/>
      <c r="G43" s="456"/>
      <c r="H43" s="462"/>
      <c r="I43" s="462"/>
      <c r="J43" s="462"/>
      <c r="K43" s="440"/>
    </row>
    <row r="44" spans="1:11" ht="38.25" x14ac:dyDescent="0.3">
      <c r="A44" s="457" t="s">
        <v>382</v>
      </c>
      <c r="B44" s="257" t="s">
        <v>526</v>
      </c>
      <c r="C44" s="151" t="s">
        <v>546</v>
      </c>
      <c r="D44" s="151" t="s">
        <v>547</v>
      </c>
      <c r="E44" s="151" t="s">
        <v>548</v>
      </c>
      <c r="F44" s="151" t="s">
        <v>539</v>
      </c>
      <c r="G44" s="152" t="s">
        <v>290</v>
      </c>
      <c r="H44" s="462"/>
      <c r="I44" s="462"/>
      <c r="J44" s="462"/>
      <c r="K44" s="440"/>
    </row>
    <row r="45" spans="1:11" ht="16.5" customHeight="1" x14ac:dyDescent="0.3">
      <c r="A45" s="190">
        <f>COUNT(A$44:$A44)+1</f>
        <v>1</v>
      </c>
      <c r="B45" s="260"/>
      <c r="C45" s="460"/>
      <c r="D45" s="461" t="s">
        <v>549</v>
      </c>
      <c r="E45" s="160"/>
      <c r="F45" s="160"/>
      <c r="G45" s="161">
        <f>E45-F45</f>
        <v>0</v>
      </c>
      <c r="H45" s="462"/>
      <c r="I45" s="462"/>
      <c r="J45" s="462"/>
      <c r="K45" s="440"/>
    </row>
    <row r="46" spans="1:11" ht="16.5" customHeight="1" x14ac:dyDescent="0.3">
      <c r="A46" s="190">
        <f>COUNT(A$44:$A45)+1</f>
        <v>2</v>
      </c>
      <c r="B46" s="260"/>
      <c r="C46" s="460"/>
      <c r="D46" s="461" t="s">
        <v>549</v>
      </c>
      <c r="E46" s="160"/>
      <c r="F46" s="160"/>
      <c r="G46" s="161">
        <f>E46-F46</f>
        <v>0</v>
      </c>
      <c r="H46" s="462"/>
      <c r="I46" s="462"/>
      <c r="J46" s="462"/>
      <c r="K46" s="440"/>
    </row>
    <row r="47" spans="1:11" ht="16.5" customHeight="1" x14ac:dyDescent="0.3">
      <c r="A47" s="190">
        <f>COUNT(A$44:$A46)+1</f>
        <v>3</v>
      </c>
      <c r="B47" s="260"/>
      <c r="C47" s="460"/>
      <c r="D47" s="461" t="s">
        <v>549</v>
      </c>
      <c r="E47" s="160"/>
      <c r="F47" s="160"/>
      <c r="G47" s="161">
        <f>E47-F47</f>
        <v>0</v>
      </c>
      <c r="H47" s="462"/>
      <c r="I47" s="462"/>
      <c r="J47" s="462"/>
      <c r="K47" s="440"/>
    </row>
    <row r="48" spans="1:11" ht="16.5" customHeight="1" thickBot="1" x14ac:dyDescent="0.35">
      <c r="A48" s="400" t="s">
        <v>224</v>
      </c>
      <c r="B48" s="399"/>
      <c r="C48" s="399"/>
      <c r="D48" s="177">
        <f>SUM(D45:D47)</f>
        <v>0</v>
      </c>
      <c r="E48" s="177">
        <f>SUM(E45:E47)</f>
        <v>0</v>
      </c>
      <c r="F48" s="177">
        <f>SUM(F45:F47)</f>
        <v>0</v>
      </c>
      <c r="G48" s="179">
        <f>SUM(G45:G47)</f>
        <v>0</v>
      </c>
      <c r="H48" s="462"/>
      <c r="I48" s="462"/>
      <c r="J48" s="462"/>
      <c r="K48" s="440"/>
    </row>
    <row r="49" spans="1:11" ht="16.5" customHeight="1" x14ac:dyDescent="0.3">
      <c r="A49" s="459"/>
      <c r="B49" s="283"/>
      <c r="C49" s="283"/>
      <c r="D49" s="462"/>
      <c r="E49" s="462"/>
      <c r="F49" s="462"/>
      <c r="G49" s="462"/>
      <c r="H49" s="462"/>
      <c r="I49" s="462"/>
      <c r="J49" s="462"/>
      <c r="K49" s="440"/>
    </row>
    <row r="50" spans="1:11" ht="16.5" customHeight="1" thickBot="1" x14ac:dyDescent="0.35">
      <c r="A50" s="455" t="s">
        <v>552</v>
      </c>
      <c r="B50" s="455"/>
      <c r="C50" s="456"/>
      <c r="D50" s="456"/>
      <c r="E50" s="456"/>
      <c r="F50" s="456"/>
      <c r="G50" s="456"/>
      <c r="H50" s="462"/>
      <c r="I50" s="462"/>
      <c r="J50" s="462"/>
      <c r="K50" s="440"/>
    </row>
    <row r="51" spans="1:11" ht="38.25" x14ac:dyDescent="0.3">
      <c r="A51" s="457" t="s">
        <v>382</v>
      </c>
      <c r="B51" s="257" t="s">
        <v>526</v>
      </c>
      <c r="C51" s="151" t="s">
        <v>546</v>
      </c>
      <c r="D51" s="151" t="s">
        <v>547</v>
      </c>
      <c r="E51" s="151" t="s">
        <v>548</v>
      </c>
      <c r="F51" s="151" t="s">
        <v>539</v>
      </c>
      <c r="G51" s="152" t="s">
        <v>290</v>
      </c>
      <c r="H51" s="462"/>
      <c r="I51" s="462"/>
      <c r="J51" s="462"/>
      <c r="K51" s="440"/>
    </row>
    <row r="52" spans="1:11" ht="16.5" customHeight="1" x14ac:dyDescent="0.3">
      <c r="A52" s="190">
        <f>COUNT(A$51:$A51)+1</f>
        <v>1</v>
      </c>
      <c r="B52" s="260"/>
      <c r="C52" s="460"/>
      <c r="D52" s="461" t="s">
        <v>549</v>
      </c>
      <c r="E52" s="160"/>
      <c r="F52" s="160"/>
      <c r="G52" s="161">
        <f>E52-F52</f>
        <v>0</v>
      </c>
      <c r="H52" s="462"/>
      <c r="I52" s="462"/>
      <c r="J52" s="462"/>
      <c r="K52" s="440"/>
    </row>
    <row r="53" spans="1:11" ht="16.5" customHeight="1" x14ac:dyDescent="0.3">
      <c r="A53" s="190">
        <f>COUNT(A$51:$A52)+1</f>
        <v>2</v>
      </c>
      <c r="B53" s="260"/>
      <c r="C53" s="460"/>
      <c r="D53" s="461" t="s">
        <v>549</v>
      </c>
      <c r="E53" s="160"/>
      <c r="F53" s="160"/>
      <c r="G53" s="161">
        <f>E53-F53</f>
        <v>0</v>
      </c>
      <c r="H53" s="462"/>
      <c r="I53" s="462"/>
      <c r="J53" s="462"/>
      <c r="K53" s="440"/>
    </row>
    <row r="54" spans="1:11" ht="16.5" customHeight="1" x14ac:dyDescent="0.3">
      <c r="A54" s="190">
        <f>COUNT(A$51:$A53)+1</f>
        <v>3</v>
      </c>
      <c r="B54" s="260"/>
      <c r="C54" s="460"/>
      <c r="D54" s="461" t="s">
        <v>549</v>
      </c>
      <c r="E54" s="160"/>
      <c r="F54" s="160"/>
      <c r="G54" s="161">
        <f>E54-F54</f>
        <v>0</v>
      </c>
      <c r="H54" s="462"/>
      <c r="I54" s="462"/>
      <c r="J54" s="462"/>
      <c r="K54" s="440"/>
    </row>
    <row r="55" spans="1:11" ht="16.5" customHeight="1" thickBot="1" x14ac:dyDescent="0.35">
      <c r="A55" s="400" t="s">
        <v>224</v>
      </c>
      <c r="B55" s="399"/>
      <c r="C55" s="399"/>
      <c r="D55" s="177">
        <f>SUM(D52:D54)</f>
        <v>0</v>
      </c>
      <c r="E55" s="177">
        <f>SUM(E52:E54)</f>
        <v>0</v>
      </c>
      <c r="F55" s="177">
        <f>SUM(F52:F54)</f>
        <v>0</v>
      </c>
      <c r="G55" s="179">
        <f>SUM(G52:G54)</f>
        <v>0</v>
      </c>
      <c r="H55" s="462"/>
      <c r="I55" s="462"/>
      <c r="J55" s="462"/>
      <c r="K55" s="440"/>
    </row>
    <row r="56" spans="1:11" ht="16.5" customHeight="1" x14ac:dyDescent="0.3">
      <c r="A56" s="459"/>
      <c r="B56" s="283"/>
      <c r="C56" s="283"/>
      <c r="D56" s="462"/>
      <c r="E56" s="462"/>
      <c r="F56" s="462"/>
      <c r="G56" s="462"/>
      <c r="H56" s="462"/>
      <c r="I56" s="462"/>
      <c r="J56" s="462"/>
      <c r="K56" s="440"/>
    </row>
    <row r="57" spans="1:11" ht="16.5" customHeight="1" thickBot="1" x14ac:dyDescent="0.35">
      <c r="A57" s="455" t="s">
        <v>553</v>
      </c>
      <c r="B57" s="456"/>
      <c r="C57" s="456"/>
      <c r="D57" s="456"/>
      <c r="E57" s="456"/>
      <c r="F57" s="456"/>
      <c r="G57" s="456"/>
      <c r="H57" s="456"/>
      <c r="I57" s="462"/>
      <c r="J57" s="462"/>
      <c r="K57" s="440"/>
    </row>
    <row r="58" spans="1:11" ht="38.25" x14ac:dyDescent="0.3">
      <c r="A58" s="457" t="s">
        <v>382</v>
      </c>
      <c r="B58" s="257" t="s">
        <v>526</v>
      </c>
      <c r="C58" s="151" t="s">
        <v>287</v>
      </c>
      <c r="D58" s="151" t="s">
        <v>288</v>
      </c>
      <c r="E58" s="151" t="s">
        <v>289</v>
      </c>
      <c r="F58" s="151" t="s">
        <v>538</v>
      </c>
      <c r="G58" s="151" t="s">
        <v>539</v>
      </c>
      <c r="H58" s="152" t="s">
        <v>290</v>
      </c>
      <c r="I58" s="462"/>
      <c r="J58" s="462"/>
      <c r="K58" s="440"/>
    </row>
    <row r="59" spans="1:11" ht="16.5" customHeight="1" x14ac:dyDescent="0.3">
      <c r="A59" s="190">
        <f>COUNT(A$58:$A58)+1</f>
        <v>1</v>
      </c>
      <c r="B59" s="260"/>
      <c r="C59" s="290"/>
      <c r="D59" s="160"/>
      <c r="E59" s="160"/>
      <c r="F59" s="168">
        <f>D59-E59</f>
        <v>0</v>
      </c>
      <c r="G59" s="160"/>
      <c r="H59" s="161">
        <f>F59-G59</f>
        <v>0</v>
      </c>
      <c r="I59" s="440"/>
      <c r="J59" s="440"/>
      <c r="K59" s="440"/>
    </row>
    <row r="60" spans="1:11" x14ac:dyDescent="0.3">
      <c r="A60" s="190">
        <f>COUNT(A$58:$A59)+1</f>
        <v>2</v>
      </c>
      <c r="B60" s="260"/>
      <c r="C60" s="290"/>
      <c r="D60" s="160"/>
      <c r="E60" s="160"/>
      <c r="F60" s="168">
        <f>D60-E60</f>
        <v>0</v>
      </c>
      <c r="G60" s="160"/>
      <c r="H60" s="161">
        <f>F60-G60</f>
        <v>0</v>
      </c>
      <c r="I60" s="440"/>
      <c r="J60" s="440"/>
      <c r="K60" s="440"/>
    </row>
    <row r="61" spans="1:11" ht="16.5" customHeight="1" x14ac:dyDescent="0.3">
      <c r="A61" s="190">
        <f>COUNT(A$58:$A60)+1</f>
        <v>3</v>
      </c>
      <c r="B61" s="260"/>
      <c r="C61" s="290"/>
      <c r="D61" s="160"/>
      <c r="E61" s="160"/>
      <c r="F61" s="168">
        <f>D61-E61</f>
        <v>0</v>
      </c>
      <c r="G61" s="160"/>
      <c r="H61" s="161">
        <f>F61-G61</f>
        <v>0</v>
      </c>
      <c r="I61" s="440"/>
      <c r="J61" s="440"/>
      <c r="K61" s="440"/>
    </row>
    <row r="62" spans="1:11" ht="16.5" customHeight="1" thickBot="1" x14ac:dyDescent="0.35">
      <c r="A62" s="400" t="s">
        <v>224</v>
      </c>
      <c r="B62" s="399"/>
      <c r="C62" s="399"/>
      <c r="D62" s="177">
        <f>SUM(D59:D61)</f>
        <v>0</v>
      </c>
      <c r="E62" s="177">
        <f>SUM(E59:E61)</f>
        <v>0</v>
      </c>
      <c r="F62" s="177">
        <f>SUM(F59:F61)</f>
        <v>0</v>
      </c>
      <c r="G62" s="177">
        <f>SUM(G59:G61)</f>
        <v>0</v>
      </c>
      <c r="H62" s="179">
        <f>SUM(H59:H61)</f>
        <v>0</v>
      </c>
      <c r="I62" s="440"/>
      <c r="J62" s="440"/>
      <c r="K62" s="440"/>
    </row>
    <row r="63" spans="1:11" ht="16.5" customHeight="1" x14ac:dyDescent="0.3">
      <c r="A63" s="459"/>
      <c r="B63" s="180"/>
      <c r="C63" s="180"/>
      <c r="D63" s="440"/>
      <c r="E63" s="440"/>
      <c r="F63" s="440"/>
      <c r="G63" s="440"/>
      <c r="H63" s="440"/>
      <c r="I63" s="440"/>
      <c r="J63" s="440"/>
      <c r="K63" s="440"/>
    </row>
    <row r="64" spans="1:11" ht="16.5" customHeight="1" thickBot="1" x14ac:dyDescent="0.35">
      <c r="A64" s="121" t="s">
        <v>525</v>
      </c>
      <c r="B64" s="180"/>
      <c r="C64" s="440"/>
      <c r="D64" s="440"/>
      <c r="E64" s="440"/>
      <c r="F64" s="440"/>
      <c r="G64" s="440"/>
      <c r="H64" s="440"/>
      <c r="I64" s="440"/>
      <c r="J64" s="440"/>
      <c r="K64" s="440"/>
    </row>
    <row r="65" spans="1:11" ht="40.5" x14ac:dyDescent="0.3">
      <c r="A65" s="387" t="s">
        <v>228</v>
      </c>
      <c r="B65" s="441" t="s">
        <v>526</v>
      </c>
      <c r="C65" s="441" t="s">
        <v>527</v>
      </c>
      <c r="D65" s="441" t="s">
        <v>528</v>
      </c>
      <c r="E65" s="441" t="s">
        <v>529</v>
      </c>
      <c r="F65" s="441" t="s">
        <v>530</v>
      </c>
      <c r="G65" s="441" t="s">
        <v>531</v>
      </c>
      <c r="H65" s="441" t="s">
        <v>532</v>
      </c>
      <c r="I65" s="441" t="s">
        <v>554</v>
      </c>
      <c r="J65" s="441" t="s">
        <v>534</v>
      </c>
      <c r="K65" s="450" t="s">
        <v>237</v>
      </c>
    </row>
    <row r="66" spans="1:11" ht="16.5" customHeight="1" x14ac:dyDescent="0.3">
      <c r="A66" s="190">
        <f>COUNT(A$65:$A65)+1</f>
        <v>1</v>
      </c>
      <c r="B66" s="443"/>
      <c r="C66" s="444"/>
      <c r="D66" s="444"/>
      <c r="E66" s="445">
        <f>+D66-C66</f>
        <v>0</v>
      </c>
      <c r="F66" s="444"/>
      <c r="G66" s="445">
        <f>+E66-F66</f>
        <v>0</v>
      </c>
      <c r="H66" s="444"/>
      <c r="I66" s="444"/>
      <c r="J66" s="445">
        <f>+G66-H66</f>
        <v>0</v>
      </c>
      <c r="K66" s="451"/>
    </row>
    <row r="67" spans="1:11" ht="16.5" customHeight="1" x14ac:dyDescent="0.3">
      <c r="A67" s="190">
        <f>COUNT(A$65:$A66)+1</f>
        <v>2</v>
      </c>
      <c r="B67" s="443"/>
      <c r="C67" s="444"/>
      <c r="D67" s="444"/>
      <c r="E67" s="445">
        <f>+D67-C67</f>
        <v>0</v>
      </c>
      <c r="F67" s="444"/>
      <c r="G67" s="445">
        <f>+E67-F67</f>
        <v>0</v>
      </c>
      <c r="H67" s="444"/>
      <c r="I67" s="444"/>
      <c r="J67" s="445">
        <f>+G67-H67</f>
        <v>0</v>
      </c>
      <c r="K67" s="451"/>
    </row>
    <row r="68" spans="1:11" x14ac:dyDescent="0.3">
      <c r="A68" s="190">
        <f>COUNT(A$65:$A67)+1</f>
        <v>3</v>
      </c>
      <c r="B68" s="443"/>
      <c r="C68" s="444"/>
      <c r="D68" s="444"/>
      <c r="E68" s="445">
        <f>+D68-C68</f>
        <v>0</v>
      </c>
      <c r="F68" s="444"/>
      <c r="G68" s="445">
        <f>+E68-F68</f>
        <v>0</v>
      </c>
      <c r="H68" s="444"/>
      <c r="I68" s="444"/>
      <c r="J68" s="445">
        <f>+G68-H68</f>
        <v>0</v>
      </c>
      <c r="K68" s="451"/>
    </row>
    <row r="69" spans="1:11" ht="16.5" customHeight="1" x14ac:dyDescent="0.3">
      <c r="A69" s="190">
        <f>COUNT(A$65:$A68)+1</f>
        <v>4</v>
      </c>
      <c r="B69" s="443"/>
      <c r="C69" s="444"/>
      <c r="D69" s="444"/>
      <c r="E69" s="445">
        <f>+D69-C69</f>
        <v>0</v>
      </c>
      <c r="F69" s="444"/>
      <c r="G69" s="445">
        <f>+E69-F69</f>
        <v>0</v>
      </c>
      <c r="H69" s="444"/>
      <c r="I69" s="444"/>
      <c r="J69" s="445">
        <f>+G69-H69</f>
        <v>0</v>
      </c>
      <c r="K69" s="451"/>
    </row>
    <row r="70" spans="1:11" ht="16.5" customHeight="1" x14ac:dyDescent="0.3">
      <c r="A70" s="190">
        <f>COUNT(A$65:$A69)+1</f>
        <v>5</v>
      </c>
      <c r="B70" s="443"/>
      <c r="C70" s="444"/>
      <c r="D70" s="444"/>
      <c r="E70" s="445">
        <f>+D70-C70</f>
        <v>0</v>
      </c>
      <c r="F70" s="444"/>
      <c r="G70" s="445">
        <f>+E70-F70</f>
        <v>0</v>
      </c>
      <c r="H70" s="444"/>
      <c r="I70" s="444"/>
      <c r="J70" s="445">
        <f>+G70-H70</f>
        <v>0</v>
      </c>
      <c r="K70" s="451"/>
    </row>
    <row r="71" spans="1:11" ht="16.5" customHeight="1" thickBot="1" x14ac:dyDescent="0.35">
      <c r="A71" s="191" t="s">
        <v>0</v>
      </c>
      <c r="B71" s="463" t="s">
        <v>224</v>
      </c>
      <c r="C71" s="448">
        <f t="shared" ref="C71:H71" si="0">SUM(C66:C70)</f>
        <v>0</v>
      </c>
      <c r="D71" s="448">
        <f t="shared" si="0"/>
        <v>0</v>
      </c>
      <c r="E71" s="448">
        <f t="shared" si="0"/>
        <v>0</v>
      </c>
      <c r="F71" s="448">
        <f t="shared" si="0"/>
        <v>0</v>
      </c>
      <c r="G71" s="448">
        <f t="shared" si="0"/>
        <v>0</v>
      </c>
      <c r="H71" s="448">
        <f t="shared" si="0"/>
        <v>0</v>
      </c>
      <c r="I71" s="464"/>
      <c r="J71" s="448">
        <f>SUM(J66:J70)</f>
        <v>0</v>
      </c>
      <c r="K71" s="465">
        <f>SUM(K66:K70)</f>
        <v>0</v>
      </c>
    </row>
    <row r="72" spans="1:11" ht="22.5" customHeight="1" x14ac:dyDescent="0.3">
      <c r="A72" s="453" t="s">
        <v>555</v>
      </c>
      <c r="B72" s="454"/>
      <c r="C72" s="454"/>
      <c r="D72" s="454"/>
      <c r="E72" s="454"/>
      <c r="F72" s="454"/>
      <c r="G72" s="454"/>
      <c r="H72" s="454"/>
      <c r="I72" s="454"/>
      <c r="J72" s="454"/>
      <c r="K72" s="454"/>
    </row>
    <row r="73" spans="1:11" ht="16.5" customHeight="1" thickBot="1" x14ac:dyDescent="0.35">
      <c r="A73" s="121" t="s">
        <v>227</v>
      </c>
      <c r="B73" s="180"/>
      <c r="C73" s="180"/>
      <c r="D73" s="180"/>
      <c r="E73" s="180"/>
      <c r="F73" s="180"/>
      <c r="G73" s="180"/>
      <c r="H73" s="180"/>
      <c r="I73" s="180"/>
      <c r="J73" s="180"/>
      <c r="K73" s="181" t="s">
        <v>0</v>
      </c>
    </row>
    <row r="74" spans="1:11" ht="54" x14ac:dyDescent="0.3">
      <c r="A74" s="182" t="s">
        <v>228</v>
      </c>
      <c r="B74" s="183" t="s">
        <v>229</v>
      </c>
      <c r="C74" s="183" t="s">
        <v>230</v>
      </c>
      <c r="D74" s="183" t="s">
        <v>231</v>
      </c>
      <c r="E74" s="183" t="s">
        <v>232</v>
      </c>
      <c r="F74" s="183" t="s">
        <v>233</v>
      </c>
      <c r="G74" s="183" t="s">
        <v>234</v>
      </c>
      <c r="H74" s="183" t="s">
        <v>235</v>
      </c>
      <c r="I74" s="183" t="s">
        <v>236</v>
      </c>
      <c r="J74" s="183" t="s">
        <v>237</v>
      </c>
      <c r="K74" s="184" t="s">
        <v>238</v>
      </c>
    </row>
    <row r="75" spans="1:11" ht="16.5" customHeight="1" x14ac:dyDescent="0.3">
      <c r="A75" s="190">
        <f>COUNT(A$74:$A74)+1</f>
        <v>1</v>
      </c>
      <c r="B75" s="186"/>
      <c r="C75" s="383"/>
      <c r="D75" s="383"/>
      <c r="E75" s="383"/>
      <c r="F75" s="187">
        <f>C75-E75-D75</f>
        <v>0</v>
      </c>
      <c r="G75" s="382"/>
      <c r="H75" s="382"/>
      <c r="I75" s="382"/>
      <c r="J75" s="188">
        <f>G75-H75+I75</f>
        <v>0</v>
      </c>
      <c r="K75" s="189">
        <f t="shared" ref="K75:K80" si="1">IF(F75=0,0,IF(J75=0,0,IF(J75=0,0,J75/F75%)))</f>
        <v>0</v>
      </c>
    </row>
    <row r="76" spans="1:11" ht="16.5" customHeight="1" x14ac:dyDescent="0.3">
      <c r="A76" s="190">
        <f>COUNT(A$74:$A75)+1</f>
        <v>2</v>
      </c>
      <c r="B76" s="186"/>
      <c r="C76" s="383"/>
      <c r="D76" s="383"/>
      <c r="E76" s="383"/>
      <c r="F76" s="187">
        <f>C76-E76-D76</f>
        <v>0</v>
      </c>
      <c r="G76" s="382"/>
      <c r="H76" s="382"/>
      <c r="I76" s="382"/>
      <c r="J76" s="188">
        <f>G76-H76+I76</f>
        <v>0</v>
      </c>
      <c r="K76" s="189">
        <f t="shared" si="1"/>
        <v>0</v>
      </c>
    </row>
    <row r="77" spans="1:11" ht="16.5" customHeight="1" x14ac:dyDescent="0.3">
      <c r="A77" s="190">
        <f>COUNT(A$74:$A76)+1</f>
        <v>3</v>
      </c>
      <c r="B77" s="186"/>
      <c r="C77" s="383"/>
      <c r="D77" s="383"/>
      <c r="E77" s="383"/>
      <c r="F77" s="187">
        <f>C77-E77-D77</f>
        <v>0</v>
      </c>
      <c r="G77" s="382"/>
      <c r="H77" s="382"/>
      <c r="I77" s="382"/>
      <c r="J77" s="188">
        <f>G77-H77+I77</f>
        <v>0</v>
      </c>
      <c r="K77" s="189">
        <f t="shared" si="1"/>
        <v>0</v>
      </c>
    </row>
    <row r="78" spans="1:11" ht="16.5" customHeight="1" x14ac:dyDescent="0.3">
      <c r="A78" s="190">
        <f>COUNT(A$74:$A77)+1</f>
        <v>4</v>
      </c>
      <c r="B78" s="186"/>
      <c r="C78" s="383"/>
      <c r="D78" s="383"/>
      <c r="E78" s="383"/>
      <c r="F78" s="187">
        <f>C78-E78-D78</f>
        <v>0</v>
      </c>
      <c r="G78" s="382"/>
      <c r="H78" s="382"/>
      <c r="I78" s="382"/>
      <c r="J78" s="188">
        <f>G78-H78+I78</f>
        <v>0</v>
      </c>
      <c r="K78" s="189">
        <f t="shared" si="1"/>
        <v>0</v>
      </c>
    </row>
    <row r="79" spans="1:11" ht="16.5" customHeight="1" x14ac:dyDescent="0.3">
      <c r="A79" s="190">
        <f>COUNT(A$74:$A78)+1</f>
        <v>5</v>
      </c>
      <c r="B79" s="186"/>
      <c r="C79" s="383"/>
      <c r="D79" s="383"/>
      <c r="E79" s="383"/>
      <c r="F79" s="187">
        <f>C79-E79-D79</f>
        <v>0</v>
      </c>
      <c r="G79" s="382"/>
      <c r="H79" s="382"/>
      <c r="I79" s="382"/>
      <c r="J79" s="188">
        <f>G79-H79+I79</f>
        <v>0</v>
      </c>
      <c r="K79" s="189">
        <f t="shared" si="1"/>
        <v>0</v>
      </c>
    </row>
    <row r="80" spans="1:11" ht="16.5" customHeight="1" thickBot="1" x14ac:dyDescent="0.35">
      <c r="A80" s="191"/>
      <c r="B80" s="192" t="s">
        <v>224</v>
      </c>
      <c r="C80" s="193">
        <f t="shared" ref="C80:J80" si="2">SUM(C75:C79)</f>
        <v>0</v>
      </c>
      <c r="D80" s="193">
        <f t="shared" si="2"/>
        <v>0</v>
      </c>
      <c r="E80" s="193">
        <f t="shared" si="2"/>
        <v>0</v>
      </c>
      <c r="F80" s="193">
        <f t="shared" si="2"/>
        <v>0</v>
      </c>
      <c r="G80" s="193">
        <f t="shared" si="2"/>
        <v>0</v>
      </c>
      <c r="H80" s="193">
        <f t="shared" si="2"/>
        <v>0</v>
      </c>
      <c r="I80" s="193">
        <f t="shared" si="2"/>
        <v>0</v>
      </c>
      <c r="J80" s="193">
        <f t="shared" si="2"/>
        <v>0</v>
      </c>
      <c r="K80" s="194">
        <f t="shared" si="1"/>
        <v>0</v>
      </c>
    </row>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row r="117" ht="16.5" customHeight="1" x14ac:dyDescent="0.3"/>
    <row r="118" ht="16.5" customHeight="1" x14ac:dyDescent="0.3"/>
    <row r="119" ht="16.5" customHeight="1" x14ac:dyDescent="0.3"/>
    <row r="120" ht="16.5" customHeight="1" x14ac:dyDescent="0.3"/>
    <row r="121" ht="16.5" customHeight="1" x14ac:dyDescent="0.3"/>
    <row r="122" ht="16.5" customHeight="1" x14ac:dyDescent="0.3"/>
    <row r="123" ht="16.5" customHeight="1" x14ac:dyDescent="0.3"/>
    <row r="124" ht="16.5" customHeight="1" x14ac:dyDescent="0.3"/>
    <row r="125" ht="16.5" customHeight="1" x14ac:dyDescent="0.3"/>
    <row r="126" ht="16.5" customHeight="1" x14ac:dyDescent="0.3"/>
    <row r="127" ht="16.5" customHeight="1" x14ac:dyDescent="0.3"/>
    <row r="128" ht="16.5" customHeight="1" x14ac:dyDescent="0.3"/>
    <row r="129" ht="16.5" customHeight="1" x14ac:dyDescent="0.3"/>
    <row r="130" ht="16.5" customHeight="1" x14ac:dyDescent="0.3"/>
    <row r="131" ht="16.5" customHeight="1" x14ac:dyDescent="0.3"/>
    <row r="132" ht="16.5" customHeight="1" x14ac:dyDescent="0.3"/>
    <row r="133" ht="16.5" customHeight="1" x14ac:dyDescent="0.3"/>
    <row r="134" ht="16.5" customHeight="1" x14ac:dyDescent="0.3"/>
    <row r="135" ht="16.5" customHeight="1" x14ac:dyDescent="0.3"/>
    <row r="136" ht="16.5" customHeight="1" x14ac:dyDescent="0.3"/>
    <row r="137" ht="16.5" customHeight="1" x14ac:dyDescent="0.3"/>
    <row r="138" ht="16.5" customHeight="1" x14ac:dyDescent="0.3"/>
    <row r="139" ht="16.5" customHeight="1" x14ac:dyDescent="0.3"/>
    <row r="140" ht="16.5" customHeight="1" x14ac:dyDescent="0.3"/>
    <row r="141" ht="16.5" customHeight="1" x14ac:dyDescent="0.3"/>
    <row r="142" ht="16.5" customHeight="1" x14ac:dyDescent="0.3"/>
    <row r="143" ht="16.5" customHeight="1" x14ac:dyDescent="0.3"/>
    <row r="144" ht="16.5" customHeight="1" x14ac:dyDescent="0.3"/>
    <row r="145" ht="16.5" customHeight="1" x14ac:dyDescent="0.3"/>
  </sheetData>
  <hyperlinks>
    <hyperlink ref="L3" location="Tartalom!A1" display="Tartalom" xr:uid="{00000000-0004-0000-1D00-000000000000}"/>
  </hyperlinks>
  <pageMargins left="0.70866141732283472" right="0.70866141732283472" top="0.62992125984251968" bottom="0.51181102362204722" header="0.31496062992125984" footer="0.31496062992125984"/>
  <pageSetup paperSize="9" fitToHeight="4" orientation="landscape" verticalDpi="300" r:id="rId1"/>
  <headerFooter>
    <oddFooter>&amp;L&amp;"Arial Narrow,Normál"&amp;8&amp;F/&amp;A&amp;C&amp;"Arial Narrow,Normál"&amp;8&amp;P/&amp;N&amp;R&amp;"Arial Narrow,Normál"&amp;8DigitAudit/Beszámoló</oddFooter>
  </headerFooter>
  <rowBreaks count="2" manualBreakCount="2">
    <brk id="49" max="10" man="1"/>
    <brk id="63" max="10"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Munka30">
    <tabColor rgb="FFFFC000"/>
    <pageSetUpPr fitToPage="1"/>
  </sheetPr>
  <dimension ref="A1:L102"/>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5.375" style="52" customWidth="1"/>
    <col min="7" max="16384" width="9" style="52"/>
  </cols>
  <sheetData>
    <row r="1" spans="1:12" ht="18" customHeight="1" x14ac:dyDescent="0.3">
      <c r="A1" s="79" t="s">
        <v>117</v>
      </c>
      <c r="B1" s="80"/>
      <c r="C1" s="53"/>
      <c r="D1" s="53"/>
      <c r="E1" s="53"/>
      <c r="H1" s="82"/>
    </row>
    <row r="2" spans="1:12" ht="18" customHeight="1" x14ac:dyDescent="0.3">
      <c r="A2" s="83"/>
      <c r="B2" s="745">
        <f>C21</f>
        <v>0</v>
      </c>
      <c r="C2" s="83"/>
      <c r="D2" s="803" t="str">
        <f>G15</f>
        <v>NINCS FK. ADAT</v>
      </c>
      <c r="E2" s="803" t="str">
        <f>G17</f>
        <v>Ide írja a következtetés szövegét</v>
      </c>
      <c r="F2" s="48" t="s">
        <v>32</v>
      </c>
      <c r="H2" s="85"/>
    </row>
    <row r="3" spans="1:12" ht="18" customHeight="1" x14ac:dyDescent="0.3">
      <c r="A3" s="83"/>
      <c r="B3" s="195" t="s">
        <v>151</v>
      </c>
      <c r="C3" s="53"/>
      <c r="D3" s="53"/>
      <c r="E3" s="53"/>
      <c r="F3" s="730" t="s">
        <v>34</v>
      </c>
      <c r="G3" s="545" t="s">
        <v>34</v>
      </c>
      <c r="H3" s="85"/>
    </row>
    <row r="4" spans="1:12" ht="18" customHeight="1" x14ac:dyDescent="0.3">
      <c r="A4" s="83"/>
      <c r="B4" s="53"/>
      <c r="C4" s="53"/>
      <c r="D4" s="53"/>
      <c r="E4" s="53"/>
      <c r="F4" s="76" t="s">
        <v>117</v>
      </c>
      <c r="G4" s="545" t="s">
        <v>151</v>
      </c>
      <c r="H4" s="85"/>
    </row>
    <row r="5" spans="1:12" ht="18" customHeight="1" x14ac:dyDescent="0.3">
      <c r="A5" s="87">
        <f>Alapa!C17</f>
        <v>0</v>
      </c>
      <c r="B5" s="88"/>
      <c r="C5" s="87" t="s">
        <v>1</v>
      </c>
      <c r="D5" s="768">
        <f>Alapa!C15</f>
        <v>0</v>
      </c>
      <c r="E5" s="89"/>
      <c r="F5" s="76" t="s">
        <v>118</v>
      </c>
      <c r="G5" s="545" t="s">
        <v>9</v>
      </c>
      <c r="H5" s="85"/>
    </row>
    <row r="6" spans="1:12" ht="18" customHeight="1" x14ac:dyDescent="0.3">
      <c r="A6" s="87" t="str">
        <f>"Fordulónap: "&amp;Alapa!C12</f>
        <v xml:space="preserve">Fordulónap: </v>
      </c>
      <c r="B6" s="88"/>
      <c r="C6" s="87" t="s">
        <v>2</v>
      </c>
      <c r="D6" s="554" t="str">
        <f>IFERROR(VLOOKUP(G8,Alapa!$K$2:$M$11,3),"")</f>
        <v/>
      </c>
      <c r="E6" s="89"/>
      <c r="F6" s="76" t="s">
        <v>119</v>
      </c>
      <c r="G6" s="545" t="s">
        <v>167</v>
      </c>
      <c r="H6" s="85"/>
    </row>
    <row r="7" spans="1:12" ht="18" customHeight="1" thickBot="1" x14ac:dyDescent="0.35">
      <c r="A7" s="83"/>
      <c r="B7" s="53"/>
      <c r="C7" s="87" t="s">
        <v>10</v>
      </c>
      <c r="D7" s="124" t="str">
        <f>IF(Alapa!$M$2=0," ",Alapa!$M$2)</f>
        <v xml:space="preserve"> </v>
      </c>
      <c r="E7" s="89"/>
      <c r="F7" s="76" t="s">
        <v>120</v>
      </c>
      <c r="G7" s="545" t="s">
        <v>470</v>
      </c>
      <c r="H7" s="92"/>
    </row>
    <row r="8" spans="1:12" ht="18" customHeight="1" thickBot="1" x14ac:dyDescent="0.35">
      <c r="A8" s="96"/>
      <c r="B8" s="97"/>
      <c r="C8" s="98"/>
      <c r="D8" s="98"/>
      <c r="E8" s="98"/>
      <c r="F8" s="555" t="s">
        <v>2</v>
      </c>
      <c r="G8" s="673">
        <v>2</v>
      </c>
      <c r="H8" s="95"/>
    </row>
    <row r="9" spans="1:12" ht="18" customHeight="1" x14ac:dyDescent="0.3">
      <c r="A9" s="96"/>
      <c r="B9" s="97"/>
      <c r="C9" s="98"/>
      <c r="D9" s="98"/>
      <c r="E9" s="98"/>
      <c r="H9" s="95"/>
    </row>
    <row r="10" spans="1:12" ht="18" customHeight="1" x14ac:dyDescent="0.3">
      <c r="A10" s="99" t="s">
        <v>471</v>
      </c>
      <c r="B10" s="96"/>
      <c r="C10" s="100" t="str">
        <f>IF(D19=0,"NINCS FK. ADAT",IF(C19=0,"NINCS ANALITIKA",IF(C21=0,"EGYEZIK","NEM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472</v>
      </c>
      <c r="C13" s="109"/>
      <c r="D13" s="1126">
        <f>Import_M!H50</f>
        <v>0</v>
      </c>
      <c r="E13" s="1125">
        <f>Import_M!F50</f>
        <v>0</v>
      </c>
      <c r="F13" s="95"/>
      <c r="G13" s="95"/>
      <c r="H13" s="95"/>
    </row>
    <row r="14" spans="1:12" ht="18" customHeight="1" x14ac:dyDescent="0.3">
      <c r="A14" s="112" t="s">
        <v>203</v>
      </c>
      <c r="B14" s="113" t="s">
        <v>473</v>
      </c>
      <c r="C14" s="109"/>
      <c r="D14" s="1126">
        <f>Import_M!H51</f>
        <v>0</v>
      </c>
      <c r="E14" s="1125">
        <f>Import_M!F51</f>
        <v>0</v>
      </c>
      <c r="F14" s="95"/>
      <c r="G14" s="15" t="s">
        <v>185</v>
      </c>
      <c r="H14" s="36"/>
      <c r="I14" s="36"/>
      <c r="J14" s="36"/>
      <c r="K14" s="36"/>
      <c r="L14" s="12"/>
    </row>
    <row r="15" spans="1:12" ht="18" customHeight="1" x14ac:dyDescent="0.3">
      <c r="A15" s="107" t="s">
        <v>205</v>
      </c>
      <c r="B15" s="113" t="s">
        <v>474</v>
      </c>
      <c r="C15" s="109"/>
      <c r="D15" s="1126">
        <f>Import_M!H52</f>
        <v>0</v>
      </c>
      <c r="E15" s="1125">
        <f>Import_M!F52</f>
        <v>0</v>
      </c>
      <c r="F15" s="95"/>
      <c r="G15" s="68" t="str">
        <f>C10</f>
        <v>NINCS FK. ADAT</v>
      </c>
      <c r="H15" s="23"/>
      <c r="I15" s="23"/>
      <c r="J15" s="17"/>
      <c r="K15" s="17"/>
      <c r="L15" s="18"/>
    </row>
    <row r="16" spans="1:12" ht="18" customHeight="1" x14ac:dyDescent="0.3">
      <c r="A16" s="112" t="s">
        <v>239</v>
      </c>
      <c r="B16" s="113" t="s">
        <v>475</v>
      </c>
      <c r="C16" s="109"/>
      <c r="D16" s="1126">
        <f>Import_M!H53</f>
        <v>0</v>
      </c>
      <c r="E16" s="1125">
        <f>Import_M!F53</f>
        <v>0</v>
      </c>
      <c r="F16" s="95"/>
      <c r="G16" s="16" t="s">
        <v>4</v>
      </c>
      <c r="H16" s="8"/>
      <c r="I16" s="8"/>
      <c r="J16" s="7"/>
      <c r="K16" s="7"/>
      <c r="L16" s="12"/>
    </row>
    <row r="17" spans="1:12" ht="18" customHeight="1" x14ac:dyDescent="0.3">
      <c r="A17" s="107" t="s">
        <v>240</v>
      </c>
      <c r="B17" s="113" t="s">
        <v>476</v>
      </c>
      <c r="C17" s="109"/>
      <c r="D17" s="1126">
        <f>Import_M!H54</f>
        <v>0</v>
      </c>
      <c r="E17" s="1125">
        <f>Import_M!F54</f>
        <v>0</v>
      </c>
      <c r="F17" s="95"/>
      <c r="G17" s="68" t="s">
        <v>38</v>
      </c>
      <c r="H17" s="23"/>
      <c r="I17" s="23"/>
      <c r="J17" s="17"/>
      <c r="K17" s="17"/>
      <c r="L17" s="18"/>
    </row>
    <row r="18" spans="1:12" ht="18" customHeight="1" thickBot="1" x14ac:dyDescent="0.35">
      <c r="A18" s="112" t="s">
        <v>250</v>
      </c>
      <c r="B18" s="113" t="s">
        <v>477</v>
      </c>
      <c r="C18" s="109"/>
      <c r="D18" s="1126">
        <f>Import_M!H55</f>
        <v>0</v>
      </c>
      <c r="E18" s="1125">
        <f>Import_M!F55</f>
        <v>0</v>
      </c>
      <c r="F18" s="95"/>
      <c r="G18" s="67"/>
      <c r="H18" s="67"/>
      <c r="I18" s="8"/>
      <c r="J18" s="7"/>
      <c r="K18" s="7"/>
      <c r="L18" s="12"/>
    </row>
    <row r="19" spans="1:12" ht="18" customHeight="1" thickBot="1" x14ac:dyDescent="0.35">
      <c r="A19" s="103"/>
      <c r="B19" s="104" t="s">
        <v>207</v>
      </c>
      <c r="C19" s="115">
        <f>ROUND(SUM(C13:C18),0)</f>
        <v>0</v>
      </c>
      <c r="D19" s="115">
        <f>SUM(D13:D18)</f>
        <v>0</v>
      </c>
      <c r="E19" s="116">
        <f>SUM(E13:E18)</f>
        <v>0</v>
      </c>
      <c r="F19" s="95" t="s">
        <v>0</v>
      </c>
      <c r="G19" s="95"/>
      <c r="H19" s="95"/>
    </row>
    <row r="20" spans="1:12" ht="18" customHeight="1" x14ac:dyDescent="0.3">
      <c r="A20" s="117"/>
      <c r="B20" s="118"/>
      <c r="C20" s="118"/>
      <c r="D20" s="118"/>
      <c r="E20" s="118"/>
      <c r="F20" s="95" t="s">
        <v>0</v>
      </c>
      <c r="G20" s="95"/>
      <c r="H20" s="95"/>
    </row>
    <row r="21" spans="1:12" ht="18" customHeight="1" thickBot="1" x14ac:dyDescent="0.35">
      <c r="A21" s="117"/>
      <c r="B21" s="119" t="s">
        <v>208</v>
      </c>
      <c r="C21" s="120">
        <f>C19-D19</f>
        <v>0</v>
      </c>
      <c r="D21" s="117"/>
      <c r="E21" s="118"/>
      <c r="F21" s="95" t="s">
        <v>0</v>
      </c>
      <c r="G21" s="95"/>
      <c r="H21" s="95"/>
    </row>
    <row r="22" spans="1:12" ht="18" customHeight="1" x14ac:dyDescent="0.3">
      <c r="A22" s="117"/>
      <c r="B22" s="118"/>
      <c r="C22" s="118"/>
      <c r="D22" s="118"/>
      <c r="E22" s="118"/>
      <c r="F22" s="95" t="s">
        <v>0</v>
      </c>
      <c r="G22" s="95"/>
      <c r="H22" s="95"/>
    </row>
    <row r="23" spans="1:12" ht="18" customHeight="1" x14ac:dyDescent="0.3">
      <c r="A23" s="117"/>
      <c r="B23" s="121"/>
      <c r="C23" s="118"/>
      <c r="D23" s="118"/>
      <c r="E23" s="118"/>
      <c r="F23" s="95" t="s">
        <v>0</v>
      </c>
      <c r="G23" s="95"/>
      <c r="H23" s="95"/>
    </row>
    <row r="24" spans="1:12" ht="18" customHeight="1" x14ac:dyDescent="0.3">
      <c r="A24" s="121" t="s">
        <v>209</v>
      </c>
      <c r="B24" s="117"/>
      <c r="C24" s="118"/>
      <c r="D24" s="118"/>
      <c r="E24" s="118"/>
      <c r="F24" s="95" t="s">
        <v>0</v>
      </c>
      <c r="G24" s="95"/>
      <c r="H24" s="95"/>
    </row>
    <row r="25" spans="1:12" ht="18" customHeight="1" x14ac:dyDescent="0.3">
      <c r="A25" s="203" t="s">
        <v>9</v>
      </c>
      <c r="B25" s="117"/>
      <c r="C25" s="118"/>
      <c r="D25" s="118"/>
      <c r="E25" s="118"/>
      <c r="F25" s="95" t="s">
        <v>0</v>
      </c>
      <c r="G25" s="95"/>
      <c r="H25" s="95"/>
    </row>
    <row r="26" spans="1:12" ht="18" customHeight="1" x14ac:dyDescent="0.3">
      <c r="A26" s="118" t="s">
        <v>167</v>
      </c>
      <c r="B26" s="117"/>
      <c r="C26" s="118"/>
      <c r="D26" s="118"/>
      <c r="E26" s="118"/>
      <c r="F26" s="95" t="s">
        <v>0</v>
      </c>
      <c r="G26" s="95"/>
      <c r="H26" s="95"/>
    </row>
    <row r="27" spans="1:12" ht="18" customHeight="1" x14ac:dyDescent="0.3">
      <c r="A27" s="118" t="s">
        <v>470</v>
      </c>
      <c r="B27" s="117"/>
      <c r="C27" s="118"/>
      <c r="D27" s="118"/>
      <c r="E27" s="118"/>
      <c r="F27" s="95" t="s">
        <v>0</v>
      </c>
      <c r="G27" s="95"/>
      <c r="H27" s="95"/>
    </row>
    <row r="28" spans="1:12" ht="18" customHeight="1" x14ac:dyDescent="0.3">
      <c r="A28" s="117"/>
      <c r="B28" s="117"/>
      <c r="C28" s="118"/>
      <c r="D28" s="118"/>
      <c r="E28" s="118"/>
      <c r="F28" s="95" t="s">
        <v>0</v>
      </c>
      <c r="G28" s="95"/>
      <c r="H28" s="95"/>
    </row>
    <row r="29" spans="1:12" ht="18" customHeight="1" x14ac:dyDescent="0.3">
      <c r="A29" s="117"/>
      <c r="B29" s="118"/>
      <c r="C29" s="118"/>
      <c r="D29" s="118"/>
      <c r="E29" s="118"/>
      <c r="F29" s="95"/>
      <c r="G29" s="95"/>
      <c r="H29" s="95"/>
    </row>
    <row r="30" spans="1:12" ht="18" customHeight="1" x14ac:dyDescent="0.3">
      <c r="A30" s="117"/>
      <c r="B30" s="118"/>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F32" s="95"/>
      <c r="G32" s="95"/>
      <c r="H32" s="95"/>
    </row>
    <row r="33" spans="1:8" ht="18" customHeight="1" x14ac:dyDescent="0.3">
      <c r="A33" s="117"/>
      <c r="B33" s="118"/>
      <c r="C33" s="118"/>
      <c r="D33" s="118"/>
      <c r="E33" s="118"/>
      <c r="F33" s="95"/>
      <c r="G33" s="95"/>
      <c r="H33" s="95"/>
    </row>
    <row r="34" spans="1:8" ht="18" customHeight="1" x14ac:dyDescent="0.3">
      <c r="A34" s="117"/>
      <c r="B34" s="118"/>
      <c r="C34" s="118"/>
      <c r="D34" s="118"/>
      <c r="E34" s="118"/>
      <c r="F34" s="95"/>
      <c r="G34" s="95"/>
      <c r="H34" s="95"/>
    </row>
    <row r="35" spans="1:8" ht="18" customHeight="1" x14ac:dyDescent="0.3">
      <c r="A35" s="117"/>
      <c r="B35" s="118"/>
      <c r="C35" s="118"/>
      <c r="D35" s="118"/>
      <c r="E35" s="118"/>
      <c r="F35" s="95"/>
      <c r="G35" s="95"/>
      <c r="H35" s="95"/>
    </row>
    <row r="36" spans="1:8" ht="18" customHeight="1" x14ac:dyDescent="0.3">
      <c r="A36" s="117"/>
      <c r="B36" s="118"/>
      <c r="C36" s="118"/>
      <c r="D36" s="118"/>
      <c r="E36" s="118"/>
      <c r="G36" s="95"/>
      <c r="H36" s="95"/>
    </row>
    <row r="37" spans="1:8" ht="16.5" customHeight="1" x14ac:dyDescent="0.3">
      <c r="B37" s="1186"/>
      <c r="C37" s="1186"/>
      <c r="D37" s="1186"/>
      <c r="E37" s="1186"/>
      <c r="H37" s="95"/>
    </row>
    <row r="38" spans="1:8" ht="16.5" customHeight="1" x14ac:dyDescent="0.3"/>
    <row r="39" spans="1:8" ht="16.5" customHeight="1" x14ac:dyDescent="0.3"/>
    <row r="40" spans="1:8" ht="16.5" customHeight="1" x14ac:dyDescent="0.3"/>
    <row r="41" spans="1:8" ht="16.5" customHeight="1" x14ac:dyDescent="0.3"/>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sheetData>
  <mergeCells count="1">
    <mergeCell ref="B37:E37"/>
  </mergeCells>
  <hyperlinks>
    <hyperlink ref="F3" location="Tartalom!A1" display="Tartalom" xr:uid="{00000000-0004-0000-1E00-000004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Munka31">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118</v>
      </c>
      <c r="B1" s="53"/>
      <c r="C1" s="99" t="s">
        <v>471</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545" t="s">
        <v>34</v>
      </c>
      <c r="M3" s="732"/>
    </row>
    <row r="4" spans="1:17" ht="18" customHeight="1" x14ac:dyDescent="0.25">
      <c r="A4" s="128" t="str">
        <f>"Fordulónap: "&amp;Alapa!C12</f>
        <v xml:space="preserve">Fordulónap: </v>
      </c>
      <c r="B4" s="129"/>
      <c r="C4" s="129"/>
      <c r="D4" s="820"/>
      <c r="E4" s="819" t="s">
        <v>2</v>
      </c>
      <c r="F4" s="808" t="str">
        <f>IFERROR(VLOOKUP(L8,Alapa!$K$2:$M$11,3),"")</f>
        <v/>
      </c>
      <c r="G4" s="130"/>
      <c r="H4" s="130"/>
      <c r="I4" s="130"/>
      <c r="J4" s="131"/>
      <c r="K4" s="76" t="s">
        <v>117</v>
      </c>
      <c r="L4" s="545" t="s">
        <v>151</v>
      </c>
      <c r="M4" s="732"/>
    </row>
    <row r="5" spans="1:17" ht="18" customHeight="1" x14ac:dyDescent="0.25">
      <c r="A5" s="132"/>
      <c r="B5" s="132"/>
      <c r="C5" s="132"/>
      <c r="D5" s="821"/>
      <c r="E5" s="819" t="s">
        <v>10</v>
      </c>
      <c r="F5" s="809" t="str">
        <f>IF(Alapa!$M$2=0," ",Alapa!$M$2)</f>
        <v xml:space="preserve"> </v>
      </c>
      <c r="G5" s="130"/>
      <c r="H5" s="130"/>
      <c r="I5" s="130"/>
      <c r="J5" s="131"/>
      <c r="K5" s="76" t="s">
        <v>118</v>
      </c>
      <c r="L5" s="545" t="s">
        <v>9</v>
      </c>
      <c r="M5" s="732"/>
    </row>
    <row r="6" spans="1:17" ht="15.75" x14ac:dyDescent="0.25">
      <c r="A6" s="80" t="s">
        <v>211</v>
      </c>
      <c r="B6" s="132"/>
      <c r="C6" s="132"/>
      <c r="D6" s="810"/>
      <c r="E6" s="810"/>
      <c r="F6" s="810"/>
      <c r="G6" s="1058" t="s">
        <v>1234</v>
      </c>
      <c r="H6" s="849">
        <f>Tartalom!$F$112*Alapa!D33</f>
        <v>0</v>
      </c>
      <c r="I6" s="132"/>
      <c r="J6" s="132"/>
      <c r="K6" s="76" t="s">
        <v>119</v>
      </c>
      <c r="L6" s="545" t="s">
        <v>167</v>
      </c>
      <c r="M6" s="732"/>
    </row>
    <row r="7" spans="1:17" ht="17.25" thickBot="1" x14ac:dyDescent="0.35">
      <c r="A7" s="133" t="s">
        <v>212</v>
      </c>
      <c r="B7" s="135"/>
      <c r="C7" s="136"/>
      <c r="D7" s="811">
        <f>Alapa!C10</f>
        <v>0</v>
      </c>
      <c r="E7" s="811">
        <f>Alapa!C11</f>
        <v>0</v>
      </c>
      <c r="F7" s="811" t="s">
        <v>8</v>
      </c>
      <c r="G7" s="58" t="str">
        <f>Alapa!C11&amp;"/"&amp;Alapa!C10</f>
        <v>/</v>
      </c>
      <c r="H7" s="59"/>
      <c r="I7" s="59"/>
      <c r="J7" s="59"/>
      <c r="K7" s="76" t="s">
        <v>120</v>
      </c>
      <c r="L7" s="545" t="s">
        <v>470</v>
      </c>
      <c r="M7" s="732"/>
    </row>
    <row r="8" spans="1:17" ht="17.25" thickBot="1" x14ac:dyDescent="0.35">
      <c r="A8" s="137"/>
      <c r="B8" s="137" t="s">
        <v>213</v>
      </c>
      <c r="C8" s="138"/>
      <c r="D8" s="812" t="s">
        <v>214</v>
      </c>
      <c r="E8" s="812" t="s">
        <v>214</v>
      </c>
      <c r="F8" s="812" t="s">
        <v>214</v>
      </c>
      <c r="G8" s="60" t="s">
        <v>7</v>
      </c>
      <c r="H8" s="60"/>
      <c r="I8" s="60"/>
      <c r="J8" s="60"/>
      <c r="K8" s="555" t="s">
        <v>2</v>
      </c>
      <c r="L8" s="673">
        <v>2</v>
      </c>
    </row>
    <row r="9" spans="1:17" x14ac:dyDescent="0.3">
      <c r="F9" s="817" t="str">
        <f>IF(E9-D9=0," ",E9-D9)</f>
        <v xml:space="preserve"> </v>
      </c>
      <c r="G9" s="142" t="str">
        <f t="shared" ref="G9:G72" si="0">IFERROR(E9/D9%," ")</f>
        <v xml:space="preserve"> </v>
      </c>
    </row>
    <row r="10" spans="1:17" ht="15.75" x14ac:dyDescent="0.25">
      <c r="A10" s="11"/>
      <c r="B10" s="11"/>
      <c r="C10" s="11"/>
      <c r="D10" s="11"/>
      <c r="E10" s="22"/>
      <c r="F10" s="813" t="str">
        <f>IF(E10-D10=0," ",E10-D10)</f>
        <v xml:space="preserve"> </v>
      </c>
      <c r="G10" s="140" t="str">
        <f>IFERROR(E10/D10%," ")</f>
        <v xml:space="preserve"> </v>
      </c>
      <c r="H10" s="140"/>
      <c r="I10" s="140"/>
      <c r="J10" s="11"/>
    </row>
    <row r="11" spans="1:17" ht="15.75" x14ac:dyDescent="0.25">
      <c r="A11" s="11"/>
      <c r="B11" s="11"/>
      <c r="C11" s="11"/>
      <c r="D11" s="11"/>
      <c r="E11" s="22"/>
      <c r="F11" s="813" t="str">
        <f t="shared" ref="F11:F74" si="1">IF(E11-D11=0," ",E11-D11)</f>
        <v xml:space="preserve"> </v>
      </c>
      <c r="G11" s="140" t="str">
        <f t="shared" si="0"/>
        <v xml:space="preserve"> </v>
      </c>
      <c r="H11" s="140"/>
      <c r="I11" s="140"/>
      <c r="J11" s="11"/>
    </row>
    <row r="12" spans="1:17" ht="15.75" x14ac:dyDescent="0.25">
      <c r="A12" s="11"/>
      <c r="B12" s="11"/>
      <c r="C12" s="11"/>
      <c r="D12" s="11"/>
      <c r="E12" s="22"/>
      <c r="F12" s="813" t="str">
        <f t="shared" si="1"/>
        <v xml:space="preserve"> </v>
      </c>
      <c r="G12" s="140" t="str">
        <f t="shared" si="0"/>
        <v xml:space="preserve"> </v>
      </c>
      <c r="H12" s="140"/>
      <c r="I12" s="140"/>
      <c r="J12" s="11"/>
    </row>
    <row r="13" spans="1:17" ht="15.75" x14ac:dyDescent="0.25">
      <c r="A13" s="11"/>
      <c r="B13" s="11"/>
      <c r="C13" s="11"/>
      <c r="D13" s="11"/>
      <c r="E13" s="22"/>
      <c r="F13" s="817" t="str">
        <f t="shared" si="1"/>
        <v xml:space="preserve"> </v>
      </c>
      <c r="G13" s="142" t="str">
        <f t="shared" si="0"/>
        <v xml:space="preserve"> </v>
      </c>
      <c r="H13" s="142"/>
      <c r="I13" s="142"/>
      <c r="J13" s="11"/>
    </row>
    <row r="14" spans="1:17" ht="15.75" x14ac:dyDescent="0.25">
      <c r="A14" s="11"/>
      <c r="B14" s="11"/>
      <c r="C14" s="11"/>
      <c r="D14" s="11"/>
      <c r="E14" s="22"/>
      <c r="F14" s="817" t="str">
        <f t="shared" si="1"/>
        <v xml:space="preserve"> </v>
      </c>
      <c r="G14" s="142" t="str">
        <f t="shared" si="0"/>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0"/>
        <v xml:space="preserve"> </v>
      </c>
      <c r="H19" s="142"/>
      <c r="I19" s="142"/>
      <c r="J19" s="11"/>
    </row>
    <row r="20" spans="1:17" ht="16.5" customHeight="1" x14ac:dyDescent="0.25">
      <c r="A20" s="11"/>
      <c r="B20" s="11"/>
      <c r="C20" s="11"/>
      <c r="D20" s="11"/>
      <c r="E20" s="22"/>
      <c r="F20" s="817" t="str">
        <f t="shared" si="1"/>
        <v xml:space="preserve"> </v>
      </c>
      <c r="G20" s="142" t="str">
        <f t="shared" si="0"/>
        <v xml:space="preserve"> </v>
      </c>
      <c r="H20" s="142"/>
      <c r="I20" s="142"/>
      <c r="J20" s="11"/>
    </row>
    <row r="21" spans="1:17" ht="15.75" x14ac:dyDescent="0.25">
      <c r="A21" s="11"/>
      <c r="B21" s="11"/>
      <c r="C21" s="11"/>
      <c r="D21" s="11"/>
      <c r="E21" s="22"/>
      <c r="F21" s="817" t="str">
        <f t="shared" si="1"/>
        <v xml:space="preserve"> </v>
      </c>
      <c r="G21" s="142" t="str">
        <f t="shared" si="0"/>
        <v xml:space="preserve"> </v>
      </c>
      <c r="H21" s="140"/>
      <c r="I21" s="140"/>
      <c r="J21" s="11"/>
    </row>
    <row r="22" spans="1:17" ht="15.75" x14ac:dyDescent="0.25">
      <c r="A22" s="11"/>
      <c r="B22" s="11"/>
      <c r="C22" s="11"/>
      <c r="D22" s="11"/>
      <c r="E22" s="22"/>
      <c r="F22" s="817" t="str">
        <f t="shared" si="1"/>
        <v xml:space="preserve"> </v>
      </c>
      <c r="G22" s="142" t="str">
        <f t="shared" si="0"/>
        <v xml:space="preserve"> </v>
      </c>
      <c r="H22" s="142"/>
      <c r="I22" s="142"/>
      <c r="J22" s="11"/>
    </row>
    <row r="23" spans="1:17" ht="15.75" x14ac:dyDescent="0.25">
      <c r="A23" s="11"/>
      <c r="B23" s="11"/>
      <c r="C23" s="11"/>
      <c r="D23" s="11"/>
      <c r="E23" s="22"/>
      <c r="F23" s="817" t="str">
        <f t="shared" si="1"/>
        <v xml:space="preserve"> </v>
      </c>
      <c r="G23" s="142" t="str">
        <f t="shared" si="0"/>
        <v xml:space="preserve"> </v>
      </c>
      <c r="H23" s="142"/>
      <c r="I23" s="142"/>
      <c r="J23" s="11"/>
    </row>
    <row r="24" spans="1:17" ht="15.75" x14ac:dyDescent="0.25">
      <c r="A24" s="11"/>
      <c r="B24" s="11"/>
      <c r="C24" s="11"/>
      <c r="D24" s="11"/>
      <c r="E24" s="22"/>
      <c r="F24" s="817" t="str">
        <f t="shared" si="1"/>
        <v xml:space="preserve"> </v>
      </c>
      <c r="G24" s="142" t="str">
        <f t="shared" si="0"/>
        <v xml:space="preserve"> </v>
      </c>
      <c r="H24" s="142"/>
      <c r="I24" s="142"/>
      <c r="J24" s="11"/>
    </row>
    <row r="25" spans="1:17" ht="15.75" x14ac:dyDescent="0.25">
      <c r="A25" s="11"/>
      <c r="B25" s="11"/>
      <c r="C25" s="11"/>
      <c r="D25" s="11"/>
      <c r="E25" s="22"/>
      <c r="F25" s="817" t="str">
        <f t="shared" si="1"/>
        <v xml:space="preserve"> </v>
      </c>
      <c r="G25" s="142" t="str">
        <f t="shared" si="0"/>
        <v xml:space="preserve"> </v>
      </c>
      <c r="H25" s="140"/>
      <c r="I25" s="140"/>
      <c r="J25" s="11"/>
    </row>
    <row r="26" spans="1:17" ht="15.75" x14ac:dyDescent="0.25">
      <c r="A26" s="11"/>
      <c r="B26" s="11"/>
      <c r="C26" s="11"/>
      <c r="D26" s="11"/>
      <c r="E26" s="22"/>
      <c r="F26" s="817" t="str">
        <f t="shared" si="1"/>
        <v xml:space="preserve"> </v>
      </c>
      <c r="G26" s="142" t="str">
        <f t="shared" si="0"/>
        <v xml:space="preserve"> </v>
      </c>
      <c r="H26" s="142"/>
      <c r="I26" s="142"/>
      <c r="J26" s="11"/>
    </row>
    <row r="27" spans="1:17" ht="15.75" x14ac:dyDescent="0.25">
      <c r="A27" s="11"/>
      <c r="B27" s="11"/>
      <c r="C27" s="11"/>
      <c r="D27" s="11"/>
      <c r="E27" s="22"/>
      <c r="F27" s="817" t="str">
        <f t="shared" si="1"/>
        <v xml:space="preserve"> </v>
      </c>
      <c r="G27" s="142" t="str">
        <f t="shared" si="0"/>
        <v xml:space="preserve"> </v>
      </c>
      <c r="H27" s="142"/>
      <c r="I27" s="142"/>
      <c r="J27" s="11"/>
    </row>
    <row r="28" spans="1:17" ht="15.75" x14ac:dyDescent="0.25">
      <c r="A28" s="11"/>
      <c r="B28" s="11"/>
      <c r="C28" s="11"/>
      <c r="D28" s="11"/>
      <c r="E28" s="22"/>
      <c r="F28" s="817" t="str">
        <f t="shared" si="1"/>
        <v xml:space="preserve"> </v>
      </c>
      <c r="G28" s="142" t="str">
        <f t="shared" si="0"/>
        <v xml:space="preserve"> </v>
      </c>
      <c r="H28" s="142"/>
      <c r="I28" s="142"/>
      <c r="J28" s="11"/>
    </row>
    <row r="29" spans="1:17" ht="15.75" x14ac:dyDescent="0.25">
      <c r="A29" s="11"/>
      <c r="B29" s="11"/>
      <c r="C29" s="11"/>
      <c r="D29" s="11"/>
      <c r="E29" s="22"/>
      <c r="F29" s="817" t="str">
        <f t="shared" si="1"/>
        <v xml:space="preserve"> </v>
      </c>
      <c r="G29" s="142" t="str">
        <f t="shared" si="0"/>
        <v xml:space="preserve"> </v>
      </c>
      <c r="H29" s="142"/>
      <c r="I29" s="142"/>
      <c r="J29" s="11"/>
    </row>
    <row r="30" spans="1:17" ht="15.75" x14ac:dyDescent="0.25">
      <c r="A30" s="11"/>
      <c r="B30" s="11"/>
      <c r="C30" s="11"/>
      <c r="D30" s="11"/>
      <c r="E30" s="22"/>
      <c r="F30" s="817" t="str">
        <f t="shared" si="1"/>
        <v xml:space="preserve"> </v>
      </c>
      <c r="G30" s="142" t="str">
        <f t="shared" si="0"/>
        <v xml:space="preserve"> </v>
      </c>
      <c r="H30" s="142"/>
      <c r="I30" s="142"/>
      <c r="J30" s="11"/>
    </row>
    <row r="31" spans="1:17" ht="15.75" x14ac:dyDescent="0.25">
      <c r="A31" s="11"/>
      <c r="B31" s="11"/>
      <c r="C31" s="11"/>
      <c r="D31" s="11"/>
      <c r="E31" s="22"/>
      <c r="F31" s="817" t="str">
        <f t="shared" si="1"/>
        <v xml:space="preserve"> </v>
      </c>
      <c r="G31" s="142" t="str">
        <f t="shared" si="0"/>
        <v xml:space="preserve"> </v>
      </c>
      <c r="H31" s="142"/>
      <c r="I31" s="142"/>
      <c r="J31" s="11"/>
    </row>
    <row r="32" spans="1:17" ht="15.75" x14ac:dyDescent="0.25">
      <c r="A32" s="11"/>
      <c r="B32" s="11"/>
      <c r="C32" s="11"/>
      <c r="D32" s="11"/>
      <c r="E32" s="22"/>
      <c r="F32" s="817" t="str">
        <f t="shared" si="1"/>
        <v xml:space="preserve"> </v>
      </c>
      <c r="G32" s="142" t="str">
        <f t="shared" si="0"/>
        <v xml:space="preserve"> </v>
      </c>
      <c r="H32" s="142"/>
      <c r="I32" s="142"/>
      <c r="J32" s="11"/>
    </row>
    <row r="33" spans="1:10" ht="15.75" x14ac:dyDescent="0.25">
      <c r="A33" s="11"/>
      <c r="B33" s="11"/>
      <c r="C33" s="11"/>
      <c r="D33" s="11"/>
      <c r="E33" s="22"/>
      <c r="F33" s="817" t="str">
        <f t="shared" si="1"/>
        <v xml:space="preserve"> </v>
      </c>
      <c r="G33" s="142" t="str">
        <f t="shared" si="0"/>
        <v xml:space="preserve"> </v>
      </c>
      <c r="H33" s="142"/>
      <c r="I33" s="142"/>
      <c r="J33" s="11"/>
    </row>
    <row r="34" spans="1:10" ht="15.75" x14ac:dyDescent="0.25">
      <c r="A34" s="11"/>
      <c r="B34" s="11"/>
      <c r="C34" s="11"/>
      <c r="D34" s="11"/>
      <c r="E34" s="22"/>
      <c r="F34" s="817" t="str">
        <f t="shared" si="1"/>
        <v xml:space="preserve"> </v>
      </c>
      <c r="G34" s="142" t="str">
        <f t="shared" si="0"/>
        <v xml:space="preserve"> </v>
      </c>
      <c r="H34" s="142"/>
      <c r="I34" s="142"/>
      <c r="J34" s="11"/>
    </row>
    <row r="35" spans="1:10" ht="15.75" x14ac:dyDescent="0.25">
      <c r="A35" s="11"/>
      <c r="B35" s="11"/>
      <c r="C35" s="11"/>
      <c r="D35" s="11"/>
      <c r="E35" s="22"/>
      <c r="F35" s="817" t="str">
        <f t="shared" si="1"/>
        <v xml:space="preserve"> </v>
      </c>
      <c r="G35" s="142" t="str">
        <f t="shared" si="0"/>
        <v xml:space="preserve"> </v>
      </c>
      <c r="H35" s="142"/>
      <c r="I35" s="142"/>
      <c r="J35" s="11"/>
    </row>
    <row r="36" spans="1:10" ht="15.75" x14ac:dyDescent="0.25">
      <c r="A36" s="11"/>
      <c r="B36" s="11"/>
      <c r="C36" s="11"/>
      <c r="D36" s="11"/>
      <c r="E36" s="22"/>
      <c r="F36" s="817" t="str">
        <f t="shared" si="1"/>
        <v xml:space="preserve"> </v>
      </c>
      <c r="G36" s="142" t="str">
        <f t="shared" si="0"/>
        <v xml:space="preserve"> </v>
      </c>
      <c r="H36" s="142"/>
      <c r="I36" s="142"/>
      <c r="J36" s="11"/>
    </row>
    <row r="37" spans="1:10" ht="15.75" x14ac:dyDescent="0.25">
      <c r="A37" s="11"/>
      <c r="B37" s="11"/>
      <c r="C37" s="11"/>
      <c r="D37" s="11"/>
      <c r="E37" s="22"/>
      <c r="F37" s="817" t="str">
        <f t="shared" si="1"/>
        <v xml:space="preserve"> </v>
      </c>
      <c r="G37" s="142" t="str">
        <f t="shared" si="0"/>
        <v xml:space="preserve"> </v>
      </c>
      <c r="H37" s="142"/>
      <c r="I37" s="142"/>
      <c r="J37" s="11"/>
    </row>
    <row r="38" spans="1:10" ht="15.75" x14ac:dyDescent="0.25">
      <c r="A38" s="11"/>
      <c r="B38" s="11"/>
      <c r="C38" s="11"/>
      <c r="D38" s="11"/>
      <c r="E38" s="22"/>
      <c r="F38" s="817" t="str">
        <f t="shared" si="1"/>
        <v xml:space="preserve"> </v>
      </c>
      <c r="G38" s="142" t="str">
        <f t="shared" si="0"/>
        <v xml:space="preserve"> </v>
      </c>
      <c r="H38" s="142"/>
      <c r="I38" s="142"/>
      <c r="J38" s="11"/>
    </row>
    <row r="39" spans="1:10" ht="15.75" x14ac:dyDescent="0.25">
      <c r="A39" s="11"/>
      <c r="B39" s="11"/>
      <c r="C39" s="11"/>
      <c r="D39" s="11"/>
      <c r="E39" s="22"/>
      <c r="F39" s="817" t="str">
        <f t="shared" si="1"/>
        <v xml:space="preserve"> </v>
      </c>
      <c r="G39" s="142" t="str">
        <f t="shared" si="0"/>
        <v xml:space="preserve"> </v>
      </c>
      <c r="H39" s="142"/>
      <c r="I39" s="142"/>
      <c r="J39" s="11"/>
    </row>
    <row r="40" spans="1:10" ht="15.75" x14ac:dyDescent="0.25">
      <c r="A40" s="11"/>
      <c r="B40" s="11"/>
      <c r="C40" s="11"/>
      <c r="D40" s="11"/>
      <c r="E40" s="22"/>
      <c r="F40" s="817" t="str">
        <f t="shared" si="1"/>
        <v xml:space="preserve"> </v>
      </c>
      <c r="G40" s="142" t="str">
        <f t="shared" si="0"/>
        <v xml:space="preserve"> </v>
      </c>
      <c r="H40" s="142"/>
      <c r="I40" s="142"/>
      <c r="J40" s="11"/>
    </row>
    <row r="41" spans="1:10" ht="15.75" x14ac:dyDescent="0.25">
      <c r="A41" s="11"/>
      <c r="B41" s="11"/>
      <c r="C41" s="11"/>
      <c r="D41" s="11"/>
      <c r="E41" s="22"/>
      <c r="F41" s="817" t="str">
        <f t="shared" si="1"/>
        <v xml:space="preserve"> </v>
      </c>
      <c r="G41" s="142" t="str">
        <f t="shared" si="0"/>
        <v xml:space="preserve"> </v>
      </c>
      <c r="H41" s="142"/>
      <c r="I41" s="142"/>
      <c r="J41" s="11"/>
    </row>
    <row r="42" spans="1:10" ht="15.75" x14ac:dyDescent="0.25">
      <c r="A42" s="11"/>
      <c r="B42" s="11"/>
      <c r="C42" s="11"/>
      <c r="D42" s="11"/>
      <c r="E42" s="22"/>
      <c r="F42" s="817" t="str">
        <f t="shared" si="1"/>
        <v xml:space="preserve"> </v>
      </c>
      <c r="G42" s="142" t="str">
        <f t="shared" si="0"/>
        <v xml:space="preserve"> </v>
      </c>
      <c r="H42" s="142"/>
      <c r="I42" s="142"/>
      <c r="J42" s="11"/>
    </row>
    <row r="43" spans="1:10" ht="15.75" x14ac:dyDescent="0.25">
      <c r="A43" s="11"/>
      <c r="B43" s="11"/>
      <c r="C43" s="11"/>
      <c r="D43" s="11"/>
      <c r="E43" s="22"/>
      <c r="F43" s="817" t="str">
        <f t="shared" si="1"/>
        <v xml:space="preserve"> </v>
      </c>
      <c r="G43" s="142" t="str">
        <f t="shared" si="0"/>
        <v xml:space="preserve"> </v>
      </c>
      <c r="H43" s="142"/>
      <c r="I43" s="142"/>
      <c r="J43" s="11"/>
    </row>
    <row r="44" spans="1:10" ht="15.75" x14ac:dyDescent="0.25">
      <c r="A44" s="11"/>
      <c r="B44" s="11"/>
      <c r="C44" s="11"/>
      <c r="D44" s="11"/>
      <c r="E44" s="22"/>
      <c r="F44" s="817" t="str">
        <f t="shared" si="1"/>
        <v xml:space="preserve"> </v>
      </c>
      <c r="G44" s="142" t="str">
        <f t="shared" si="0"/>
        <v xml:space="preserve"> </v>
      </c>
      <c r="H44" s="142"/>
      <c r="I44" s="142"/>
      <c r="J44" s="11"/>
    </row>
    <row r="45" spans="1:10" ht="15.75" x14ac:dyDescent="0.25">
      <c r="A45" s="11"/>
      <c r="B45" s="11"/>
      <c r="C45" s="11"/>
      <c r="D45" s="11"/>
      <c r="E45" s="22"/>
      <c r="F45" s="817" t="str">
        <f t="shared" si="1"/>
        <v xml:space="preserve"> </v>
      </c>
      <c r="G45" s="142" t="str">
        <f t="shared" si="0"/>
        <v xml:space="preserve"> </v>
      </c>
      <c r="H45" s="142"/>
      <c r="I45" s="142"/>
      <c r="J45" s="11"/>
    </row>
    <row r="46" spans="1:10" ht="15.75" x14ac:dyDescent="0.25">
      <c r="A46" s="11"/>
      <c r="B46" s="11"/>
      <c r="C46" s="11"/>
      <c r="D46" s="11"/>
      <c r="E46" s="22"/>
      <c r="F46" s="817" t="str">
        <f t="shared" si="1"/>
        <v xml:space="preserve"> </v>
      </c>
      <c r="G46" s="142" t="str">
        <f t="shared" si="0"/>
        <v xml:space="preserve"> </v>
      </c>
      <c r="H46" s="142"/>
      <c r="I46" s="142"/>
      <c r="J46" s="11"/>
    </row>
    <row r="47" spans="1:10" ht="15.75" x14ac:dyDescent="0.25">
      <c r="A47" s="11"/>
      <c r="B47" s="11"/>
      <c r="C47" s="11"/>
      <c r="D47" s="11"/>
      <c r="E47" s="22"/>
      <c r="F47" s="817" t="str">
        <f t="shared" si="1"/>
        <v xml:space="preserve"> </v>
      </c>
      <c r="G47" s="142" t="str">
        <f t="shared" si="0"/>
        <v xml:space="preserve"> </v>
      </c>
      <c r="H47" s="142"/>
      <c r="I47" s="142"/>
      <c r="J47" s="11"/>
    </row>
    <row r="48" spans="1:10" ht="15.75" x14ac:dyDescent="0.25">
      <c r="A48" s="11"/>
      <c r="B48" s="11"/>
      <c r="C48" s="11"/>
      <c r="D48" s="11"/>
      <c r="E48" s="22"/>
      <c r="F48" s="817" t="str">
        <f t="shared" si="1"/>
        <v xml:space="preserve"> </v>
      </c>
      <c r="G48" s="142" t="str">
        <f t="shared" si="0"/>
        <v xml:space="preserve"> </v>
      </c>
      <c r="H48" s="142"/>
      <c r="I48" s="142"/>
      <c r="J48" s="11"/>
    </row>
    <row r="49" spans="1:10" ht="15.75" x14ac:dyDescent="0.25">
      <c r="A49" s="11"/>
      <c r="B49" s="11"/>
      <c r="C49" s="11"/>
      <c r="D49" s="11"/>
      <c r="E49" s="22"/>
      <c r="F49" s="817" t="str">
        <f t="shared" si="1"/>
        <v xml:space="preserve"> </v>
      </c>
      <c r="G49" s="142" t="str">
        <f t="shared" si="0"/>
        <v xml:space="preserve"> </v>
      </c>
      <c r="H49" s="142"/>
      <c r="I49" s="142"/>
      <c r="J49" s="11"/>
    </row>
    <row r="50" spans="1:10" ht="15.75" x14ac:dyDescent="0.25">
      <c r="A50" s="11"/>
      <c r="B50" s="11"/>
      <c r="C50" s="11"/>
      <c r="D50" s="11"/>
      <c r="E50" s="22"/>
      <c r="F50" s="817" t="str">
        <f t="shared" si="1"/>
        <v xml:space="preserve"> </v>
      </c>
      <c r="G50" s="142" t="str">
        <f t="shared" si="0"/>
        <v xml:space="preserve"> </v>
      </c>
      <c r="H50" s="142"/>
      <c r="I50" s="142"/>
      <c r="J50" s="11"/>
    </row>
    <row r="51" spans="1:10" ht="15.75" x14ac:dyDescent="0.25">
      <c r="A51" s="11"/>
      <c r="B51" s="11"/>
      <c r="C51" s="11"/>
      <c r="D51" s="11"/>
      <c r="E51" s="22"/>
      <c r="F51" s="817" t="str">
        <f t="shared" si="1"/>
        <v xml:space="preserve"> </v>
      </c>
      <c r="G51" s="142" t="str">
        <f t="shared" si="0"/>
        <v xml:space="preserve"> </v>
      </c>
      <c r="H51" s="142"/>
      <c r="I51" s="142"/>
      <c r="J51" s="11"/>
    </row>
    <row r="52" spans="1:10" ht="15.75" x14ac:dyDescent="0.25">
      <c r="A52" s="11"/>
      <c r="B52" s="11"/>
      <c r="C52" s="11"/>
      <c r="D52" s="11"/>
      <c r="E52" s="22"/>
      <c r="F52" s="817" t="str">
        <f t="shared" si="1"/>
        <v xml:space="preserve"> </v>
      </c>
      <c r="G52" s="142" t="str">
        <f t="shared" si="0"/>
        <v xml:space="preserve"> </v>
      </c>
      <c r="J52" s="11"/>
    </row>
    <row r="53" spans="1:10" ht="15.75" x14ac:dyDescent="0.25">
      <c r="A53" s="11"/>
      <c r="B53" s="11"/>
      <c r="C53" s="11"/>
      <c r="D53" s="11"/>
      <c r="E53" s="22"/>
      <c r="F53" s="817" t="str">
        <f t="shared" si="1"/>
        <v xml:space="preserve"> </v>
      </c>
      <c r="G53" s="142" t="str">
        <f t="shared" si="0"/>
        <v xml:space="preserve"> </v>
      </c>
      <c r="J53" s="11"/>
    </row>
    <row r="54" spans="1:10" ht="15.75" x14ac:dyDescent="0.25">
      <c r="A54" s="11"/>
      <c r="B54" s="11"/>
      <c r="C54" s="11"/>
      <c r="D54" s="11"/>
      <c r="E54" s="22"/>
      <c r="F54" s="817" t="str">
        <f t="shared" si="1"/>
        <v xml:space="preserve"> </v>
      </c>
      <c r="G54" s="142" t="str">
        <f t="shared" si="0"/>
        <v xml:space="preserve"> </v>
      </c>
      <c r="J54" s="11"/>
    </row>
    <row r="55" spans="1:10" ht="15.75" x14ac:dyDescent="0.25">
      <c r="A55" s="11"/>
      <c r="B55" s="11"/>
      <c r="C55" s="11"/>
      <c r="D55" s="11"/>
      <c r="E55" s="22"/>
      <c r="F55" s="817" t="str">
        <f t="shared" si="1"/>
        <v xml:space="preserve"> </v>
      </c>
      <c r="G55" s="142" t="str">
        <f t="shared" si="0"/>
        <v xml:space="preserve"> </v>
      </c>
      <c r="J55" s="11"/>
    </row>
    <row r="56" spans="1:10" ht="15.75" x14ac:dyDescent="0.25">
      <c r="A56" s="11"/>
      <c r="B56" s="11"/>
      <c r="C56" s="11"/>
      <c r="D56" s="11"/>
      <c r="E56" s="22"/>
      <c r="F56" s="817" t="str">
        <f t="shared" si="1"/>
        <v xml:space="preserve"> </v>
      </c>
      <c r="G56" s="142" t="str">
        <f t="shared" si="0"/>
        <v xml:space="preserve"> </v>
      </c>
      <c r="J56" s="11"/>
    </row>
    <row r="57" spans="1:10" ht="15.75" x14ac:dyDescent="0.25">
      <c r="A57" s="11"/>
      <c r="B57" s="11"/>
      <c r="C57" s="11"/>
      <c r="D57" s="11"/>
      <c r="E57" s="22"/>
      <c r="F57" s="817" t="str">
        <f t="shared" si="1"/>
        <v xml:space="preserve"> </v>
      </c>
      <c r="G57" s="142" t="str">
        <f t="shared" si="0"/>
        <v xml:space="preserve"> </v>
      </c>
      <c r="J57" s="11"/>
    </row>
    <row r="58" spans="1:10" ht="15.75" x14ac:dyDescent="0.25">
      <c r="A58" s="11"/>
      <c r="B58" s="11"/>
      <c r="C58" s="11"/>
      <c r="D58" s="11"/>
      <c r="E58" s="22"/>
      <c r="F58" s="817" t="str">
        <f t="shared" si="1"/>
        <v xml:space="preserve"> </v>
      </c>
      <c r="G58" s="142" t="str">
        <f t="shared" si="0"/>
        <v xml:space="preserve"> </v>
      </c>
      <c r="J58" s="11"/>
    </row>
    <row r="59" spans="1:10" ht="15.75" x14ac:dyDescent="0.25">
      <c r="A59" s="11"/>
      <c r="B59" s="11"/>
      <c r="C59" s="11"/>
      <c r="D59" s="11"/>
      <c r="E59" s="22"/>
      <c r="F59" s="817" t="str">
        <f t="shared" si="1"/>
        <v xml:space="preserve"> </v>
      </c>
      <c r="G59" s="142" t="str">
        <f t="shared" si="0"/>
        <v xml:space="preserve"> </v>
      </c>
      <c r="J59" s="11"/>
    </row>
    <row r="60" spans="1:10" ht="15.75" x14ac:dyDescent="0.25">
      <c r="A60" s="11"/>
      <c r="B60" s="11"/>
      <c r="C60" s="11"/>
      <c r="D60" s="11"/>
      <c r="E60" s="22"/>
      <c r="F60" s="817" t="str">
        <f t="shared" si="1"/>
        <v xml:space="preserve"> </v>
      </c>
      <c r="G60" s="142" t="str">
        <f t="shared" si="0"/>
        <v xml:space="preserve"> </v>
      </c>
      <c r="J60" s="11"/>
    </row>
    <row r="61" spans="1:10" ht="15.75" x14ac:dyDescent="0.25">
      <c r="A61" s="11"/>
      <c r="B61" s="11"/>
      <c r="C61" s="11"/>
      <c r="D61" s="11"/>
      <c r="E61" s="22"/>
      <c r="F61" s="817" t="str">
        <f t="shared" si="1"/>
        <v xml:space="preserve"> </v>
      </c>
      <c r="G61" s="142" t="str">
        <f t="shared" si="0"/>
        <v xml:space="preserve"> </v>
      </c>
      <c r="J61" s="11"/>
    </row>
    <row r="62" spans="1:10" ht="15.75" x14ac:dyDescent="0.25">
      <c r="A62" s="11"/>
      <c r="B62" s="11"/>
      <c r="C62" s="11"/>
      <c r="D62" s="11"/>
      <c r="E62" s="22"/>
      <c r="F62" s="817" t="str">
        <f t="shared" si="1"/>
        <v xml:space="preserve"> </v>
      </c>
      <c r="G62" s="142" t="str">
        <f t="shared" si="0"/>
        <v xml:space="preserve"> </v>
      </c>
      <c r="J62" s="11"/>
    </row>
    <row r="63" spans="1:10" ht="15.75" x14ac:dyDescent="0.25">
      <c r="A63" s="11"/>
      <c r="B63" s="11"/>
      <c r="C63" s="11"/>
      <c r="D63" s="11"/>
      <c r="E63" s="22"/>
      <c r="F63" s="817" t="str">
        <f t="shared" si="1"/>
        <v xml:space="preserve"> </v>
      </c>
      <c r="G63" s="142" t="str">
        <f t="shared" si="0"/>
        <v xml:space="preserve"> </v>
      </c>
      <c r="J63" s="11"/>
    </row>
    <row r="64" spans="1:10" ht="15.75" x14ac:dyDescent="0.25">
      <c r="A64" s="11"/>
      <c r="B64" s="11"/>
      <c r="C64" s="11"/>
      <c r="D64" s="11"/>
      <c r="E64" s="22"/>
      <c r="F64" s="817" t="str">
        <f t="shared" si="1"/>
        <v xml:space="preserve"> </v>
      </c>
      <c r="G64" s="142" t="str">
        <f t="shared" si="0"/>
        <v xml:space="preserve"> </v>
      </c>
      <c r="J64" s="11"/>
    </row>
    <row r="65" spans="1:10" ht="15.75" x14ac:dyDescent="0.25">
      <c r="A65" s="11"/>
      <c r="B65" s="11"/>
      <c r="C65" s="11"/>
      <c r="D65" s="11"/>
      <c r="E65" s="22"/>
      <c r="F65" s="817" t="str">
        <f t="shared" si="1"/>
        <v xml:space="preserve"> </v>
      </c>
      <c r="G65" s="142" t="str">
        <f t="shared" si="0"/>
        <v xml:space="preserve"> </v>
      </c>
      <c r="J65" s="11"/>
    </row>
    <row r="66" spans="1:10" ht="15.75" x14ac:dyDescent="0.25">
      <c r="A66" s="11"/>
      <c r="B66" s="11"/>
      <c r="C66" s="11"/>
      <c r="D66" s="11"/>
      <c r="E66" s="22"/>
      <c r="F66" s="817" t="str">
        <f t="shared" si="1"/>
        <v xml:space="preserve"> </v>
      </c>
      <c r="G66" s="142" t="str">
        <f t="shared" si="0"/>
        <v xml:space="preserve"> </v>
      </c>
      <c r="J66" s="11"/>
    </row>
    <row r="67" spans="1:10" ht="15.75" x14ac:dyDescent="0.25">
      <c r="A67" s="11"/>
      <c r="B67" s="11"/>
      <c r="C67" s="11"/>
      <c r="D67" s="11"/>
      <c r="E67" s="22"/>
      <c r="F67" s="817" t="str">
        <f t="shared" si="1"/>
        <v xml:space="preserve"> </v>
      </c>
      <c r="G67" s="142" t="str">
        <f t="shared" si="0"/>
        <v xml:space="preserve"> </v>
      </c>
      <c r="J67" s="11"/>
    </row>
    <row r="68" spans="1:10" ht="15.75" x14ac:dyDescent="0.25">
      <c r="A68" s="11"/>
      <c r="B68" s="11"/>
      <c r="C68" s="11"/>
      <c r="D68" s="11"/>
      <c r="E68" s="22"/>
      <c r="F68" s="817" t="str">
        <f t="shared" si="1"/>
        <v xml:space="preserve"> </v>
      </c>
      <c r="G68" s="142" t="str">
        <f t="shared" si="0"/>
        <v xml:space="preserve"> </v>
      </c>
      <c r="J68" s="11"/>
    </row>
    <row r="69" spans="1:10" ht="15.75" x14ac:dyDescent="0.25">
      <c r="A69" s="11"/>
      <c r="B69" s="11"/>
      <c r="C69" s="11"/>
      <c r="D69" s="11"/>
      <c r="E69" s="22"/>
      <c r="F69" s="817" t="str">
        <f t="shared" si="1"/>
        <v xml:space="preserve"> </v>
      </c>
      <c r="G69" s="142" t="str">
        <f t="shared" si="0"/>
        <v xml:space="preserve"> </v>
      </c>
      <c r="J69" s="11"/>
    </row>
    <row r="70" spans="1:10" ht="15.75" x14ac:dyDescent="0.25">
      <c r="A70" s="11"/>
      <c r="B70" s="11"/>
      <c r="C70" s="11"/>
      <c r="D70" s="11"/>
      <c r="E70" s="22"/>
      <c r="F70" s="817" t="str">
        <f t="shared" si="1"/>
        <v xml:space="preserve"> </v>
      </c>
      <c r="G70" s="142" t="str">
        <f t="shared" si="0"/>
        <v xml:space="preserve"> </v>
      </c>
      <c r="J70" s="11"/>
    </row>
    <row r="71" spans="1:10" ht="15.75" x14ac:dyDescent="0.25">
      <c r="A71" s="11"/>
      <c r="B71" s="11"/>
      <c r="C71" s="11"/>
      <c r="D71" s="11"/>
      <c r="E71" s="22"/>
      <c r="F71" s="817" t="str">
        <f t="shared" si="1"/>
        <v xml:space="preserve"> </v>
      </c>
      <c r="G71" s="142" t="str">
        <f t="shared" si="0"/>
        <v xml:space="preserve"> </v>
      </c>
      <c r="J71" s="11"/>
    </row>
    <row r="72" spans="1:10" ht="15.75" x14ac:dyDescent="0.25">
      <c r="A72" s="11"/>
      <c r="B72" s="11"/>
      <c r="C72" s="11"/>
      <c r="D72" s="11"/>
      <c r="E72" s="22"/>
      <c r="F72" s="817" t="str">
        <f t="shared" si="1"/>
        <v xml:space="preserve"> </v>
      </c>
      <c r="G72" s="142" t="str">
        <f t="shared" si="0"/>
        <v xml:space="preserve"> </v>
      </c>
      <c r="J72" s="11"/>
    </row>
    <row r="73" spans="1:10" ht="15.75" x14ac:dyDescent="0.25">
      <c r="A73" s="11"/>
      <c r="B73" s="11"/>
      <c r="C73" s="11"/>
      <c r="D73" s="11"/>
      <c r="E73" s="22"/>
      <c r="F73" s="817" t="str">
        <f t="shared" si="1"/>
        <v xml:space="preserve"> </v>
      </c>
      <c r="G73" s="142" t="str">
        <f t="shared" ref="G73:G136" si="2">IFERROR(E73/D73%," ")</f>
        <v xml:space="preserve"> </v>
      </c>
      <c r="J73" s="11"/>
    </row>
    <row r="74" spans="1:10" ht="15.75" x14ac:dyDescent="0.25">
      <c r="A74" s="11"/>
      <c r="B74" s="11"/>
      <c r="C74" s="11"/>
      <c r="D74" s="11"/>
      <c r="E74" s="22"/>
      <c r="F74" s="817" t="str">
        <f t="shared" si="1"/>
        <v xml:space="preserve"> </v>
      </c>
      <c r="G74" s="142" t="str">
        <f t="shared" si="2"/>
        <v xml:space="preserve"> </v>
      </c>
      <c r="J74" s="11"/>
    </row>
    <row r="75" spans="1:10" ht="15.75" x14ac:dyDescent="0.25">
      <c r="A75" s="11"/>
      <c r="B75" s="11"/>
      <c r="C75" s="11"/>
      <c r="D75" s="11"/>
      <c r="E75" s="22"/>
      <c r="F75" s="817" t="str">
        <f t="shared" ref="F75:F138" si="3">IF(E75-D75=0," ",E75-D75)</f>
        <v xml:space="preserve"> </v>
      </c>
      <c r="G75" s="142" t="str">
        <f t="shared" si="2"/>
        <v xml:space="preserve"> </v>
      </c>
      <c r="J75" s="11"/>
    </row>
    <row r="76" spans="1:10" ht="15.75" x14ac:dyDescent="0.25">
      <c r="A76" s="11"/>
      <c r="B76" s="11"/>
      <c r="C76" s="11"/>
      <c r="D76" s="11"/>
      <c r="E76" s="22"/>
      <c r="F76" s="817" t="str">
        <f t="shared" si="3"/>
        <v xml:space="preserve"> </v>
      </c>
      <c r="G76" s="142" t="str">
        <f t="shared" si="2"/>
        <v xml:space="preserve"> </v>
      </c>
      <c r="J76" s="11"/>
    </row>
    <row r="77" spans="1:10" ht="15.75" x14ac:dyDescent="0.25">
      <c r="A77" s="11"/>
      <c r="B77" s="11"/>
      <c r="C77" s="11"/>
      <c r="D77" s="11"/>
      <c r="E77" s="22"/>
      <c r="F77" s="817" t="str">
        <f t="shared" si="3"/>
        <v xml:space="preserve"> </v>
      </c>
      <c r="G77" s="142" t="str">
        <f t="shared" si="2"/>
        <v xml:space="preserve"> </v>
      </c>
      <c r="J77" s="11"/>
    </row>
    <row r="78" spans="1:10" ht="15.75" x14ac:dyDescent="0.25">
      <c r="A78" s="11"/>
      <c r="B78" s="11"/>
      <c r="C78" s="11"/>
      <c r="D78" s="11"/>
      <c r="E78" s="22"/>
      <c r="F78" s="817" t="str">
        <f t="shared" si="3"/>
        <v xml:space="preserve"> </v>
      </c>
      <c r="G78" s="142" t="str">
        <f t="shared" si="2"/>
        <v xml:space="preserve"> </v>
      </c>
      <c r="J78" s="11"/>
    </row>
    <row r="79" spans="1:10" ht="15.75" x14ac:dyDescent="0.25">
      <c r="A79" s="11"/>
      <c r="B79" s="11"/>
      <c r="C79" s="11"/>
      <c r="D79" s="11"/>
      <c r="E79" s="22"/>
      <c r="F79" s="817" t="str">
        <f t="shared" si="3"/>
        <v xml:space="preserve"> </v>
      </c>
      <c r="G79" s="142" t="str">
        <f t="shared" si="2"/>
        <v xml:space="preserve"> </v>
      </c>
      <c r="J79" s="11"/>
    </row>
    <row r="80" spans="1:10" ht="15.75" x14ac:dyDescent="0.25">
      <c r="A80" s="11"/>
      <c r="B80" s="11"/>
      <c r="C80" s="11"/>
      <c r="D80" s="11"/>
      <c r="E80" s="22"/>
      <c r="F80" s="817" t="str">
        <f t="shared" si="3"/>
        <v xml:space="preserve"> </v>
      </c>
      <c r="G80" s="142" t="str">
        <f t="shared" si="2"/>
        <v xml:space="preserve"> </v>
      </c>
      <c r="J80" s="11"/>
    </row>
    <row r="81" spans="1:10" ht="15.75" x14ac:dyDescent="0.25">
      <c r="A81" s="11"/>
      <c r="B81" s="11"/>
      <c r="C81" s="11"/>
      <c r="D81" s="11"/>
      <c r="E81" s="22"/>
      <c r="F81" s="817" t="str">
        <f t="shared" si="3"/>
        <v xml:space="preserve"> </v>
      </c>
      <c r="G81" s="142" t="str">
        <f t="shared" si="2"/>
        <v xml:space="preserve"> </v>
      </c>
      <c r="J81" s="11"/>
    </row>
    <row r="82" spans="1:10" ht="15.75" x14ac:dyDescent="0.25">
      <c r="A82" s="11"/>
      <c r="B82" s="11"/>
      <c r="C82" s="11"/>
      <c r="D82" s="11"/>
      <c r="E82" s="22"/>
      <c r="F82" s="817" t="str">
        <f t="shared" si="3"/>
        <v xml:space="preserve"> </v>
      </c>
      <c r="G82" s="142" t="str">
        <f t="shared" si="2"/>
        <v xml:space="preserve"> </v>
      </c>
      <c r="J82" s="11"/>
    </row>
    <row r="83" spans="1:10" ht="15.75" x14ac:dyDescent="0.25">
      <c r="A83" s="11"/>
      <c r="B83" s="11"/>
      <c r="C83" s="11"/>
      <c r="D83" s="11"/>
      <c r="E83" s="22"/>
      <c r="F83" s="817" t="str">
        <f t="shared" si="3"/>
        <v xml:space="preserve"> </v>
      </c>
      <c r="G83" s="142" t="str">
        <f t="shared" si="2"/>
        <v xml:space="preserve"> </v>
      </c>
      <c r="J83" s="11"/>
    </row>
    <row r="84" spans="1:10" ht="15.75" x14ac:dyDescent="0.25">
      <c r="A84" s="11"/>
      <c r="B84" s="11"/>
      <c r="C84" s="11"/>
      <c r="D84" s="11"/>
      <c r="E84" s="22"/>
      <c r="F84" s="817" t="str">
        <f t="shared" si="3"/>
        <v xml:space="preserve"> </v>
      </c>
      <c r="G84" s="142" t="str">
        <f t="shared" si="2"/>
        <v xml:space="preserve"> </v>
      </c>
      <c r="J84" s="11"/>
    </row>
    <row r="85" spans="1:10" ht="15.75" x14ac:dyDescent="0.25">
      <c r="A85" s="11"/>
      <c r="B85" s="11"/>
      <c r="C85" s="11"/>
      <c r="D85" s="11"/>
      <c r="E85" s="22"/>
      <c r="F85" s="817" t="str">
        <f t="shared" si="3"/>
        <v xml:space="preserve"> </v>
      </c>
      <c r="G85" s="142" t="str">
        <f t="shared" si="2"/>
        <v xml:space="preserve"> </v>
      </c>
      <c r="J85" s="11"/>
    </row>
    <row r="86" spans="1:10" ht="15.75" x14ac:dyDescent="0.25">
      <c r="A86" s="11"/>
      <c r="B86" s="11"/>
      <c r="C86" s="11"/>
      <c r="D86" s="11"/>
      <c r="E86" s="22"/>
      <c r="F86" s="817" t="str">
        <f t="shared" si="3"/>
        <v xml:space="preserve"> </v>
      </c>
      <c r="G86" s="142" t="str">
        <f t="shared" si="2"/>
        <v xml:space="preserve"> </v>
      </c>
      <c r="J86" s="11"/>
    </row>
    <row r="87" spans="1:10" ht="15.75" x14ac:dyDescent="0.25">
      <c r="A87" s="11"/>
      <c r="B87" s="11"/>
      <c r="C87" s="11"/>
      <c r="D87" s="11"/>
      <c r="E87" s="22"/>
      <c r="F87" s="817" t="str">
        <f t="shared" si="3"/>
        <v xml:space="preserve"> </v>
      </c>
      <c r="G87" s="142" t="str">
        <f t="shared" si="2"/>
        <v xml:space="preserve"> </v>
      </c>
      <c r="J87" s="11"/>
    </row>
    <row r="88" spans="1:10" ht="15.75" x14ac:dyDescent="0.25">
      <c r="A88" s="11"/>
      <c r="B88" s="11"/>
      <c r="C88" s="11"/>
      <c r="D88" s="11"/>
      <c r="E88" s="22"/>
      <c r="F88" s="817" t="str">
        <f t="shared" si="3"/>
        <v xml:space="preserve"> </v>
      </c>
      <c r="G88" s="142" t="str">
        <f t="shared" si="2"/>
        <v xml:space="preserve"> </v>
      </c>
      <c r="J88" s="11"/>
    </row>
    <row r="89" spans="1:10" ht="15.75" x14ac:dyDescent="0.25">
      <c r="A89" s="11"/>
      <c r="B89" s="11"/>
      <c r="C89" s="11"/>
      <c r="D89" s="11"/>
      <c r="E89" s="22"/>
      <c r="F89" s="817" t="str">
        <f t="shared" si="3"/>
        <v xml:space="preserve"> </v>
      </c>
      <c r="G89" s="142" t="str">
        <f t="shared" si="2"/>
        <v xml:space="preserve"> </v>
      </c>
      <c r="J89" s="11"/>
    </row>
    <row r="90" spans="1:10" ht="15.75" x14ac:dyDescent="0.25">
      <c r="A90" s="11"/>
      <c r="B90" s="11"/>
      <c r="C90" s="11"/>
      <c r="D90" s="11"/>
      <c r="E90" s="22"/>
      <c r="F90" s="817" t="str">
        <f t="shared" si="3"/>
        <v xml:space="preserve"> </v>
      </c>
      <c r="G90" s="142" t="str">
        <f t="shared" si="2"/>
        <v xml:space="preserve"> </v>
      </c>
      <c r="J90" s="11"/>
    </row>
    <row r="91" spans="1:10" ht="15.75" x14ac:dyDescent="0.25">
      <c r="A91" s="11"/>
      <c r="B91" s="11"/>
      <c r="C91" s="11"/>
      <c r="D91" s="11"/>
      <c r="E91" s="22"/>
      <c r="F91" s="817" t="str">
        <f t="shared" si="3"/>
        <v xml:space="preserve"> </v>
      </c>
      <c r="G91" s="142" t="str">
        <f t="shared" si="2"/>
        <v xml:space="preserve"> </v>
      </c>
      <c r="J91" s="11"/>
    </row>
    <row r="92" spans="1:10" ht="15.75" x14ac:dyDescent="0.25">
      <c r="A92" s="11"/>
      <c r="B92" s="11"/>
      <c r="C92" s="11"/>
      <c r="D92" s="11"/>
      <c r="E92" s="22"/>
      <c r="F92" s="817" t="str">
        <f t="shared" si="3"/>
        <v xml:space="preserve"> </v>
      </c>
      <c r="G92" s="142" t="str">
        <f t="shared" si="2"/>
        <v xml:space="preserve"> </v>
      </c>
      <c r="J92" s="11"/>
    </row>
    <row r="93" spans="1:10" ht="15.75" x14ac:dyDescent="0.25">
      <c r="A93" s="11"/>
      <c r="B93" s="11"/>
      <c r="C93" s="11"/>
      <c r="D93" s="11"/>
      <c r="E93" s="22"/>
      <c r="F93" s="817" t="str">
        <f t="shared" si="3"/>
        <v xml:space="preserve"> </v>
      </c>
      <c r="G93" s="142" t="str">
        <f t="shared" si="2"/>
        <v xml:space="preserve"> </v>
      </c>
      <c r="J93" s="11"/>
    </row>
    <row r="94" spans="1:10" ht="15.75" x14ac:dyDescent="0.25">
      <c r="A94" s="11"/>
      <c r="B94" s="11"/>
      <c r="C94" s="11"/>
      <c r="D94" s="11"/>
      <c r="E94" s="22"/>
      <c r="F94" s="817" t="str">
        <f t="shared" si="3"/>
        <v xml:space="preserve"> </v>
      </c>
      <c r="G94" s="142" t="str">
        <f t="shared" si="2"/>
        <v xml:space="preserve"> </v>
      </c>
      <c r="J94" s="11"/>
    </row>
    <row r="95" spans="1:10" ht="15.75" x14ac:dyDescent="0.25">
      <c r="A95" s="11"/>
      <c r="B95" s="11"/>
      <c r="C95" s="11"/>
      <c r="D95" s="11"/>
      <c r="E95" s="22"/>
      <c r="F95" s="817" t="str">
        <f t="shared" si="3"/>
        <v xml:space="preserve"> </v>
      </c>
      <c r="G95" s="142" t="str">
        <f t="shared" si="2"/>
        <v xml:space="preserve"> </v>
      </c>
      <c r="J95" s="11"/>
    </row>
    <row r="96" spans="1:10" ht="15.75" x14ac:dyDescent="0.25">
      <c r="A96" s="11"/>
      <c r="B96" s="11"/>
      <c r="C96" s="11"/>
      <c r="D96" s="11"/>
      <c r="E96" s="22"/>
      <c r="F96" s="817" t="str">
        <f t="shared" si="3"/>
        <v xml:space="preserve"> </v>
      </c>
      <c r="G96" s="142" t="str">
        <f t="shared" si="2"/>
        <v xml:space="preserve"> </v>
      </c>
      <c r="J96" s="11"/>
    </row>
    <row r="97" spans="1:10" ht="15.75" x14ac:dyDescent="0.25">
      <c r="A97" s="11"/>
      <c r="B97" s="11"/>
      <c r="C97" s="11"/>
      <c r="D97" s="11"/>
      <c r="E97" s="22"/>
      <c r="F97" s="817" t="str">
        <f t="shared" si="3"/>
        <v xml:space="preserve"> </v>
      </c>
      <c r="G97" s="142" t="str">
        <f t="shared" si="2"/>
        <v xml:space="preserve"> </v>
      </c>
      <c r="J97" s="11"/>
    </row>
    <row r="98" spans="1:10" ht="15.75" x14ac:dyDescent="0.25">
      <c r="A98" s="11"/>
      <c r="B98" s="11"/>
      <c r="C98" s="11"/>
      <c r="D98" s="11"/>
      <c r="E98" s="22"/>
      <c r="F98" s="817" t="str">
        <f t="shared" si="3"/>
        <v xml:space="preserve"> </v>
      </c>
      <c r="G98" s="142" t="str">
        <f t="shared" si="2"/>
        <v xml:space="preserve"> </v>
      </c>
      <c r="J98" s="11"/>
    </row>
    <row r="99" spans="1:10" ht="15.75" x14ac:dyDescent="0.25">
      <c r="A99" s="11"/>
      <c r="B99" s="11"/>
      <c r="C99" s="11"/>
      <c r="D99" s="11"/>
      <c r="E99" s="22"/>
      <c r="F99" s="817" t="str">
        <f t="shared" si="3"/>
        <v xml:space="preserve"> </v>
      </c>
      <c r="G99" s="142" t="str">
        <f t="shared" si="2"/>
        <v xml:space="preserve"> </v>
      </c>
      <c r="J99" s="11"/>
    </row>
    <row r="100" spans="1:10" ht="15.75" x14ac:dyDescent="0.25">
      <c r="A100" s="11"/>
      <c r="B100" s="11"/>
      <c r="C100" s="11"/>
      <c r="D100" s="11"/>
      <c r="E100" s="22"/>
      <c r="F100" s="817" t="str">
        <f t="shared" si="3"/>
        <v xml:space="preserve"> </v>
      </c>
      <c r="G100" s="142" t="str">
        <f t="shared" si="2"/>
        <v xml:space="preserve"> </v>
      </c>
      <c r="J100" s="11"/>
    </row>
    <row r="101" spans="1:10" ht="15.75" x14ac:dyDescent="0.25">
      <c r="A101" s="11"/>
      <c r="B101" s="11"/>
      <c r="C101" s="11"/>
      <c r="D101" s="11"/>
      <c r="E101" s="22"/>
      <c r="F101" s="817" t="str">
        <f t="shared" si="3"/>
        <v xml:space="preserve"> </v>
      </c>
      <c r="G101" s="142" t="str">
        <f t="shared" si="2"/>
        <v xml:space="preserve"> </v>
      </c>
      <c r="J101" s="11"/>
    </row>
    <row r="102" spans="1:10" ht="15.75" x14ac:dyDescent="0.25">
      <c r="A102" s="11"/>
      <c r="B102" s="11"/>
      <c r="C102" s="11"/>
      <c r="D102" s="11"/>
      <c r="E102" s="22"/>
      <c r="F102" s="817" t="str">
        <f t="shared" si="3"/>
        <v xml:space="preserve"> </v>
      </c>
      <c r="G102" s="142" t="str">
        <f t="shared" si="2"/>
        <v xml:space="preserve"> </v>
      </c>
      <c r="J102" s="11"/>
    </row>
    <row r="103" spans="1:10" ht="15.75" x14ac:dyDescent="0.25">
      <c r="A103" s="11"/>
      <c r="B103" s="11"/>
      <c r="C103" s="11"/>
      <c r="D103" s="11"/>
      <c r="E103" s="22"/>
      <c r="F103" s="817" t="str">
        <f t="shared" si="3"/>
        <v xml:space="preserve"> </v>
      </c>
      <c r="G103" s="142" t="str">
        <f t="shared" si="2"/>
        <v xml:space="preserve"> </v>
      </c>
      <c r="J103" s="11"/>
    </row>
    <row r="104" spans="1:10" ht="15.75" x14ac:dyDescent="0.25">
      <c r="A104" s="11"/>
      <c r="B104" s="11"/>
      <c r="C104" s="11"/>
      <c r="D104" s="11"/>
      <c r="E104" s="22"/>
      <c r="F104" s="817" t="str">
        <f t="shared" si="3"/>
        <v xml:space="preserve"> </v>
      </c>
      <c r="G104" s="142" t="str">
        <f t="shared" si="2"/>
        <v xml:space="preserve"> </v>
      </c>
      <c r="J104" s="11"/>
    </row>
    <row r="105" spans="1:10" ht="15.75" x14ac:dyDescent="0.25">
      <c r="A105" s="11"/>
      <c r="B105" s="11"/>
      <c r="C105" s="11"/>
      <c r="D105" s="11"/>
      <c r="E105" s="22"/>
      <c r="F105" s="817" t="str">
        <f t="shared" si="3"/>
        <v xml:space="preserve"> </v>
      </c>
      <c r="G105" s="142" t="str">
        <f t="shared" si="2"/>
        <v xml:space="preserve"> </v>
      </c>
      <c r="J105" s="11"/>
    </row>
    <row r="106" spans="1:10" ht="15.75" x14ac:dyDescent="0.25">
      <c r="A106" s="11"/>
      <c r="B106" s="11"/>
      <c r="C106" s="11"/>
      <c r="D106" s="11"/>
      <c r="E106" s="22"/>
      <c r="F106" s="817" t="str">
        <f t="shared" si="3"/>
        <v xml:space="preserve"> </v>
      </c>
      <c r="G106" s="142" t="str">
        <f t="shared" si="2"/>
        <v xml:space="preserve"> </v>
      </c>
      <c r="J106" s="11"/>
    </row>
    <row r="107" spans="1:10" ht="15.75" x14ac:dyDescent="0.25">
      <c r="A107" s="11"/>
      <c r="B107" s="11"/>
      <c r="C107" s="11"/>
      <c r="D107" s="11"/>
      <c r="E107" s="22"/>
      <c r="F107" s="817" t="str">
        <f t="shared" si="3"/>
        <v xml:space="preserve"> </v>
      </c>
      <c r="G107" s="142" t="str">
        <f t="shared" si="2"/>
        <v xml:space="preserve"> </v>
      </c>
      <c r="J107" s="11"/>
    </row>
    <row r="108" spans="1:10" ht="15.75" x14ac:dyDescent="0.25">
      <c r="A108" s="11"/>
      <c r="B108" s="11"/>
      <c r="C108" s="11"/>
      <c r="D108" s="11"/>
      <c r="E108" s="22"/>
      <c r="F108" s="817" t="str">
        <f t="shared" si="3"/>
        <v xml:space="preserve"> </v>
      </c>
      <c r="G108" s="142" t="str">
        <f t="shared" si="2"/>
        <v xml:space="preserve"> </v>
      </c>
      <c r="J108" s="11"/>
    </row>
    <row r="109" spans="1:10" ht="15.75" x14ac:dyDescent="0.25">
      <c r="A109" s="11"/>
      <c r="B109" s="11"/>
      <c r="C109" s="11"/>
      <c r="D109" s="11"/>
      <c r="E109" s="22"/>
      <c r="F109" s="817" t="str">
        <f t="shared" si="3"/>
        <v xml:space="preserve"> </v>
      </c>
      <c r="G109" s="142" t="str">
        <f t="shared" si="2"/>
        <v xml:space="preserve"> </v>
      </c>
      <c r="J109" s="11"/>
    </row>
    <row r="110" spans="1:10" ht="15.75" x14ac:dyDescent="0.25">
      <c r="A110" s="11"/>
      <c r="B110" s="11"/>
      <c r="C110" s="11"/>
      <c r="D110" s="11"/>
      <c r="E110" s="22"/>
      <c r="F110" s="817" t="str">
        <f t="shared" si="3"/>
        <v xml:space="preserve"> </v>
      </c>
      <c r="G110" s="142" t="str">
        <f t="shared" si="2"/>
        <v xml:space="preserve"> </v>
      </c>
      <c r="J110" s="11"/>
    </row>
    <row r="111" spans="1:10" ht="15.75" x14ac:dyDescent="0.25">
      <c r="A111" s="11"/>
      <c r="B111" s="11"/>
      <c r="C111" s="11"/>
      <c r="D111" s="11"/>
      <c r="E111" s="22"/>
      <c r="F111" s="817" t="str">
        <f t="shared" si="3"/>
        <v xml:space="preserve"> </v>
      </c>
      <c r="G111" s="142" t="str">
        <f t="shared" si="2"/>
        <v xml:space="preserve"> </v>
      </c>
      <c r="J111" s="11"/>
    </row>
    <row r="112" spans="1:10" ht="15.75" x14ac:dyDescent="0.25">
      <c r="A112" s="11"/>
      <c r="B112" s="11"/>
      <c r="C112" s="11"/>
      <c r="D112" s="11"/>
      <c r="E112" s="22"/>
      <c r="F112" s="817" t="str">
        <f t="shared" si="3"/>
        <v xml:space="preserve"> </v>
      </c>
      <c r="G112" s="142" t="str">
        <f t="shared" si="2"/>
        <v xml:space="preserve"> </v>
      </c>
      <c r="J112" s="11"/>
    </row>
    <row r="113" spans="1:10" ht="15.75" x14ac:dyDescent="0.25">
      <c r="A113" s="11"/>
      <c r="B113" s="11"/>
      <c r="C113" s="11"/>
      <c r="D113" s="11"/>
      <c r="E113" s="22"/>
      <c r="F113" s="817" t="str">
        <f t="shared" si="3"/>
        <v xml:space="preserve"> </v>
      </c>
      <c r="G113" s="142" t="str">
        <f t="shared" si="2"/>
        <v xml:space="preserve"> </v>
      </c>
      <c r="J113" s="11"/>
    </row>
    <row r="114" spans="1:10" ht="15.75" x14ac:dyDescent="0.25">
      <c r="A114" s="11"/>
      <c r="B114" s="11"/>
      <c r="C114" s="11"/>
      <c r="D114" s="11"/>
      <c r="E114" s="22"/>
      <c r="F114" s="817" t="str">
        <f t="shared" si="3"/>
        <v xml:space="preserve"> </v>
      </c>
      <c r="G114" s="142" t="str">
        <f t="shared" si="2"/>
        <v xml:space="preserve"> </v>
      </c>
      <c r="J114" s="11"/>
    </row>
    <row r="115" spans="1:10" ht="15.75" x14ac:dyDescent="0.25">
      <c r="A115" s="11"/>
      <c r="B115" s="11"/>
      <c r="C115" s="11"/>
      <c r="D115" s="11"/>
      <c r="E115" s="22"/>
      <c r="F115" s="817" t="str">
        <f t="shared" si="3"/>
        <v xml:space="preserve"> </v>
      </c>
      <c r="G115" s="142" t="str">
        <f t="shared" si="2"/>
        <v xml:space="preserve"> </v>
      </c>
      <c r="J115" s="11"/>
    </row>
    <row r="116" spans="1:10" ht="15.75" x14ac:dyDescent="0.25">
      <c r="A116" s="11"/>
      <c r="B116" s="11"/>
      <c r="C116" s="11"/>
      <c r="D116" s="11"/>
      <c r="E116" s="22"/>
      <c r="F116" s="817" t="str">
        <f t="shared" si="3"/>
        <v xml:space="preserve"> </v>
      </c>
      <c r="G116" s="142" t="str">
        <f t="shared" si="2"/>
        <v xml:space="preserve"> </v>
      </c>
      <c r="J116" s="11"/>
    </row>
    <row r="117" spans="1:10" ht="15.75" x14ac:dyDescent="0.25">
      <c r="A117" s="11"/>
      <c r="B117" s="11"/>
      <c r="C117" s="11"/>
      <c r="D117" s="11"/>
      <c r="E117" s="22"/>
      <c r="F117" s="817" t="str">
        <f t="shared" si="3"/>
        <v xml:space="preserve"> </v>
      </c>
      <c r="G117" s="142" t="str">
        <f t="shared" si="2"/>
        <v xml:space="preserve"> </v>
      </c>
      <c r="J117" s="11"/>
    </row>
    <row r="118" spans="1:10" ht="15.75" x14ac:dyDescent="0.25">
      <c r="A118" s="11"/>
      <c r="B118" s="11"/>
      <c r="C118" s="11"/>
      <c r="D118" s="11"/>
      <c r="E118" s="22"/>
      <c r="F118" s="817" t="str">
        <f t="shared" si="3"/>
        <v xml:space="preserve"> </v>
      </c>
      <c r="G118" s="142" t="str">
        <f t="shared" si="2"/>
        <v xml:space="preserve"> </v>
      </c>
      <c r="J118" s="11"/>
    </row>
    <row r="119" spans="1:10" ht="15.75" x14ac:dyDescent="0.25">
      <c r="A119" s="11"/>
      <c r="B119" s="11"/>
      <c r="C119" s="11"/>
      <c r="D119" s="11"/>
      <c r="E119" s="22"/>
      <c r="F119" s="817" t="str">
        <f t="shared" si="3"/>
        <v xml:space="preserve"> </v>
      </c>
      <c r="G119" s="142" t="str">
        <f t="shared" si="2"/>
        <v xml:space="preserve"> </v>
      </c>
      <c r="J119" s="11"/>
    </row>
    <row r="120" spans="1:10" ht="15.75" x14ac:dyDescent="0.25">
      <c r="A120" s="11"/>
      <c r="B120" s="11"/>
      <c r="C120" s="11"/>
      <c r="D120" s="11"/>
      <c r="E120" s="22"/>
      <c r="F120" s="817" t="str">
        <f t="shared" si="3"/>
        <v xml:space="preserve"> </v>
      </c>
      <c r="G120" s="142" t="str">
        <f t="shared" si="2"/>
        <v xml:space="preserve"> </v>
      </c>
      <c r="J120" s="11"/>
    </row>
    <row r="121" spans="1:10" ht="15.75" x14ac:dyDescent="0.25">
      <c r="A121" s="11"/>
      <c r="B121" s="11"/>
      <c r="C121" s="11"/>
      <c r="D121" s="11"/>
      <c r="E121" s="22"/>
      <c r="F121" s="817" t="str">
        <f t="shared" si="3"/>
        <v xml:space="preserve"> </v>
      </c>
      <c r="G121" s="142" t="str">
        <f t="shared" si="2"/>
        <v xml:space="preserve"> </v>
      </c>
      <c r="J121" s="11"/>
    </row>
    <row r="122" spans="1:10" ht="15.75" x14ac:dyDescent="0.25">
      <c r="A122" s="11"/>
      <c r="B122" s="11"/>
      <c r="C122" s="11"/>
      <c r="D122" s="11"/>
      <c r="E122" s="22"/>
      <c r="F122" s="817" t="str">
        <f t="shared" si="3"/>
        <v xml:space="preserve"> </v>
      </c>
      <c r="G122" s="142" t="str">
        <f t="shared" si="2"/>
        <v xml:space="preserve"> </v>
      </c>
      <c r="J122" s="11"/>
    </row>
    <row r="123" spans="1:10" ht="15.75" x14ac:dyDescent="0.25">
      <c r="A123" s="11"/>
      <c r="B123" s="11"/>
      <c r="C123" s="11"/>
      <c r="D123" s="11"/>
      <c r="E123" s="22"/>
      <c r="F123" s="817" t="str">
        <f t="shared" si="3"/>
        <v xml:space="preserve"> </v>
      </c>
      <c r="G123" s="142" t="str">
        <f t="shared" si="2"/>
        <v xml:space="preserve"> </v>
      </c>
      <c r="J123" s="11"/>
    </row>
    <row r="124" spans="1:10" ht="15.75" x14ac:dyDescent="0.25">
      <c r="A124" s="11"/>
      <c r="B124" s="11"/>
      <c r="C124" s="11"/>
      <c r="D124" s="11"/>
      <c r="E124" s="22"/>
      <c r="F124" s="817" t="str">
        <f t="shared" si="3"/>
        <v xml:space="preserve"> </v>
      </c>
      <c r="G124" s="142" t="str">
        <f t="shared" si="2"/>
        <v xml:space="preserve"> </v>
      </c>
      <c r="J124" s="11"/>
    </row>
    <row r="125" spans="1:10" ht="15.75" x14ac:dyDescent="0.25">
      <c r="A125" s="11"/>
      <c r="B125" s="11"/>
      <c r="C125" s="11"/>
      <c r="D125" s="11"/>
      <c r="E125" s="22"/>
      <c r="F125" s="817" t="str">
        <f t="shared" si="3"/>
        <v xml:space="preserve"> </v>
      </c>
      <c r="G125" s="142" t="str">
        <f t="shared" si="2"/>
        <v xml:space="preserve"> </v>
      </c>
      <c r="J125" s="11"/>
    </row>
    <row r="126" spans="1:10" ht="15.75" x14ac:dyDescent="0.25">
      <c r="A126" s="11"/>
      <c r="B126" s="11"/>
      <c r="C126" s="11"/>
      <c r="D126" s="11"/>
      <c r="E126" s="22"/>
      <c r="F126" s="817" t="str">
        <f t="shared" si="3"/>
        <v xml:space="preserve"> </v>
      </c>
      <c r="G126" s="142" t="str">
        <f t="shared" si="2"/>
        <v xml:space="preserve"> </v>
      </c>
      <c r="J126" s="11"/>
    </row>
    <row r="127" spans="1:10" ht="15.75" x14ac:dyDescent="0.25">
      <c r="A127" s="11"/>
      <c r="B127" s="11"/>
      <c r="C127" s="11"/>
      <c r="D127" s="11"/>
      <c r="E127" s="22"/>
      <c r="F127" s="817" t="str">
        <f t="shared" si="3"/>
        <v xml:space="preserve"> </v>
      </c>
      <c r="G127" s="142" t="str">
        <f t="shared" si="2"/>
        <v xml:space="preserve"> </v>
      </c>
      <c r="J127" s="11"/>
    </row>
    <row r="128" spans="1:10" ht="15.75" x14ac:dyDescent="0.25">
      <c r="A128" s="11"/>
      <c r="B128" s="11"/>
      <c r="C128" s="11"/>
      <c r="D128" s="11"/>
      <c r="E128" s="22"/>
      <c r="F128" s="817" t="str">
        <f t="shared" si="3"/>
        <v xml:space="preserve"> </v>
      </c>
      <c r="G128" s="142" t="str">
        <f t="shared" si="2"/>
        <v xml:space="preserve"> </v>
      </c>
      <c r="J128" s="11"/>
    </row>
    <row r="129" spans="1:10" ht="15.75" x14ac:dyDescent="0.25">
      <c r="A129" s="11"/>
      <c r="B129" s="11"/>
      <c r="C129" s="11"/>
      <c r="D129" s="11"/>
      <c r="E129" s="22"/>
      <c r="F129" s="817" t="str">
        <f t="shared" si="3"/>
        <v xml:space="preserve"> </v>
      </c>
      <c r="G129" s="142" t="str">
        <f t="shared" si="2"/>
        <v xml:space="preserve"> </v>
      </c>
      <c r="J129" s="11"/>
    </row>
    <row r="130" spans="1:10" ht="15.75" x14ac:dyDescent="0.25">
      <c r="A130" s="11"/>
      <c r="B130" s="11"/>
      <c r="C130" s="11"/>
      <c r="D130" s="11"/>
      <c r="E130" s="22"/>
      <c r="F130" s="817" t="str">
        <f t="shared" si="3"/>
        <v xml:space="preserve"> </v>
      </c>
      <c r="G130" s="142" t="str">
        <f t="shared" si="2"/>
        <v xml:space="preserve"> </v>
      </c>
      <c r="J130" s="11"/>
    </row>
    <row r="131" spans="1:10" ht="15.75" x14ac:dyDescent="0.25">
      <c r="A131" s="11"/>
      <c r="B131" s="11"/>
      <c r="C131" s="11"/>
      <c r="D131" s="11"/>
      <c r="E131" s="22"/>
      <c r="F131" s="817" t="str">
        <f t="shared" si="3"/>
        <v xml:space="preserve"> </v>
      </c>
      <c r="G131" s="142" t="str">
        <f t="shared" si="2"/>
        <v xml:space="preserve"> </v>
      </c>
      <c r="J131" s="11"/>
    </row>
    <row r="132" spans="1:10" ht="15.75" x14ac:dyDescent="0.25">
      <c r="A132" s="11"/>
      <c r="B132" s="11"/>
      <c r="C132" s="11"/>
      <c r="D132" s="11"/>
      <c r="E132" s="22"/>
      <c r="F132" s="817" t="str">
        <f t="shared" si="3"/>
        <v xml:space="preserve"> </v>
      </c>
      <c r="G132" s="142" t="str">
        <f t="shared" si="2"/>
        <v xml:space="preserve"> </v>
      </c>
      <c r="J132" s="11"/>
    </row>
    <row r="133" spans="1:10" ht="15.75" x14ac:dyDescent="0.25">
      <c r="A133" s="11"/>
      <c r="B133" s="11"/>
      <c r="C133" s="11"/>
      <c r="D133" s="11"/>
      <c r="E133" s="22"/>
      <c r="F133" s="817" t="str">
        <f t="shared" si="3"/>
        <v xml:space="preserve"> </v>
      </c>
      <c r="G133" s="142" t="str">
        <f t="shared" si="2"/>
        <v xml:space="preserve"> </v>
      </c>
      <c r="J133" s="11"/>
    </row>
    <row r="134" spans="1:10" ht="15.75" x14ac:dyDescent="0.25">
      <c r="A134" s="11"/>
      <c r="B134" s="11"/>
      <c r="C134" s="11"/>
      <c r="D134" s="11"/>
      <c r="E134" s="22"/>
      <c r="F134" s="817" t="str">
        <f t="shared" si="3"/>
        <v xml:space="preserve"> </v>
      </c>
      <c r="G134" s="142" t="str">
        <f t="shared" si="2"/>
        <v xml:space="preserve"> </v>
      </c>
      <c r="J134" s="11"/>
    </row>
    <row r="135" spans="1:10" ht="15.75" x14ac:dyDescent="0.25">
      <c r="A135" s="11"/>
      <c r="B135" s="11"/>
      <c r="C135" s="11"/>
      <c r="D135" s="11"/>
      <c r="E135" s="22"/>
      <c r="F135" s="817" t="str">
        <f t="shared" si="3"/>
        <v xml:space="preserve"> </v>
      </c>
      <c r="G135" s="142" t="str">
        <f t="shared" si="2"/>
        <v xml:space="preserve"> </v>
      </c>
      <c r="J135" s="11"/>
    </row>
    <row r="136" spans="1:10" ht="15.75" x14ac:dyDescent="0.25">
      <c r="A136" s="11"/>
      <c r="B136" s="11"/>
      <c r="C136" s="11"/>
      <c r="D136" s="11"/>
      <c r="E136" s="22"/>
      <c r="F136" s="817" t="str">
        <f t="shared" si="3"/>
        <v xml:space="preserve"> </v>
      </c>
      <c r="G136" s="142" t="str">
        <f t="shared" si="2"/>
        <v xml:space="preserve"> </v>
      </c>
      <c r="J136" s="11"/>
    </row>
    <row r="137" spans="1:10" ht="15.75" x14ac:dyDescent="0.25">
      <c r="A137" s="11"/>
      <c r="B137" s="11"/>
      <c r="C137" s="11"/>
      <c r="D137" s="11"/>
      <c r="E137" s="22"/>
      <c r="F137" s="817" t="str">
        <f t="shared" si="3"/>
        <v xml:space="preserve"> </v>
      </c>
      <c r="G137" s="142" t="str">
        <f t="shared" ref="G137:G200" si="4">IFERROR(E137/D137%," ")</f>
        <v xml:space="preserve"> </v>
      </c>
      <c r="J137" s="11"/>
    </row>
    <row r="138" spans="1:10" ht="15.75" x14ac:dyDescent="0.25">
      <c r="A138" s="11"/>
      <c r="B138" s="11"/>
      <c r="C138" s="11"/>
      <c r="D138" s="11"/>
      <c r="E138" s="22"/>
      <c r="F138" s="817" t="str">
        <f t="shared" si="3"/>
        <v xml:space="preserve"> </v>
      </c>
      <c r="G138" s="142" t="str">
        <f t="shared" si="4"/>
        <v xml:space="preserve"> </v>
      </c>
      <c r="J138" s="11"/>
    </row>
    <row r="139" spans="1:10" ht="15.75" x14ac:dyDescent="0.25">
      <c r="A139" s="11"/>
      <c r="B139" s="11"/>
      <c r="C139" s="11"/>
      <c r="D139" s="11"/>
      <c r="E139" s="22"/>
      <c r="F139" s="817" t="str">
        <f t="shared" ref="F139:F202" si="5">IF(E139-D139=0," ",E139-D139)</f>
        <v xml:space="preserve"> </v>
      </c>
      <c r="G139" s="142" t="str">
        <f t="shared" si="4"/>
        <v xml:space="preserve"> </v>
      </c>
      <c r="J139" s="11"/>
    </row>
    <row r="140" spans="1:10" ht="15.75" x14ac:dyDescent="0.25">
      <c r="A140" s="11"/>
      <c r="B140" s="11"/>
      <c r="C140" s="11"/>
      <c r="D140" s="11"/>
      <c r="E140" s="22"/>
      <c r="F140" s="817" t="str">
        <f t="shared" si="5"/>
        <v xml:space="preserve"> </v>
      </c>
      <c r="G140" s="142" t="str">
        <f t="shared" si="4"/>
        <v xml:space="preserve"> </v>
      </c>
      <c r="J140" s="11"/>
    </row>
    <row r="141" spans="1:10" ht="15.75" x14ac:dyDescent="0.25">
      <c r="A141" s="11"/>
      <c r="B141" s="11"/>
      <c r="C141" s="11"/>
      <c r="D141" s="11"/>
      <c r="E141" s="22"/>
      <c r="F141" s="817" t="str">
        <f t="shared" si="5"/>
        <v xml:space="preserve"> </v>
      </c>
      <c r="G141" s="142" t="str">
        <f t="shared" si="4"/>
        <v xml:space="preserve"> </v>
      </c>
      <c r="J141" s="11"/>
    </row>
    <row r="142" spans="1:10" ht="15.75" x14ac:dyDescent="0.25">
      <c r="A142" s="11"/>
      <c r="B142" s="11"/>
      <c r="C142" s="11"/>
      <c r="D142" s="11"/>
      <c r="E142" s="22"/>
      <c r="F142" s="817" t="str">
        <f t="shared" si="5"/>
        <v xml:space="preserve"> </v>
      </c>
      <c r="G142" s="142" t="str">
        <f t="shared" si="4"/>
        <v xml:space="preserve"> </v>
      </c>
      <c r="J142" s="11"/>
    </row>
    <row r="143" spans="1:10" ht="15.75" x14ac:dyDescent="0.25">
      <c r="A143" s="11"/>
      <c r="B143" s="11"/>
      <c r="C143" s="11"/>
      <c r="D143" s="11"/>
      <c r="E143" s="22"/>
      <c r="F143" s="817" t="str">
        <f t="shared" si="5"/>
        <v xml:space="preserve"> </v>
      </c>
      <c r="G143" s="142" t="str">
        <f t="shared" si="4"/>
        <v xml:space="preserve"> </v>
      </c>
      <c r="J143" s="11"/>
    </row>
    <row r="144" spans="1:10" ht="15.75" x14ac:dyDescent="0.25">
      <c r="A144" s="11"/>
      <c r="B144" s="11"/>
      <c r="C144" s="11"/>
      <c r="D144" s="11"/>
      <c r="E144" s="22"/>
      <c r="F144" s="817" t="str">
        <f t="shared" si="5"/>
        <v xml:space="preserve"> </v>
      </c>
      <c r="G144" s="142" t="str">
        <f t="shared" si="4"/>
        <v xml:space="preserve"> </v>
      </c>
      <c r="J144" s="11"/>
    </row>
    <row r="145" spans="1:10" ht="15.75" x14ac:dyDescent="0.25">
      <c r="A145" s="11"/>
      <c r="B145" s="11"/>
      <c r="C145" s="11"/>
      <c r="D145" s="11"/>
      <c r="E145" s="22"/>
      <c r="F145" s="817" t="str">
        <f t="shared" si="5"/>
        <v xml:space="preserve"> </v>
      </c>
      <c r="G145" s="142" t="str">
        <f t="shared" si="4"/>
        <v xml:space="preserve"> </v>
      </c>
      <c r="J145" s="11"/>
    </row>
    <row r="146" spans="1:10" ht="15.75" x14ac:dyDescent="0.25">
      <c r="A146" s="11"/>
      <c r="B146" s="11"/>
      <c r="C146" s="11"/>
      <c r="D146" s="11"/>
      <c r="E146" s="22"/>
      <c r="F146" s="817" t="str">
        <f t="shared" si="5"/>
        <v xml:space="preserve"> </v>
      </c>
      <c r="G146" s="142" t="str">
        <f t="shared" si="4"/>
        <v xml:space="preserve"> </v>
      </c>
      <c r="J146" s="11"/>
    </row>
    <row r="147" spans="1:10" ht="15.75" x14ac:dyDescent="0.25">
      <c r="A147" s="11"/>
      <c r="B147" s="11"/>
      <c r="C147" s="11"/>
      <c r="D147" s="11"/>
      <c r="E147" s="22"/>
      <c r="F147" s="817" t="str">
        <f t="shared" si="5"/>
        <v xml:space="preserve"> </v>
      </c>
      <c r="G147" s="142" t="str">
        <f t="shared" si="4"/>
        <v xml:space="preserve"> </v>
      </c>
      <c r="J147" s="11"/>
    </row>
    <row r="148" spans="1:10" ht="15.75" x14ac:dyDescent="0.25">
      <c r="A148" s="11"/>
      <c r="B148" s="11"/>
      <c r="C148" s="11"/>
      <c r="D148" s="11"/>
      <c r="E148" s="22"/>
      <c r="F148" s="817" t="str">
        <f t="shared" si="5"/>
        <v xml:space="preserve"> </v>
      </c>
      <c r="G148" s="142" t="str">
        <f t="shared" si="4"/>
        <v xml:space="preserve"> </v>
      </c>
      <c r="J148" s="11"/>
    </row>
    <row r="149" spans="1:10" ht="15.75" x14ac:dyDescent="0.25">
      <c r="A149" s="11"/>
      <c r="B149" s="11"/>
      <c r="C149" s="11"/>
      <c r="D149" s="11"/>
      <c r="E149" s="22"/>
      <c r="F149" s="817" t="str">
        <f t="shared" si="5"/>
        <v xml:space="preserve"> </v>
      </c>
      <c r="G149" s="142" t="str">
        <f t="shared" si="4"/>
        <v xml:space="preserve"> </v>
      </c>
      <c r="J149" s="11"/>
    </row>
    <row r="150" spans="1:10" ht="15.75" x14ac:dyDescent="0.25">
      <c r="A150" s="11"/>
      <c r="B150" s="11"/>
      <c r="C150" s="11"/>
      <c r="D150" s="11"/>
      <c r="E150" s="22"/>
      <c r="F150" s="817" t="str">
        <f t="shared" si="5"/>
        <v xml:space="preserve"> </v>
      </c>
      <c r="G150" s="142" t="str">
        <f t="shared" si="4"/>
        <v xml:space="preserve"> </v>
      </c>
      <c r="J150" s="11"/>
    </row>
    <row r="151" spans="1:10" ht="15.75" x14ac:dyDescent="0.25">
      <c r="A151" s="11"/>
      <c r="B151" s="11"/>
      <c r="C151" s="11"/>
      <c r="D151" s="11"/>
      <c r="E151" s="22"/>
      <c r="F151" s="817" t="str">
        <f t="shared" si="5"/>
        <v xml:space="preserve"> </v>
      </c>
      <c r="G151" s="142" t="str">
        <f t="shared" si="4"/>
        <v xml:space="preserve"> </v>
      </c>
      <c r="J151" s="11"/>
    </row>
    <row r="152" spans="1:10" ht="15.75" x14ac:dyDescent="0.25">
      <c r="A152" s="11"/>
      <c r="B152" s="11"/>
      <c r="C152" s="11"/>
      <c r="D152" s="11"/>
      <c r="E152" s="22"/>
      <c r="F152" s="817" t="str">
        <f t="shared" si="5"/>
        <v xml:space="preserve"> </v>
      </c>
      <c r="G152" s="142" t="str">
        <f t="shared" si="4"/>
        <v xml:space="preserve"> </v>
      </c>
      <c r="J152" s="11"/>
    </row>
    <row r="153" spans="1:10" ht="15.75" x14ac:dyDescent="0.25">
      <c r="A153" s="11"/>
      <c r="B153" s="11"/>
      <c r="C153" s="11"/>
      <c r="D153" s="11"/>
      <c r="E153" s="22"/>
      <c r="F153" s="817" t="str">
        <f t="shared" si="5"/>
        <v xml:space="preserve"> </v>
      </c>
      <c r="G153" s="142" t="str">
        <f t="shared" si="4"/>
        <v xml:space="preserve"> </v>
      </c>
      <c r="J153" s="11"/>
    </row>
    <row r="154" spans="1:10" ht="15.75" x14ac:dyDescent="0.25">
      <c r="A154" s="11"/>
      <c r="B154" s="11"/>
      <c r="C154" s="11"/>
      <c r="D154" s="11"/>
      <c r="E154" s="22"/>
      <c r="F154" s="817" t="str">
        <f t="shared" si="5"/>
        <v xml:space="preserve"> </v>
      </c>
      <c r="G154" s="142" t="str">
        <f t="shared" si="4"/>
        <v xml:space="preserve"> </v>
      </c>
      <c r="J154" s="11"/>
    </row>
    <row r="155" spans="1:10" ht="15.75" x14ac:dyDescent="0.25">
      <c r="A155" s="11"/>
      <c r="B155" s="11"/>
      <c r="C155" s="11"/>
      <c r="D155" s="11"/>
      <c r="E155" s="22"/>
      <c r="F155" s="817" t="str">
        <f t="shared" si="5"/>
        <v xml:space="preserve"> </v>
      </c>
      <c r="G155" s="142" t="str">
        <f t="shared" si="4"/>
        <v xml:space="preserve"> </v>
      </c>
      <c r="J155" s="11"/>
    </row>
    <row r="156" spans="1:10" ht="15.75" x14ac:dyDescent="0.25">
      <c r="A156" s="11"/>
      <c r="B156" s="11"/>
      <c r="C156" s="11"/>
      <c r="D156" s="11"/>
      <c r="E156" s="22"/>
      <c r="F156" s="817" t="str">
        <f t="shared" si="5"/>
        <v xml:space="preserve"> </v>
      </c>
      <c r="G156" s="142" t="str">
        <f t="shared" si="4"/>
        <v xml:space="preserve"> </v>
      </c>
      <c r="J156" s="11"/>
    </row>
    <row r="157" spans="1:10" ht="15.75" x14ac:dyDescent="0.25">
      <c r="A157" s="11"/>
      <c r="B157" s="11"/>
      <c r="C157" s="11"/>
      <c r="D157" s="11"/>
      <c r="E157" s="22"/>
      <c r="F157" s="817" t="str">
        <f t="shared" si="5"/>
        <v xml:space="preserve"> </v>
      </c>
      <c r="G157" s="142" t="str">
        <f t="shared" si="4"/>
        <v xml:space="preserve"> </v>
      </c>
      <c r="J157" s="11"/>
    </row>
    <row r="158" spans="1:10" ht="15.75" x14ac:dyDescent="0.25">
      <c r="A158" s="11"/>
      <c r="B158" s="11"/>
      <c r="C158" s="11"/>
      <c r="D158" s="11"/>
      <c r="E158" s="22"/>
      <c r="F158" s="817" t="str">
        <f t="shared" si="5"/>
        <v xml:space="preserve"> </v>
      </c>
      <c r="G158" s="142" t="str">
        <f t="shared" si="4"/>
        <v xml:space="preserve"> </v>
      </c>
      <c r="J158" s="11"/>
    </row>
    <row r="159" spans="1:10" ht="15.75" x14ac:dyDescent="0.25">
      <c r="A159" s="11"/>
      <c r="B159" s="11"/>
      <c r="C159" s="11"/>
      <c r="D159" s="11"/>
      <c r="E159" s="22"/>
      <c r="F159" s="817" t="str">
        <f t="shared" si="5"/>
        <v xml:space="preserve"> </v>
      </c>
      <c r="G159" s="142" t="str">
        <f t="shared" si="4"/>
        <v xml:space="preserve"> </v>
      </c>
      <c r="J159" s="11"/>
    </row>
    <row r="160" spans="1:10" ht="15.75" x14ac:dyDescent="0.25">
      <c r="A160" s="11"/>
      <c r="B160" s="11"/>
      <c r="C160" s="11"/>
      <c r="D160" s="11"/>
      <c r="E160" s="22"/>
      <c r="F160" s="817" t="str">
        <f t="shared" si="5"/>
        <v xml:space="preserve"> </v>
      </c>
      <c r="G160" s="142" t="str">
        <f t="shared" si="4"/>
        <v xml:space="preserve"> </v>
      </c>
      <c r="J160" s="11"/>
    </row>
    <row r="161" spans="1:10" ht="15.75" x14ac:dyDescent="0.25">
      <c r="A161" s="11"/>
      <c r="B161" s="11"/>
      <c r="C161" s="11"/>
      <c r="D161" s="11"/>
      <c r="E161" s="22"/>
      <c r="F161" s="817" t="str">
        <f t="shared" si="5"/>
        <v xml:space="preserve"> </v>
      </c>
      <c r="G161" s="142" t="str">
        <f t="shared" si="4"/>
        <v xml:space="preserve"> </v>
      </c>
      <c r="J161" s="11"/>
    </row>
    <row r="162" spans="1:10" ht="15.75" x14ac:dyDescent="0.25">
      <c r="A162" s="11"/>
      <c r="B162" s="11"/>
      <c r="C162" s="11"/>
      <c r="D162" s="11"/>
      <c r="E162" s="22"/>
      <c r="F162" s="817" t="str">
        <f t="shared" si="5"/>
        <v xml:space="preserve"> </v>
      </c>
      <c r="G162" s="142" t="str">
        <f t="shared" si="4"/>
        <v xml:space="preserve"> </v>
      </c>
      <c r="J162" s="11"/>
    </row>
    <row r="163" spans="1:10" ht="15.75" x14ac:dyDescent="0.25">
      <c r="A163" s="11"/>
      <c r="B163" s="11"/>
      <c r="C163" s="11"/>
      <c r="D163" s="11"/>
      <c r="E163" s="22"/>
      <c r="F163" s="817" t="str">
        <f t="shared" si="5"/>
        <v xml:space="preserve"> </v>
      </c>
      <c r="G163" s="142" t="str">
        <f t="shared" si="4"/>
        <v xml:space="preserve"> </v>
      </c>
      <c r="J163" s="11"/>
    </row>
    <row r="164" spans="1:10" ht="15.75" x14ac:dyDescent="0.25">
      <c r="A164" s="11"/>
      <c r="B164" s="11"/>
      <c r="C164" s="11"/>
      <c r="D164" s="11"/>
      <c r="E164" s="22"/>
      <c r="F164" s="817" t="str">
        <f t="shared" si="5"/>
        <v xml:space="preserve"> </v>
      </c>
      <c r="G164" s="142" t="str">
        <f t="shared" si="4"/>
        <v xml:space="preserve"> </v>
      </c>
      <c r="J164" s="11"/>
    </row>
    <row r="165" spans="1:10" ht="15.75" x14ac:dyDescent="0.25">
      <c r="A165" s="11"/>
      <c r="B165" s="11"/>
      <c r="C165" s="11"/>
      <c r="D165" s="11"/>
      <c r="E165" s="22"/>
      <c r="F165" s="817" t="str">
        <f t="shared" si="5"/>
        <v xml:space="preserve"> </v>
      </c>
      <c r="G165" s="142" t="str">
        <f t="shared" si="4"/>
        <v xml:space="preserve"> </v>
      </c>
      <c r="J165" s="11"/>
    </row>
    <row r="166" spans="1:10" ht="15.75" x14ac:dyDescent="0.25">
      <c r="A166" s="11"/>
      <c r="B166" s="11"/>
      <c r="C166" s="11"/>
      <c r="D166" s="11"/>
      <c r="E166" s="22"/>
      <c r="F166" s="817" t="str">
        <f t="shared" si="5"/>
        <v xml:space="preserve"> </v>
      </c>
      <c r="G166" s="142" t="str">
        <f t="shared" si="4"/>
        <v xml:space="preserve"> </v>
      </c>
      <c r="J166" s="11"/>
    </row>
    <row r="167" spans="1:10" ht="15.75" x14ac:dyDescent="0.25">
      <c r="A167" s="11"/>
      <c r="B167" s="11"/>
      <c r="C167" s="11"/>
      <c r="D167" s="11"/>
      <c r="E167" s="22"/>
      <c r="F167" s="817" t="str">
        <f t="shared" si="5"/>
        <v xml:space="preserve"> </v>
      </c>
      <c r="G167" s="142" t="str">
        <f t="shared" si="4"/>
        <v xml:space="preserve"> </v>
      </c>
      <c r="J167" s="11"/>
    </row>
    <row r="168" spans="1:10" ht="15.75" x14ac:dyDescent="0.25">
      <c r="A168" s="11"/>
      <c r="B168" s="11"/>
      <c r="C168" s="11"/>
      <c r="D168" s="11"/>
      <c r="E168" s="22"/>
      <c r="F168" s="817" t="str">
        <f t="shared" si="5"/>
        <v xml:space="preserve"> </v>
      </c>
      <c r="G168" s="142" t="str">
        <f t="shared" si="4"/>
        <v xml:space="preserve"> </v>
      </c>
      <c r="J168" s="11"/>
    </row>
    <row r="169" spans="1:10" ht="15.75" x14ac:dyDescent="0.25">
      <c r="A169" s="11"/>
      <c r="B169" s="11"/>
      <c r="C169" s="11"/>
      <c r="D169" s="11"/>
      <c r="E169" s="22"/>
      <c r="F169" s="817" t="str">
        <f t="shared" si="5"/>
        <v xml:space="preserve"> </v>
      </c>
      <c r="G169" s="142" t="str">
        <f t="shared" si="4"/>
        <v xml:space="preserve"> </v>
      </c>
      <c r="J169" s="11"/>
    </row>
    <row r="170" spans="1:10" ht="15.75" x14ac:dyDescent="0.25">
      <c r="A170" s="11"/>
      <c r="B170" s="11"/>
      <c r="C170" s="11"/>
      <c r="D170" s="11"/>
      <c r="E170" s="22"/>
      <c r="F170" s="817" t="str">
        <f t="shared" si="5"/>
        <v xml:space="preserve"> </v>
      </c>
      <c r="G170" s="142" t="str">
        <f t="shared" si="4"/>
        <v xml:space="preserve"> </v>
      </c>
      <c r="J170" s="11"/>
    </row>
    <row r="171" spans="1:10" ht="15.75" x14ac:dyDescent="0.25">
      <c r="A171" s="11"/>
      <c r="B171" s="11"/>
      <c r="C171" s="11"/>
      <c r="D171" s="11"/>
      <c r="E171" s="22"/>
      <c r="F171" s="817" t="str">
        <f t="shared" si="5"/>
        <v xml:space="preserve"> </v>
      </c>
      <c r="G171" s="142" t="str">
        <f t="shared" si="4"/>
        <v xml:space="preserve"> </v>
      </c>
      <c r="J171" s="11"/>
    </row>
    <row r="172" spans="1:10" ht="15.75" x14ac:dyDescent="0.25">
      <c r="A172" s="11"/>
      <c r="B172" s="11"/>
      <c r="C172" s="11"/>
      <c r="D172" s="11"/>
      <c r="E172" s="22"/>
      <c r="F172" s="817" t="str">
        <f t="shared" si="5"/>
        <v xml:space="preserve"> </v>
      </c>
      <c r="G172" s="142" t="str">
        <f t="shared" si="4"/>
        <v xml:space="preserve"> </v>
      </c>
      <c r="J172" s="11"/>
    </row>
    <row r="173" spans="1:10" ht="15.75" x14ac:dyDescent="0.25">
      <c r="A173" s="11"/>
      <c r="B173" s="11"/>
      <c r="C173" s="11"/>
      <c r="D173" s="11"/>
      <c r="E173" s="22"/>
      <c r="F173" s="817" t="str">
        <f t="shared" si="5"/>
        <v xml:space="preserve"> </v>
      </c>
      <c r="G173" s="142" t="str">
        <f t="shared" si="4"/>
        <v xml:space="preserve"> </v>
      </c>
      <c r="J173" s="11"/>
    </row>
    <row r="174" spans="1:10" ht="15.75" x14ac:dyDescent="0.25">
      <c r="A174" s="11"/>
      <c r="B174" s="11"/>
      <c r="C174" s="11"/>
      <c r="D174" s="11"/>
      <c r="E174" s="22"/>
      <c r="F174" s="817" t="str">
        <f t="shared" si="5"/>
        <v xml:space="preserve"> </v>
      </c>
      <c r="G174" s="142" t="str">
        <f t="shared" si="4"/>
        <v xml:space="preserve"> </v>
      </c>
      <c r="J174" s="11"/>
    </row>
    <row r="175" spans="1:10" ht="15.75" x14ac:dyDescent="0.25">
      <c r="A175" s="11"/>
      <c r="B175" s="11"/>
      <c r="C175" s="11"/>
      <c r="D175" s="11"/>
      <c r="E175" s="22"/>
      <c r="F175" s="817" t="str">
        <f t="shared" si="5"/>
        <v xml:space="preserve"> </v>
      </c>
      <c r="G175" s="142" t="str">
        <f t="shared" si="4"/>
        <v xml:space="preserve"> </v>
      </c>
      <c r="J175" s="11"/>
    </row>
    <row r="176" spans="1:10" ht="15.75" x14ac:dyDescent="0.25">
      <c r="A176" s="11"/>
      <c r="B176" s="11"/>
      <c r="C176" s="11"/>
      <c r="D176" s="11"/>
      <c r="E176" s="22"/>
      <c r="F176" s="817" t="str">
        <f t="shared" si="5"/>
        <v xml:space="preserve"> </v>
      </c>
      <c r="G176" s="142" t="str">
        <f t="shared" si="4"/>
        <v xml:space="preserve"> </v>
      </c>
      <c r="J176" s="11"/>
    </row>
    <row r="177" spans="1:10" ht="15.75" x14ac:dyDescent="0.25">
      <c r="A177" s="11"/>
      <c r="B177" s="11"/>
      <c r="C177" s="11"/>
      <c r="D177" s="11"/>
      <c r="E177" s="22"/>
      <c r="F177" s="817" t="str">
        <f t="shared" si="5"/>
        <v xml:space="preserve"> </v>
      </c>
      <c r="G177" s="142" t="str">
        <f t="shared" si="4"/>
        <v xml:space="preserve"> </v>
      </c>
      <c r="J177" s="11"/>
    </row>
    <row r="178" spans="1:10" ht="15.75" x14ac:dyDescent="0.25">
      <c r="A178" s="11"/>
      <c r="B178" s="11"/>
      <c r="C178" s="11"/>
      <c r="D178" s="11"/>
      <c r="E178" s="22"/>
      <c r="F178" s="817" t="str">
        <f t="shared" si="5"/>
        <v xml:space="preserve"> </v>
      </c>
      <c r="G178" s="142" t="str">
        <f t="shared" si="4"/>
        <v xml:space="preserve"> </v>
      </c>
      <c r="J178" s="11"/>
    </row>
    <row r="179" spans="1:10" ht="15.75" x14ac:dyDescent="0.25">
      <c r="A179" s="11"/>
      <c r="B179" s="11"/>
      <c r="C179" s="11"/>
      <c r="D179" s="11"/>
      <c r="E179" s="22"/>
      <c r="F179" s="817" t="str">
        <f t="shared" si="5"/>
        <v xml:space="preserve"> </v>
      </c>
      <c r="G179" s="142" t="str">
        <f t="shared" si="4"/>
        <v xml:space="preserve"> </v>
      </c>
      <c r="J179" s="11"/>
    </row>
    <row r="180" spans="1:10" ht="15.75" x14ac:dyDescent="0.25">
      <c r="A180" s="11"/>
      <c r="B180" s="11"/>
      <c r="C180" s="11"/>
      <c r="D180" s="11"/>
      <c r="E180" s="22"/>
      <c r="F180" s="817" t="str">
        <f t="shared" si="5"/>
        <v xml:space="preserve"> </v>
      </c>
      <c r="G180" s="142" t="str">
        <f t="shared" si="4"/>
        <v xml:space="preserve"> </v>
      </c>
      <c r="J180" s="11"/>
    </row>
    <row r="181" spans="1:10" ht="15.75" x14ac:dyDescent="0.25">
      <c r="A181" s="11"/>
      <c r="B181" s="11"/>
      <c r="C181" s="11"/>
      <c r="D181" s="11"/>
      <c r="E181" s="22"/>
      <c r="F181" s="817" t="str">
        <f t="shared" si="5"/>
        <v xml:space="preserve"> </v>
      </c>
      <c r="G181" s="142" t="str">
        <f t="shared" si="4"/>
        <v xml:space="preserve"> </v>
      </c>
      <c r="J181" s="11"/>
    </row>
    <row r="182" spans="1:10" ht="15.75" x14ac:dyDescent="0.25">
      <c r="A182" s="11"/>
      <c r="B182" s="11"/>
      <c r="C182" s="11"/>
      <c r="D182" s="11"/>
      <c r="E182" s="22"/>
      <c r="F182" s="817" t="str">
        <f t="shared" si="5"/>
        <v xml:space="preserve"> </v>
      </c>
      <c r="G182" s="142" t="str">
        <f t="shared" si="4"/>
        <v xml:space="preserve"> </v>
      </c>
      <c r="J182" s="11"/>
    </row>
    <row r="183" spans="1:10" ht="15.75" x14ac:dyDescent="0.25">
      <c r="A183" s="11"/>
      <c r="B183" s="11"/>
      <c r="C183" s="11"/>
      <c r="D183" s="11"/>
      <c r="E183" s="22"/>
      <c r="F183" s="817" t="str">
        <f t="shared" si="5"/>
        <v xml:space="preserve"> </v>
      </c>
      <c r="G183" s="142" t="str">
        <f t="shared" si="4"/>
        <v xml:space="preserve"> </v>
      </c>
      <c r="J183" s="11"/>
    </row>
    <row r="184" spans="1:10" ht="15.75" x14ac:dyDescent="0.25">
      <c r="A184" s="11"/>
      <c r="B184" s="11"/>
      <c r="C184" s="11"/>
      <c r="D184" s="11"/>
      <c r="E184" s="22"/>
      <c r="F184" s="817" t="str">
        <f t="shared" si="5"/>
        <v xml:space="preserve"> </v>
      </c>
      <c r="G184" s="142" t="str">
        <f t="shared" si="4"/>
        <v xml:space="preserve"> </v>
      </c>
      <c r="J184" s="11"/>
    </row>
    <row r="185" spans="1:10" ht="15.75" x14ac:dyDescent="0.25">
      <c r="A185" s="11"/>
      <c r="B185" s="11"/>
      <c r="C185" s="11"/>
      <c r="D185" s="11"/>
      <c r="E185" s="22"/>
      <c r="F185" s="817" t="str">
        <f t="shared" si="5"/>
        <v xml:space="preserve"> </v>
      </c>
      <c r="G185" s="142" t="str">
        <f t="shared" si="4"/>
        <v xml:space="preserve"> </v>
      </c>
      <c r="J185" s="11"/>
    </row>
    <row r="186" spans="1:10" ht="15.75" x14ac:dyDescent="0.25">
      <c r="A186" s="11"/>
      <c r="B186" s="11"/>
      <c r="C186" s="11"/>
      <c r="D186" s="11"/>
      <c r="E186" s="22"/>
      <c r="F186" s="817" t="str">
        <f t="shared" si="5"/>
        <v xml:space="preserve"> </v>
      </c>
      <c r="G186" s="142" t="str">
        <f t="shared" si="4"/>
        <v xml:space="preserve"> </v>
      </c>
      <c r="J186" s="11"/>
    </row>
    <row r="187" spans="1:10" ht="15.75" x14ac:dyDescent="0.25">
      <c r="A187" s="11"/>
      <c r="B187" s="11"/>
      <c r="C187" s="11"/>
      <c r="D187" s="11"/>
      <c r="E187" s="22"/>
      <c r="F187" s="817" t="str">
        <f t="shared" si="5"/>
        <v xml:space="preserve"> </v>
      </c>
      <c r="G187" s="142" t="str">
        <f t="shared" si="4"/>
        <v xml:space="preserve"> </v>
      </c>
      <c r="J187" s="11"/>
    </row>
    <row r="188" spans="1:10" ht="15.75" x14ac:dyDescent="0.25">
      <c r="A188" s="11"/>
      <c r="B188" s="11"/>
      <c r="C188" s="11"/>
      <c r="D188" s="11"/>
      <c r="E188" s="22"/>
      <c r="F188" s="817" t="str">
        <f t="shared" si="5"/>
        <v xml:space="preserve"> </v>
      </c>
      <c r="G188" s="142" t="str">
        <f t="shared" si="4"/>
        <v xml:space="preserve"> </v>
      </c>
      <c r="J188" s="11"/>
    </row>
    <row r="189" spans="1:10" ht="15.75" x14ac:dyDescent="0.25">
      <c r="A189" s="11"/>
      <c r="B189" s="11"/>
      <c r="C189" s="11"/>
      <c r="D189" s="11"/>
      <c r="E189" s="22"/>
      <c r="F189" s="817" t="str">
        <f t="shared" si="5"/>
        <v xml:space="preserve"> </v>
      </c>
      <c r="G189" s="142" t="str">
        <f t="shared" si="4"/>
        <v xml:space="preserve"> </v>
      </c>
      <c r="J189" s="11"/>
    </row>
    <row r="190" spans="1:10" ht="15.75" x14ac:dyDescent="0.25">
      <c r="A190" s="11"/>
      <c r="B190" s="11"/>
      <c r="C190" s="11"/>
      <c r="D190" s="11"/>
      <c r="E190" s="22"/>
      <c r="F190" s="817" t="str">
        <f t="shared" si="5"/>
        <v xml:space="preserve"> </v>
      </c>
      <c r="G190" s="142" t="str">
        <f t="shared" si="4"/>
        <v xml:space="preserve"> </v>
      </c>
      <c r="J190" s="11"/>
    </row>
    <row r="191" spans="1:10" ht="15.75" x14ac:dyDescent="0.25">
      <c r="A191" s="11"/>
      <c r="B191" s="11"/>
      <c r="C191" s="11"/>
      <c r="D191" s="11"/>
      <c r="E191" s="22"/>
      <c r="F191" s="817" t="str">
        <f t="shared" si="5"/>
        <v xml:space="preserve"> </v>
      </c>
      <c r="G191" s="142" t="str">
        <f t="shared" si="4"/>
        <v xml:space="preserve"> </v>
      </c>
      <c r="J191" s="11"/>
    </row>
    <row r="192" spans="1:10" ht="15.75" x14ac:dyDescent="0.25">
      <c r="A192" s="11"/>
      <c r="B192" s="11"/>
      <c r="C192" s="11"/>
      <c r="D192" s="11"/>
      <c r="E192" s="22"/>
      <c r="F192" s="817" t="str">
        <f t="shared" si="5"/>
        <v xml:space="preserve"> </v>
      </c>
      <c r="G192" s="142" t="str">
        <f t="shared" si="4"/>
        <v xml:space="preserve"> </v>
      </c>
      <c r="J192" s="11"/>
    </row>
    <row r="193" spans="1:10" ht="15.75" x14ac:dyDescent="0.25">
      <c r="A193" s="11"/>
      <c r="B193" s="11"/>
      <c r="C193" s="11"/>
      <c r="D193" s="11"/>
      <c r="E193" s="22"/>
      <c r="F193" s="817" t="str">
        <f t="shared" si="5"/>
        <v xml:space="preserve"> </v>
      </c>
      <c r="G193" s="142" t="str">
        <f t="shared" si="4"/>
        <v xml:space="preserve"> </v>
      </c>
      <c r="J193" s="11"/>
    </row>
    <row r="194" spans="1:10" ht="15.75" x14ac:dyDescent="0.25">
      <c r="A194" s="11"/>
      <c r="B194" s="11"/>
      <c r="C194" s="11"/>
      <c r="D194" s="11"/>
      <c r="E194" s="22"/>
      <c r="F194" s="817" t="str">
        <f t="shared" si="5"/>
        <v xml:space="preserve"> </v>
      </c>
      <c r="G194" s="142" t="str">
        <f t="shared" si="4"/>
        <v xml:space="preserve"> </v>
      </c>
      <c r="J194" s="11"/>
    </row>
    <row r="195" spans="1:10" ht="15.75" x14ac:dyDescent="0.25">
      <c r="A195" s="11"/>
      <c r="B195" s="11"/>
      <c r="C195" s="11"/>
      <c r="D195" s="11"/>
      <c r="E195" s="22"/>
      <c r="F195" s="817" t="str">
        <f t="shared" si="5"/>
        <v xml:space="preserve"> </v>
      </c>
      <c r="G195" s="142" t="str">
        <f t="shared" si="4"/>
        <v xml:space="preserve"> </v>
      </c>
      <c r="J195" s="11"/>
    </row>
    <row r="196" spans="1:10" ht="15.75" x14ac:dyDescent="0.25">
      <c r="A196" s="11"/>
      <c r="B196" s="11"/>
      <c r="C196" s="11"/>
      <c r="D196" s="11"/>
      <c r="E196" s="22"/>
      <c r="F196" s="817" t="str">
        <f t="shared" si="5"/>
        <v xml:space="preserve"> </v>
      </c>
      <c r="G196" s="142" t="str">
        <f t="shared" si="4"/>
        <v xml:space="preserve"> </v>
      </c>
      <c r="J196" s="11"/>
    </row>
    <row r="197" spans="1:10" ht="15.75" x14ac:dyDescent="0.25">
      <c r="A197" s="11"/>
      <c r="B197" s="11"/>
      <c r="C197" s="11"/>
      <c r="D197" s="11"/>
      <c r="E197" s="22"/>
      <c r="F197" s="817" t="str">
        <f t="shared" si="5"/>
        <v xml:space="preserve"> </v>
      </c>
      <c r="G197" s="142" t="str">
        <f t="shared" si="4"/>
        <v xml:space="preserve"> </v>
      </c>
      <c r="J197" s="11"/>
    </row>
    <row r="198" spans="1:10" ht="15.75" x14ac:dyDescent="0.25">
      <c r="A198" s="11"/>
      <c r="B198" s="11"/>
      <c r="C198" s="11"/>
      <c r="D198" s="11"/>
      <c r="E198" s="22"/>
      <c r="F198" s="817" t="str">
        <f t="shared" si="5"/>
        <v xml:space="preserve"> </v>
      </c>
      <c r="G198" s="142" t="str">
        <f t="shared" si="4"/>
        <v xml:space="preserve"> </v>
      </c>
      <c r="J198" s="11"/>
    </row>
    <row r="199" spans="1:10" ht="15.75" x14ac:dyDescent="0.25">
      <c r="A199" s="11"/>
      <c r="B199" s="11"/>
      <c r="C199" s="11"/>
      <c r="D199" s="11"/>
      <c r="E199" s="22"/>
      <c r="F199" s="817" t="str">
        <f t="shared" si="5"/>
        <v xml:space="preserve"> </v>
      </c>
      <c r="G199" s="142" t="str">
        <f t="shared" si="4"/>
        <v xml:space="preserve"> </v>
      </c>
      <c r="J199" s="11"/>
    </row>
    <row r="200" spans="1:10" ht="15.75" x14ac:dyDescent="0.25">
      <c r="A200" s="11"/>
      <c r="B200" s="11"/>
      <c r="C200" s="11"/>
      <c r="D200" s="11"/>
      <c r="E200" s="22"/>
      <c r="F200" s="817" t="str">
        <f t="shared" si="5"/>
        <v xml:space="preserve"> </v>
      </c>
      <c r="G200" s="142" t="str">
        <f t="shared" si="4"/>
        <v xml:space="preserve"> </v>
      </c>
      <c r="J200" s="11"/>
    </row>
    <row r="201" spans="1:10" ht="15.75" x14ac:dyDescent="0.25">
      <c r="A201" s="11"/>
      <c r="B201" s="11"/>
      <c r="C201" s="11"/>
      <c r="D201" s="11"/>
      <c r="E201" s="22"/>
      <c r="F201" s="817" t="str">
        <f t="shared" si="5"/>
        <v xml:space="preserve"> </v>
      </c>
      <c r="G201" s="142" t="str">
        <f t="shared" ref="G201:G264" si="6">IFERROR(E201/D201%," ")</f>
        <v xml:space="preserve"> </v>
      </c>
      <c r="J201" s="11"/>
    </row>
    <row r="202" spans="1:10" ht="15.75" x14ac:dyDescent="0.25">
      <c r="A202" s="11"/>
      <c r="B202" s="11"/>
      <c r="C202" s="11"/>
      <c r="D202" s="11"/>
      <c r="E202" s="22"/>
      <c r="F202" s="817" t="str">
        <f t="shared" si="5"/>
        <v xml:space="preserve"> </v>
      </c>
      <c r="G202" s="142" t="str">
        <f t="shared" si="6"/>
        <v xml:space="preserve"> </v>
      </c>
      <c r="J202" s="11"/>
    </row>
    <row r="203" spans="1:10" ht="15.75" x14ac:dyDescent="0.25">
      <c r="A203" s="11"/>
      <c r="B203" s="11"/>
      <c r="C203" s="11"/>
      <c r="D203" s="11"/>
      <c r="E203" s="22"/>
      <c r="F203" s="817" t="str">
        <f t="shared" ref="F203:F266" si="7">IF(E203-D203=0," ",E203-D203)</f>
        <v xml:space="preserve"> </v>
      </c>
      <c r="G203" s="142" t="str">
        <f t="shared" si="6"/>
        <v xml:space="preserve"> </v>
      </c>
      <c r="J203" s="11"/>
    </row>
    <row r="204" spans="1:10" ht="15.75" x14ac:dyDescent="0.25">
      <c r="A204" s="11"/>
      <c r="B204" s="11"/>
      <c r="C204" s="11"/>
      <c r="D204" s="11"/>
      <c r="E204" s="22"/>
      <c r="F204" s="817" t="str">
        <f t="shared" si="7"/>
        <v xml:space="preserve"> </v>
      </c>
      <c r="G204" s="142" t="str">
        <f t="shared" si="6"/>
        <v xml:space="preserve"> </v>
      </c>
      <c r="J204" s="11"/>
    </row>
    <row r="205" spans="1:10" ht="15.75" x14ac:dyDescent="0.25">
      <c r="A205" s="11"/>
      <c r="B205" s="11"/>
      <c r="C205" s="11"/>
      <c r="D205" s="11"/>
      <c r="E205" s="22"/>
      <c r="F205" s="817" t="str">
        <f t="shared" si="7"/>
        <v xml:space="preserve"> </v>
      </c>
      <c r="G205" s="142" t="str">
        <f t="shared" si="6"/>
        <v xml:space="preserve"> </v>
      </c>
      <c r="J205" s="11"/>
    </row>
    <row r="206" spans="1:10" ht="15.75" x14ac:dyDescent="0.25">
      <c r="A206" s="11"/>
      <c r="B206" s="11"/>
      <c r="C206" s="11"/>
      <c r="D206" s="11"/>
      <c r="E206" s="22"/>
      <c r="F206" s="817" t="str">
        <f t="shared" si="7"/>
        <v xml:space="preserve"> </v>
      </c>
      <c r="G206" s="142" t="str">
        <f t="shared" si="6"/>
        <v xml:space="preserve"> </v>
      </c>
      <c r="J206" s="11"/>
    </row>
    <row r="207" spans="1:10" ht="15.75" x14ac:dyDescent="0.25">
      <c r="A207" s="11"/>
      <c r="B207" s="11"/>
      <c r="C207" s="11"/>
      <c r="D207" s="11"/>
      <c r="E207" s="22"/>
      <c r="F207" s="817" t="str">
        <f t="shared" si="7"/>
        <v xml:space="preserve"> </v>
      </c>
      <c r="G207" s="142" t="str">
        <f t="shared" si="6"/>
        <v xml:space="preserve"> </v>
      </c>
      <c r="J207" s="11"/>
    </row>
    <row r="208" spans="1:10" ht="15.75" x14ac:dyDescent="0.25">
      <c r="A208" s="11"/>
      <c r="B208" s="11"/>
      <c r="C208" s="11"/>
      <c r="D208" s="11"/>
      <c r="E208" s="22"/>
      <c r="F208" s="817" t="str">
        <f t="shared" si="7"/>
        <v xml:space="preserve"> </v>
      </c>
      <c r="G208" s="142" t="str">
        <f t="shared" si="6"/>
        <v xml:space="preserve"> </v>
      </c>
      <c r="J208" s="11"/>
    </row>
    <row r="209" spans="1:10" ht="15.75" x14ac:dyDescent="0.25">
      <c r="A209" s="11"/>
      <c r="B209" s="11"/>
      <c r="C209" s="11"/>
      <c r="D209" s="11"/>
      <c r="E209" s="22"/>
      <c r="F209" s="817" t="str">
        <f t="shared" si="7"/>
        <v xml:space="preserve"> </v>
      </c>
      <c r="G209" s="142" t="str">
        <f t="shared" si="6"/>
        <v xml:space="preserve"> </v>
      </c>
      <c r="J209" s="11"/>
    </row>
    <row r="210" spans="1:10" ht="15.75" x14ac:dyDescent="0.25">
      <c r="A210" s="11"/>
      <c r="B210" s="11"/>
      <c r="C210" s="11"/>
      <c r="D210" s="11"/>
      <c r="E210" s="22"/>
      <c r="F210" s="817" t="str">
        <f t="shared" si="7"/>
        <v xml:space="preserve"> </v>
      </c>
      <c r="G210" s="142" t="str">
        <f t="shared" si="6"/>
        <v xml:space="preserve"> </v>
      </c>
      <c r="J210" s="11"/>
    </row>
    <row r="211" spans="1:10" ht="15.75" x14ac:dyDescent="0.25">
      <c r="A211" s="11"/>
      <c r="B211" s="11"/>
      <c r="C211" s="11"/>
      <c r="D211" s="11"/>
      <c r="E211" s="22"/>
      <c r="F211" s="817" t="str">
        <f t="shared" si="7"/>
        <v xml:space="preserve"> </v>
      </c>
      <c r="G211" s="142" t="str">
        <f t="shared" si="6"/>
        <v xml:space="preserve"> </v>
      </c>
      <c r="J211" s="11"/>
    </row>
    <row r="212" spans="1:10" ht="15.75" x14ac:dyDescent="0.25">
      <c r="A212" s="11"/>
      <c r="B212" s="11"/>
      <c r="C212" s="11"/>
      <c r="D212" s="11"/>
      <c r="E212" s="22"/>
      <c r="F212" s="817" t="str">
        <f t="shared" si="7"/>
        <v xml:space="preserve"> </v>
      </c>
      <c r="G212" s="142" t="str">
        <f t="shared" si="6"/>
        <v xml:space="preserve"> </v>
      </c>
      <c r="J212" s="11"/>
    </row>
    <row r="213" spans="1:10" ht="15.75" x14ac:dyDescent="0.25">
      <c r="A213" s="11"/>
      <c r="B213" s="11"/>
      <c r="C213" s="11"/>
      <c r="D213" s="11"/>
      <c r="E213" s="22"/>
      <c r="F213" s="817" t="str">
        <f t="shared" si="7"/>
        <v xml:space="preserve"> </v>
      </c>
      <c r="G213" s="142" t="str">
        <f t="shared" si="6"/>
        <v xml:space="preserve"> </v>
      </c>
      <c r="J213" s="11"/>
    </row>
    <row r="214" spans="1:10" ht="15.75" x14ac:dyDescent="0.25">
      <c r="A214" s="11"/>
      <c r="B214" s="11"/>
      <c r="C214" s="11"/>
      <c r="D214" s="11"/>
      <c r="E214" s="22"/>
      <c r="F214" s="817" t="str">
        <f t="shared" si="7"/>
        <v xml:space="preserve"> </v>
      </c>
      <c r="G214" s="142" t="str">
        <f t="shared" si="6"/>
        <v xml:space="preserve"> </v>
      </c>
      <c r="J214" s="11"/>
    </row>
    <row r="215" spans="1:10" ht="15.75" x14ac:dyDescent="0.25">
      <c r="A215" s="11"/>
      <c r="B215" s="11"/>
      <c r="C215" s="11"/>
      <c r="D215" s="11"/>
      <c r="E215" s="22"/>
      <c r="F215" s="817" t="str">
        <f t="shared" si="7"/>
        <v xml:space="preserve"> </v>
      </c>
      <c r="G215" s="142" t="str">
        <f t="shared" si="6"/>
        <v xml:space="preserve"> </v>
      </c>
      <c r="J215" s="11"/>
    </row>
    <row r="216" spans="1:10" ht="15.75" x14ac:dyDescent="0.25">
      <c r="A216" s="11"/>
      <c r="B216" s="11"/>
      <c r="C216" s="11"/>
      <c r="D216" s="11"/>
      <c r="E216" s="22"/>
      <c r="F216" s="817" t="str">
        <f t="shared" si="7"/>
        <v xml:space="preserve"> </v>
      </c>
      <c r="G216" s="142" t="str">
        <f t="shared" si="6"/>
        <v xml:space="preserve"> </v>
      </c>
      <c r="J216" s="11"/>
    </row>
    <row r="217" spans="1:10" ht="15.75" x14ac:dyDescent="0.25">
      <c r="A217" s="11"/>
      <c r="B217" s="11"/>
      <c r="C217" s="11"/>
      <c r="D217" s="11"/>
      <c r="E217" s="22"/>
      <c r="F217" s="817" t="str">
        <f t="shared" si="7"/>
        <v xml:space="preserve"> </v>
      </c>
      <c r="G217" s="142" t="str">
        <f t="shared" si="6"/>
        <v xml:space="preserve"> </v>
      </c>
      <c r="J217" s="11"/>
    </row>
    <row r="218" spans="1:10" ht="15.75" x14ac:dyDescent="0.25">
      <c r="A218" s="11"/>
      <c r="B218" s="11"/>
      <c r="C218" s="11"/>
      <c r="D218" s="11"/>
      <c r="E218" s="22"/>
      <c r="F218" s="817" t="str">
        <f t="shared" si="7"/>
        <v xml:space="preserve"> </v>
      </c>
      <c r="G218" s="142" t="str">
        <f t="shared" si="6"/>
        <v xml:space="preserve"> </v>
      </c>
      <c r="J218" s="11"/>
    </row>
    <row r="219" spans="1:10" ht="15.75" x14ac:dyDescent="0.25">
      <c r="A219" s="11"/>
      <c r="B219" s="11"/>
      <c r="C219" s="11"/>
      <c r="D219" s="11"/>
      <c r="E219" s="22"/>
      <c r="F219" s="817" t="str">
        <f t="shared" si="7"/>
        <v xml:space="preserve"> </v>
      </c>
      <c r="G219" s="142" t="str">
        <f t="shared" si="6"/>
        <v xml:space="preserve"> </v>
      </c>
      <c r="J219" s="11"/>
    </row>
    <row r="220" spans="1:10" ht="15.75" x14ac:dyDescent="0.25">
      <c r="A220" s="11"/>
      <c r="B220" s="11"/>
      <c r="C220" s="11"/>
      <c r="D220" s="11"/>
      <c r="E220" s="22"/>
      <c r="F220" s="817" t="str">
        <f t="shared" si="7"/>
        <v xml:space="preserve"> </v>
      </c>
      <c r="G220" s="142" t="str">
        <f t="shared" si="6"/>
        <v xml:space="preserve"> </v>
      </c>
      <c r="J220" s="11"/>
    </row>
    <row r="221" spans="1:10" ht="15.75" x14ac:dyDescent="0.25">
      <c r="A221" s="11"/>
      <c r="B221" s="11"/>
      <c r="C221" s="11"/>
      <c r="D221" s="11"/>
      <c r="E221" s="22"/>
      <c r="F221" s="817" t="str">
        <f t="shared" si="7"/>
        <v xml:space="preserve"> </v>
      </c>
      <c r="G221" s="142" t="str">
        <f t="shared" si="6"/>
        <v xml:space="preserve"> </v>
      </c>
      <c r="J221" s="11"/>
    </row>
    <row r="222" spans="1:10" ht="15.75" x14ac:dyDescent="0.25">
      <c r="A222" s="11"/>
      <c r="B222" s="11"/>
      <c r="C222" s="11"/>
      <c r="D222" s="11"/>
      <c r="E222" s="22"/>
      <c r="F222" s="817" t="str">
        <f t="shared" si="7"/>
        <v xml:space="preserve"> </v>
      </c>
      <c r="G222" s="142" t="str">
        <f t="shared" si="6"/>
        <v xml:space="preserve"> </v>
      </c>
      <c r="J222" s="11"/>
    </row>
    <row r="223" spans="1:10" ht="15.75" x14ac:dyDescent="0.25">
      <c r="A223" s="11"/>
      <c r="B223" s="11"/>
      <c r="C223" s="11"/>
      <c r="D223" s="11"/>
      <c r="E223" s="22"/>
      <c r="F223" s="817" t="str">
        <f t="shared" si="7"/>
        <v xml:space="preserve"> </v>
      </c>
      <c r="G223" s="142" t="str">
        <f t="shared" si="6"/>
        <v xml:space="preserve"> </v>
      </c>
      <c r="J223" s="11"/>
    </row>
    <row r="224" spans="1:10" ht="15.75" x14ac:dyDescent="0.25">
      <c r="A224" s="11"/>
      <c r="B224" s="11"/>
      <c r="C224" s="11"/>
      <c r="D224" s="11"/>
      <c r="E224" s="22"/>
      <c r="F224" s="817" t="str">
        <f t="shared" si="7"/>
        <v xml:space="preserve"> </v>
      </c>
      <c r="G224" s="142" t="str">
        <f t="shared" si="6"/>
        <v xml:space="preserve"> </v>
      </c>
      <c r="J224" s="11"/>
    </row>
    <row r="225" spans="1:10" ht="15.75" x14ac:dyDescent="0.25">
      <c r="A225" s="11"/>
      <c r="B225" s="11"/>
      <c r="C225" s="11"/>
      <c r="D225" s="11"/>
      <c r="E225" s="22"/>
      <c r="F225" s="817" t="str">
        <f t="shared" si="7"/>
        <v xml:space="preserve"> </v>
      </c>
      <c r="G225" s="142" t="str">
        <f t="shared" si="6"/>
        <v xml:space="preserve"> </v>
      </c>
      <c r="J225" s="11"/>
    </row>
    <row r="226" spans="1:10" ht="15.75" x14ac:dyDescent="0.25">
      <c r="A226" s="11"/>
      <c r="B226" s="11"/>
      <c r="C226" s="11"/>
      <c r="D226" s="11"/>
      <c r="E226" s="22"/>
      <c r="F226" s="817" t="str">
        <f t="shared" si="7"/>
        <v xml:space="preserve"> </v>
      </c>
      <c r="G226" s="142" t="str">
        <f t="shared" si="6"/>
        <v xml:space="preserve"> </v>
      </c>
      <c r="J226" s="11"/>
    </row>
    <row r="227" spans="1:10" ht="15.75" x14ac:dyDescent="0.25">
      <c r="A227" s="11"/>
      <c r="B227" s="11"/>
      <c r="C227" s="11"/>
      <c r="D227" s="11"/>
      <c r="E227" s="22"/>
      <c r="F227" s="817" t="str">
        <f t="shared" si="7"/>
        <v xml:space="preserve"> </v>
      </c>
      <c r="G227" s="142" t="str">
        <f t="shared" si="6"/>
        <v xml:space="preserve"> </v>
      </c>
      <c r="J227" s="11"/>
    </row>
    <row r="228" spans="1:10" ht="15.75" x14ac:dyDescent="0.25">
      <c r="A228" s="11"/>
      <c r="B228" s="11"/>
      <c r="C228" s="11"/>
      <c r="D228" s="11"/>
      <c r="E228" s="22"/>
      <c r="F228" s="817" t="str">
        <f t="shared" si="7"/>
        <v xml:space="preserve"> </v>
      </c>
      <c r="G228" s="142" t="str">
        <f t="shared" si="6"/>
        <v xml:space="preserve"> </v>
      </c>
      <c r="J228" s="11"/>
    </row>
    <row r="229" spans="1:10" ht="15.75" x14ac:dyDescent="0.25">
      <c r="A229" s="11"/>
      <c r="B229" s="11"/>
      <c r="C229" s="11"/>
      <c r="D229" s="11"/>
      <c r="E229" s="22"/>
      <c r="F229" s="817" t="str">
        <f t="shared" si="7"/>
        <v xml:space="preserve"> </v>
      </c>
      <c r="G229" s="142" t="str">
        <f t="shared" si="6"/>
        <v xml:space="preserve"> </v>
      </c>
      <c r="J229" s="11"/>
    </row>
    <row r="230" spans="1:10" ht="15.75" x14ac:dyDescent="0.25">
      <c r="A230" s="11"/>
      <c r="B230" s="11"/>
      <c r="C230" s="11"/>
      <c r="D230" s="11"/>
      <c r="E230" s="22"/>
      <c r="F230" s="817" t="str">
        <f t="shared" si="7"/>
        <v xml:space="preserve"> </v>
      </c>
      <c r="G230" s="142" t="str">
        <f t="shared" si="6"/>
        <v xml:space="preserve"> </v>
      </c>
      <c r="J230" s="11"/>
    </row>
    <row r="231" spans="1:10" ht="15.75" x14ac:dyDescent="0.25">
      <c r="A231" s="11"/>
      <c r="B231" s="11"/>
      <c r="C231" s="11"/>
      <c r="D231" s="11"/>
      <c r="E231" s="22"/>
      <c r="F231" s="817" t="str">
        <f t="shared" si="7"/>
        <v xml:space="preserve"> </v>
      </c>
      <c r="G231" s="142" t="str">
        <f t="shared" si="6"/>
        <v xml:space="preserve"> </v>
      </c>
      <c r="J231" s="11"/>
    </row>
    <row r="232" spans="1:10" ht="15.75" x14ac:dyDescent="0.25">
      <c r="A232" s="11"/>
      <c r="B232" s="11"/>
      <c r="C232" s="11"/>
      <c r="D232" s="11"/>
      <c r="E232" s="22"/>
      <c r="F232" s="817" t="str">
        <f t="shared" si="7"/>
        <v xml:space="preserve"> </v>
      </c>
      <c r="G232" s="142" t="str">
        <f t="shared" si="6"/>
        <v xml:space="preserve"> </v>
      </c>
      <c r="J232" s="11"/>
    </row>
    <row r="233" spans="1:10" ht="15.75" x14ac:dyDescent="0.25">
      <c r="A233" s="11"/>
      <c r="B233" s="11"/>
      <c r="C233" s="11"/>
      <c r="D233" s="11"/>
      <c r="E233" s="22"/>
      <c r="F233" s="817" t="str">
        <f t="shared" si="7"/>
        <v xml:space="preserve"> </v>
      </c>
      <c r="G233" s="142" t="str">
        <f t="shared" si="6"/>
        <v xml:space="preserve"> </v>
      </c>
      <c r="J233" s="11"/>
    </row>
    <row r="234" spans="1:10" ht="15.75" x14ac:dyDescent="0.25">
      <c r="A234" s="11"/>
      <c r="B234" s="11"/>
      <c r="C234" s="11"/>
      <c r="D234" s="11"/>
      <c r="E234" s="22"/>
      <c r="F234" s="817" t="str">
        <f t="shared" si="7"/>
        <v xml:space="preserve"> </v>
      </c>
      <c r="G234" s="142" t="str">
        <f t="shared" si="6"/>
        <v xml:space="preserve"> </v>
      </c>
      <c r="J234" s="11"/>
    </row>
    <row r="235" spans="1:10" ht="15.75" x14ac:dyDescent="0.25">
      <c r="A235" s="11"/>
      <c r="B235" s="11"/>
      <c r="C235" s="11"/>
      <c r="D235" s="11"/>
      <c r="E235" s="22"/>
      <c r="F235" s="817" t="str">
        <f t="shared" si="7"/>
        <v xml:space="preserve"> </v>
      </c>
      <c r="G235" s="142" t="str">
        <f t="shared" si="6"/>
        <v xml:space="preserve"> </v>
      </c>
      <c r="J235" s="11"/>
    </row>
    <row r="236" spans="1:10" ht="15.75" x14ac:dyDescent="0.25">
      <c r="A236" s="11"/>
      <c r="B236" s="11"/>
      <c r="C236" s="11"/>
      <c r="D236" s="11"/>
      <c r="E236" s="22"/>
      <c r="F236" s="817" t="str">
        <f t="shared" si="7"/>
        <v xml:space="preserve"> </v>
      </c>
      <c r="G236" s="142" t="str">
        <f t="shared" si="6"/>
        <v xml:space="preserve"> </v>
      </c>
      <c r="J236" s="11"/>
    </row>
    <row r="237" spans="1:10" ht="15.75" x14ac:dyDescent="0.25">
      <c r="A237" s="11"/>
      <c r="B237" s="11"/>
      <c r="C237" s="11"/>
      <c r="D237" s="11"/>
      <c r="E237" s="22"/>
      <c r="F237" s="817" t="str">
        <f t="shared" si="7"/>
        <v xml:space="preserve"> </v>
      </c>
      <c r="G237" s="142" t="str">
        <f t="shared" si="6"/>
        <v xml:space="preserve"> </v>
      </c>
      <c r="J237" s="11"/>
    </row>
    <row r="238" spans="1:10" ht="15.75" x14ac:dyDescent="0.25">
      <c r="A238" s="11"/>
      <c r="B238" s="11"/>
      <c r="C238" s="11"/>
      <c r="D238" s="11"/>
      <c r="E238" s="22"/>
      <c r="F238" s="817" t="str">
        <f t="shared" si="7"/>
        <v xml:space="preserve"> </v>
      </c>
      <c r="G238" s="142" t="str">
        <f t="shared" si="6"/>
        <v xml:space="preserve"> </v>
      </c>
      <c r="J238" s="11"/>
    </row>
    <row r="239" spans="1:10" ht="15.75" x14ac:dyDescent="0.25">
      <c r="A239" s="11"/>
      <c r="B239" s="11"/>
      <c r="C239" s="11"/>
      <c r="D239" s="11"/>
      <c r="E239" s="22"/>
      <c r="F239" s="817" t="str">
        <f t="shared" si="7"/>
        <v xml:space="preserve"> </v>
      </c>
      <c r="G239" s="142" t="str">
        <f t="shared" si="6"/>
        <v xml:space="preserve"> </v>
      </c>
      <c r="J239" s="11"/>
    </row>
    <row r="240" spans="1:10" ht="15.75" x14ac:dyDescent="0.25">
      <c r="A240" s="11"/>
      <c r="B240" s="11"/>
      <c r="C240" s="11"/>
      <c r="D240" s="11"/>
      <c r="E240" s="22"/>
      <c r="F240" s="817" t="str">
        <f t="shared" si="7"/>
        <v xml:space="preserve"> </v>
      </c>
      <c r="G240" s="142" t="str">
        <f t="shared" si="6"/>
        <v xml:space="preserve"> </v>
      </c>
      <c r="J240" s="11"/>
    </row>
    <row r="241" spans="1:10" ht="15.75" x14ac:dyDescent="0.25">
      <c r="A241" s="11"/>
      <c r="B241" s="11"/>
      <c r="C241" s="11"/>
      <c r="D241" s="11"/>
      <c r="E241" s="22"/>
      <c r="F241" s="817" t="str">
        <f t="shared" si="7"/>
        <v xml:space="preserve"> </v>
      </c>
      <c r="G241" s="142" t="str">
        <f t="shared" si="6"/>
        <v xml:space="preserve"> </v>
      </c>
      <c r="J241" s="11"/>
    </row>
    <row r="242" spans="1:10" ht="15.75" x14ac:dyDescent="0.25">
      <c r="A242" s="11"/>
      <c r="B242" s="11"/>
      <c r="C242" s="11"/>
      <c r="D242" s="11"/>
      <c r="E242" s="22"/>
      <c r="F242" s="817" t="str">
        <f t="shared" si="7"/>
        <v xml:space="preserve"> </v>
      </c>
      <c r="G242" s="142" t="str">
        <f t="shared" si="6"/>
        <v xml:space="preserve"> </v>
      </c>
      <c r="J242" s="11"/>
    </row>
    <row r="243" spans="1:10" ht="15.75" x14ac:dyDescent="0.25">
      <c r="A243" s="11"/>
      <c r="B243" s="11"/>
      <c r="C243" s="11"/>
      <c r="D243" s="11"/>
      <c r="E243" s="22"/>
      <c r="F243" s="817" t="str">
        <f t="shared" si="7"/>
        <v xml:space="preserve"> </v>
      </c>
      <c r="G243" s="142" t="str">
        <f t="shared" si="6"/>
        <v xml:space="preserve"> </v>
      </c>
      <c r="J243" s="11"/>
    </row>
    <row r="244" spans="1:10" ht="15.75" x14ac:dyDescent="0.25">
      <c r="A244" s="11"/>
      <c r="B244" s="11"/>
      <c r="C244" s="11"/>
      <c r="D244" s="11"/>
      <c r="E244" s="22"/>
      <c r="F244" s="817" t="str">
        <f t="shared" si="7"/>
        <v xml:space="preserve"> </v>
      </c>
      <c r="G244" s="142" t="str">
        <f t="shared" si="6"/>
        <v xml:space="preserve"> </v>
      </c>
      <c r="J244" s="11"/>
    </row>
    <row r="245" spans="1:10" ht="15.75" x14ac:dyDescent="0.25">
      <c r="A245" s="11"/>
      <c r="B245" s="11"/>
      <c r="C245" s="11"/>
      <c r="D245" s="11"/>
      <c r="E245" s="22"/>
      <c r="F245" s="817" t="str">
        <f t="shared" si="7"/>
        <v xml:space="preserve"> </v>
      </c>
      <c r="G245" s="142" t="str">
        <f t="shared" si="6"/>
        <v xml:space="preserve"> </v>
      </c>
      <c r="J245" s="11"/>
    </row>
    <row r="246" spans="1:10" ht="15.75" x14ac:dyDescent="0.25">
      <c r="A246" s="11"/>
      <c r="B246" s="11"/>
      <c r="C246" s="11"/>
      <c r="D246" s="11"/>
      <c r="E246" s="22"/>
      <c r="F246" s="817" t="str">
        <f t="shared" si="7"/>
        <v xml:space="preserve"> </v>
      </c>
      <c r="G246" s="142" t="str">
        <f t="shared" si="6"/>
        <v xml:space="preserve"> </v>
      </c>
      <c r="J246" s="11"/>
    </row>
    <row r="247" spans="1:10" ht="15.75" x14ac:dyDescent="0.25">
      <c r="A247" s="11"/>
      <c r="B247" s="11"/>
      <c r="C247" s="11"/>
      <c r="D247" s="11"/>
      <c r="E247" s="22"/>
      <c r="F247" s="817" t="str">
        <f t="shared" si="7"/>
        <v xml:space="preserve"> </v>
      </c>
      <c r="G247" s="142" t="str">
        <f t="shared" si="6"/>
        <v xml:space="preserve"> </v>
      </c>
      <c r="J247" s="11"/>
    </row>
    <row r="248" spans="1:10" ht="15.75" x14ac:dyDescent="0.25">
      <c r="A248" s="11"/>
      <c r="B248" s="11"/>
      <c r="C248" s="11"/>
      <c r="D248" s="11"/>
      <c r="E248" s="22"/>
      <c r="F248" s="817" t="str">
        <f t="shared" si="7"/>
        <v xml:space="preserve"> </v>
      </c>
      <c r="G248" s="142" t="str">
        <f t="shared" si="6"/>
        <v xml:space="preserve"> </v>
      </c>
      <c r="J248" s="11"/>
    </row>
    <row r="249" spans="1:10" ht="15.75" x14ac:dyDescent="0.25">
      <c r="A249" s="11"/>
      <c r="B249" s="11"/>
      <c r="C249" s="11"/>
      <c r="D249" s="11"/>
      <c r="E249" s="22"/>
      <c r="F249" s="817" t="str">
        <f t="shared" si="7"/>
        <v xml:space="preserve"> </v>
      </c>
      <c r="G249" s="142" t="str">
        <f t="shared" si="6"/>
        <v xml:space="preserve"> </v>
      </c>
      <c r="J249" s="11"/>
    </row>
    <row r="250" spans="1:10" ht="15.75" x14ac:dyDescent="0.25">
      <c r="A250" s="11"/>
      <c r="B250" s="11"/>
      <c r="C250" s="11"/>
      <c r="D250" s="11"/>
      <c r="E250" s="22"/>
      <c r="F250" s="817" t="str">
        <f t="shared" si="7"/>
        <v xml:space="preserve"> </v>
      </c>
      <c r="G250" s="142" t="str">
        <f t="shared" si="6"/>
        <v xml:space="preserve"> </v>
      </c>
      <c r="J250" s="11"/>
    </row>
    <row r="251" spans="1:10" ht="15.75" x14ac:dyDescent="0.25">
      <c r="A251" s="11"/>
      <c r="B251" s="11"/>
      <c r="C251" s="11"/>
      <c r="D251" s="11"/>
      <c r="E251" s="22"/>
      <c r="F251" s="817" t="str">
        <f t="shared" si="7"/>
        <v xml:space="preserve"> </v>
      </c>
      <c r="G251" s="142" t="str">
        <f t="shared" si="6"/>
        <v xml:space="preserve"> </v>
      </c>
      <c r="J251" s="11"/>
    </row>
    <row r="252" spans="1:10" ht="15.75" x14ac:dyDescent="0.25">
      <c r="A252" s="11"/>
      <c r="B252" s="11"/>
      <c r="C252" s="11"/>
      <c r="D252" s="11"/>
      <c r="E252" s="22"/>
      <c r="F252" s="817" t="str">
        <f t="shared" si="7"/>
        <v xml:space="preserve"> </v>
      </c>
      <c r="G252" s="142" t="str">
        <f t="shared" si="6"/>
        <v xml:space="preserve"> </v>
      </c>
      <c r="J252" s="11"/>
    </row>
    <row r="253" spans="1:10" ht="15.75" x14ac:dyDescent="0.25">
      <c r="A253" s="11"/>
      <c r="B253" s="11"/>
      <c r="C253" s="11"/>
      <c r="D253" s="11"/>
      <c r="E253" s="22"/>
      <c r="F253" s="817" t="str">
        <f t="shared" si="7"/>
        <v xml:space="preserve"> </v>
      </c>
      <c r="G253" s="142" t="str">
        <f t="shared" si="6"/>
        <v xml:space="preserve"> </v>
      </c>
      <c r="J253" s="11"/>
    </row>
    <row r="254" spans="1:10" ht="15.75" x14ac:dyDescent="0.25">
      <c r="A254" s="11"/>
      <c r="B254" s="11"/>
      <c r="C254" s="11"/>
      <c r="D254" s="11"/>
      <c r="E254" s="22"/>
      <c r="F254" s="817" t="str">
        <f t="shared" si="7"/>
        <v xml:space="preserve"> </v>
      </c>
      <c r="G254" s="142" t="str">
        <f t="shared" si="6"/>
        <v xml:space="preserve"> </v>
      </c>
      <c r="J254" s="11"/>
    </row>
    <row r="255" spans="1:10" ht="15.75" x14ac:dyDescent="0.25">
      <c r="A255" s="11"/>
      <c r="B255" s="11"/>
      <c r="C255" s="11"/>
      <c r="D255" s="11"/>
      <c r="E255" s="22"/>
      <c r="F255" s="817" t="str">
        <f t="shared" si="7"/>
        <v xml:space="preserve"> </v>
      </c>
      <c r="G255" s="142" t="str">
        <f t="shared" si="6"/>
        <v xml:space="preserve"> </v>
      </c>
      <c r="J255" s="11"/>
    </row>
    <row r="256" spans="1:10" ht="15.75" x14ac:dyDescent="0.25">
      <c r="A256" s="11"/>
      <c r="B256" s="11"/>
      <c r="C256" s="11"/>
      <c r="D256" s="11"/>
      <c r="E256" s="22"/>
      <c r="F256" s="817" t="str">
        <f t="shared" si="7"/>
        <v xml:space="preserve"> </v>
      </c>
      <c r="G256" s="142" t="str">
        <f t="shared" si="6"/>
        <v xml:space="preserve"> </v>
      </c>
      <c r="J256" s="11"/>
    </row>
    <row r="257" spans="1:10" ht="15.75" x14ac:dyDescent="0.25">
      <c r="A257" s="11"/>
      <c r="B257" s="11"/>
      <c r="C257" s="11"/>
      <c r="D257" s="11"/>
      <c r="E257" s="22"/>
      <c r="F257" s="817" t="str">
        <f t="shared" si="7"/>
        <v xml:space="preserve"> </v>
      </c>
      <c r="G257" s="142" t="str">
        <f t="shared" si="6"/>
        <v xml:space="preserve"> </v>
      </c>
      <c r="J257" s="11"/>
    </row>
    <row r="258" spans="1:10" ht="15.75" x14ac:dyDescent="0.25">
      <c r="A258" s="11"/>
      <c r="B258" s="11"/>
      <c r="C258" s="11"/>
      <c r="D258" s="11"/>
      <c r="E258" s="22"/>
      <c r="F258" s="817" t="str">
        <f t="shared" si="7"/>
        <v xml:space="preserve"> </v>
      </c>
      <c r="G258" s="142" t="str">
        <f t="shared" si="6"/>
        <v xml:space="preserve"> </v>
      </c>
      <c r="J258" s="11"/>
    </row>
    <row r="259" spans="1:10" ht="15.75" x14ac:dyDescent="0.25">
      <c r="A259" s="11"/>
      <c r="B259" s="11"/>
      <c r="C259" s="11"/>
      <c r="D259" s="11"/>
      <c r="E259" s="22"/>
      <c r="F259" s="817" t="str">
        <f t="shared" si="7"/>
        <v xml:space="preserve"> </v>
      </c>
      <c r="G259" s="142" t="str">
        <f t="shared" si="6"/>
        <v xml:space="preserve"> </v>
      </c>
      <c r="J259" s="11"/>
    </row>
    <row r="260" spans="1:10" ht="15.75" x14ac:dyDescent="0.25">
      <c r="A260" s="11"/>
      <c r="B260" s="11"/>
      <c r="C260" s="11"/>
      <c r="D260" s="11"/>
      <c r="E260" s="22"/>
      <c r="F260" s="817" t="str">
        <f t="shared" si="7"/>
        <v xml:space="preserve"> </v>
      </c>
      <c r="G260" s="142" t="str">
        <f t="shared" si="6"/>
        <v xml:space="preserve"> </v>
      </c>
      <c r="J260" s="11"/>
    </row>
    <row r="261" spans="1:10" ht="15.75" x14ac:dyDescent="0.25">
      <c r="A261" s="11"/>
      <c r="B261" s="11"/>
      <c r="C261" s="11"/>
      <c r="D261" s="11"/>
      <c r="E261" s="22"/>
      <c r="F261" s="817" t="str">
        <f t="shared" si="7"/>
        <v xml:space="preserve"> </v>
      </c>
      <c r="G261" s="142" t="str">
        <f t="shared" si="6"/>
        <v xml:space="preserve"> </v>
      </c>
      <c r="J261" s="11"/>
    </row>
    <row r="262" spans="1:10" ht="15.75" x14ac:dyDescent="0.25">
      <c r="A262" s="11"/>
      <c r="B262" s="11"/>
      <c r="C262" s="11"/>
      <c r="D262" s="11"/>
      <c r="E262" s="22"/>
      <c r="F262" s="817" t="str">
        <f t="shared" si="7"/>
        <v xml:space="preserve"> </v>
      </c>
      <c r="G262" s="142" t="str">
        <f t="shared" si="6"/>
        <v xml:space="preserve"> </v>
      </c>
      <c r="J262" s="11"/>
    </row>
    <row r="263" spans="1:10" ht="15.75" x14ac:dyDescent="0.25">
      <c r="A263" s="11"/>
      <c r="B263" s="11"/>
      <c r="C263" s="11"/>
      <c r="D263" s="11"/>
      <c r="E263" s="22"/>
      <c r="F263" s="817" t="str">
        <f t="shared" si="7"/>
        <v xml:space="preserve"> </v>
      </c>
      <c r="G263" s="142" t="str">
        <f t="shared" si="6"/>
        <v xml:space="preserve"> </v>
      </c>
      <c r="J263" s="11"/>
    </row>
    <row r="264" spans="1:10" ht="15.75" x14ac:dyDescent="0.25">
      <c r="A264" s="11"/>
      <c r="B264" s="11"/>
      <c r="C264" s="11"/>
      <c r="D264" s="11"/>
      <c r="E264" s="22"/>
      <c r="F264" s="817" t="str">
        <f t="shared" si="7"/>
        <v xml:space="preserve"> </v>
      </c>
      <c r="G264" s="142" t="str">
        <f t="shared" si="6"/>
        <v xml:space="preserve"> </v>
      </c>
      <c r="J264" s="11"/>
    </row>
    <row r="265" spans="1:10" ht="15.75" x14ac:dyDescent="0.25">
      <c r="A265" s="11"/>
      <c r="B265" s="11"/>
      <c r="C265" s="11"/>
      <c r="D265" s="11"/>
      <c r="E265" s="22"/>
      <c r="F265" s="817" t="str">
        <f t="shared" si="7"/>
        <v xml:space="preserve"> </v>
      </c>
      <c r="G265" s="142" t="str">
        <f t="shared" ref="G265:G328" si="8">IFERROR(E265/D265%," ")</f>
        <v xml:space="preserve"> </v>
      </c>
      <c r="J265" s="11"/>
    </row>
    <row r="266" spans="1:10" ht="15.75" x14ac:dyDescent="0.25">
      <c r="A266" s="11"/>
      <c r="B266" s="11"/>
      <c r="C266" s="11"/>
      <c r="D266" s="11"/>
      <c r="E266" s="22"/>
      <c r="F266" s="817" t="str">
        <f t="shared" si="7"/>
        <v xml:space="preserve"> </v>
      </c>
      <c r="G266" s="142" t="str">
        <f t="shared" si="8"/>
        <v xml:space="preserve"> </v>
      </c>
      <c r="J266" s="11"/>
    </row>
    <row r="267" spans="1:10" ht="15.75" x14ac:dyDescent="0.25">
      <c r="A267" s="11"/>
      <c r="B267" s="11"/>
      <c r="C267" s="11"/>
      <c r="D267" s="11"/>
      <c r="E267" s="22"/>
      <c r="F267" s="817" t="str">
        <f t="shared" ref="F267:F330" si="9">IF(E267-D267=0," ",E267-D267)</f>
        <v xml:space="preserve"> </v>
      </c>
      <c r="G267" s="142" t="str">
        <f t="shared" si="8"/>
        <v xml:space="preserve"> </v>
      </c>
      <c r="J267" s="11"/>
    </row>
    <row r="268" spans="1:10" ht="15.75" x14ac:dyDescent="0.25">
      <c r="A268" s="11"/>
      <c r="B268" s="11"/>
      <c r="C268" s="11"/>
      <c r="D268" s="11"/>
      <c r="E268" s="22"/>
      <c r="F268" s="817" t="str">
        <f t="shared" si="9"/>
        <v xml:space="preserve"> </v>
      </c>
      <c r="G268" s="142" t="str">
        <f t="shared" si="8"/>
        <v xml:space="preserve"> </v>
      </c>
      <c r="J268" s="11"/>
    </row>
    <row r="269" spans="1:10" ht="15.75" x14ac:dyDescent="0.25">
      <c r="A269" s="11"/>
      <c r="B269" s="11"/>
      <c r="C269" s="11"/>
      <c r="D269" s="11"/>
      <c r="E269" s="22"/>
      <c r="F269" s="817" t="str">
        <f t="shared" si="9"/>
        <v xml:space="preserve"> </v>
      </c>
      <c r="G269" s="142" t="str">
        <f t="shared" si="8"/>
        <v xml:space="preserve"> </v>
      </c>
      <c r="J269" s="11"/>
    </row>
    <row r="270" spans="1:10" ht="15.75" x14ac:dyDescent="0.25">
      <c r="A270" s="11"/>
      <c r="B270" s="11"/>
      <c r="C270" s="11"/>
      <c r="D270" s="11"/>
      <c r="E270" s="22"/>
      <c r="F270" s="817" t="str">
        <f t="shared" si="9"/>
        <v xml:space="preserve"> </v>
      </c>
      <c r="G270" s="142" t="str">
        <f t="shared" si="8"/>
        <v xml:space="preserve"> </v>
      </c>
      <c r="J270" s="11"/>
    </row>
    <row r="271" spans="1:10" ht="15.75" x14ac:dyDescent="0.25">
      <c r="A271" s="11"/>
      <c r="B271" s="11"/>
      <c r="C271" s="11"/>
      <c r="D271" s="11"/>
      <c r="E271" s="22"/>
      <c r="F271" s="817" t="str">
        <f t="shared" si="9"/>
        <v xml:space="preserve"> </v>
      </c>
      <c r="G271" s="142" t="str">
        <f t="shared" si="8"/>
        <v xml:space="preserve"> </v>
      </c>
      <c r="J271" s="11"/>
    </row>
    <row r="272" spans="1:10" ht="15.75" x14ac:dyDescent="0.25">
      <c r="A272" s="11"/>
      <c r="B272" s="11"/>
      <c r="C272" s="11"/>
      <c r="D272" s="11"/>
      <c r="E272" s="22"/>
      <c r="F272" s="817" t="str">
        <f t="shared" si="9"/>
        <v xml:space="preserve"> </v>
      </c>
      <c r="G272" s="142" t="str">
        <f t="shared" si="8"/>
        <v xml:space="preserve"> </v>
      </c>
      <c r="J272" s="11"/>
    </row>
    <row r="273" spans="1:10" ht="15.75" x14ac:dyDescent="0.25">
      <c r="A273" s="11"/>
      <c r="B273" s="11"/>
      <c r="C273" s="11"/>
      <c r="D273" s="11"/>
      <c r="E273" s="22"/>
      <c r="F273" s="817" t="str">
        <f t="shared" si="9"/>
        <v xml:space="preserve"> </v>
      </c>
      <c r="G273" s="142" t="str">
        <f t="shared" si="8"/>
        <v xml:space="preserve"> </v>
      </c>
      <c r="J273" s="11"/>
    </row>
    <row r="274" spans="1:10" ht="15.75" x14ac:dyDescent="0.25">
      <c r="A274" s="11"/>
      <c r="B274" s="11"/>
      <c r="C274" s="11"/>
      <c r="D274" s="11"/>
      <c r="E274" s="22"/>
      <c r="F274" s="817" t="str">
        <f t="shared" si="9"/>
        <v xml:space="preserve"> </v>
      </c>
      <c r="G274" s="142" t="str">
        <f t="shared" si="8"/>
        <v xml:space="preserve"> </v>
      </c>
      <c r="J274" s="11"/>
    </row>
    <row r="275" spans="1:10" ht="15.75" x14ac:dyDescent="0.25">
      <c r="A275" s="11"/>
      <c r="B275" s="11"/>
      <c r="C275" s="11"/>
      <c r="D275" s="11"/>
      <c r="E275" s="22"/>
      <c r="F275" s="817" t="str">
        <f t="shared" si="9"/>
        <v xml:space="preserve"> </v>
      </c>
      <c r="G275" s="142" t="str">
        <f t="shared" si="8"/>
        <v xml:space="preserve"> </v>
      </c>
      <c r="J275" s="11"/>
    </row>
    <row r="276" spans="1:10" ht="15.75" x14ac:dyDescent="0.25">
      <c r="A276" s="11"/>
      <c r="B276" s="11"/>
      <c r="C276" s="11"/>
      <c r="D276" s="11"/>
      <c r="E276" s="22"/>
      <c r="F276" s="817" t="str">
        <f t="shared" si="9"/>
        <v xml:space="preserve"> </v>
      </c>
      <c r="G276" s="142" t="str">
        <f t="shared" si="8"/>
        <v xml:space="preserve"> </v>
      </c>
      <c r="J276" s="11"/>
    </row>
    <row r="277" spans="1:10" ht="15.75" x14ac:dyDescent="0.25">
      <c r="A277" s="11"/>
      <c r="B277" s="11"/>
      <c r="C277" s="11"/>
      <c r="D277" s="11"/>
      <c r="E277" s="22"/>
      <c r="F277" s="817" t="str">
        <f t="shared" si="9"/>
        <v xml:space="preserve"> </v>
      </c>
      <c r="G277" s="142" t="str">
        <f t="shared" si="8"/>
        <v xml:space="preserve"> </v>
      </c>
      <c r="J277" s="11"/>
    </row>
    <row r="278" spans="1:10" ht="15.75" x14ac:dyDescent="0.25">
      <c r="A278" s="11"/>
      <c r="B278" s="11"/>
      <c r="C278" s="11"/>
      <c r="D278" s="11"/>
      <c r="E278" s="22"/>
      <c r="F278" s="817" t="str">
        <f t="shared" si="9"/>
        <v xml:space="preserve"> </v>
      </c>
      <c r="G278" s="142" t="str">
        <f t="shared" si="8"/>
        <v xml:space="preserve"> </v>
      </c>
      <c r="J278" s="11"/>
    </row>
    <row r="279" spans="1:10" ht="15.75" x14ac:dyDescent="0.25">
      <c r="A279" s="11"/>
      <c r="B279" s="11"/>
      <c r="C279" s="11"/>
      <c r="D279" s="11"/>
      <c r="E279" s="22"/>
      <c r="F279" s="817" t="str">
        <f t="shared" si="9"/>
        <v xml:space="preserve"> </v>
      </c>
      <c r="G279" s="142" t="str">
        <f t="shared" si="8"/>
        <v xml:space="preserve"> </v>
      </c>
      <c r="J279" s="11"/>
    </row>
    <row r="280" spans="1:10" ht="15.75" x14ac:dyDescent="0.25">
      <c r="A280" s="11"/>
      <c r="B280" s="11"/>
      <c r="C280" s="11"/>
      <c r="D280" s="11"/>
      <c r="E280" s="22"/>
      <c r="F280" s="817" t="str">
        <f t="shared" si="9"/>
        <v xml:space="preserve"> </v>
      </c>
      <c r="G280" s="142" t="str">
        <f t="shared" si="8"/>
        <v xml:space="preserve"> </v>
      </c>
      <c r="J280" s="11"/>
    </row>
    <row r="281" spans="1:10" ht="15.75" x14ac:dyDescent="0.25">
      <c r="A281" s="11"/>
      <c r="B281" s="11"/>
      <c r="C281" s="11"/>
      <c r="D281" s="11"/>
      <c r="E281" s="22"/>
      <c r="F281" s="817" t="str">
        <f t="shared" si="9"/>
        <v xml:space="preserve"> </v>
      </c>
      <c r="G281" s="142" t="str">
        <f t="shared" si="8"/>
        <v xml:space="preserve"> </v>
      </c>
      <c r="J281" s="11"/>
    </row>
    <row r="282" spans="1:10" ht="15.75" x14ac:dyDescent="0.25">
      <c r="A282" s="11"/>
      <c r="B282" s="11"/>
      <c r="C282" s="11"/>
      <c r="D282" s="11"/>
      <c r="E282" s="22"/>
      <c r="F282" s="817" t="str">
        <f t="shared" si="9"/>
        <v xml:space="preserve"> </v>
      </c>
      <c r="G282" s="142" t="str">
        <f t="shared" si="8"/>
        <v xml:space="preserve"> </v>
      </c>
      <c r="J282" s="11"/>
    </row>
    <row r="283" spans="1:10" ht="15.75" x14ac:dyDescent="0.25">
      <c r="A283" s="11"/>
      <c r="B283" s="11"/>
      <c r="C283" s="11"/>
      <c r="D283" s="11"/>
      <c r="E283" s="22"/>
      <c r="F283" s="817" t="str">
        <f t="shared" si="9"/>
        <v xml:space="preserve"> </v>
      </c>
      <c r="G283" s="142" t="str">
        <f t="shared" si="8"/>
        <v xml:space="preserve"> </v>
      </c>
      <c r="J283" s="11"/>
    </row>
    <row r="284" spans="1:10" ht="15.75" x14ac:dyDescent="0.25">
      <c r="A284" s="11"/>
      <c r="B284" s="11"/>
      <c r="C284" s="11"/>
      <c r="D284" s="11"/>
      <c r="E284" s="22"/>
      <c r="F284" s="817" t="str">
        <f t="shared" si="9"/>
        <v xml:space="preserve"> </v>
      </c>
      <c r="G284" s="142" t="str">
        <f t="shared" si="8"/>
        <v xml:space="preserve"> </v>
      </c>
      <c r="J284" s="11"/>
    </row>
    <row r="285" spans="1:10" ht="15.75" x14ac:dyDescent="0.25">
      <c r="A285" s="11"/>
      <c r="B285" s="11"/>
      <c r="C285" s="11"/>
      <c r="D285" s="11"/>
      <c r="E285" s="22"/>
      <c r="F285" s="817" t="str">
        <f t="shared" si="9"/>
        <v xml:space="preserve"> </v>
      </c>
      <c r="G285" s="142" t="str">
        <f t="shared" si="8"/>
        <v xml:space="preserve"> </v>
      </c>
      <c r="J285" s="11"/>
    </row>
    <row r="286" spans="1:10" ht="15.75" x14ac:dyDescent="0.25">
      <c r="A286" s="11"/>
      <c r="B286" s="11"/>
      <c r="C286" s="11"/>
      <c r="D286" s="11"/>
      <c r="E286" s="22"/>
      <c r="F286" s="817" t="str">
        <f t="shared" si="9"/>
        <v xml:space="preserve"> </v>
      </c>
      <c r="G286" s="142" t="str">
        <f t="shared" si="8"/>
        <v xml:space="preserve"> </v>
      </c>
      <c r="J286" s="11"/>
    </row>
    <row r="287" spans="1:10" ht="15.75" x14ac:dyDescent="0.25">
      <c r="A287" s="11"/>
      <c r="B287" s="11"/>
      <c r="C287" s="11"/>
      <c r="D287" s="11"/>
      <c r="E287" s="22"/>
      <c r="F287" s="817" t="str">
        <f t="shared" si="9"/>
        <v xml:space="preserve"> </v>
      </c>
      <c r="G287" s="142" t="str">
        <f t="shared" si="8"/>
        <v xml:space="preserve"> </v>
      </c>
      <c r="J287" s="11"/>
    </row>
    <row r="288" spans="1:10" ht="15.75" x14ac:dyDescent="0.25">
      <c r="A288" s="11"/>
      <c r="B288" s="11"/>
      <c r="C288" s="11"/>
      <c r="D288" s="11"/>
      <c r="E288" s="22"/>
      <c r="F288" s="817" t="str">
        <f t="shared" si="9"/>
        <v xml:space="preserve"> </v>
      </c>
      <c r="G288" s="142" t="str">
        <f t="shared" si="8"/>
        <v xml:space="preserve"> </v>
      </c>
      <c r="J288" s="11"/>
    </row>
    <row r="289" spans="1:10" ht="15.75" x14ac:dyDescent="0.25">
      <c r="A289" s="11"/>
      <c r="B289" s="11"/>
      <c r="C289" s="11"/>
      <c r="D289" s="11"/>
      <c r="E289" s="22"/>
      <c r="F289" s="817" t="str">
        <f t="shared" si="9"/>
        <v xml:space="preserve"> </v>
      </c>
      <c r="G289" s="142" t="str">
        <f t="shared" si="8"/>
        <v xml:space="preserve"> </v>
      </c>
      <c r="J289" s="11"/>
    </row>
    <row r="290" spans="1:10" ht="15.75" x14ac:dyDescent="0.25">
      <c r="A290" s="11"/>
      <c r="B290" s="11"/>
      <c r="C290" s="11"/>
      <c r="D290" s="11"/>
      <c r="E290" s="22"/>
      <c r="F290" s="817" t="str">
        <f t="shared" si="9"/>
        <v xml:space="preserve"> </v>
      </c>
      <c r="G290" s="142" t="str">
        <f t="shared" si="8"/>
        <v xml:space="preserve"> </v>
      </c>
      <c r="J290" s="11"/>
    </row>
    <row r="291" spans="1:10" ht="15.75" x14ac:dyDescent="0.25">
      <c r="A291" s="11"/>
      <c r="B291" s="11"/>
      <c r="C291" s="11"/>
      <c r="D291" s="11"/>
      <c r="E291" s="22"/>
      <c r="F291" s="817" t="str">
        <f t="shared" si="9"/>
        <v xml:space="preserve"> </v>
      </c>
      <c r="G291" s="142" t="str">
        <f t="shared" si="8"/>
        <v xml:space="preserve"> </v>
      </c>
      <c r="J291" s="11"/>
    </row>
    <row r="292" spans="1:10" ht="15.75" x14ac:dyDescent="0.25">
      <c r="A292" s="11"/>
      <c r="B292" s="11"/>
      <c r="C292" s="11"/>
      <c r="D292" s="11"/>
      <c r="E292" s="22"/>
      <c r="F292" s="817" t="str">
        <f t="shared" si="9"/>
        <v xml:space="preserve"> </v>
      </c>
      <c r="G292" s="142" t="str">
        <f t="shared" si="8"/>
        <v xml:space="preserve"> </v>
      </c>
      <c r="J292" s="11"/>
    </row>
    <row r="293" spans="1:10" ht="15.75" x14ac:dyDescent="0.25">
      <c r="A293" s="11"/>
      <c r="B293" s="11"/>
      <c r="C293" s="11"/>
      <c r="D293" s="11"/>
      <c r="E293" s="22"/>
      <c r="F293" s="817" t="str">
        <f t="shared" si="9"/>
        <v xml:space="preserve"> </v>
      </c>
      <c r="G293" s="142" t="str">
        <f t="shared" si="8"/>
        <v xml:space="preserve"> </v>
      </c>
      <c r="J293" s="11"/>
    </row>
    <row r="294" spans="1:10" ht="15.75" x14ac:dyDescent="0.25">
      <c r="A294" s="11"/>
      <c r="B294" s="11"/>
      <c r="C294" s="11"/>
      <c r="D294" s="11"/>
      <c r="E294" s="22"/>
      <c r="F294" s="817" t="str">
        <f t="shared" si="9"/>
        <v xml:space="preserve"> </v>
      </c>
      <c r="G294" s="142" t="str">
        <f t="shared" si="8"/>
        <v xml:space="preserve"> </v>
      </c>
      <c r="J294" s="11"/>
    </row>
    <row r="295" spans="1:10" ht="15.75" x14ac:dyDescent="0.25">
      <c r="A295" s="11"/>
      <c r="B295" s="11"/>
      <c r="C295" s="11"/>
      <c r="D295" s="11"/>
      <c r="E295" s="22"/>
      <c r="F295" s="817" t="str">
        <f t="shared" si="9"/>
        <v xml:space="preserve"> </v>
      </c>
      <c r="G295" s="142" t="str">
        <f t="shared" si="8"/>
        <v xml:space="preserve"> </v>
      </c>
      <c r="J295" s="11"/>
    </row>
    <row r="296" spans="1:10" ht="15.75" x14ac:dyDescent="0.25">
      <c r="A296" s="11"/>
      <c r="B296" s="11"/>
      <c r="C296" s="11"/>
      <c r="D296" s="11"/>
      <c r="E296" s="22"/>
      <c r="F296" s="817" t="str">
        <f t="shared" si="9"/>
        <v xml:space="preserve"> </v>
      </c>
      <c r="G296" s="142" t="str">
        <f t="shared" si="8"/>
        <v xml:space="preserve"> </v>
      </c>
      <c r="J296" s="11"/>
    </row>
    <row r="297" spans="1:10" ht="15.75" x14ac:dyDescent="0.25">
      <c r="A297" s="11"/>
      <c r="B297" s="11"/>
      <c r="C297" s="11"/>
      <c r="D297" s="11"/>
      <c r="E297" s="22"/>
      <c r="F297" s="817" t="str">
        <f t="shared" si="9"/>
        <v xml:space="preserve"> </v>
      </c>
      <c r="G297" s="142" t="str">
        <f t="shared" si="8"/>
        <v xml:space="preserve"> </v>
      </c>
      <c r="J297" s="11"/>
    </row>
    <row r="298" spans="1:10" ht="15.75" x14ac:dyDescent="0.25">
      <c r="A298" s="11"/>
      <c r="B298" s="11"/>
      <c r="C298" s="11"/>
      <c r="D298" s="11"/>
      <c r="E298" s="22"/>
      <c r="F298" s="817" t="str">
        <f t="shared" si="9"/>
        <v xml:space="preserve"> </v>
      </c>
      <c r="G298" s="142" t="str">
        <f t="shared" si="8"/>
        <v xml:space="preserve"> </v>
      </c>
      <c r="J298" s="11"/>
    </row>
    <row r="299" spans="1:10" ht="15.75" x14ac:dyDescent="0.25">
      <c r="A299" s="11"/>
      <c r="B299" s="11"/>
      <c r="C299" s="11"/>
      <c r="D299" s="11"/>
      <c r="E299" s="22"/>
      <c r="F299" s="817" t="str">
        <f t="shared" si="9"/>
        <v xml:space="preserve"> </v>
      </c>
      <c r="G299" s="142" t="str">
        <f t="shared" si="8"/>
        <v xml:space="preserve"> </v>
      </c>
      <c r="J299" s="11"/>
    </row>
    <row r="300" spans="1:10" ht="15.75" x14ac:dyDescent="0.25">
      <c r="A300" s="11"/>
      <c r="B300" s="11"/>
      <c r="C300" s="11"/>
      <c r="D300" s="11"/>
      <c r="E300" s="22"/>
      <c r="F300" s="817" t="str">
        <f t="shared" si="9"/>
        <v xml:space="preserve"> </v>
      </c>
      <c r="G300" s="142" t="str">
        <f t="shared" si="8"/>
        <v xml:space="preserve"> </v>
      </c>
      <c r="J300" s="11"/>
    </row>
    <row r="301" spans="1:10" ht="15.75" x14ac:dyDescent="0.25">
      <c r="A301" s="11"/>
      <c r="B301" s="11"/>
      <c r="C301" s="11"/>
      <c r="D301" s="11"/>
      <c r="E301" s="22"/>
      <c r="F301" s="817" t="str">
        <f t="shared" si="9"/>
        <v xml:space="preserve"> </v>
      </c>
      <c r="G301" s="142" t="str">
        <f t="shared" si="8"/>
        <v xml:space="preserve"> </v>
      </c>
      <c r="J301" s="11"/>
    </row>
    <row r="302" spans="1:10" ht="15.75" x14ac:dyDescent="0.25">
      <c r="A302" s="11"/>
      <c r="B302" s="11"/>
      <c r="C302" s="11"/>
      <c r="D302" s="11"/>
      <c r="E302" s="22"/>
      <c r="F302" s="817" t="str">
        <f t="shared" si="9"/>
        <v xml:space="preserve"> </v>
      </c>
      <c r="G302" s="142" t="str">
        <f t="shared" si="8"/>
        <v xml:space="preserve"> </v>
      </c>
      <c r="J302" s="11"/>
    </row>
    <row r="303" spans="1:10" ht="15.75" x14ac:dyDescent="0.25">
      <c r="A303" s="11"/>
      <c r="B303" s="11"/>
      <c r="C303" s="11"/>
      <c r="D303" s="11"/>
      <c r="E303" s="22"/>
      <c r="F303" s="817" t="str">
        <f t="shared" si="9"/>
        <v xml:space="preserve"> </v>
      </c>
      <c r="G303" s="142" t="str">
        <f t="shared" si="8"/>
        <v xml:space="preserve"> </v>
      </c>
      <c r="J303" s="11"/>
    </row>
    <row r="304" spans="1:10" ht="15.75" x14ac:dyDescent="0.25">
      <c r="A304" s="11"/>
      <c r="B304" s="11"/>
      <c r="C304" s="11"/>
      <c r="D304" s="11"/>
      <c r="E304" s="22"/>
      <c r="F304" s="817" t="str">
        <f t="shared" si="9"/>
        <v xml:space="preserve"> </v>
      </c>
      <c r="G304" s="142" t="str">
        <f t="shared" si="8"/>
        <v xml:space="preserve"> </v>
      </c>
      <c r="J304" s="11"/>
    </row>
    <row r="305" spans="1:10" ht="15.75" x14ac:dyDescent="0.25">
      <c r="A305" s="11"/>
      <c r="B305" s="11"/>
      <c r="C305" s="11"/>
      <c r="D305" s="11"/>
      <c r="E305" s="22"/>
      <c r="F305" s="817" t="str">
        <f t="shared" si="9"/>
        <v xml:space="preserve"> </v>
      </c>
      <c r="G305" s="142" t="str">
        <f t="shared" si="8"/>
        <v xml:space="preserve"> </v>
      </c>
      <c r="J305" s="11"/>
    </row>
    <row r="306" spans="1:10" ht="15.75" x14ac:dyDescent="0.25">
      <c r="A306" s="11"/>
      <c r="B306" s="11"/>
      <c r="C306" s="11"/>
      <c r="D306" s="11"/>
      <c r="E306" s="22"/>
      <c r="F306" s="817" t="str">
        <f t="shared" si="9"/>
        <v xml:space="preserve"> </v>
      </c>
      <c r="G306" s="142" t="str">
        <f t="shared" si="8"/>
        <v xml:space="preserve"> </v>
      </c>
      <c r="J306" s="11"/>
    </row>
    <row r="307" spans="1:10" ht="15.75" x14ac:dyDescent="0.25">
      <c r="A307" s="11"/>
      <c r="B307" s="11"/>
      <c r="C307" s="11"/>
      <c r="D307" s="11"/>
      <c r="E307" s="22"/>
      <c r="F307" s="817" t="str">
        <f t="shared" si="9"/>
        <v xml:space="preserve"> </v>
      </c>
      <c r="G307" s="142" t="str">
        <f t="shared" si="8"/>
        <v xml:space="preserve"> </v>
      </c>
      <c r="J307" s="11"/>
    </row>
    <row r="308" spans="1:10" ht="15.75" x14ac:dyDescent="0.25">
      <c r="A308" s="11"/>
      <c r="B308" s="11"/>
      <c r="C308" s="11"/>
      <c r="D308" s="11"/>
      <c r="E308" s="22"/>
      <c r="F308" s="817" t="str">
        <f t="shared" si="9"/>
        <v xml:space="preserve"> </v>
      </c>
      <c r="G308" s="142" t="str">
        <f t="shared" si="8"/>
        <v xml:space="preserve"> </v>
      </c>
      <c r="J308" s="11"/>
    </row>
    <row r="309" spans="1:10" ht="15.75" x14ac:dyDescent="0.25">
      <c r="A309" s="11"/>
      <c r="B309" s="11"/>
      <c r="C309" s="11"/>
      <c r="D309" s="11"/>
      <c r="E309" s="22"/>
      <c r="F309" s="817" t="str">
        <f t="shared" si="9"/>
        <v xml:space="preserve"> </v>
      </c>
      <c r="G309" s="142" t="str">
        <f t="shared" si="8"/>
        <v xml:space="preserve"> </v>
      </c>
      <c r="J309" s="11"/>
    </row>
    <row r="310" spans="1:10" ht="15.75" x14ac:dyDescent="0.25">
      <c r="A310" s="11"/>
      <c r="B310" s="11"/>
      <c r="C310" s="11"/>
      <c r="D310" s="11"/>
      <c r="E310" s="22"/>
      <c r="F310" s="817" t="str">
        <f t="shared" si="9"/>
        <v xml:space="preserve"> </v>
      </c>
      <c r="G310" s="142" t="str">
        <f t="shared" si="8"/>
        <v xml:space="preserve"> </v>
      </c>
      <c r="J310" s="11"/>
    </row>
    <row r="311" spans="1:10" ht="15.75" x14ac:dyDescent="0.25">
      <c r="A311" s="11"/>
      <c r="B311" s="11"/>
      <c r="C311" s="11"/>
      <c r="D311" s="11"/>
      <c r="E311" s="22"/>
      <c r="F311" s="817" t="str">
        <f t="shared" si="9"/>
        <v xml:space="preserve"> </v>
      </c>
      <c r="G311" s="142" t="str">
        <f t="shared" si="8"/>
        <v xml:space="preserve"> </v>
      </c>
      <c r="J311" s="11"/>
    </row>
    <row r="312" spans="1:10" ht="15.75" x14ac:dyDescent="0.25">
      <c r="A312" s="11"/>
      <c r="B312" s="11"/>
      <c r="C312" s="11"/>
      <c r="D312" s="11"/>
      <c r="E312" s="22"/>
      <c r="F312" s="817" t="str">
        <f t="shared" si="9"/>
        <v xml:space="preserve"> </v>
      </c>
      <c r="G312" s="142" t="str">
        <f t="shared" si="8"/>
        <v xml:space="preserve"> </v>
      </c>
      <c r="J312" s="11"/>
    </row>
    <row r="313" spans="1:10" ht="15.75" x14ac:dyDescent="0.25">
      <c r="A313" s="11"/>
      <c r="B313" s="11"/>
      <c r="C313" s="11"/>
      <c r="D313" s="11"/>
      <c r="E313" s="22"/>
      <c r="F313" s="817" t="str">
        <f t="shared" si="9"/>
        <v xml:space="preserve"> </v>
      </c>
      <c r="G313" s="142" t="str">
        <f t="shared" si="8"/>
        <v xml:space="preserve"> </v>
      </c>
      <c r="J313" s="11"/>
    </row>
    <row r="314" spans="1:10" ht="15.75" x14ac:dyDescent="0.25">
      <c r="A314" s="11"/>
      <c r="B314" s="11"/>
      <c r="C314" s="11"/>
      <c r="D314" s="11"/>
      <c r="E314" s="22"/>
      <c r="F314" s="817" t="str">
        <f t="shared" si="9"/>
        <v xml:space="preserve"> </v>
      </c>
      <c r="G314" s="142" t="str">
        <f t="shared" si="8"/>
        <v xml:space="preserve"> </v>
      </c>
      <c r="J314" s="11"/>
    </row>
    <row r="315" spans="1:10" ht="15.75" x14ac:dyDescent="0.25">
      <c r="A315" s="11"/>
      <c r="B315" s="11"/>
      <c r="C315" s="11"/>
      <c r="D315" s="11"/>
      <c r="E315" s="22"/>
      <c r="F315" s="817" t="str">
        <f t="shared" si="9"/>
        <v xml:space="preserve"> </v>
      </c>
      <c r="G315" s="142" t="str">
        <f t="shared" si="8"/>
        <v xml:space="preserve"> </v>
      </c>
      <c r="J315" s="11"/>
    </row>
    <row r="316" spans="1:10" ht="15.75" x14ac:dyDescent="0.25">
      <c r="A316" s="11"/>
      <c r="B316" s="11"/>
      <c r="C316" s="11"/>
      <c r="D316" s="11"/>
      <c r="E316" s="22"/>
      <c r="F316" s="817" t="str">
        <f t="shared" si="9"/>
        <v xml:space="preserve"> </v>
      </c>
      <c r="G316" s="142" t="str">
        <f t="shared" si="8"/>
        <v xml:space="preserve"> </v>
      </c>
      <c r="J316" s="11"/>
    </row>
    <row r="317" spans="1:10" ht="15.75" x14ac:dyDescent="0.25">
      <c r="A317" s="11"/>
      <c r="B317" s="11"/>
      <c r="C317" s="11"/>
      <c r="D317" s="11"/>
      <c r="E317" s="22"/>
      <c r="F317" s="817" t="str">
        <f t="shared" si="9"/>
        <v xml:space="preserve"> </v>
      </c>
      <c r="G317" s="142" t="str">
        <f t="shared" si="8"/>
        <v xml:space="preserve"> </v>
      </c>
      <c r="J317" s="11"/>
    </row>
    <row r="318" spans="1:10" ht="15.75" x14ac:dyDescent="0.25">
      <c r="A318" s="11"/>
      <c r="B318" s="11"/>
      <c r="C318" s="11"/>
      <c r="D318" s="11"/>
      <c r="E318" s="22"/>
      <c r="F318" s="817" t="str">
        <f t="shared" si="9"/>
        <v xml:space="preserve"> </v>
      </c>
      <c r="G318" s="142" t="str">
        <f t="shared" si="8"/>
        <v xml:space="preserve"> </v>
      </c>
      <c r="J318" s="11"/>
    </row>
    <row r="319" spans="1:10" ht="15.75" x14ac:dyDescent="0.25">
      <c r="A319" s="11"/>
      <c r="B319" s="11"/>
      <c r="C319" s="11"/>
      <c r="D319" s="11"/>
      <c r="E319" s="22"/>
      <c r="F319" s="817" t="str">
        <f t="shared" si="9"/>
        <v xml:space="preserve"> </v>
      </c>
      <c r="G319" s="142" t="str">
        <f t="shared" si="8"/>
        <v xml:space="preserve"> </v>
      </c>
      <c r="J319" s="11"/>
    </row>
    <row r="320" spans="1:10" ht="15.75" x14ac:dyDescent="0.25">
      <c r="A320" s="11"/>
      <c r="B320" s="11"/>
      <c r="C320" s="11"/>
      <c r="D320" s="11"/>
      <c r="E320" s="22"/>
      <c r="F320" s="817" t="str">
        <f t="shared" si="9"/>
        <v xml:space="preserve"> </v>
      </c>
      <c r="G320" s="142" t="str">
        <f t="shared" si="8"/>
        <v xml:space="preserve"> </v>
      </c>
      <c r="J320" s="11"/>
    </row>
    <row r="321" spans="1:10" ht="15.75" x14ac:dyDescent="0.25">
      <c r="A321" s="11"/>
      <c r="B321" s="11"/>
      <c r="C321" s="11"/>
      <c r="D321" s="11"/>
      <c r="E321" s="22"/>
      <c r="F321" s="817" t="str">
        <f t="shared" si="9"/>
        <v xml:space="preserve"> </v>
      </c>
      <c r="G321" s="142" t="str">
        <f t="shared" si="8"/>
        <v xml:space="preserve"> </v>
      </c>
      <c r="J321" s="11"/>
    </row>
    <row r="322" spans="1:10" ht="15.75" x14ac:dyDescent="0.25">
      <c r="A322" s="11"/>
      <c r="B322" s="11"/>
      <c r="C322" s="11"/>
      <c r="D322" s="11"/>
      <c r="E322" s="22"/>
      <c r="F322" s="817" t="str">
        <f t="shared" si="9"/>
        <v xml:space="preserve"> </v>
      </c>
      <c r="G322" s="142" t="str">
        <f t="shared" si="8"/>
        <v xml:space="preserve"> </v>
      </c>
      <c r="J322" s="11"/>
    </row>
    <row r="323" spans="1:10" ht="15.75" x14ac:dyDescent="0.25">
      <c r="A323" s="11"/>
      <c r="B323" s="11"/>
      <c r="C323" s="11"/>
      <c r="D323" s="11"/>
      <c r="E323" s="22"/>
      <c r="F323" s="817" t="str">
        <f t="shared" si="9"/>
        <v xml:space="preserve"> </v>
      </c>
      <c r="G323" s="142" t="str">
        <f t="shared" si="8"/>
        <v xml:space="preserve"> </v>
      </c>
      <c r="J323" s="11"/>
    </row>
    <row r="324" spans="1:10" ht="15.75" x14ac:dyDescent="0.25">
      <c r="A324" s="11"/>
      <c r="B324" s="11"/>
      <c r="C324" s="11"/>
      <c r="D324" s="11"/>
      <c r="E324" s="22"/>
      <c r="F324" s="817" t="str">
        <f t="shared" si="9"/>
        <v xml:space="preserve"> </v>
      </c>
      <c r="G324" s="142" t="str">
        <f t="shared" si="8"/>
        <v xml:space="preserve"> </v>
      </c>
      <c r="J324" s="11"/>
    </row>
    <row r="325" spans="1:10" ht="15.75" x14ac:dyDescent="0.25">
      <c r="A325" s="11"/>
      <c r="B325" s="11"/>
      <c r="C325" s="11"/>
      <c r="D325" s="11"/>
      <c r="E325" s="22"/>
      <c r="F325" s="817" t="str">
        <f t="shared" si="9"/>
        <v xml:space="preserve"> </v>
      </c>
      <c r="G325" s="142" t="str">
        <f t="shared" si="8"/>
        <v xml:space="preserve"> </v>
      </c>
      <c r="J325" s="11"/>
    </row>
    <row r="326" spans="1:10" ht="15.75" x14ac:dyDescent="0.25">
      <c r="A326" s="11"/>
      <c r="B326" s="11"/>
      <c r="C326" s="11"/>
      <c r="D326" s="11"/>
      <c r="E326" s="22"/>
      <c r="F326" s="817" t="str">
        <f t="shared" si="9"/>
        <v xml:space="preserve"> </v>
      </c>
      <c r="G326" s="142" t="str">
        <f t="shared" si="8"/>
        <v xml:space="preserve"> </v>
      </c>
      <c r="J326" s="11"/>
    </row>
    <row r="327" spans="1:10" ht="15.75" x14ac:dyDescent="0.25">
      <c r="A327" s="11"/>
      <c r="B327" s="11"/>
      <c r="C327" s="11"/>
      <c r="D327" s="11"/>
      <c r="E327" s="22"/>
      <c r="F327" s="817" t="str">
        <f t="shared" si="9"/>
        <v xml:space="preserve"> </v>
      </c>
      <c r="G327" s="142" t="str">
        <f t="shared" si="8"/>
        <v xml:space="preserve"> </v>
      </c>
      <c r="J327" s="11"/>
    </row>
    <row r="328" spans="1:10" ht="15.75" x14ac:dyDescent="0.25">
      <c r="A328" s="11"/>
      <c r="B328" s="11"/>
      <c r="C328" s="11"/>
      <c r="D328" s="11"/>
      <c r="E328" s="22"/>
      <c r="F328" s="817" t="str">
        <f t="shared" si="9"/>
        <v xml:space="preserve"> </v>
      </c>
      <c r="G328" s="142" t="str">
        <f t="shared" si="8"/>
        <v xml:space="preserve"> </v>
      </c>
      <c r="J328" s="11"/>
    </row>
    <row r="329" spans="1:10" ht="15.75" x14ac:dyDescent="0.25">
      <c r="A329" s="11"/>
      <c r="B329" s="11"/>
      <c r="C329" s="11"/>
      <c r="D329" s="11"/>
      <c r="E329" s="22"/>
      <c r="F329" s="817" t="str">
        <f t="shared" si="9"/>
        <v xml:space="preserve"> </v>
      </c>
      <c r="G329" s="142" t="str">
        <f t="shared" ref="G329:G392" si="10">IFERROR(E329/D329%," ")</f>
        <v xml:space="preserve"> </v>
      </c>
      <c r="J329" s="11"/>
    </row>
    <row r="330" spans="1:10" ht="15.75" x14ac:dyDescent="0.25">
      <c r="A330" s="11"/>
      <c r="B330" s="11"/>
      <c r="C330" s="11"/>
      <c r="D330" s="11"/>
      <c r="E330" s="22"/>
      <c r="F330" s="817" t="str">
        <f t="shared" si="9"/>
        <v xml:space="preserve"> </v>
      </c>
      <c r="G330" s="142" t="str">
        <f t="shared" si="10"/>
        <v xml:space="preserve"> </v>
      </c>
      <c r="J330" s="11"/>
    </row>
    <row r="331" spans="1:10" ht="15.75" x14ac:dyDescent="0.25">
      <c r="A331" s="11"/>
      <c r="B331" s="11"/>
      <c r="C331" s="11"/>
      <c r="D331" s="11"/>
      <c r="E331" s="22"/>
      <c r="F331" s="817" t="str">
        <f t="shared" ref="F331:F394" si="11">IF(E331-D331=0," ",E331-D331)</f>
        <v xml:space="preserve"> </v>
      </c>
      <c r="G331" s="142" t="str">
        <f t="shared" si="10"/>
        <v xml:space="preserve"> </v>
      </c>
      <c r="J331" s="11"/>
    </row>
    <row r="332" spans="1:10" ht="15.75" x14ac:dyDescent="0.25">
      <c r="A332" s="11"/>
      <c r="B332" s="11"/>
      <c r="C332" s="11"/>
      <c r="D332" s="11"/>
      <c r="E332" s="22"/>
      <c r="F332" s="817" t="str">
        <f t="shared" si="11"/>
        <v xml:space="preserve"> </v>
      </c>
      <c r="G332" s="142" t="str">
        <f t="shared" si="10"/>
        <v xml:space="preserve"> </v>
      </c>
      <c r="J332" s="11"/>
    </row>
    <row r="333" spans="1:10" ht="15.75" x14ac:dyDescent="0.25">
      <c r="A333" s="11"/>
      <c r="B333" s="11"/>
      <c r="C333" s="11"/>
      <c r="D333" s="11"/>
      <c r="E333" s="22"/>
      <c r="F333" s="817" t="str">
        <f t="shared" si="11"/>
        <v xml:space="preserve"> </v>
      </c>
      <c r="G333" s="142" t="str">
        <f t="shared" si="10"/>
        <v xml:space="preserve"> </v>
      </c>
      <c r="J333" s="11"/>
    </row>
    <row r="334" spans="1:10" ht="15.75" x14ac:dyDescent="0.25">
      <c r="A334" s="11"/>
      <c r="B334" s="11"/>
      <c r="C334" s="11"/>
      <c r="D334" s="11"/>
      <c r="E334" s="22"/>
      <c r="F334" s="817" t="str">
        <f t="shared" si="11"/>
        <v xml:space="preserve"> </v>
      </c>
      <c r="G334" s="142" t="str">
        <f t="shared" si="10"/>
        <v xml:space="preserve"> </v>
      </c>
      <c r="J334" s="11"/>
    </row>
    <row r="335" spans="1:10" ht="15.75" x14ac:dyDescent="0.25">
      <c r="A335" s="11"/>
      <c r="B335" s="11"/>
      <c r="C335" s="11"/>
      <c r="D335" s="11"/>
      <c r="E335" s="22"/>
      <c r="F335" s="817" t="str">
        <f t="shared" si="11"/>
        <v xml:space="preserve"> </v>
      </c>
      <c r="G335" s="142" t="str">
        <f t="shared" si="10"/>
        <v xml:space="preserve"> </v>
      </c>
      <c r="J335" s="11"/>
    </row>
    <row r="336" spans="1:10" ht="15.75" x14ac:dyDescent="0.25">
      <c r="A336" s="11"/>
      <c r="B336" s="11"/>
      <c r="C336" s="11"/>
      <c r="D336" s="11"/>
      <c r="E336" s="22"/>
      <c r="F336" s="817" t="str">
        <f t="shared" si="11"/>
        <v xml:space="preserve"> </v>
      </c>
      <c r="G336" s="142" t="str">
        <f t="shared" si="10"/>
        <v xml:space="preserve"> </v>
      </c>
      <c r="J336" s="11"/>
    </row>
    <row r="337" spans="1:10" ht="15.75" x14ac:dyDescent="0.25">
      <c r="A337" s="11"/>
      <c r="B337" s="11"/>
      <c r="C337" s="11"/>
      <c r="D337" s="11"/>
      <c r="E337" s="22"/>
      <c r="F337" s="817" t="str">
        <f t="shared" si="11"/>
        <v xml:space="preserve"> </v>
      </c>
      <c r="G337" s="142" t="str">
        <f t="shared" si="10"/>
        <v xml:space="preserve"> </v>
      </c>
      <c r="J337" s="11"/>
    </row>
    <row r="338" spans="1:10" ht="15.75" x14ac:dyDescent="0.25">
      <c r="A338" s="11"/>
      <c r="B338" s="11"/>
      <c r="C338" s="11"/>
      <c r="D338" s="11"/>
      <c r="E338" s="22"/>
      <c r="F338" s="817" t="str">
        <f t="shared" si="11"/>
        <v xml:space="preserve"> </v>
      </c>
      <c r="G338" s="142" t="str">
        <f t="shared" si="10"/>
        <v xml:space="preserve"> </v>
      </c>
      <c r="J338" s="11"/>
    </row>
    <row r="339" spans="1:10" ht="15.75" x14ac:dyDescent="0.25">
      <c r="A339" s="11"/>
      <c r="B339" s="11"/>
      <c r="C339" s="11"/>
      <c r="D339" s="11"/>
      <c r="E339" s="22"/>
      <c r="F339" s="817" t="str">
        <f t="shared" si="11"/>
        <v xml:space="preserve"> </v>
      </c>
      <c r="G339" s="142" t="str">
        <f t="shared" si="10"/>
        <v xml:space="preserve"> </v>
      </c>
      <c r="J339" s="11"/>
    </row>
    <row r="340" spans="1:10" ht="15.75" x14ac:dyDescent="0.25">
      <c r="A340" s="11"/>
      <c r="B340" s="11"/>
      <c r="C340" s="11"/>
      <c r="D340" s="11"/>
      <c r="E340" s="22"/>
      <c r="F340" s="817" t="str">
        <f t="shared" si="11"/>
        <v xml:space="preserve"> </v>
      </c>
      <c r="G340" s="142" t="str">
        <f t="shared" si="10"/>
        <v xml:space="preserve"> </v>
      </c>
      <c r="J340" s="11"/>
    </row>
    <row r="341" spans="1:10" ht="15.75" x14ac:dyDescent="0.25">
      <c r="A341" s="11"/>
      <c r="B341" s="11"/>
      <c r="C341" s="11"/>
      <c r="D341" s="11"/>
      <c r="E341" s="22"/>
      <c r="F341" s="817" t="str">
        <f t="shared" si="11"/>
        <v xml:space="preserve"> </v>
      </c>
      <c r="G341" s="142" t="str">
        <f t="shared" si="10"/>
        <v xml:space="preserve"> </v>
      </c>
      <c r="J341" s="11"/>
    </row>
    <row r="342" spans="1:10" ht="15.75" x14ac:dyDescent="0.25">
      <c r="A342" s="11"/>
      <c r="B342" s="11"/>
      <c r="C342" s="11"/>
      <c r="D342" s="11"/>
      <c r="E342" s="22"/>
      <c r="F342" s="817" t="str">
        <f t="shared" si="11"/>
        <v xml:space="preserve"> </v>
      </c>
      <c r="G342" s="142" t="str">
        <f t="shared" si="10"/>
        <v xml:space="preserve"> </v>
      </c>
      <c r="J342" s="11"/>
    </row>
    <row r="343" spans="1:10" ht="15.75" x14ac:dyDescent="0.25">
      <c r="A343" s="11"/>
      <c r="B343" s="11"/>
      <c r="C343" s="11"/>
      <c r="D343" s="11"/>
      <c r="E343" s="22"/>
      <c r="F343" s="817" t="str">
        <f t="shared" si="11"/>
        <v xml:space="preserve"> </v>
      </c>
      <c r="G343" s="142" t="str">
        <f t="shared" si="10"/>
        <v xml:space="preserve"> </v>
      </c>
      <c r="J343" s="11"/>
    </row>
    <row r="344" spans="1:10" ht="15.75" x14ac:dyDescent="0.25">
      <c r="A344" s="11"/>
      <c r="B344" s="11"/>
      <c r="C344" s="11"/>
      <c r="D344" s="11"/>
      <c r="E344" s="22"/>
      <c r="F344" s="817" t="str">
        <f t="shared" si="11"/>
        <v xml:space="preserve"> </v>
      </c>
      <c r="G344" s="142" t="str">
        <f t="shared" si="10"/>
        <v xml:space="preserve"> </v>
      </c>
      <c r="J344" s="11"/>
    </row>
    <row r="345" spans="1:10" ht="15.75" x14ac:dyDescent="0.25">
      <c r="A345" s="11"/>
      <c r="B345" s="11"/>
      <c r="C345" s="11"/>
      <c r="D345" s="11"/>
      <c r="E345" s="22"/>
      <c r="F345" s="817" t="str">
        <f t="shared" si="11"/>
        <v xml:space="preserve"> </v>
      </c>
      <c r="G345" s="142" t="str">
        <f t="shared" si="10"/>
        <v xml:space="preserve"> </v>
      </c>
      <c r="J345" s="11"/>
    </row>
    <row r="346" spans="1:10" ht="15.75" x14ac:dyDescent="0.25">
      <c r="A346" s="11"/>
      <c r="B346" s="11"/>
      <c r="C346" s="11"/>
      <c r="D346" s="11"/>
      <c r="E346" s="22"/>
      <c r="F346" s="817" t="str">
        <f t="shared" si="11"/>
        <v xml:space="preserve"> </v>
      </c>
      <c r="G346" s="142" t="str">
        <f t="shared" si="10"/>
        <v xml:space="preserve"> </v>
      </c>
      <c r="J346" s="11"/>
    </row>
    <row r="347" spans="1:10" ht="15.75" x14ac:dyDescent="0.25">
      <c r="A347" s="11"/>
      <c r="B347" s="11"/>
      <c r="C347" s="11"/>
      <c r="D347" s="11"/>
      <c r="E347" s="22"/>
      <c r="F347" s="817" t="str">
        <f t="shared" si="11"/>
        <v xml:space="preserve"> </v>
      </c>
      <c r="G347" s="142" t="str">
        <f t="shared" si="10"/>
        <v xml:space="preserve"> </v>
      </c>
      <c r="J347" s="11"/>
    </row>
    <row r="348" spans="1:10" ht="15.75" x14ac:dyDescent="0.25">
      <c r="A348" s="11"/>
      <c r="B348" s="11"/>
      <c r="C348" s="11"/>
      <c r="D348" s="11"/>
      <c r="E348" s="22"/>
      <c r="F348" s="817" t="str">
        <f t="shared" si="11"/>
        <v xml:space="preserve"> </v>
      </c>
      <c r="G348" s="142" t="str">
        <f t="shared" si="10"/>
        <v xml:space="preserve"> </v>
      </c>
      <c r="J348" s="11"/>
    </row>
    <row r="349" spans="1:10" ht="15.75" x14ac:dyDescent="0.25">
      <c r="A349" s="11"/>
      <c r="B349" s="11"/>
      <c r="C349" s="11"/>
      <c r="D349" s="11"/>
      <c r="E349" s="22"/>
      <c r="F349" s="817" t="str">
        <f t="shared" si="11"/>
        <v xml:space="preserve"> </v>
      </c>
      <c r="G349" s="142" t="str">
        <f t="shared" si="10"/>
        <v xml:space="preserve"> </v>
      </c>
      <c r="J349" s="11"/>
    </row>
    <row r="350" spans="1:10" ht="15.75" x14ac:dyDescent="0.25">
      <c r="A350" s="11"/>
      <c r="B350" s="11"/>
      <c r="C350" s="11"/>
      <c r="D350" s="11"/>
      <c r="E350" s="22"/>
      <c r="F350" s="817" t="str">
        <f t="shared" si="11"/>
        <v xml:space="preserve"> </v>
      </c>
      <c r="G350" s="142" t="str">
        <f t="shared" si="10"/>
        <v xml:space="preserve"> </v>
      </c>
      <c r="J350" s="11"/>
    </row>
    <row r="351" spans="1:10" ht="15.75" x14ac:dyDescent="0.25">
      <c r="A351" s="11"/>
      <c r="B351" s="11"/>
      <c r="C351" s="11"/>
      <c r="D351" s="11"/>
      <c r="E351" s="22"/>
      <c r="F351" s="817" t="str">
        <f t="shared" si="11"/>
        <v xml:space="preserve"> </v>
      </c>
      <c r="G351" s="142" t="str">
        <f t="shared" si="10"/>
        <v xml:space="preserve"> </v>
      </c>
      <c r="J351" s="11"/>
    </row>
    <row r="352" spans="1:10" ht="15.75" x14ac:dyDescent="0.25">
      <c r="A352" s="11"/>
      <c r="B352" s="11"/>
      <c r="C352" s="11"/>
      <c r="D352" s="11"/>
      <c r="E352" s="22"/>
      <c r="F352" s="817" t="str">
        <f t="shared" si="11"/>
        <v xml:space="preserve"> </v>
      </c>
      <c r="G352" s="142" t="str">
        <f t="shared" si="10"/>
        <v xml:space="preserve"> </v>
      </c>
      <c r="J352" s="11"/>
    </row>
    <row r="353" spans="1:10" ht="15.75" x14ac:dyDescent="0.25">
      <c r="A353" s="11"/>
      <c r="B353" s="11"/>
      <c r="C353" s="11"/>
      <c r="D353" s="11"/>
      <c r="E353" s="22"/>
      <c r="F353" s="817" t="str">
        <f t="shared" si="11"/>
        <v xml:space="preserve"> </v>
      </c>
      <c r="G353" s="142" t="str">
        <f t="shared" si="10"/>
        <v xml:space="preserve"> </v>
      </c>
      <c r="J353" s="11"/>
    </row>
    <row r="354" spans="1:10" ht="15.75" x14ac:dyDescent="0.25">
      <c r="A354" s="11"/>
      <c r="B354" s="11"/>
      <c r="C354" s="11"/>
      <c r="D354" s="11"/>
      <c r="E354" s="22"/>
      <c r="F354" s="817" t="str">
        <f t="shared" si="11"/>
        <v xml:space="preserve"> </v>
      </c>
      <c r="G354" s="142" t="str">
        <f t="shared" si="10"/>
        <v xml:space="preserve"> </v>
      </c>
      <c r="J354" s="11"/>
    </row>
    <row r="355" spans="1:10" ht="15.75" x14ac:dyDescent="0.25">
      <c r="A355" s="11"/>
      <c r="B355" s="11"/>
      <c r="C355" s="11"/>
      <c r="D355" s="11"/>
      <c r="E355" s="22"/>
      <c r="F355" s="817" t="str">
        <f t="shared" si="11"/>
        <v xml:space="preserve"> </v>
      </c>
      <c r="G355" s="142" t="str">
        <f t="shared" si="10"/>
        <v xml:space="preserve"> </v>
      </c>
      <c r="J355" s="11"/>
    </row>
    <row r="356" spans="1:10" ht="15.75" x14ac:dyDescent="0.25">
      <c r="A356" s="11"/>
      <c r="B356" s="11"/>
      <c r="C356" s="11"/>
      <c r="D356" s="11"/>
      <c r="E356" s="22"/>
      <c r="F356" s="817" t="str">
        <f t="shared" si="11"/>
        <v xml:space="preserve"> </v>
      </c>
      <c r="G356" s="142" t="str">
        <f t="shared" si="10"/>
        <v xml:space="preserve"> </v>
      </c>
      <c r="J356" s="11"/>
    </row>
    <row r="357" spans="1:10" ht="15.75" x14ac:dyDescent="0.25">
      <c r="A357" s="11"/>
      <c r="B357" s="11"/>
      <c r="C357" s="11"/>
      <c r="D357" s="11"/>
      <c r="E357" s="22"/>
      <c r="F357" s="817" t="str">
        <f t="shared" si="11"/>
        <v xml:space="preserve"> </v>
      </c>
      <c r="G357" s="142" t="str">
        <f t="shared" si="10"/>
        <v xml:space="preserve"> </v>
      </c>
      <c r="J357" s="11"/>
    </row>
    <row r="358" spans="1:10" ht="15.75" x14ac:dyDescent="0.25">
      <c r="A358" s="11"/>
      <c r="B358" s="11"/>
      <c r="C358" s="11"/>
      <c r="D358" s="11"/>
      <c r="E358" s="22"/>
      <c r="F358" s="817" t="str">
        <f t="shared" si="11"/>
        <v xml:space="preserve"> </v>
      </c>
      <c r="G358" s="142" t="str">
        <f t="shared" si="10"/>
        <v xml:space="preserve"> </v>
      </c>
      <c r="J358" s="11"/>
    </row>
    <row r="359" spans="1:10" ht="15.75" x14ac:dyDescent="0.25">
      <c r="A359" s="11"/>
      <c r="B359" s="11"/>
      <c r="C359" s="11"/>
      <c r="D359" s="11"/>
      <c r="E359" s="22"/>
      <c r="F359" s="817" t="str">
        <f t="shared" si="11"/>
        <v xml:space="preserve"> </v>
      </c>
      <c r="G359" s="142" t="str">
        <f t="shared" si="10"/>
        <v xml:space="preserve"> </v>
      </c>
      <c r="J359" s="11"/>
    </row>
    <row r="360" spans="1:10" ht="15.75" x14ac:dyDescent="0.25">
      <c r="A360" s="11"/>
      <c r="B360" s="11"/>
      <c r="C360" s="11"/>
      <c r="D360" s="11"/>
      <c r="E360" s="22"/>
      <c r="F360" s="817" t="str">
        <f t="shared" si="11"/>
        <v xml:space="preserve"> </v>
      </c>
      <c r="G360" s="142" t="str">
        <f t="shared" si="10"/>
        <v xml:space="preserve"> </v>
      </c>
      <c r="J360" s="11"/>
    </row>
    <row r="361" spans="1:10" ht="15.75" x14ac:dyDescent="0.25">
      <c r="A361" s="11"/>
      <c r="B361" s="11"/>
      <c r="C361" s="11"/>
      <c r="D361" s="11"/>
      <c r="E361" s="22"/>
      <c r="F361" s="817" t="str">
        <f t="shared" si="11"/>
        <v xml:space="preserve"> </v>
      </c>
      <c r="G361" s="142" t="str">
        <f t="shared" si="10"/>
        <v xml:space="preserve"> </v>
      </c>
      <c r="J361" s="11"/>
    </row>
    <row r="362" spans="1:10" ht="15.75" x14ac:dyDescent="0.25">
      <c r="A362" s="11"/>
      <c r="B362" s="11"/>
      <c r="C362" s="11"/>
      <c r="D362" s="11"/>
      <c r="E362" s="22"/>
      <c r="F362" s="817" t="str">
        <f t="shared" si="11"/>
        <v xml:space="preserve"> </v>
      </c>
      <c r="G362" s="142" t="str">
        <f t="shared" si="10"/>
        <v xml:space="preserve"> </v>
      </c>
      <c r="J362" s="11"/>
    </row>
    <row r="363" spans="1:10" ht="15.75" x14ac:dyDescent="0.25">
      <c r="A363" s="11"/>
      <c r="B363" s="11"/>
      <c r="C363" s="11"/>
      <c r="D363" s="11"/>
      <c r="E363" s="22"/>
      <c r="F363" s="817" t="str">
        <f t="shared" si="11"/>
        <v xml:space="preserve"> </v>
      </c>
      <c r="G363" s="142" t="str">
        <f t="shared" si="10"/>
        <v xml:space="preserve"> </v>
      </c>
      <c r="J363" s="11"/>
    </row>
    <row r="364" spans="1:10" ht="15.75" x14ac:dyDescent="0.25">
      <c r="A364" s="11"/>
      <c r="B364" s="11"/>
      <c r="C364" s="11"/>
      <c r="D364" s="11"/>
      <c r="E364" s="22"/>
      <c r="F364" s="817" t="str">
        <f t="shared" si="11"/>
        <v xml:space="preserve"> </v>
      </c>
      <c r="G364" s="142" t="str">
        <f t="shared" si="10"/>
        <v xml:space="preserve"> </v>
      </c>
      <c r="J364" s="11"/>
    </row>
    <row r="365" spans="1:10" ht="15.75" x14ac:dyDescent="0.25">
      <c r="A365" s="11"/>
      <c r="B365" s="11"/>
      <c r="C365" s="11"/>
      <c r="D365" s="11"/>
      <c r="E365" s="22"/>
      <c r="F365" s="817" t="str">
        <f t="shared" si="11"/>
        <v xml:space="preserve"> </v>
      </c>
      <c r="G365" s="142" t="str">
        <f t="shared" si="10"/>
        <v xml:space="preserve"> </v>
      </c>
      <c r="J365" s="11"/>
    </row>
    <row r="366" spans="1:10" ht="15.75" x14ac:dyDescent="0.25">
      <c r="A366" s="11"/>
      <c r="B366" s="11"/>
      <c r="C366" s="11"/>
      <c r="D366" s="11"/>
      <c r="E366" s="22"/>
      <c r="F366" s="817" t="str">
        <f t="shared" si="11"/>
        <v xml:space="preserve"> </v>
      </c>
      <c r="G366" s="142" t="str">
        <f t="shared" si="10"/>
        <v xml:space="preserve"> </v>
      </c>
      <c r="J366" s="11"/>
    </row>
    <row r="367" spans="1:10" ht="15.75" x14ac:dyDescent="0.25">
      <c r="A367" s="11"/>
      <c r="B367" s="11"/>
      <c r="C367" s="11"/>
      <c r="D367" s="11"/>
      <c r="E367" s="22"/>
      <c r="F367" s="817" t="str">
        <f t="shared" si="11"/>
        <v xml:space="preserve"> </v>
      </c>
      <c r="G367" s="142" t="str">
        <f t="shared" si="10"/>
        <v xml:space="preserve"> </v>
      </c>
      <c r="J367" s="11"/>
    </row>
    <row r="368" spans="1:10" ht="15.75" x14ac:dyDescent="0.25">
      <c r="A368" s="11"/>
      <c r="B368" s="11"/>
      <c r="C368" s="11"/>
      <c r="D368" s="11"/>
      <c r="E368" s="22"/>
      <c r="F368" s="817" t="str">
        <f t="shared" si="11"/>
        <v xml:space="preserve"> </v>
      </c>
      <c r="G368" s="142" t="str">
        <f t="shared" si="10"/>
        <v xml:space="preserve"> </v>
      </c>
      <c r="J368" s="11"/>
    </row>
    <row r="369" spans="1:10" ht="15.75" x14ac:dyDescent="0.25">
      <c r="A369" s="11"/>
      <c r="B369" s="11"/>
      <c r="C369" s="11"/>
      <c r="D369" s="11"/>
      <c r="E369" s="22"/>
      <c r="F369" s="817" t="str">
        <f t="shared" si="11"/>
        <v xml:space="preserve"> </v>
      </c>
      <c r="G369" s="142" t="str">
        <f t="shared" si="10"/>
        <v xml:space="preserve"> </v>
      </c>
      <c r="J369" s="11"/>
    </row>
    <row r="370" spans="1:10" ht="15.75" x14ac:dyDescent="0.25">
      <c r="A370" s="11"/>
      <c r="B370" s="11"/>
      <c r="C370" s="11"/>
      <c r="D370" s="11"/>
      <c r="E370" s="22"/>
      <c r="F370" s="817" t="str">
        <f t="shared" si="11"/>
        <v xml:space="preserve"> </v>
      </c>
      <c r="G370" s="142" t="str">
        <f t="shared" si="10"/>
        <v xml:space="preserve"> </v>
      </c>
      <c r="J370" s="11"/>
    </row>
    <row r="371" spans="1:10" ht="15.75" x14ac:dyDescent="0.25">
      <c r="A371" s="11"/>
      <c r="B371" s="11"/>
      <c r="C371" s="11"/>
      <c r="D371" s="11"/>
      <c r="E371" s="22"/>
      <c r="F371" s="817" t="str">
        <f t="shared" si="11"/>
        <v xml:space="preserve"> </v>
      </c>
      <c r="G371" s="142" t="str">
        <f t="shared" si="10"/>
        <v xml:space="preserve"> </v>
      </c>
      <c r="J371" s="11"/>
    </row>
    <row r="372" spans="1:10" ht="15.75" x14ac:dyDescent="0.25">
      <c r="A372" s="11"/>
      <c r="B372" s="11"/>
      <c r="C372" s="11"/>
      <c r="D372" s="11"/>
      <c r="E372" s="22"/>
      <c r="F372" s="817" t="str">
        <f t="shared" si="11"/>
        <v xml:space="preserve"> </v>
      </c>
      <c r="G372" s="142" t="str">
        <f t="shared" si="10"/>
        <v xml:space="preserve"> </v>
      </c>
      <c r="J372" s="11"/>
    </row>
    <row r="373" spans="1:10" ht="15.75" x14ac:dyDescent="0.25">
      <c r="A373" s="11"/>
      <c r="B373" s="11"/>
      <c r="C373" s="11"/>
      <c r="D373" s="11"/>
      <c r="E373" s="22"/>
      <c r="F373" s="817" t="str">
        <f t="shared" si="11"/>
        <v xml:space="preserve"> </v>
      </c>
      <c r="G373" s="142" t="str">
        <f t="shared" si="10"/>
        <v xml:space="preserve"> </v>
      </c>
      <c r="J373" s="11"/>
    </row>
    <row r="374" spans="1:10" ht="15.75" x14ac:dyDescent="0.25">
      <c r="A374" s="11"/>
      <c r="B374" s="11"/>
      <c r="C374" s="11"/>
      <c r="D374" s="11"/>
      <c r="E374" s="22"/>
      <c r="F374" s="817" t="str">
        <f t="shared" si="11"/>
        <v xml:space="preserve"> </v>
      </c>
      <c r="G374" s="142" t="str">
        <f t="shared" si="10"/>
        <v xml:space="preserve"> </v>
      </c>
      <c r="J374" s="11"/>
    </row>
    <row r="375" spans="1:10" ht="15.75" x14ac:dyDescent="0.25">
      <c r="A375" s="11"/>
      <c r="B375" s="11"/>
      <c r="C375" s="11"/>
      <c r="D375" s="11"/>
      <c r="E375" s="22"/>
      <c r="F375" s="817" t="str">
        <f t="shared" si="11"/>
        <v xml:space="preserve"> </v>
      </c>
      <c r="G375" s="142" t="str">
        <f t="shared" si="10"/>
        <v xml:space="preserve"> </v>
      </c>
      <c r="J375" s="11"/>
    </row>
    <row r="376" spans="1:10" ht="15.75" x14ac:dyDescent="0.25">
      <c r="A376" s="11"/>
      <c r="B376" s="11"/>
      <c r="C376" s="11"/>
      <c r="D376" s="11"/>
      <c r="E376" s="22"/>
      <c r="F376" s="817" t="str">
        <f t="shared" si="11"/>
        <v xml:space="preserve"> </v>
      </c>
      <c r="G376" s="142" t="str">
        <f t="shared" si="10"/>
        <v xml:space="preserve"> </v>
      </c>
      <c r="J376" s="11"/>
    </row>
    <row r="377" spans="1:10" ht="15.75" x14ac:dyDescent="0.25">
      <c r="A377" s="11"/>
      <c r="B377" s="11"/>
      <c r="C377" s="11"/>
      <c r="D377" s="11"/>
      <c r="E377" s="22"/>
      <c r="F377" s="817" t="str">
        <f t="shared" si="11"/>
        <v xml:space="preserve"> </v>
      </c>
      <c r="G377" s="142" t="str">
        <f t="shared" si="10"/>
        <v xml:space="preserve"> </v>
      </c>
      <c r="J377" s="11"/>
    </row>
    <row r="378" spans="1:10" ht="15.75" x14ac:dyDescent="0.25">
      <c r="A378" s="11"/>
      <c r="B378" s="11"/>
      <c r="C378" s="11"/>
      <c r="D378" s="11"/>
      <c r="E378" s="22"/>
      <c r="F378" s="817" t="str">
        <f t="shared" si="11"/>
        <v xml:space="preserve"> </v>
      </c>
      <c r="G378" s="142" t="str">
        <f t="shared" si="10"/>
        <v xml:space="preserve"> </v>
      </c>
      <c r="J378" s="11"/>
    </row>
    <row r="379" spans="1:10" ht="15.75" x14ac:dyDescent="0.25">
      <c r="A379" s="11"/>
      <c r="B379" s="11"/>
      <c r="C379" s="11"/>
      <c r="D379" s="11"/>
      <c r="E379" s="22"/>
      <c r="F379" s="817" t="str">
        <f t="shared" si="11"/>
        <v xml:space="preserve"> </v>
      </c>
      <c r="G379" s="142" t="str">
        <f t="shared" si="10"/>
        <v xml:space="preserve"> </v>
      </c>
      <c r="J379" s="11"/>
    </row>
    <row r="380" spans="1:10" ht="15.75" x14ac:dyDescent="0.25">
      <c r="A380" s="11"/>
      <c r="B380" s="11"/>
      <c r="C380" s="11"/>
      <c r="D380" s="11"/>
      <c r="E380" s="22"/>
      <c r="F380" s="817" t="str">
        <f t="shared" si="11"/>
        <v xml:space="preserve"> </v>
      </c>
      <c r="G380" s="142" t="str">
        <f t="shared" si="10"/>
        <v xml:space="preserve"> </v>
      </c>
      <c r="J380" s="11"/>
    </row>
    <row r="381" spans="1:10" ht="15.75" x14ac:dyDescent="0.25">
      <c r="A381" s="11"/>
      <c r="B381" s="11"/>
      <c r="C381" s="11"/>
      <c r="D381" s="11"/>
      <c r="E381" s="22"/>
      <c r="F381" s="817" t="str">
        <f t="shared" si="11"/>
        <v xml:space="preserve"> </v>
      </c>
      <c r="G381" s="142" t="str">
        <f t="shared" si="10"/>
        <v xml:space="preserve"> </v>
      </c>
      <c r="J381" s="11"/>
    </row>
    <row r="382" spans="1:10" ht="15.75" x14ac:dyDescent="0.25">
      <c r="A382" s="11"/>
      <c r="B382" s="11"/>
      <c r="C382" s="11"/>
      <c r="D382" s="11"/>
      <c r="E382" s="22"/>
      <c r="F382" s="817" t="str">
        <f t="shared" si="11"/>
        <v xml:space="preserve"> </v>
      </c>
      <c r="G382" s="142" t="str">
        <f t="shared" si="10"/>
        <v xml:space="preserve"> </v>
      </c>
      <c r="J382" s="11"/>
    </row>
    <row r="383" spans="1:10" ht="15.75" x14ac:dyDescent="0.25">
      <c r="A383" s="11"/>
      <c r="B383" s="11"/>
      <c r="C383" s="11"/>
      <c r="D383" s="11"/>
      <c r="E383" s="22"/>
      <c r="F383" s="817" t="str">
        <f t="shared" si="11"/>
        <v xml:space="preserve"> </v>
      </c>
      <c r="G383" s="142" t="str">
        <f t="shared" si="10"/>
        <v xml:space="preserve"> </v>
      </c>
      <c r="J383" s="11"/>
    </row>
    <row r="384" spans="1:10" ht="15.75" x14ac:dyDescent="0.25">
      <c r="A384" s="11"/>
      <c r="B384" s="11"/>
      <c r="C384" s="11"/>
      <c r="D384" s="11"/>
      <c r="E384" s="22"/>
      <c r="F384" s="817" t="str">
        <f t="shared" si="11"/>
        <v xml:space="preserve"> </v>
      </c>
      <c r="G384" s="142" t="str">
        <f t="shared" si="10"/>
        <v xml:space="preserve"> </v>
      </c>
      <c r="J384" s="11"/>
    </row>
    <row r="385" spans="1:10" ht="15.75" x14ac:dyDescent="0.25">
      <c r="A385" s="11"/>
      <c r="B385" s="11"/>
      <c r="C385" s="11"/>
      <c r="D385" s="11"/>
      <c r="E385" s="22"/>
      <c r="F385" s="817" t="str">
        <f t="shared" si="11"/>
        <v xml:space="preserve"> </v>
      </c>
      <c r="G385" s="142" t="str">
        <f t="shared" si="10"/>
        <v xml:space="preserve"> </v>
      </c>
      <c r="J385" s="11"/>
    </row>
    <row r="386" spans="1:10" ht="15.75" x14ac:dyDescent="0.25">
      <c r="A386" s="11"/>
      <c r="B386" s="11"/>
      <c r="C386" s="11"/>
      <c r="D386" s="11"/>
      <c r="E386" s="22"/>
      <c r="F386" s="817" t="str">
        <f t="shared" si="11"/>
        <v xml:space="preserve"> </v>
      </c>
      <c r="G386" s="142" t="str">
        <f t="shared" si="10"/>
        <v xml:space="preserve"> </v>
      </c>
      <c r="J386" s="11"/>
    </row>
    <row r="387" spans="1:10" ht="15.75" x14ac:dyDescent="0.25">
      <c r="A387" s="11"/>
      <c r="B387" s="11"/>
      <c r="C387" s="11"/>
      <c r="D387" s="11"/>
      <c r="E387" s="22"/>
      <c r="F387" s="817" t="str">
        <f t="shared" si="11"/>
        <v xml:space="preserve"> </v>
      </c>
      <c r="G387" s="142" t="str">
        <f t="shared" si="10"/>
        <v xml:space="preserve"> </v>
      </c>
      <c r="J387" s="11"/>
    </row>
    <row r="388" spans="1:10" ht="15.75" x14ac:dyDescent="0.25">
      <c r="A388" s="11"/>
      <c r="B388" s="11"/>
      <c r="C388" s="11"/>
      <c r="D388" s="11"/>
      <c r="E388" s="22"/>
      <c r="F388" s="817" t="str">
        <f t="shared" si="11"/>
        <v xml:space="preserve"> </v>
      </c>
      <c r="G388" s="142" t="str">
        <f t="shared" si="10"/>
        <v xml:space="preserve"> </v>
      </c>
      <c r="J388" s="11"/>
    </row>
    <row r="389" spans="1:10" ht="15.75" x14ac:dyDescent="0.25">
      <c r="A389" s="11"/>
      <c r="B389" s="11"/>
      <c r="C389" s="11"/>
      <c r="D389" s="11"/>
      <c r="E389" s="22"/>
      <c r="F389" s="817" t="str">
        <f t="shared" si="11"/>
        <v xml:space="preserve"> </v>
      </c>
      <c r="G389" s="142" t="str">
        <f t="shared" si="10"/>
        <v xml:space="preserve"> </v>
      </c>
      <c r="J389" s="11"/>
    </row>
    <row r="390" spans="1:10" ht="15.75" x14ac:dyDescent="0.25">
      <c r="A390" s="11"/>
      <c r="B390" s="11"/>
      <c r="C390" s="11"/>
      <c r="D390" s="11"/>
      <c r="E390" s="22"/>
      <c r="F390" s="817" t="str">
        <f t="shared" si="11"/>
        <v xml:space="preserve"> </v>
      </c>
      <c r="G390" s="142" t="str">
        <f t="shared" si="10"/>
        <v xml:space="preserve"> </v>
      </c>
      <c r="J390" s="11"/>
    </row>
    <row r="391" spans="1:10" ht="15.75" x14ac:dyDescent="0.25">
      <c r="A391" s="11"/>
      <c r="B391" s="11"/>
      <c r="C391" s="11"/>
      <c r="D391" s="11"/>
      <c r="E391" s="22"/>
      <c r="F391" s="817" t="str">
        <f t="shared" si="11"/>
        <v xml:space="preserve"> </v>
      </c>
      <c r="G391" s="142" t="str">
        <f t="shared" si="10"/>
        <v xml:space="preserve"> </v>
      </c>
      <c r="J391" s="11"/>
    </row>
    <row r="392" spans="1:10" ht="15.75" x14ac:dyDescent="0.25">
      <c r="A392" s="11"/>
      <c r="B392" s="11"/>
      <c r="C392" s="11"/>
      <c r="D392" s="11"/>
      <c r="E392" s="22"/>
      <c r="F392" s="817" t="str">
        <f t="shared" si="11"/>
        <v xml:space="preserve"> </v>
      </c>
      <c r="G392" s="142" t="str">
        <f t="shared" si="10"/>
        <v xml:space="preserve"> </v>
      </c>
      <c r="J392" s="11"/>
    </row>
    <row r="393" spans="1:10" ht="15.75" x14ac:dyDescent="0.25">
      <c r="A393" s="11"/>
      <c r="B393" s="11"/>
      <c r="C393" s="11"/>
      <c r="D393" s="11"/>
      <c r="E393" s="22"/>
      <c r="F393" s="817" t="str">
        <f t="shared" si="11"/>
        <v xml:space="preserve"> </v>
      </c>
      <c r="G393" s="142" t="str">
        <f t="shared" ref="G393:G400" si="12">IFERROR(E393/D393%," ")</f>
        <v xml:space="preserve"> </v>
      </c>
      <c r="J393" s="11"/>
    </row>
    <row r="394" spans="1:10" ht="15.75" x14ac:dyDescent="0.25">
      <c r="A394" s="11"/>
      <c r="B394" s="11"/>
      <c r="C394" s="11"/>
      <c r="D394" s="11"/>
      <c r="E394" s="22"/>
      <c r="F394" s="817" t="str">
        <f t="shared" si="11"/>
        <v xml:space="preserve"> </v>
      </c>
      <c r="G394" s="142" t="str">
        <f t="shared" si="12"/>
        <v xml:space="preserve"> </v>
      </c>
      <c r="J394" s="11"/>
    </row>
    <row r="395" spans="1:10" ht="15.75" x14ac:dyDescent="0.25">
      <c r="A395" s="11"/>
      <c r="B395" s="11"/>
      <c r="C395" s="11"/>
      <c r="D395" s="11"/>
      <c r="E395" s="22"/>
      <c r="F395" s="817" t="str">
        <f t="shared" ref="F395:F400" si="13">IF(E395-D395=0," ",E395-D395)</f>
        <v xml:space="preserve"> </v>
      </c>
      <c r="G395" s="142" t="str">
        <f t="shared" si="12"/>
        <v xml:space="preserve"> </v>
      </c>
      <c r="J395" s="11"/>
    </row>
    <row r="396" spans="1:10" ht="15.75" x14ac:dyDescent="0.25">
      <c r="A396" s="11"/>
      <c r="B396" s="11"/>
      <c r="C396" s="11"/>
      <c r="D396" s="11"/>
      <c r="E396" s="22"/>
      <c r="F396" s="817" t="str">
        <f t="shared" si="13"/>
        <v xml:space="preserve"> </v>
      </c>
      <c r="G396" s="142" t="str">
        <f t="shared" si="12"/>
        <v xml:space="preserve"> </v>
      </c>
      <c r="J396" s="11"/>
    </row>
    <row r="397" spans="1:10" ht="15.75" x14ac:dyDescent="0.25">
      <c r="A397" s="11"/>
      <c r="B397" s="11"/>
      <c r="C397" s="11"/>
      <c r="D397" s="11"/>
      <c r="E397" s="22"/>
      <c r="F397" s="817" t="str">
        <f t="shared" si="13"/>
        <v xml:space="preserve"> </v>
      </c>
      <c r="G397" s="142" t="str">
        <f t="shared" si="12"/>
        <v xml:space="preserve"> </v>
      </c>
      <c r="J397" s="11"/>
    </row>
    <row r="398" spans="1:10" ht="15.75" x14ac:dyDescent="0.25">
      <c r="A398" s="11"/>
      <c r="B398" s="11"/>
      <c r="C398" s="11"/>
      <c r="D398" s="11"/>
      <c r="E398" s="22"/>
      <c r="F398" s="817" t="str">
        <f t="shared" si="13"/>
        <v xml:space="preserve"> </v>
      </c>
      <c r="G398" s="142" t="str">
        <f t="shared" si="12"/>
        <v xml:space="preserve"> </v>
      </c>
      <c r="J398" s="11"/>
    </row>
    <row r="399" spans="1:10" ht="15.75" x14ac:dyDescent="0.25">
      <c r="A399" s="11"/>
      <c r="B399" s="11"/>
      <c r="C399" s="11"/>
      <c r="D399" s="11"/>
      <c r="E399" s="22"/>
      <c r="F399" s="817" t="str">
        <f t="shared" si="13"/>
        <v xml:space="preserve"> </v>
      </c>
      <c r="G399" s="142" t="str">
        <f t="shared" si="12"/>
        <v xml:space="preserve"> </v>
      </c>
      <c r="J399" s="11"/>
    </row>
    <row r="400" spans="1:10" ht="15.7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xr:uid="{00000000-0004-0000-1F00-000004000000}"/>
  </hyperlinks>
  <pageMargins left="0.70866141732283472" right="0.70866141732283472" top="0.70866141732283472" bottom="0.70866141732283472" header="0.51181102362204722" footer="0.31496062992125984"/>
  <pageSetup paperSize="9" scale="96" orientation="portrait" r:id="rId1"/>
  <headerFooter alignWithMargins="0">
    <oddFooter>&amp;L&amp;"Arial Narrow,Normál"&amp;8&amp;F/KM-AI-03&amp;C&amp;"Arial Narrow,Normál"&amp;8&amp;P/&amp;N&amp;R&amp;"Arial Narrow,Normál"&amp;8DigitAudit/Beszámoló</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Munka32">
    <pageSetUpPr fitToPage="1"/>
  </sheetPr>
  <dimension ref="A1:T104"/>
  <sheetViews>
    <sheetView showGridLines="0" zoomScaleNormal="100" workbookViewId="0"/>
  </sheetViews>
  <sheetFormatPr defaultRowHeight="16.5" x14ac:dyDescent="0.3"/>
  <cols>
    <col min="1" max="1" width="9" style="52"/>
    <col min="2" max="2" width="18.25" style="52" customWidth="1"/>
    <col min="3" max="13" width="9" style="52"/>
    <col min="14" max="14" width="15.625" style="52" customWidth="1"/>
    <col min="15" max="16384" width="9" style="52"/>
  </cols>
  <sheetData>
    <row r="1" spans="1:20" ht="16.5" customHeight="1" x14ac:dyDescent="0.3">
      <c r="A1" s="144" t="s">
        <v>119</v>
      </c>
      <c r="B1" s="47"/>
      <c r="C1" s="47"/>
      <c r="D1" s="47"/>
      <c r="E1" s="47"/>
      <c r="F1" s="47"/>
      <c r="G1" s="47"/>
      <c r="H1" s="47"/>
      <c r="I1" s="145"/>
      <c r="J1" s="145"/>
      <c r="K1" s="196"/>
      <c r="L1" s="49"/>
      <c r="M1" s="49"/>
    </row>
    <row r="2" spans="1:20" ht="16.5" customHeight="1" x14ac:dyDescent="0.3">
      <c r="A2" s="306"/>
      <c r="B2" s="306"/>
      <c r="C2" s="306"/>
      <c r="D2" s="803" t="str">
        <f>O15</f>
        <v>Ide írja az egyeztetés / vizsgálat szöveges értékelését</v>
      </c>
      <c r="E2" s="803" t="str">
        <f>O17</f>
        <v>Ide írja a következtetés szövegét</v>
      </c>
      <c r="F2" s="306"/>
      <c r="G2" s="306"/>
      <c r="H2" s="306"/>
      <c r="I2" s="306"/>
      <c r="J2" s="306"/>
      <c r="K2" s="306"/>
      <c r="L2" s="306"/>
      <c r="M2" s="306"/>
      <c r="N2" s="48" t="s">
        <v>32</v>
      </c>
    </row>
    <row r="3" spans="1:20" ht="16.5" customHeight="1" x14ac:dyDescent="0.3">
      <c r="A3" s="307"/>
      <c r="B3" s="307"/>
      <c r="C3" s="307"/>
      <c r="D3" s="307"/>
      <c r="E3" s="307"/>
      <c r="F3" s="381" t="s">
        <v>478</v>
      </c>
      <c r="G3" s="307"/>
      <c r="H3" s="307"/>
      <c r="I3" s="307"/>
      <c r="J3" s="307"/>
      <c r="K3" s="381"/>
      <c r="L3" s="49"/>
      <c r="M3" s="49"/>
      <c r="N3" s="730" t="s">
        <v>34</v>
      </c>
      <c r="O3" s="197" t="s">
        <v>34</v>
      </c>
    </row>
    <row r="4" spans="1:20" ht="16.5" customHeight="1" x14ac:dyDescent="0.3">
      <c r="A4" s="306" t="s">
        <v>976</v>
      </c>
      <c r="B4" s="47"/>
      <c r="C4" s="47"/>
      <c r="D4" s="47"/>
      <c r="E4" s="47"/>
      <c r="F4" s="47"/>
      <c r="G4" s="47"/>
      <c r="H4" s="47"/>
      <c r="I4" s="47"/>
      <c r="J4" s="47"/>
      <c r="K4" s="47"/>
      <c r="L4" s="49"/>
      <c r="M4" s="49"/>
      <c r="N4" s="76" t="s">
        <v>117</v>
      </c>
      <c r="O4" s="122" t="s">
        <v>151</v>
      </c>
    </row>
    <row r="5" spans="1:20" ht="16.5" customHeight="1" x14ac:dyDescent="0.3">
      <c r="A5" s="123">
        <f>Alapa!C17</f>
        <v>0</v>
      </c>
      <c r="B5" s="130"/>
      <c r="C5" s="130"/>
      <c r="D5" s="130"/>
      <c r="E5" s="380"/>
      <c r="F5" s="380"/>
      <c r="G5" s="123" t="s">
        <v>1</v>
      </c>
      <c r="H5" s="769">
        <f>Alapa!C15</f>
        <v>0</v>
      </c>
      <c r="I5" s="125"/>
      <c r="J5" s="125"/>
      <c r="K5" s="146"/>
      <c r="L5" s="130"/>
      <c r="M5" s="131"/>
      <c r="N5" s="76" t="s">
        <v>118</v>
      </c>
      <c r="O5" s="122" t="s">
        <v>9</v>
      </c>
    </row>
    <row r="6" spans="1:20" ht="16.5" customHeight="1" x14ac:dyDescent="0.3">
      <c r="A6" s="123" t="str">
        <f>"Fordulónap: "&amp;Alapa!C12</f>
        <v xml:space="preserve">Fordulónap: </v>
      </c>
      <c r="B6" s="130"/>
      <c r="C6" s="130"/>
      <c r="D6" s="130"/>
      <c r="E6" s="380"/>
      <c r="F6" s="393"/>
      <c r="G6" s="128" t="s">
        <v>2</v>
      </c>
      <c r="H6" s="554" t="str">
        <f>IFERROR(VLOOKUP(O8,Alapa!$K$2:$M$11,3),"")</f>
        <v/>
      </c>
      <c r="I6" s="148"/>
      <c r="J6" s="123" t="s">
        <v>10</v>
      </c>
      <c r="K6" s="124" t="str">
        <f>IF(Alapa!$M$2=0," ",Alapa!$M$2)</f>
        <v xml:space="preserve"> </v>
      </c>
      <c r="L6" s="130"/>
      <c r="M6" s="131"/>
      <c r="N6" s="76" t="s">
        <v>119</v>
      </c>
      <c r="O6" s="122" t="s">
        <v>167</v>
      </c>
    </row>
    <row r="7" spans="1:20" ht="16.5" customHeight="1" thickBot="1" x14ac:dyDescent="0.35">
      <c r="A7" s="143"/>
      <c r="B7" s="143"/>
      <c r="C7" s="143"/>
      <c r="D7" s="143"/>
      <c r="E7" s="143"/>
      <c r="F7" s="143"/>
      <c r="G7" s="143"/>
      <c r="H7" s="143"/>
      <c r="I7" s="143"/>
      <c r="J7" s="143"/>
      <c r="K7" s="143"/>
      <c r="L7" s="117"/>
      <c r="M7" s="117"/>
      <c r="N7" s="76" t="s">
        <v>120</v>
      </c>
      <c r="O7" s="122" t="s">
        <v>470</v>
      </c>
    </row>
    <row r="8" spans="1:20" ht="17.25" thickBot="1" x14ac:dyDescent="0.35">
      <c r="A8" s="121" t="s">
        <v>479</v>
      </c>
      <c r="B8" s="143"/>
      <c r="C8" s="143"/>
      <c r="D8" s="143"/>
      <c r="E8" s="143"/>
      <c r="F8" s="143"/>
      <c r="G8" s="143"/>
      <c r="H8" s="143"/>
      <c r="I8" s="143"/>
      <c r="J8" s="143"/>
      <c r="K8" s="143"/>
      <c r="L8" s="117"/>
      <c r="M8" s="117"/>
      <c r="N8" s="555" t="s">
        <v>2</v>
      </c>
      <c r="O8" s="673">
        <v>2</v>
      </c>
    </row>
    <row r="9" spans="1:20" ht="17.25" thickBot="1" x14ac:dyDescent="0.35">
      <c r="A9" s="143" t="s">
        <v>480</v>
      </c>
      <c r="B9" s="143"/>
      <c r="C9" s="143" t="s">
        <v>481</v>
      </c>
      <c r="D9" s="143"/>
      <c r="E9" s="143"/>
      <c r="F9" s="143"/>
      <c r="G9" s="143"/>
      <c r="H9" s="143"/>
      <c r="I9" s="143"/>
      <c r="J9" s="143"/>
      <c r="K9" s="143"/>
      <c r="L9" s="117"/>
      <c r="M9" s="117"/>
    </row>
    <row r="10" spans="1:20" ht="27" customHeight="1" x14ac:dyDescent="0.3">
      <c r="A10" s="1202" t="s">
        <v>228</v>
      </c>
      <c r="B10" s="378" t="s">
        <v>482</v>
      </c>
      <c r="C10" s="378" t="s">
        <v>483</v>
      </c>
      <c r="D10" s="378" t="s">
        <v>484</v>
      </c>
      <c r="E10" s="378" t="s">
        <v>485</v>
      </c>
      <c r="F10" s="1187" t="s">
        <v>486</v>
      </c>
      <c r="G10" s="1188"/>
      <c r="H10" s="1189" t="s">
        <v>487</v>
      </c>
      <c r="I10" s="1190"/>
      <c r="J10" s="1190"/>
      <c r="K10" s="1190"/>
      <c r="L10" s="1190"/>
      <c r="M10" s="1191"/>
    </row>
    <row r="11" spans="1:20" ht="27" x14ac:dyDescent="0.3">
      <c r="A11" s="1203"/>
      <c r="B11" s="376"/>
      <c r="C11" s="376"/>
      <c r="D11" s="376"/>
      <c r="E11" s="376"/>
      <c r="F11" s="419" t="s">
        <v>488</v>
      </c>
      <c r="G11" s="419" t="s">
        <v>489</v>
      </c>
      <c r="H11" s="420" t="s">
        <v>490</v>
      </c>
      <c r="I11" s="420" t="s">
        <v>491</v>
      </c>
      <c r="J11" s="420" t="s">
        <v>492</v>
      </c>
      <c r="K11" s="420" t="s">
        <v>493</v>
      </c>
      <c r="L11" s="420" t="s">
        <v>488</v>
      </c>
      <c r="M11" s="421" t="s">
        <v>489</v>
      </c>
    </row>
    <row r="12" spans="1:20" x14ac:dyDescent="0.3">
      <c r="A12" s="190">
        <f>COUNT(A$11:$A11)+1</f>
        <v>1</v>
      </c>
      <c r="B12" s="159"/>
      <c r="C12" s="423"/>
      <c r="D12" s="424"/>
      <c r="E12" s="425"/>
      <c r="F12" s="426"/>
      <c r="G12" s="426"/>
      <c r="H12" s="427"/>
      <c r="I12" s="427"/>
      <c r="J12" s="428">
        <f>IF(I12-H12=0,0,I12-H12+1)</f>
        <v>0</v>
      </c>
      <c r="K12" s="160"/>
      <c r="L12" s="428">
        <f>K12*J12</f>
        <v>0</v>
      </c>
      <c r="M12" s="429" t="str">
        <f>IF(L12=0," ",D12/L12)</f>
        <v xml:space="preserve"> </v>
      </c>
    </row>
    <row r="13" spans="1:20" ht="16.5" customHeight="1" x14ac:dyDescent="0.3">
      <c r="A13" s="190">
        <f>COUNT(A$11:$A12)+1</f>
        <v>2</v>
      </c>
      <c r="B13" s="159"/>
      <c r="C13" s="423"/>
      <c r="D13" s="424"/>
      <c r="E13" s="425"/>
      <c r="F13" s="426"/>
      <c r="G13" s="426"/>
      <c r="H13" s="427"/>
      <c r="I13" s="427"/>
      <c r="J13" s="428">
        <f>IF(I13-H13=0,0,I13-H13+1)</f>
        <v>0</v>
      </c>
      <c r="K13" s="160"/>
      <c r="L13" s="428">
        <f>K13*J13</f>
        <v>0</v>
      </c>
      <c r="M13" s="429" t="str">
        <f>IF(L13=0," ",D13/L13)</f>
        <v xml:space="preserve"> </v>
      </c>
    </row>
    <row r="14" spans="1:20" ht="16.5" customHeight="1" x14ac:dyDescent="0.3">
      <c r="A14" s="190">
        <f>COUNT(A$11:$A13)+1</f>
        <v>3</v>
      </c>
      <c r="B14" s="159"/>
      <c r="C14" s="423"/>
      <c r="D14" s="424"/>
      <c r="E14" s="425"/>
      <c r="F14" s="426"/>
      <c r="G14" s="426"/>
      <c r="H14" s="427"/>
      <c r="I14" s="427"/>
      <c r="J14" s="428">
        <f>IF(I14-H14=0,0,I14-H14+1)</f>
        <v>0</v>
      </c>
      <c r="K14" s="160"/>
      <c r="L14" s="428">
        <f>K14*J14</f>
        <v>0</v>
      </c>
      <c r="M14" s="429" t="str">
        <f>IF(L14=0," ",D14/L14)</f>
        <v xml:space="preserve"> </v>
      </c>
      <c r="O14" s="15" t="s">
        <v>185</v>
      </c>
      <c r="P14" s="36"/>
      <c r="Q14" s="36"/>
      <c r="R14" s="36"/>
      <c r="S14" s="36"/>
      <c r="T14" s="12"/>
    </row>
    <row r="15" spans="1:20" ht="16.5" customHeight="1" x14ac:dyDescent="0.3">
      <c r="A15" s="190">
        <f>COUNT(A$11:$A14)+1</f>
        <v>4</v>
      </c>
      <c r="B15" s="159"/>
      <c r="C15" s="423"/>
      <c r="D15" s="424"/>
      <c r="E15" s="425"/>
      <c r="F15" s="426"/>
      <c r="G15" s="426"/>
      <c r="H15" s="427"/>
      <c r="I15" s="427"/>
      <c r="J15" s="428">
        <f>IF(I15-H15=0,0,I15-H15+1)</f>
        <v>0</v>
      </c>
      <c r="K15" s="160"/>
      <c r="L15" s="428">
        <f>K15*J15</f>
        <v>0</v>
      </c>
      <c r="M15" s="429" t="str">
        <f>IF(L15=0," ",D15/L15)</f>
        <v xml:space="preserve"> </v>
      </c>
      <c r="O15" s="68" t="s">
        <v>186</v>
      </c>
      <c r="P15" s="23"/>
      <c r="Q15" s="23"/>
      <c r="R15" s="17"/>
      <c r="S15" s="17"/>
      <c r="T15" s="18"/>
    </row>
    <row r="16" spans="1:20" ht="16.5" customHeight="1" x14ac:dyDescent="0.3">
      <c r="A16" s="190">
        <f>COUNT(A$11:$A15)+1</f>
        <v>5</v>
      </c>
      <c r="B16" s="159"/>
      <c r="C16" s="423"/>
      <c r="D16" s="424"/>
      <c r="E16" s="425"/>
      <c r="F16" s="426"/>
      <c r="G16" s="426"/>
      <c r="H16" s="427"/>
      <c r="I16" s="427"/>
      <c r="J16" s="428">
        <f>IF(I16-H16=0,0,I16-H16+1)</f>
        <v>0</v>
      </c>
      <c r="K16" s="160"/>
      <c r="L16" s="428">
        <f>K16*J16</f>
        <v>0</v>
      </c>
      <c r="M16" s="429" t="str">
        <f>IF(L16=0," ",D16/L16)</f>
        <v xml:space="preserve"> </v>
      </c>
      <c r="O16" s="16" t="s">
        <v>4</v>
      </c>
      <c r="P16" s="8"/>
      <c r="Q16" s="8"/>
      <c r="R16" s="7"/>
      <c r="S16" s="7"/>
      <c r="T16" s="12"/>
    </row>
    <row r="17" spans="1:20" ht="16.5" customHeight="1" thickBot="1" x14ac:dyDescent="0.35">
      <c r="A17" s="430" t="s">
        <v>224</v>
      </c>
      <c r="B17" s="431"/>
      <c r="C17" s="431"/>
      <c r="D17" s="177">
        <f>SUM(D12:D16)</f>
        <v>0</v>
      </c>
      <c r="E17" s="177"/>
      <c r="F17" s="177">
        <f>SUM(F12:F16)</f>
        <v>0</v>
      </c>
      <c r="G17" s="177"/>
      <c r="H17" s="177"/>
      <c r="I17" s="177"/>
      <c r="J17" s="177">
        <f>SUM(J12:J16)</f>
        <v>0</v>
      </c>
      <c r="K17" s="177"/>
      <c r="L17" s="177">
        <f>SUM(L12:L16)</f>
        <v>0</v>
      </c>
      <c r="M17" s="179">
        <f>SUM(M12:M16)</f>
        <v>0</v>
      </c>
      <c r="O17" s="68" t="s">
        <v>38</v>
      </c>
      <c r="P17" s="23"/>
      <c r="Q17" s="23"/>
      <c r="R17" s="17"/>
      <c r="S17" s="17"/>
      <c r="T17" s="18"/>
    </row>
    <row r="18" spans="1:20" ht="16.5" customHeight="1" thickBot="1" x14ac:dyDescent="0.35">
      <c r="A18" s="314" t="s">
        <v>494</v>
      </c>
      <c r="B18" s="143"/>
      <c r="C18" s="143"/>
      <c r="D18" s="143"/>
      <c r="E18" s="143"/>
      <c r="F18" s="143"/>
      <c r="G18" s="143"/>
      <c r="H18" s="143"/>
      <c r="I18" s="143"/>
      <c r="J18" s="143"/>
      <c r="K18" s="143"/>
      <c r="L18" s="117"/>
      <c r="M18" s="117"/>
      <c r="O18" s="67"/>
      <c r="P18" s="67"/>
      <c r="Q18" s="8"/>
      <c r="R18" s="7"/>
      <c r="S18" s="7"/>
      <c r="T18" s="12"/>
    </row>
    <row r="19" spans="1:20" ht="63.75" x14ac:dyDescent="0.3">
      <c r="A19" s="379" t="s">
        <v>228</v>
      </c>
      <c r="B19" s="432" t="s">
        <v>31</v>
      </c>
      <c r="C19" s="432" t="s">
        <v>495</v>
      </c>
      <c r="D19" s="432" t="s">
        <v>496</v>
      </c>
      <c r="E19" s="432" t="s">
        <v>170</v>
      </c>
      <c r="F19" s="432" t="s">
        <v>497</v>
      </c>
      <c r="G19" s="432" t="s">
        <v>498</v>
      </c>
      <c r="H19" s="432" t="s">
        <v>499</v>
      </c>
      <c r="I19" s="151" t="s">
        <v>500</v>
      </c>
      <c r="J19" s="151" t="s">
        <v>501</v>
      </c>
      <c r="K19" s="432" t="s">
        <v>234</v>
      </c>
      <c r="L19" s="432" t="s">
        <v>502</v>
      </c>
      <c r="M19" s="433" t="s">
        <v>290</v>
      </c>
    </row>
    <row r="20" spans="1:20" ht="16.5" customHeight="1" x14ac:dyDescent="0.3">
      <c r="A20" s="190">
        <f>COUNT(A$19:$A19)+1</f>
        <v>1</v>
      </c>
      <c r="B20" s="159"/>
      <c r="C20" s="160"/>
      <c r="D20" s="434"/>
      <c r="E20" s="160"/>
      <c r="F20" s="160"/>
      <c r="G20" s="160"/>
      <c r="H20" s="160"/>
      <c r="I20" s="160"/>
      <c r="J20" s="160" t="s">
        <v>0</v>
      </c>
      <c r="K20" s="160"/>
      <c r="L20" s="160"/>
      <c r="M20" s="161">
        <f>C20-K20-L20</f>
        <v>0</v>
      </c>
    </row>
    <row r="21" spans="1:20" ht="16.5" customHeight="1" x14ac:dyDescent="0.3">
      <c r="A21" s="190">
        <f>COUNT(A$19:$A20)+1</f>
        <v>2</v>
      </c>
      <c r="B21" s="159"/>
      <c r="C21" s="160"/>
      <c r="D21" s="434"/>
      <c r="E21" s="160"/>
      <c r="F21" s="160"/>
      <c r="G21" s="160"/>
      <c r="H21" s="160"/>
      <c r="I21" s="160" t="s">
        <v>0</v>
      </c>
      <c r="J21" s="160" t="s">
        <v>0</v>
      </c>
      <c r="K21" s="160"/>
      <c r="L21" s="160"/>
      <c r="M21" s="161">
        <f>C21-K21-L21</f>
        <v>0</v>
      </c>
    </row>
    <row r="22" spans="1:20" ht="16.5" customHeight="1" x14ac:dyDescent="0.3">
      <c r="A22" s="190">
        <f>COUNT(A$19:$A21)+1</f>
        <v>3</v>
      </c>
      <c r="B22" s="159"/>
      <c r="C22" s="160"/>
      <c r="D22" s="434"/>
      <c r="E22" s="160"/>
      <c r="F22" s="160"/>
      <c r="G22" s="160"/>
      <c r="H22" s="160"/>
      <c r="I22" s="160" t="s">
        <v>0</v>
      </c>
      <c r="J22" s="160" t="s">
        <v>0</v>
      </c>
      <c r="K22" s="160"/>
      <c r="L22" s="160"/>
      <c r="M22" s="161">
        <f>C22-K22-L22</f>
        <v>0</v>
      </c>
    </row>
    <row r="23" spans="1:20" ht="16.5" customHeight="1" x14ac:dyDescent="0.3">
      <c r="A23" s="190">
        <f>COUNT(A$19:$A22)+1</f>
        <v>4</v>
      </c>
      <c r="B23" s="159"/>
      <c r="C23" s="160"/>
      <c r="D23" s="434"/>
      <c r="E23" s="160"/>
      <c r="F23" s="160"/>
      <c r="G23" s="160"/>
      <c r="H23" s="160"/>
      <c r="I23" s="160" t="s">
        <v>0</v>
      </c>
      <c r="J23" s="160" t="s">
        <v>0</v>
      </c>
      <c r="K23" s="160"/>
      <c r="L23" s="160"/>
      <c r="M23" s="161">
        <f>C23-K23-L23</f>
        <v>0</v>
      </c>
    </row>
    <row r="24" spans="1:20" ht="16.5" customHeight="1" x14ac:dyDescent="0.3">
      <c r="A24" s="190">
        <f>COUNT(A$19:$A23)+1</f>
        <v>5</v>
      </c>
      <c r="B24" s="159"/>
      <c r="C24" s="160"/>
      <c r="D24" s="434"/>
      <c r="E24" s="160"/>
      <c r="F24" s="160"/>
      <c r="G24" s="160"/>
      <c r="H24" s="160"/>
      <c r="I24" s="160" t="s">
        <v>0</v>
      </c>
      <c r="J24" s="160" t="s">
        <v>0</v>
      </c>
      <c r="K24" s="160"/>
      <c r="L24" s="160"/>
      <c r="M24" s="161">
        <f>C24-K24-L24</f>
        <v>0</v>
      </c>
      <c r="O24" s="435"/>
    </row>
    <row r="25" spans="1:20" ht="16.5" customHeight="1" thickBot="1" x14ac:dyDescent="0.35">
      <c r="A25" s="400" t="s">
        <v>224</v>
      </c>
      <c r="B25" s="399"/>
      <c r="C25" s="177">
        <f>SUM(C20:C24)</f>
        <v>0</v>
      </c>
      <c r="D25" s="177">
        <f>SUM(D20:D24)</f>
        <v>0</v>
      </c>
      <c r="E25" s="177">
        <f>SUM(E20:E24)</f>
        <v>0</v>
      </c>
      <c r="F25" s="177">
        <f>SUM(F20:F24)</f>
        <v>0</v>
      </c>
      <c r="G25" s="177"/>
      <c r="H25" s="177">
        <f>SUM(H20:H24)</f>
        <v>0</v>
      </c>
      <c r="I25" s="177">
        <f>SUM(I20:I24)</f>
        <v>0</v>
      </c>
      <c r="J25" s="177"/>
      <c r="K25" s="177">
        <f>SUM(K20:K24)</f>
        <v>0</v>
      </c>
      <c r="L25" s="177">
        <f>SUM(L20:L24)</f>
        <v>0</v>
      </c>
      <c r="M25" s="179">
        <f>SUM(M20:M24)</f>
        <v>0</v>
      </c>
    </row>
    <row r="26" spans="1:20" ht="16.5" customHeight="1" x14ac:dyDescent="0.3">
      <c r="A26" s="117"/>
      <c r="B26" s="117"/>
      <c r="C26" s="117"/>
      <c r="D26" s="117"/>
      <c r="E26" s="117"/>
      <c r="F26" s="117"/>
      <c r="G26" s="117"/>
      <c r="H26" s="117"/>
      <c r="I26" s="117"/>
      <c r="J26" s="117"/>
      <c r="K26" s="117"/>
      <c r="L26" s="117"/>
      <c r="M26" s="117"/>
    </row>
    <row r="27" spans="1:20" ht="16.5" customHeight="1" thickBot="1" x14ac:dyDescent="0.35">
      <c r="A27" s="121" t="s">
        <v>973</v>
      </c>
      <c r="B27" s="143"/>
      <c r="C27" s="143"/>
      <c r="D27" s="143"/>
      <c r="E27" s="117"/>
      <c r="F27" s="117"/>
      <c r="G27" s="117"/>
      <c r="H27" s="117"/>
      <c r="I27" s="117"/>
      <c r="J27" s="117"/>
      <c r="K27" s="117"/>
      <c r="L27" s="117"/>
      <c r="M27" s="117"/>
    </row>
    <row r="28" spans="1:20" ht="27" x14ac:dyDescent="0.3">
      <c r="A28" s="379" t="s">
        <v>228</v>
      </c>
      <c r="B28" s="378" t="s">
        <v>482</v>
      </c>
      <c r="C28" s="378" t="s">
        <v>483</v>
      </c>
      <c r="D28" s="378" t="s">
        <v>484</v>
      </c>
      <c r="E28" s="378" t="s">
        <v>485</v>
      </c>
      <c r="F28" s="1187" t="s">
        <v>486</v>
      </c>
      <c r="G28" s="1188"/>
      <c r="H28" s="1189" t="s">
        <v>487</v>
      </c>
      <c r="I28" s="1190"/>
      <c r="J28" s="1190"/>
      <c r="K28" s="1190"/>
      <c r="L28" s="1190"/>
      <c r="M28" s="1191"/>
    </row>
    <row r="29" spans="1:20" ht="27" x14ac:dyDescent="0.3">
      <c r="A29" s="377"/>
      <c r="B29" s="376"/>
      <c r="C29" s="376"/>
      <c r="D29" s="376"/>
      <c r="E29" s="376"/>
      <c r="F29" s="419" t="s">
        <v>488</v>
      </c>
      <c r="G29" s="419" t="s">
        <v>489</v>
      </c>
      <c r="H29" s="420" t="s">
        <v>490</v>
      </c>
      <c r="I29" s="420" t="s">
        <v>491</v>
      </c>
      <c r="J29" s="420" t="s">
        <v>492</v>
      </c>
      <c r="K29" s="420" t="s">
        <v>493</v>
      </c>
      <c r="L29" s="420" t="s">
        <v>488</v>
      </c>
      <c r="M29" s="421" t="s">
        <v>489</v>
      </c>
    </row>
    <row r="30" spans="1:20" ht="16.5" customHeight="1" x14ac:dyDescent="0.3">
      <c r="A30" s="190">
        <f>COUNT(A$29:$A29)+1</f>
        <v>1</v>
      </c>
      <c r="B30" s="159"/>
      <c r="C30" s="423"/>
      <c r="D30" s="424"/>
      <c r="E30" s="425"/>
      <c r="F30" s="426"/>
      <c r="G30" s="426"/>
      <c r="H30" s="427"/>
      <c r="I30" s="427"/>
      <c r="J30" s="428">
        <f>IF(I30-H30=0,0,I30-H30+1)</f>
        <v>0</v>
      </c>
      <c r="K30" s="160"/>
      <c r="L30" s="428">
        <f>K30*J30</f>
        <v>0</v>
      </c>
      <c r="M30" s="429" t="str">
        <f>IF(L30=0," ",D30/L30)</f>
        <v xml:space="preserve"> </v>
      </c>
    </row>
    <row r="31" spans="1:20" ht="16.5" customHeight="1" x14ac:dyDescent="0.3">
      <c r="A31" s="190">
        <f>COUNT(A$29:$A30)+1</f>
        <v>2</v>
      </c>
      <c r="B31" s="159"/>
      <c r="C31" s="423"/>
      <c r="D31" s="424"/>
      <c r="E31" s="425"/>
      <c r="F31" s="426"/>
      <c r="G31" s="426"/>
      <c r="H31" s="427"/>
      <c r="I31" s="427"/>
      <c r="J31" s="428">
        <f>IF(I31-H31=0,0,I31-H31+1)</f>
        <v>0</v>
      </c>
      <c r="K31" s="160"/>
      <c r="L31" s="428">
        <f>K31*J31</f>
        <v>0</v>
      </c>
      <c r="M31" s="429" t="str">
        <f>IF(L31=0," ",D31/L31)</f>
        <v xml:space="preserve"> </v>
      </c>
    </row>
    <row r="32" spans="1:20" ht="16.5" customHeight="1" x14ac:dyDescent="0.3">
      <c r="A32" s="190">
        <f>COUNT(A$29:$A31)+1</f>
        <v>3</v>
      </c>
      <c r="B32" s="159"/>
      <c r="C32" s="423"/>
      <c r="D32" s="424"/>
      <c r="E32" s="425"/>
      <c r="F32" s="426"/>
      <c r="G32" s="426"/>
      <c r="H32" s="427"/>
      <c r="I32" s="427"/>
      <c r="J32" s="428">
        <f>IF(I32-H32=0,0,I32-H32+1)</f>
        <v>0</v>
      </c>
      <c r="K32" s="160"/>
      <c r="L32" s="428">
        <f>K32*J32</f>
        <v>0</v>
      </c>
      <c r="M32" s="429" t="str">
        <f>IF(L32=0," ",D32/L32)</f>
        <v xml:space="preserve"> </v>
      </c>
    </row>
    <row r="33" spans="1:13" ht="16.5" customHeight="1" x14ac:dyDescent="0.3">
      <c r="A33" s="190">
        <f>COUNT(A$29:$A32)+1</f>
        <v>4</v>
      </c>
      <c r="B33" s="159"/>
      <c r="C33" s="423"/>
      <c r="D33" s="424"/>
      <c r="E33" s="425"/>
      <c r="F33" s="426"/>
      <c r="G33" s="426"/>
      <c r="H33" s="427"/>
      <c r="I33" s="427"/>
      <c r="J33" s="428">
        <f>IF(I33-H33=0,0,I33-H33+1)</f>
        <v>0</v>
      </c>
      <c r="K33" s="160"/>
      <c r="L33" s="428">
        <f>K33*J33</f>
        <v>0</v>
      </c>
      <c r="M33" s="429" t="str">
        <f>IF(L33=0," ",D33/L33)</f>
        <v xml:space="preserve"> </v>
      </c>
    </row>
    <row r="34" spans="1:13" ht="16.5" customHeight="1" x14ac:dyDescent="0.3">
      <c r="A34" s="190">
        <f>COUNT(A$29:$A33)+1</f>
        <v>5</v>
      </c>
      <c r="B34" s="159"/>
      <c r="C34" s="423"/>
      <c r="D34" s="424"/>
      <c r="E34" s="425"/>
      <c r="F34" s="426"/>
      <c r="G34" s="426"/>
      <c r="H34" s="427"/>
      <c r="I34" s="427"/>
      <c r="J34" s="428">
        <f>IF(I34-H34=0,0,I34-H34+1)</f>
        <v>0</v>
      </c>
      <c r="K34" s="160"/>
      <c r="L34" s="428">
        <f>K34*J34</f>
        <v>0</v>
      </c>
      <c r="M34" s="429" t="str">
        <f>IF(L34=0," ",D34/L34)</f>
        <v xml:space="preserve"> </v>
      </c>
    </row>
    <row r="35" spans="1:13" ht="16.5" customHeight="1" thickBot="1" x14ac:dyDescent="0.35">
      <c r="A35" s="430" t="s">
        <v>224</v>
      </c>
      <c r="B35" s="431"/>
      <c r="C35" s="431"/>
      <c r="D35" s="177">
        <f>SUM(D30:D34)</f>
        <v>0</v>
      </c>
      <c r="E35" s="177"/>
      <c r="F35" s="177">
        <f>SUM(F30:F34)</f>
        <v>0</v>
      </c>
      <c r="G35" s="177"/>
      <c r="H35" s="177"/>
      <c r="I35" s="177"/>
      <c r="J35" s="177">
        <f>SUM(J30:J34)</f>
        <v>0</v>
      </c>
      <c r="K35" s="177"/>
      <c r="L35" s="177">
        <f>SUM(L30:L34)</f>
        <v>0</v>
      </c>
      <c r="M35" s="179">
        <f>SUM(M30:M34)</f>
        <v>0</v>
      </c>
    </row>
    <row r="36" spans="1:13" ht="16.5" customHeight="1" thickBot="1" x14ac:dyDescent="0.35">
      <c r="A36" s="314" t="s">
        <v>494</v>
      </c>
      <c r="B36" s="143"/>
      <c r="C36" s="143"/>
      <c r="D36" s="143"/>
      <c r="E36" s="143"/>
      <c r="F36" s="143"/>
      <c r="G36" s="143"/>
      <c r="H36" s="143"/>
      <c r="I36" s="143"/>
      <c r="J36" s="143"/>
      <c r="K36" s="143"/>
      <c r="L36" s="117"/>
      <c r="M36" s="117"/>
    </row>
    <row r="37" spans="1:13" ht="63.75" x14ac:dyDescent="0.3">
      <c r="A37" s="379" t="s">
        <v>228</v>
      </c>
      <c r="B37" s="432" t="s">
        <v>31</v>
      </c>
      <c r="C37" s="432" t="s">
        <v>495</v>
      </c>
      <c r="D37" s="432" t="s">
        <v>496</v>
      </c>
      <c r="E37" s="432" t="s">
        <v>170</v>
      </c>
      <c r="F37" s="432" t="s">
        <v>497</v>
      </c>
      <c r="G37" s="432" t="s">
        <v>498</v>
      </c>
      <c r="H37" s="432" t="s">
        <v>499</v>
      </c>
      <c r="I37" s="151" t="s">
        <v>500</v>
      </c>
      <c r="J37" s="151" t="s">
        <v>501</v>
      </c>
      <c r="K37" s="432" t="s">
        <v>234</v>
      </c>
      <c r="L37" s="432" t="s">
        <v>502</v>
      </c>
      <c r="M37" s="433" t="s">
        <v>290</v>
      </c>
    </row>
    <row r="38" spans="1:13" ht="16.5" customHeight="1" x14ac:dyDescent="0.3">
      <c r="A38" s="190">
        <f>COUNT(A$37:$A37)+1</f>
        <v>1</v>
      </c>
      <c r="B38" s="159"/>
      <c r="C38" s="160"/>
      <c r="D38" s="434"/>
      <c r="E38" s="160"/>
      <c r="F38" s="160"/>
      <c r="G38" s="160"/>
      <c r="H38" s="160"/>
      <c r="I38" s="160"/>
      <c r="J38" s="160" t="s">
        <v>0</v>
      </c>
      <c r="K38" s="160"/>
      <c r="L38" s="160"/>
      <c r="M38" s="161">
        <f>C38-K38-L38</f>
        <v>0</v>
      </c>
    </row>
    <row r="39" spans="1:13" ht="16.5" customHeight="1" x14ac:dyDescent="0.3">
      <c r="A39" s="190">
        <f>COUNT(A$37:$A38)+1</f>
        <v>2</v>
      </c>
      <c r="B39" s="159"/>
      <c r="C39" s="160"/>
      <c r="D39" s="434"/>
      <c r="E39" s="160"/>
      <c r="F39" s="160"/>
      <c r="G39" s="160"/>
      <c r="H39" s="160"/>
      <c r="I39" s="160" t="s">
        <v>0</v>
      </c>
      <c r="J39" s="160" t="s">
        <v>0</v>
      </c>
      <c r="K39" s="160"/>
      <c r="L39" s="160"/>
      <c r="M39" s="161">
        <f>C39-K39-L39</f>
        <v>0</v>
      </c>
    </row>
    <row r="40" spans="1:13" ht="16.5" customHeight="1" x14ac:dyDescent="0.3">
      <c r="A40" s="190">
        <f>COUNT(A$37:$A39)+1</f>
        <v>3</v>
      </c>
      <c r="B40" s="159"/>
      <c r="C40" s="160"/>
      <c r="D40" s="434"/>
      <c r="E40" s="160"/>
      <c r="F40" s="160"/>
      <c r="G40" s="160"/>
      <c r="H40" s="160"/>
      <c r="I40" s="160" t="s">
        <v>0</v>
      </c>
      <c r="J40" s="160" t="s">
        <v>0</v>
      </c>
      <c r="K40" s="160"/>
      <c r="L40" s="160"/>
      <c r="M40" s="161">
        <f>C40-K40-L40</f>
        <v>0</v>
      </c>
    </row>
    <row r="41" spans="1:13" ht="16.5" customHeight="1" x14ac:dyDescent="0.3">
      <c r="A41" s="190">
        <f>COUNT(A$37:$A40)+1</f>
        <v>4</v>
      </c>
      <c r="B41" s="159"/>
      <c r="C41" s="160"/>
      <c r="D41" s="434"/>
      <c r="E41" s="160"/>
      <c r="F41" s="160"/>
      <c r="G41" s="160"/>
      <c r="H41" s="160"/>
      <c r="I41" s="160" t="s">
        <v>0</v>
      </c>
      <c r="J41" s="160" t="s">
        <v>0</v>
      </c>
      <c r="K41" s="160"/>
      <c r="L41" s="160"/>
      <c r="M41" s="161">
        <f>C41-K41-L41</f>
        <v>0</v>
      </c>
    </row>
    <row r="42" spans="1:13" ht="16.5" customHeight="1" x14ac:dyDescent="0.3">
      <c r="A42" s="190">
        <f>COUNT(A$37:$A41)+1</f>
        <v>5</v>
      </c>
      <c r="B42" s="159"/>
      <c r="C42" s="160"/>
      <c r="D42" s="434"/>
      <c r="E42" s="160"/>
      <c r="F42" s="160"/>
      <c r="G42" s="160"/>
      <c r="H42" s="160"/>
      <c r="I42" s="160" t="s">
        <v>0</v>
      </c>
      <c r="J42" s="160" t="s">
        <v>0</v>
      </c>
      <c r="K42" s="160"/>
      <c r="L42" s="160"/>
      <c r="M42" s="161">
        <f>C42-K42-L42</f>
        <v>0</v>
      </c>
    </row>
    <row r="43" spans="1:13" ht="16.5" customHeight="1" thickBot="1" x14ac:dyDescent="0.35">
      <c r="A43" s="400" t="s">
        <v>224</v>
      </c>
      <c r="B43" s="399"/>
      <c r="C43" s="177">
        <f>SUM(C38:C42)</f>
        <v>0</v>
      </c>
      <c r="D43" s="177">
        <f>SUM(D38:D42)</f>
        <v>0</v>
      </c>
      <c r="E43" s="177">
        <f>SUM(E38:E42)</f>
        <v>0</v>
      </c>
      <c r="F43" s="177">
        <f>SUM(F38:F42)</f>
        <v>0</v>
      </c>
      <c r="G43" s="177"/>
      <c r="H43" s="177">
        <f>SUM(H38:H42)</f>
        <v>0</v>
      </c>
      <c r="I43" s="177">
        <f>SUM(I38:I42)</f>
        <v>0</v>
      </c>
      <c r="J43" s="177"/>
      <c r="K43" s="177">
        <f>SUM(K38:K42)</f>
        <v>0</v>
      </c>
      <c r="L43" s="177">
        <f>SUM(L38:L42)</f>
        <v>0</v>
      </c>
      <c r="M43" s="179">
        <f>SUM(M38:M42)</f>
        <v>0</v>
      </c>
    </row>
    <row r="44" spans="1:13" ht="16.5" customHeight="1" x14ac:dyDescent="0.3">
      <c r="A44" s="117"/>
      <c r="B44" s="117"/>
      <c r="C44" s="117"/>
      <c r="D44" s="117"/>
      <c r="E44" s="117"/>
      <c r="F44" s="117"/>
      <c r="G44" s="117"/>
      <c r="H44" s="117"/>
      <c r="I44" s="117"/>
      <c r="J44" s="117"/>
      <c r="K44" s="117"/>
      <c r="L44" s="117"/>
      <c r="M44" s="117"/>
    </row>
    <row r="45" spans="1:13" ht="16.5" customHeight="1" thickBot="1" x14ac:dyDescent="0.35">
      <c r="A45" s="121" t="s">
        <v>974</v>
      </c>
      <c r="B45" s="143"/>
      <c r="C45" s="143"/>
      <c r="D45" s="143"/>
      <c r="E45" s="117"/>
      <c r="F45" s="117"/>
      <c r="G45" s="117"/>
      <c r="H45" s="117"/>
      <c r="I45" s="117"/>
      <c r="J45" s="117"/>
      <c r="K45" s="117"/>
      <c r="L45" s="117"/>
      <c r="M45" s="117"/>
    </row>
    <row r="46" spans="1:13" ht="27" x14ac:dyDescent="0.3">
      <c r="A46" s="379" t="s">
        <v>228</v>
      </c>
      <c r="B46" s="378" t="s">
        <v>482</v>
      </c>
      <c r="C46" s="378" t="s">
        <v>483</v>
      </c>
      <c r="D46" s="378" t="s">
        <v>484</v>
      </c>
      <c r="E46" s="378" t="s">
        <v>485</v>
      </c>
      <c r="F46" s="1187" t="s">
        <v>486</v>
      </c>
      <c r="G46" s="1188"/>
      <c r="H46" s="1189" t="s">
        <v>487</v>
      </c>
      <c r="I46" s="1190"/>
      <c r="J46" s="1190"/>
      <c r="K46" s="1190"/>
      <c r="L46" s="1190"/>
      <c r="M46" s="1191"/>
    </row>
    <row r="47" spans="1:13" ht="27" x14ac:dyDescent="0.3">
      <c r="A47" s="377"/>
      <c r="B47" s="376"/>
      <c r="C47" s="376"/>
      <c r="D47" s="376"/>
      <c r="E47" s="376"/>
      <c r="F47" s="419" t="s">
        <v>488</v>
      </c>
      <c r="G47" s="419" t="s">
        <v>489</v>
      </c>
      <c r="H47" s="420" t="s">
        <v>490</v>
      </c>
      <c r="I47" s="420" t="s">
        <v>491</v>
      </c>
      <c r="J47" s="420" t="s">
        <v>492</v>
      </c>
      <c r="K47" s="420" t="s">
        <v>493</v>
      </c>
      <c r="L47" s="420" t="s">
        <v>488</v>
      </c>
      <c r="M47" s="421" t="s">
        <v>489</v>
      </c>
    </row>
    <row r="48" spans="1:13" ht="16.5" customHeight="1" x14ac:dyDescent="0.3">
      <c r="A48" s="190">
        <f>COUNT(A$47:$A47)+1</f>
        <v>1</v>
      </c>
      <c r="B48" s="159"/>
      <c r="C48" s="423"/>
      <c r="D48" s="424"/>
      <c r="E48" s="425"/>
      <c r="F48" s="426"/>
      <c r="G48" s="426"/>
      <c r="H48" s="427"/>
      <c r="I48" s="427"/>
      <c r="J48" s="428">
        <f>IF(I48-H48=0,0,I48-H48+1)</f>
        <v>0</v>
      </c>
      <c r="K48" s="160"/>
      <c r="L48" s="428">
        <f>K48*J48</f>
        <v>0</v>
      </c>
      <c r="M48" s="429" t="str">
        <f>IF(L48=0," ",D48/L48)</f>
        <v xml:space="preserve"> </v>
      </c>
    </row>
    <row r="49" spans="1:13" ht="16.5" customHeight="1" x14ac:dyDescent="0.3">
      <c r="A49" s="190">
        <f>COUNT(A$47:$A48)+1</f>
        <v>2</v>
      </c>
      <c r="B49" s="159"/>
      <c r="C49" s="423"/>
      <c r="D49" s="424"/>
      <c r="E49" s="425"/>
      <c r="F49" s="426"/>
      <c r="G49" s="426"/>
      <c r="H49" s="427"/>
      <c r="I49" s="427"/>
      <c r="J49" s="428">
        <f>IF(I49-H49=0,0,I49-H49+1)</f>
        <v>0</v>
      </c>
      <c r="K49" s="160"/>
      <c r="L49" s="428">
        <f>K49*J49</f>
        <v>0</v>
      </c>
      <c r="M49" s="429" t="str">
        <f>IF(L49=0," ",D49/L49)</f>
        <v xml:space="preserve"> </v>
      </c>
    </row>
    <row r="50" spans="1:13" ht="16.5" customHeight="1" x14ac:dyDescent="0.3">
      <c r="A50" s="190">
        <f>COUNT(A$47:$A49)+1</f>
        <v>3</v>
      </c>
      <c r="B50" s="159"/>
      <c r="C50" s="423"/>
      <c r="D50" s="424"/>
      <c r="E50" s="425"/>
      <c r="F50" s="426"/>
      <c r="G50" s="426"/>
      <c r="H50" s="427"/>
      <c r="I50" s="427"/>
      <c r="J50" s="428">
        <f>IF(I50-H50=0,0,I50-H50+1)</f>
        <v>0</v>
      </c>
      <c r="K50" s="160"/>
      <c r="L50" s="428">
        <f>K50*J50</f>
        <v>0</v>
      </c>
      <c r="M50" s="429" t="str">
        <f>IF(L50=0," ",D50/L50)</f>
        <v xml:space="preserve"> </v>
      </c>
    </row>
    <row r="51" spans="1:13" ht="16.5" customHeight="1" x14ac:dyDescent="0.3">
      <c r="A51" s="190">
        <f>COUNT(A$47:$A50)+1</f>
        <v>4</v>
      </c>
      <c r="B51" s="159"/>
      <c r="C51" s="423"/>
      <c r="D51" s="424"/>
      <c r="E51" s="425"/>
      <c r="F51" s="426"/>
      <c r="G51" s="426"/>
      <c r="H51" s="427"/>
      <c r="I51" s="427"/>
      <c r="J51" s="428">
        <f>IF(I51-H51=0,0,I51-H51+1)</f>
        <v>0</v>
      </c>
      <c r="K51" s="160"/>
      <c r="L51" s="428">
        <f>K51*J51</f>
        <v>0</v>
      </c>
      <c r="M51" s="429" t="str">
        <f>IF(L51=0," ",D51/L51)</f>
        <v xml:space="preserve"> </v>
      </c>
    </row>
    <row r="52" spans="1:13" ht="16.5" customHeight="1" x14ac:dyDescent="0.3">
      <c r="A52" s="190">
        <f>COUNT(A$47:$A51)+1</f>
        <v>5</v>
      </c>
      <c r="B52" s="159"/>
      <c r="C52" s="423"/>
      <c r="D52" s="424"/>
      <c r="E52" s="425"/>
      <c r="F52" s="426"/>
      <c r="G52" s="426"/>
      <c r="H52" s="427"/>
      <c r="I52" s="427"/>
      <c r="J52" s="428">
        <f>IF(I52-H52=0,0,I52-H52+1)</f>
        <v>0</v>
      </c>
      <c r="K52" s="160"/>
      <c r="L52" s="428">
        <f>K52*J52</f>
        <v>0</v>
      </c>
      <c r="M52" s="429" t="str">
        <f>IF(L52=0," ",D52/L52)</f>
        <v xml:space="preserve"> </v>
      </c>
    </row>
    <row r="53" spans="1:13" ht="16.5" customHeight="1" thickBot="1" x14ac:dyDescent="0.35">
      <c r="A53" s="430" t="s">
        <v>224</v>
      </c>
      <c r="B53" s="431"/>
      <c r="C53" s="431"/>
      <c r="D53" s="177">
        <f>SUM(D48:D52)</f>
        <v>0</v>
      </c>
      <c r="E53" s="177"/>
      <c r="F53" s="177">
        <f>SUM(F48:F52)</f>
        <v>0</v>
      </c>
      <c r="G53" s="177"/>
      <c r="H53" s="177"/>
      <c r="I53" s="177"/>
      <c r="J53" s="177">
        <f>SUM(J48:J52)</f>
        <v>0</v>
      </c>
      <c r="K53" s="177"/>
      <c r="L53" s="177">
        <f>SUM(L48:L52)</f>
        <v>0</v>
      </c>
      <c r="M53" s="179">
        <f>SUM(M48:M52)</f>
        <v>0</v>
      </c>
    </row>
    <row r="54" spans="1:13" ht="16.5" customHeight="1" thickBot="1" x14ac:dyDescent="0.35">
      <c r="A54" s="314" t="s">
        <v>494</v>
      </c>
      <c r="B54" s="143"/>
      <c r="C54" s="143"/>
      <c r="D54" s="143"/>
      <c r="E54" s="143"/>
      <c r="F54" s="143"/>
      <c r="G54" s="143"/>
      <c r="H54" s="143"/>
      <c r="I54" s="143"/>
      <c r="J54" s="143"/>
      <c r="K54" s="143"/>
      <c r="L54" s="117"/>
      <c r="M54" s="117"/>
    </row>
    <row r="55" spans="1:13" ht="63.75" x14ac:dyDescent="0.3">
      <c r="A55" s="379" t="s">
        <v>228</v>
      </c>
      <c r="B55" s="432" t="s">
        <v>31</v>
      </c>
      <c r="C55" s="432" t="s">
        <v>495</v>
      </c>
      <c r="D55" s="432" t="s">
        <v>496</v>
      </c>
      <c r="E55" s="432" t="s">
        <v>170</v>
      </c>
      <c r="F55" s="432" t="s">
        <v>497</v>
      </c>
      <c r="G55" s="432" t="s">
        <v>498</v>
      </c>
      <c r="H55" s="432" t="s">
        <v>499</v>
      </c>
      <c r="I55" s="151" t="s">
        <v>500</v>
      </c>
      <c r="J55" s="151" t="s">
        <v>501</v>
      </c>
      <c r="K55" s="432" t="s">
        <v>234</v>
      </c>
      <c r="L55" s="432" t="s">
        <v>502</v>
      </c>
      <c r="M55" s="433" t="s">
        <v>290</v>
      </c>
    </row>
    <row r="56" spans="1:13" ht="16.5" customHeight="1" x14ac:dyDescent="0.3">
      <c r="A56" s="190">
        <f>COUNT(A$55:$A55)+1</f>
        <v>1</v>
      </c>
      <c r="B56" s="159"/>
      <c r="C56" s="160"/>
      <c r="D56" s="434"/>
      <c r="E56" s="160"/>
      <c r="F56" s="160"/>
      <c r="G56" s="160"/>
      <c r="H56" s="160"/>
      <c r="I56" s="160"/>
      <c r="J56" s="160" t="s">
        <v>0</v>
      </c>
      <c r="K56" s="160"/>
      <c r="L56" s="160"/>
      <c r="M56" s="161">
        <f>C56-K56-L56</f>
        <v>0</v>
      </c>
    </row>
    <row r="57" spans="1:13" ht="16.5" customHeight="1" x14ac:dyDescent="0.3">
      <c r="A57" s="190">
        <f>COUNT(A$55:$A56)+1</f>
        <v>2</v>
      </c>
      <c r="B57" s="159"/>
      <c r="C57" s="160"/>
      <c r="D57" s="434"/>
      <c r="E57" s="160"/>
      <c r="F57" s="160"/>
      <c r="G57" s="160"/>
      <c r="H57" s="160"/>
      <c r="I57" s="160" t="s">
        <v>0</v>
      </c>
      <c r="J57" s="160" t="s">
        <v>0</v>
      </c>
      <c r="K57" s="160"/>
      <c r="L57" s="160"/>
      <c r="M57" s="161">
        <f>C57-K57-L57</f>
        <v>0</v>
      </c>
    </row>
    <row r="58" spans="1:13" ht="16.5" customHeight="1" x14ac:dyDescent="0.3">
      <c r="A58" s="190">
        <f>COUNT(A$55:$A57)+1</f>
        <v>3</v>
      </c>
      <c r="B58" s="159"/>
      <c r="C58" s="160"/>
      <c r="D58" s="434"/>
      <c r="E58" s="160"/>
      <c r="F58" s="160"/>
      <c r="G58" s="160"/>
      <c r="H58" s="160"/>
      <c r="I58" s="160" t="s">
        <v>0</v>
      </c>
      <c r="J58" s="160" t="s">
        <v>0</v>
      </c>
      <c r="K58" s="160"/>
      <c r="L58" s="160"/>
      <c r="M58" s="161">
        <f>C58-K58-L58</f>
        <v>0</v>
      </c>
    </row>
    <row r="59" spans="1:13" ht="16.5" customHeight="1" x14ac:dyDescent="0.3">
      <c r="A59" s="190">
        <f>COUNT(A$55:$A58)+1</f>
        <v>4</v>
      </c>
      <c r="B59" s="159"/>
      <c r="C59" s="160"/>
      <c r="D59" s="434"/>
      <c r="E59" s="160"/>
      <c r="F59" s="160"/>
      <c r="G59" s="160"/>
      <c r="H59" s="160"/>
      <c r="I59" s="160" t="s">
        <v>0</v>
      </c>
      <c r="J59" s="160" t="s">
        <v>0</v>
      </c>
      <c r="K59" s="160"/>
      <c r="L59" s="160"/>
      <c r="M59" s="161">
        <f>C59-K59-L59</f>
        <v>0</v>
      </c>
    </row>
    <row r="60" spans="1:13" ht="16.5" customHeight="1" x14ac:dyDescent="0.3">
      <c r="A60" s="190">
        <f>COUNT(A$55:$A59)+1</f>
        <v>5</v>
      </c>
      <c r="B60" s="159"/>
      <c r="C60" s="160"/>
      <c r="D60" s="434"/>
      <c r="E60" s="160"/>
      <c r="F60" s="160"/>
      <c r="G60" s="160"/>
      <c r="H60" s="160"/>
      <c r="I60" s="160" t="s">
        <v>0</v>
      </c>
      <c r="J60" s="160" t="s">
        <v>0</v>
      </c>
      <c r="K60" s="160"/>
      <c r="L60" s="160"/>
      <c r="M60" s="161">
        <f>C60-K60-L60</f>
        <v>0</v>
      </c>
    </row>
    <row r="61" spans="1:13" ht="16.5" customHeight="1" thickBot="1" x14ac:dyDescent="0.35">
      <c r="A61" s="400" t="s">
        <v>224</v>
      </c>
      <c r="B61" s="399"/>
      <c r="C61" s="177">
        <f>SUM(C56:C60)</f>
        <v>0</v>
      </c>
      <c r="D61" s="177">
        <f>SUM(D56:D60)</f>
        <v>0</v>
      </c>
      <c r="E61" s="177">
        <f>SUM(E56:E60)</f>
        <v>0</v>
      </c>
      <c r="F61" s="177">
        <f>SUM(F56:F60)</f>
        <v>0</v>
      </c>
      <c r="G61" s="177"/>
      <c r="H61" s="177">
        <f>SUM(H56:H60)</f>
        <v>0</v>
      </c>
      <c r="I61" s="177">
        <f>SUM(I56:I60)</f>
        <v>0</v>
      </c>
      <c r="J61" s="177"/>
      <c r="K61" s="177">
        <f>SUM(K56:K60)</f>
        <v>0</v>
      </c>
      <c r="L61" s="177">
        <f>SUM(L56:L60)</f>
        <v>0</v>
      </c>
      <c r="M61" s="179">
        <f>SUM(M56:M60)</f>
        <v>0</v>
      </c>
    </row>
    <row r="62" spans="1:13" ht="16.5" customHeight="1" x14ac:dyDescent="0.3">
      <c r="A62" s="283"/>
      <c r="B62" s="283"/>
      <c r="C62" s="462"/>
      <c r="D62" s="462"/>
      <c r="E62" s="462"/>
      <c r="F62" s="462"/>
      <c r="G62" s="462"/>
      <c r="H62" s="462"/>
      <c r="I62" s="462"/>
      <c r="J62" s="462"/>
      <c r="K62" s="462"/>
      <c r="L62" s="462"/>
      <c r="M62" s="462"/>
    </row>
    <row r="63" spans="1:13" ht="16.5" customHeight="1" thickBot="1" x14ac:dyDescent="0.35">
      <c r="A63" s="121" t="s">
        <v>975</v>
      </c>
      <c r="B63" s="143"/>
      <c r="C63" s="143"/>
      <c r="D63" s="143"/>
      <c r="E63" s="117"/>
      <c r="F63" s="117"/>
      <c r="G63" s="117"/>
      <c r="H63" s="117"/>
      <c r="I63" s="117"/>
      <c r="J63" s="117"/>
      <c r="K63" s="117"/>
      <c r="L63" s="117"/>
      <c r="M63" s="117"/>
    </row>
    <row r="64" spans="1:13" ht="27" x14ac:dyDescent="0.3">
      <c r="A64" s="379" t="s">
        <v>228</v>
      </c>
      <c r="B64" s="378" t="s">
        <v>482</v>
      </c>
      <c r="C64" s="378" t="s">
        <v>483</v>
      </c>
      <c r="D64" s="378" t="s">
        <v>484</v>
      </c>
      <c r="E64" s="378" t="s">
        <v>485</v>
      </c>
      <c r="F64" s="1187" t="s">
        <v>486</v>
      </c>
      <c r="G64" s="1188"/>
      <c r="H64" s="1189" t="s">
        <v>487</v>
      </c>
      <c r="I64" s="1190"/>
      <c r="J64" s="1190"/>
      <c r="K64" s="1190"/>
      <c r="L64" s="1190"/>
      <c r="M64" s="1191"/>
    </row>
    <row r="65" spans="1:13" ht="27" x14ac:dyDescent="0.3">
      <c r="A65" s="377"/>
      <c r="B65" s="376"/>
      <c r="C65" s="376"/>
      <c r="D65" s="376"/>
      <c r="E65" s="376"/>
      <c r="F65" s="419" t="s">
        <v>488</v>
      </c>
      <c r="G65" s="419" t="s">
        <v>489</v>
      </c>
      <c r="H65" s="420" t="s">
        <v>490</v>
      </c>
      <c r="I65" s="420" t="s">
        <v>491</v>
      </c>
      <c r="J65" s="420" t="s">
        <v>492</v>
      </c>
      <c r="K65" s="420" t="s">
        <v>493</v>
      </c>
      <c r="L65" s="420" t="s">
        <v>488</v>
      </c>
      <c r="M65" s="421" t="s">
        <v>489</v>
      </c>
    </row>
    <row r="66" spans="1:13" ht="16.5" customHeight="1" x14ac:dyDescent="0.3">
      <c r="A66" s="190">
        <f>COUNT(A$65:$A65)+1</f>
        <v>1</v>
      </c>
      <c r="B66" s="159"/>
      <c r="C66" s="423"/>
      <c r="D66" s="424"/>
      <c r="E66" s="425"/>
      <c r="F66" s="426"/>
      <c r="G66" s="426"/>
      <c r="H66" s="427"/>
      <c r="I66" s="427"/>
      <c r="J66" s="428">
        <f>IF(I66-H66=0,0,I66-H66+1)</f>
        <v>0</v>
      </c>
      <c r="K66" s="160"/>
      <c r="L66" s="428">
        <f>K66*J66</f>
        <v>0</v>
      </c>
      <c r="M66" s="429" t="str">
        <f>IF(L66=0," ",D66/L66)</f>
        <v xml:space="preserve"> </v>
      </c>
    </row>
    <row r="67" spans="1:13" ht="16.5" customHeight="1" x14ac:dyDescent="0.3">
      <c r="A67" s="190">
        <f>COUNT(A$65:$A66)+1</f>
        <v>2</v>
      </c>
      <c r="B67" s="159"/>
      <c r="C67" s="423"/>
      <c r="D67" s="424"/>
      <c r="E67" s="425"/>
      <c r="F67" s="426"/>
      <c r="G67" s="426"/>
      <c r="H67" s="427"/>
      <c r="I67" s="427"/>
      <c r="J67" s="428">
        <f>IF(I67-H67=0,0,I67-H67+1)</f>
        <v>0</v>
      </c>
      <c r="K67" s="160"/>
      <c r="L67" s="428">
        <f>K67*J67</f>
        <v>0</v>
      </c>
      <c r="M67" s="429" t="str">
        <f>IF(L67=0," ",D67/L67)</f>
        <v xml:space="preserve"> </v>
      </c>
    </row>
    <row r="68" spans="1:13" ht="16.5" customHeight="1" x14ac:dyDescent="0.3">
      <c r="A68" s="190">
        <f>COUNT(A$65:$A67)+1</f>
        <v>3</v>
      </c>
      <c r="B68" s="159"/>
      <c r="C68" s="423"/>
      <c r="D68" s="424"/>
      <c r="E68" s="425"/>
      <c r="F68" s="426"/>
      <c r="G68" s="426"/>
      <c r="H68" s="427"/>
      <c r="I68" s="427"/>
      <c r="J68" s="428">
        <f>IF(I68-H68=0,0,I68-H68+1)</f>
        <v>0</v>
      </c>
      <c r="K68" s="160"/>
      <c r="L68" s="428">
        <f>K68*J68</f>
        <v>0</v>
      </c>
      <c r="M68" s="429" t="str">
        <f>IF(L68=0," ",D68/L68)</f>
        <v xml:space="preserve"> </v>
      </c>
    </row>
    <row r="69" spans="1:13" ht="16.5" customHeight="1" x14ac:dyDescent="0.3">
      <c r="A69" s="190">
        <f>COUNT(A$65:$A68)+1</f>
        <v>4</v>
      </c>
      <c r="B69" s="159"/>
      <c r="C69" s="423"/>
      <c r="D69" s="424"/>
      <c r="E69" s="425"/>
      <c r="F69" s="426"/>
      <c r="G69" s="426"/>
      <c r="H69" s="427"/>
      <c r="I69" s="427"/>
      <c r="J69" s="428">
        <f>IF(I69-H69=0,0,I69-H69+1)</f>
        <v>0</v>
      </c>
      <c r="K69" s="160"/>
      <c r="L69" s="428">
        <f>K69*J69</f>
        <v>0</v>
      </c>
      <c r="M69" s="429" t="str">
        <f>IF(L69=0," ",D69/L69)</f>
        <v xml:space="preserve"> </v>
      </c>
    </row>
    <row r="70" spans="1:13" ht="16.5" customHeight="1" x14ac:dyDescent="0.3">
      <c r="A70" s="190">
        <f>COUNT(A$65:$A69)+1</f>
        <v>5</v>
      </c>
      <c r="B70" s="159"/>
      <c r="C70" s="423"/>
      <c r="D70" s="424"/>
      <c r="E70" s="425"/>
      <c r="F70" s="426"/>
      <c r="G70" s="426"/>
      <c r="H70" s="427"/>
      <c r="I70" s="427"/>
      <c r="J70" s="428">
        <f>IF(I70-H70=0,0,I70-H70+1)</f>
        <v>0</v>
      </c>
      <c r="K70" s="160"/>
      <c r="L70" s="428">
        <f>K70*J70</f>
        <v>0</v>
      </c>
      <c r="M70" s="429" t="str">
        <f>IF(L70=0," ",D70/L70)</f>
        <v xml:space="preserve"> </v>
      </c>
    </row>
    <row r="71" spans="1:13" ht="16.5" customHeight="1" thickBot="1" x14ac:dyDescent="0.35">
      <c r="A71" s="430" t="s">
        <v>224</v>
      </c>
      <c r="B71" s="431"/>
      <c r="C71" s="431"/>
      <c r="D71" s="177">
        <f>SUM(D66:D70)</f>
        <v>0</v>
      </c>
      <c r="E71" s="177"/>
      <c r="F71" s="177">
        <f>SUM(F66:F70)</f>
        <v>0</v>
      </c>
      <c r="G71" s="177"/>
      <c r="H71" s="177"/>
      <c r="I71" s="177"/>
      <c r="J71" s="177">
        <f>SUM(J66:J70)</f>
        <v>0</v>
      </c>
      <c r="K71" s="177"/>
      <c r="L71" s="177">
        <f>SUM(L66:L70)</f>
        <v>0</v>
      </c>
      <c r="M71" s="179">
        <f>SUM(M66:M70)</f>
        <v>0</v>
      </c>
    </row>
    <row r="72" spans="1:13" ht="16.5" customHeight="1" thickBot="1" x14ac:dyDescent="0.35">
      <c r="A72" s="314" t="s">
        <v>494</v>
      </c>
      <c r="B72" s="143"/>
      <c r="C72" s="143"/>
      <c r="D72" s="143"/>
      <c r="E72" s="143"/>
      <c r="F72" s="143"/>
      <c r="G72" s="143"/>
      <c r="H72" s="143"/>
      <c r="I72" s="143"/>
      <c r="J72" s="143"/>
      <c r="K72" s="143"/>
      <c r="L72" s="117"/>
      <c r="M72" s="117"/>
    </row>
    <row r="73" spans="1:13" ht="63.75" x14ac:dyDescent="0.3">
      <c r="A73" s="379" t="s">
        <v>228</v>
      </c>
      <c r="B73" s="432" t="s">
        <v>31</v>
      </c>
      <c r="C73" s="432" t="s">
        <v>495</v>
      </c>
      <c r="D73" s="432" t="s">
        <v>496</v>
      </c>
      <c r="E73" s="432" t="s">
        <v>170</v>
      </c>
      <c r="F73" s="432" t="s">
        <v>497</v>
      </c>
      <c r="G73" s="432" t="s">
        <v>498</v>
      </c>
      <c r="H73" s="432" t="s">
        <v>499</v>
      </c>
      <c r="I73" s="151" t="s">
        <v>500</v>
      </c>
      <c r="J73" s="151" t="s">
        <v>501</v>
      </c>
      <c r="K73" s="432" t="s">
        <v>234</v>
      </c>
      <c r="L73" s="432" t="s">
        <v>502</v>
      </c>
      <c r="M73" s="433" t="s">
        <v>290</v>
      </c>
    </row>
    <row r="74" spans="1:13" ht="16.5" customHeight="1" x14ac:dyDescent="0.3">
      <c r="A74" s="190">
        <f>COUNT(A$73:$A73)+1</f>
        <v>1</v>
      </c>
      <c r="B74" s="159"/>
      <c r="C74" s="160"/>
      <c r="D74" s="434"/>
      <c r="E74" s="160"/>
      <c r="F74" s="160"/>
      <c r="G74" s="160"/>
      <c r="H74" s="160"/>
      <c r="I74" s="160"/>
      <c r="J74" s="160" t="s">
        <v>0</v>
      </c>
      <c r="K74" s="160"/>
      <c r="L74" s="160"/>
      <c r="M74" s="161">
        <f>C74-K74-L74</f>
        <v>0</v>
      </c>
    </row>
    <row r="75" spans="1:13" ht="16.5" customHeight="1" x14ac:dyDescent="0.3">
      <c r="A75" s="190">
        <f>COUNT(A$73:$A74)+1</f>
        <v>2</v>
      </c>
      <c r="B75" s="159"/>
      <c r="C75" s="160"/>
      <c r="D75" s="434"/>
      <c r="E75" s="160"/>
      <c r="F75" s="160"/>
      <c r="G75" s="160"/>
      <c r="H75" s="160"/>
      <c r="I75" s="160" t="s">
        <v>0</v>
      </c>
      <c r="J75" s="160" t="s">
        <v>0</v>
      </c>
      <c r="K75" s="160"/>
      <c r="L75" s="160"/>
      <c r="M75" s="161">
        <f>C75-K75-L75</f>
        <v>0</v>
      </c>
    </row>
    <row r="76" spans="1:13" ht="16.5" customHeight="1" x14ac:dyDescent="0.3">
      <c r="A76" s="190">
        <f>COUNT(A$73:$A75)+1</f>
        <v>3</v>
      </c>
      <c r="B76" s="159"/>
      <c r="C76" s="160"/>
      <c r="D76" s="434"/>
      <c r="E76" s="160"/>
      <c r="F76" s="160"/>
      <c r="G76" s="160"/>
      <c r="H76" s="160"/>
      <c r="I76" s="160" t="s">
        <v>0</v>
      </c>
      <c r="J76" s="160" t="s">
        <v>0</v>
      </c>
      <c r="K76" s="160"/>
      <c r="L76" s="160"/>
      <c r="M76" s="161">
        <f>C76-K76-L76</f>
        <v>0</v>
      </c>
    </row>
    <row r="77" spans="1:13" ht="16.5" customHeight="1" x14ac:dyDescent="0.3">
      <c r="A77" s="190">
        <f>COUNT(A$73:$A76)+1</f>
        <v>4</v>
      </c>
      <c r="B77" s="159"/>
      <c r="C77" s="160"/>
      <c r="D77" s="434"/>
      <c r="E77" s="160"/>
      <c r="F77" s="160"/>
      <c r="G77" s="160"/>
      <c r="H77" s="160"/>
      <c r="I77" s="160" t="s">
        <v>0</v>
      </c>
      <c r="J77" s="160" t="s">
        <v>0</v>
      </c>
      <c r="K77" s="160"/>
      <c r="L77" s="160"/>
      <c r="M77" s="161">
        <f>C77-K77-L77</f>
        <v>0</v>
      </c>
    </row>
    <row r="78" spans="1:13" ht="16.5" customHeight="1" x14ac:dyDescent="0.3">
      <c r="A78" s="190">
        <f>COUNT(A$73:$A77)+1</f>
        <v>5</v>
      </c>
      <c r="B78" s="159"/>
      <c r="C78" s="160"/>
      <c r="D78" s="434"/>
      <c r="E78" s="160"/>
      <c r="F78" s="160"/>
      <c r="G78" s="160"/>
      <c r="H78" s="160"/>
      <c r="I78" s="160" t="s">
        <v>0</v>
      </c>
      <c r="J78" s="160" t="s">
        <v>0</v>
      </c>
      <c r="K78" s="160"/>
      <c r="L78" s="160"/>
      <c r="M78" s="161">
        <f>C78-K78-L78</f>
        <v>0</v>
      </c>
    </row>
    <row r="79" spans="1:13" ht="16.5" customHeight="1" thickBot="1" x14ac:dyDescent="0.35">
      <c r="A79" s="400" t="s">
        <v>224</v>
      </c>
      <c r="B79" s="399"/>
      <c r="C79" s="177">
        <f>SUM(C74:C78)</f>
        <v>0</v>
      </c>
      <c r="D79" s="177">
        <f>SUM(D74:D78)</f>
        <v>0</v>
      </c>
      <c r="E79" s="177">
        <f>SUM(E74:E78)</f>
        <v>0</v>
      </c>
      <c r="F79" s="177">
        <f>SUM(F74:F78)</f>
        <v>0</v>
      </c>
      <c r="G79" s="177"/>
      <c r="H79" s="177">
        <f>SUM(H74:H78)</f>
        <v>0</v>
      </c>
      <c r="I79" s="177">
        <f>SUM(I74:I78)</f>
        <v>0</v>
      </c>
      <c r="J79" s="177"/>
      <c r="K79" s="177">
        <f>SUM(K74:K78)</f>
        <v>0</v>
      </c>
      <c r="L79" s="177">
        <f>SUM(L74:L78)</f>
        <v>0</v>
      </c>
      <c r="M79" s="179">
        <f>SUM(M74:M78)</f>
        <v>0</v>
      </c>
    </row>
    <row r="80" spans="1:13"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sheetData>
  <mergeCells count="9">
    <mergeCell ref="F64:G64"/>
    <mergeCell ref="H64:M64"/>
    <mergeCell ref="A10:A11"/>
    <mergeCell ref="F46:G46"/>
    <mergeCell ref="H46:M46"/>
    <mergeCell ref="F10:G10"/>
    <mergeCell ref="H10:M10"/>
    <mergeCell ref="F28:G28"/>
    <mergeCell ref="H28:M28"/>
  </mergeCells>
  <hyperlinks>
    <hyperlink ref="N3" location="Tartalom!A1" display="Tartalom" xr:uid="{00000000-0004-0000-2000-000004000000}"/>
  </hyperlinks>
  <pageMargins left="0.70866141732283472" right="0.70866141732283472" top="0.74803149606299213" bottom="0.74803149606299213" header="0.31496062992125984" footer="0.31496062992125984"/>
  <pageSetup paperSize="9" scale="95" fitToHeight="5" orientation="landscape" verticalDpi="300" r:id="rId1"/>
  <headerFooter>
    <oddFooter>&amp;L&amp;"Arial Narrow,Normál"&amp;8&amp;F/&amp;A&amp;C&amp;"Arial Narrow,Normál"&amp;8&amp;P/&amp;N&amp;R&amp;"Arial Narrow,Normál"&amp;8DigitAudit/Beszámoló</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Munka33"/>
  <dimension ref="A1:R100"/>
  <sheetViews>
    <sheetView showGridLines="0" zoomScaleNormal="100" workbookViewId="0"/>
  </sheetViews>
  <sheetFormatPr defaultRowHeight="16.5" x14ac:dyDescent="0.3"/>
  <cols>
    <col min="1" max="1" width="9" style="52"/>
    <col min="2" max="2" width="17.875" style="52" customWidth="1"/>
    <col min="3" max="11" width="9" style="52"/>
    <col min="12" max="12" width="15.5" style="52" customWidth="1"/>
    <col min="13" max="16384" width="9" style="52"/>
  </cols>
  <sheetData>
    <row r="1" spans="1:18" ht="16.5" customHeight="1" x14ac:dyDescent="0.3">
      <c r="A1" s="144" t="s">
        <v>120</v>
      </c>
      <c r="B1" s="307"/>
      <c r="C1" s="307"/>
      <c r="D1" s="307"/>
      <c r="E1" s="307"/>
      <c r="F1" s="307"/>
      <c r="G1" s="307"/>
      <c r="H1" s="307"/>
      <c r="I1" s="306"/>
      <c r="J1" s="306"/>
      <c r="K1" s="381"/>
    </row>
    <row r="2" spans="1:18" ht="16.5" customHeight="1" x14ac:dyDescent="0.3">
      <c r="A2" s="306"/>
      <c r="B2" s="306"/>
      <c r="C2" s="306"/>
      <c r="D2" s="803" t="str">
        <f>M15</f>
        <v>Ide írja az egyeztetés / vizsgálat szöveges értékelését</v>
      </c>
      <c r="E2" s="803" t="str">
        <f>M17</f>
        <v>Ide írja a következtetés szövegét</v>
      </c>
      <c r="F2" s="306"/>
      <c r="G2" s="306"/>
      <c r="H2" s="306"/>
      <c r="I2" s="306"/>
      <c r="J2" s="306"/>
      <c r="K2" s="306"/>
      <c r="L2" s="48" t="s">
        <v>32</v>
      </c>
    </row>
    <row r="3" spans="1:18" ht="16.5" customHeight="1" x14ac:dyDescent="0.3">
      <c r="A3" s="306"/>
      <c r="B3" s="306"/>
      <c r="C3" s="307"/>
      <c r="D3" s="307"/>
      <c r="E3" s="381" t="s">
        <v>215</v>
      </c>
      <c r="F3" s="307"/>
      <c r="G3" s="307"/>
      <c r="H3" s="307"/>
      <c r="I3" s="307"/>
      <c r="J3" s="307"/>
      <c r="K3" s="49"/>
      <c r="L3" s="730" t="s">
        <v>34</v>
      </c>
      <c r="M3" s="197" t="s">
        <v>34</v>
      </c>
    </row>
    <row r="4" spans="1:18" ht="16.5" customHeight="1" x14ac:dyDescent="0.3">
      <c r="A4" s="306" t="s">
        <v>977</v>
      </c>
      <c r="B4" s="47"/>
      <c r="C4" s="47"/>
      <c r="D4" s="47"/>
      <c r="E4" s="47"/>
      <c r="F4" s="47"/>
      <c r="G4" s="47"/>
      <c r="H4" s="47"/>
      <c r="I4" s="47"/>
      <c r="J4" s="47"/>
      <c r="K4" s="47"/>
      <c r="L4" s="76" t="s">
        <v>117</v>
      </c>
      <c r="M4" s="122" t="s">
        <v>151</v>
      </c>
    </row>
    <row r="5" spans="1:18" ht="16.5" customHeight="1" x14ac:dyDescent="0.3">
      <c r="A5" s="123">
        <f>Alapa!C17</f>
        <v>0</v>
      </c>
      <c r="B5" s="130"/>
      <c r="C5" s="130"/>
      <c r="D5" s="130"/>
      <c r="E5" s="130"/>
      <c r="F5" s="123" t="s">
        <v>1</v>
      </c>
      <c r="G5" s="769">
        <f>Alapa!C15</f>
        <v>0</v>
      </c>
      <c r="H5" s="125"/>
      <c r="I5" s="146"/>
      <c r="J5" s="130"/>
      <c r="K5" s="131"/>
      <c r="L5" s="76" t="s">
        <v>118</v>
      </c>
      <c r="M5" s="122" t="s">
        <v>9</v>
      </c>
    </row>
    <row r="6" spans="1:18" ht="16.5" customHeight="1" x14ac:dyDescent="0.3">
      <c r="A6" s="128" t="str">
        <f>"Fordulónap: "&amp;Alapa!C12</f>
        <v xml:space="preserve">Fordulónap: </v>
      </c>
      <c r="B6" s="147"/>
      <c r="C6" s="147"/>
      <c r="D6" s="147"/>
      <c r="E6" s="147"/>
      <c r="F6" s="128" t="s">
        <v>2</v>
      </c>
      <c r="G6" s="554" t="str">
        <f>IFERROR(VLOOKUP(M8,Alapa!$K$2:$M$11,3),"")</f>
        <v/>
      </c>
      <c r="H6" s="148"/>
      <c r="I6" s="123" t="s">
        <v>10</v>
      </c>
      <c r="J6" s="124" t="str">
        <f>IF(Alapa!$M$2=0," ",Alapa!$M$2)</f>
        <v xml:space="preserve"> </v>
      </c>
      <c r="K6" s="131"/>
      <c r="L6" s="76" t="s">
        <v>119</v>
      </c>
      <c r="M6" s="122" t="s">
        <v>167</v>
      </c>
    </row>
    <row r="7" spans="1:18" ht="16.5" customHeight="1" thickBot="1" x14ac:dyDescent="0.35">
      <c r="A7" s="143"/>
      <c r="B7" s="143"/>
      <c r="C7" s="143"/>
      <c r="D7" s="143"/>
      <c r="E7" s="143"/>
      <c r="F7" s="143"/>
      <c r="G7" s="143"/>
      <c r="H7" s="143"/>
      <c r="I7" s="143"/>
      <c r="J7" s="143"/>
      <c r="K7" s="143"/>
      <c r="L7" s="76" t="s">
        <v>120</v>
      </c>
      <c r="M7" s="122" t="s">
        <v>470</v>
      </c>
    </row>
    <row r="8" spans="1:18" ht="16.5" customHeight="1" thickBot="1" x14ac:dyDescent="0.35">
      <c r="A8" s="143"/>
      <c r="B8" s="143"/>
      <c r="C8" s="143"/>
      <c r="D8" s="143"/>
      <c r="E8" s="143"/>
      <c r="F8" s="143"/>
      <c r="G8" s="143"/>
      <c r="H8" s="143"/>
      <c r="I8" s="143"/>
      <c r="J8" s="143"/>
      <c r="K8" s="143"/>
      <c r="L8" s="555" t="s">
        <v>2</v>
      </c>
      <c r="M8" s="673">
        <v>2</v>
      </c>
    </row>
    <row r="9" spans="1:18" ht="16.5" customHeight="1" thickBot="1" x14ac:dyDescent="0.35">
      <c r="A9" s="143" t="s">
        <v>480</v>
      </c>
      <c r="B9" s="143"/>
      <c r="C9" s="143" t="s">
        <v>481</v>
      </c>
      <c r="D9" s="143"/>
      <c r="E9" s="143"/>
      <c r="F9" s="143"/>
      <c r="G9" s="143"/>
      <c r="H9" s="143"/>
      <c r="I9" s="143"/>
      <c r="J9" s="143"/>
      <c r="K9" s="143"/>
    </row>
    <row r="10" spans="1:18" ht="27" x14ac:dyDescent="0.3">
      <c r="A10" s="379" t="s">
        <v>228</v>
      </c>
      <c r="B10" s="378" t="s">
        <v>482</v>
      </c>
      <c r="C10" s="378" t="s">
        <v>483</v>
      </c>
      <c r="D10" s="378" t="s">
        <v>484</v>
      </c>
      <c r="E10" s="378" t="s">
        <v>503</v>
      </c>
      <c r="F10" s="1189" t="s">
        <v>487</v>
      </c>
      <c r="G10" s="1190"/>
      <c r="H10" s="1190"/>
      <c r="I10" s="1190"/>
      <c r="J10" s="1190"/>
      <c r="K10" s="1191"/>
    </row>
    <row r="11" spans="1:18" ht="27" x14ac:dyDescent="0.3">
      <c r="A11" s="377"/>
      <c r="B11" s="376"/>
      <c r="C11" s="376"/>
      <c r="D11" s="376"/>
      <c r="E11" s="376"/>
      <c r="F11" s="1192" t="s">
        <v>504</v>
      </c>
      <c r="G11" s="1193"/>
      <c r="H11" s="420" t="s">
        <v>492</v>
      </c>
      <c r="I11" s="420" t="s">
        <v>493</v>
      </c>
      <c r="J11" s="420" t="s">
        <v>488</v>
      </c>
      <c r="K11" s="421" t="s">
        <v>489</v>
      </c>
    </row>
    <row r="12" spans="1:18" ht="16.5" customHeight="1" x14ac:dyDescent="0.3">
      <c r="A12" s="190">
        <f>COUNT(A$11:$A11)+1</f>
        <v>1</v>
      </c>
      <c r="B12" s="159"/>
      <c r="C12" s="423"/>
      <c r="D12" s="424"/>
      <c r="E12" s="425"/>
      <c r="F12" s="427"/>
      <c r="G12" s="427"/>
      <c r="H12" s="428">
        <f>IF(G12-F12=0,0,G12-F12+1)</f>
        <v>0</v>
      </c>
      <c r="I12" s="160"/>
      <c r="J12" s="428">
        <f>I12*H12</f>
        <v>0</v>
      </c>
      <c r="K12" s="429" t="str">
        <f>IF(J12=0," ",D12/J12)</f>
        <v xml:space="preserve"> </v>
      </c>
    </row>
    <row r="13" spans="1:18" ht="16.5" customHeight="1" x14ac:dyDescent="0.3">
      <c r="A13" s="190">
        <f>COUNT(A$11:$A12)+1</f>
        <v>2</v>
      </c>
      <c r="B13" s="159"/>
      <c r="C13" s="423"/>
      <c r="D13" s="424"/>
      <c r="E13" s="425"/>
      <c r="F13" s="427"/>
      <c r="G13" s="427"/>
      <c r="H13" s="428">
        <f>IF(G13-F13=0,0,G13-F13+1)</f>
        <v>0</v>
      </c>
      <c r="I13" s="160"/>
      <c r="J13" s="428">
        <f>I13*H13</f>
        <v>0</v>
      </c>
      <c r="K13" s="429" t="str">
        <f>IF(J13=0," ",D13/J13)</f>
        <v xml:space="preserve"> </v>
      </c>
    </row>
    <row r="14" spans="1:18" ht="16.5" customHeight="1" x14ac:dyDescent="0.3">
      <c r="A14" s="190">
        <f>COUNT(A$11:$A13)+1</f>
        <v>3</v>
      </c>
      <c r="B14" s="159"/>
      <c r="C14" s="423"/>
      <c r="D14" s="424"/>
      <c r="E14" s="425"/>
      <c r="F14" s="427"/>
      <c r="G14" s="427"/>
      <c r="H14" s="428">
        <f>IF(G14-F14=0,0,G14-F14+1)</f>
        <v>0</v>
      </c>
      <c r="I14" s="160"/>
      <c r="J14" s="428">
        <f>I14*H14</f>
        <v>0</v>
      </c>
      <c r="K14" s="429" t="str">
        <f>IF(J14=0," ",D14/J14)</f>
        <v xml:space="preserve"> </v>
      </c>
      <c r="M14" s="15" t="s">
        <v>185</v>
      </c>
      <c r="N14" s="36"/>
      <c r="O14" s="36"/>
      <c r="P14" s="36"/>
      <c r="Q14" s="36"/>
      <c r="R14" s="12"/>
    </row>
    <row r="15" spans="1:18" ht="16.5" customHeight="1" x14ac:dyDescent="0.3">
      <c r="A15" s="190">
        <f>COUNT(A$11:$A14)+1</f>
        <v>4</v>
      </c>
      <c r="B15" s="159"/>
      <c r="C15" s="423"/>
      <c r="D15" s="424"/>
      <c r="E15" s="425"/>
      <c r="F15" s="427"/>
      <c r="G15" s="427"/>
      <c r="H15" s="428">
        <f>IF(G15-F15=0,0,G15-F15+1)</f>
        <v>0</v>
      </c>
      <c r="I15" s="160"/>
      <c r="J15" s="428">
        <f>I15*H15</f>
        <v>0</v>
      </c>
      <c r="K15" s="429" t="str">
        <f>IF(J15=0," ",D15/J15)</f>
        <v xml:space="preserve"> </v>
      </c>
      <c r="M15" s="68" t="s">
        <v>186</v>
      </c>
      <c r="N15" s="23"/>
      <c r="O15" s="23"/>
      <c r="P15" s="17"/>
      <c r="Q15" s="17"/>
      <c r="R15" s="18"/>
    </row>
    <row r="16" spans="1:18" ht="16.5" customHeight="1" x14ac:dyDescent="0.3">
      <c r="A16" s="190">
        <f>COUNT(A$11:$A15)+1</f>
        <v>5</v>
      </c>
      <c r="B16" s="159"/>
      <c r="C16" s="423"/>
      <c r="D16" s="424"/>
      <c r="E16" s="425"/>
      <c r="F16" s="427"/>
      <c r="G16" s="427"/>
      <c r="H16" s="428">
        <f>IF(G16-F16=0,0,G16-F16+1)</f>
        <v>0</v>
      </c>
      <c r="I16" s="160"/>
      <c r="J16" s="428">
        <f>I16*H16</f>
        <v>0</v>
      </c>
      <c r="K16" s="429" t="str">
        <f>IF(J16=0," ",D16/J16)</f>
        <v xml:space="preserve"> </v>
      </c>
      <c r="M16" s="16" t="s">
        <v>4</v>
      </c>
      <c r="N16" s="8"/>
      <c r="O16" s="8"/>
      <c r="P16" s="7"/>
      <c r="Q16" s="7"/>
      <c r="R16" s="12"/>
    </row>
    <row r="17" spans="1:18" ht="16.5" customHeight="1" thickBot="1" x14ac:dyDescent="0.35">
      <c r="A17" s="430" t="s">
        <v>224</v>
      </c>
      <c r="B17" s="431"/>
      <c r="C17" s="431"/>
      <c r="D17" s="177">
        <f>SUM(D12:D16)</f>
        <v>0</v>
      </c>
      <c r="E17" s="177"/>
      <c r="F17" s="177"/>
      <c r="G17" s="177"/>
      <c r="H17" s="177">
        <f>SUM(H12:H16)</f>
        <v>0</v>
      </c>
      <c r="I17" s="177"/>
      <c r="J17" s="177">
        <f>SUM(J12:J16)</f>
        <v>0</v>
      </c>
      <c r="K17" s="179">
        <f>SUM(K12:K16)</f>
        <v>0</v>
      </c>
      <c r="M17" s="68" t="s">
        <v>38</v>
      </c>
      <c r="N17" s="23"/>
      <c r="O17" s="23"/>
      <c r="P17" s="17"/>
      <c r="Q17" s="17"/>
      <c r="R17" s="18"/>
    </row>
    <row r="18" spans="1:18" ht="16.5" customHeight="1" thickBot="1" x14ac:dyDescent="0.35">
      <c r="A18" s="121" t="s">
        <v>227</v>
      </c>
      <c r="B18" s="180"/>
      <c r="C18" s="180"/>
      <c r="D18" s="180"/>
      <c r="E18" s="180"/>
      <c r="F18" s="180"/>
      <c r="G18" s="180"/>
      <c r="H18" s="180"/>
      <c r="I18" s="180"/>
      <c r="J18" s="180"/>
      <c r="K18" s="181" t="s">
        <v>0</v>
      </c>
      <c r="M18" s="67"/>
      <c r="N18" s="67"/>
      <c r="O18" s="8"/>
      <c r="P18" s="7"/>
      <c r="Q18" s="7"/>
      <c r="R18" s="12"/>
    </row>
    <row r="19" spans="1:18" ht="54" x14ac:dyDescent="0.3">
      <c r="A19" s="182" t="s">
        <v>228</v>
      </c>
      <c r="B19" s="183" t="s">
        <v>229</v>
      </c>
      <c r="C19" s="183" t="s">
        <v>230</v>
      </c>
      <c r="D19" s="183" t="s">
        <v>231</v>
      </c>
      <c r="E19" s="183" t="s">
        <v>232</v>
      </c>
      <c r="F19" s="183" t="s">
        <v>233</v>
      </c>
      <c r="G19" s="183" t="s">
        <v>234</v>
      </c>
      <c r="H19" s="183" t="s">
        <v>235</v>
      </c>
      <c r="I19" s="183" t="s">
        <v>236</v>
      </c>
      <c r="J19" s="183" t="s">
        <v>237</v>
      </c>
      <c r="K19" s="184" t="s">
        <v>238</v>
      </c>
    </row>
    <row r="20" spans="1:18" ht="16.5" customHeight="1" x14ac:dyDescent="0.3">
      <c r="A20" s="190">
        <f>COUNT(A$19:$A19)+1</f>
        <v>1</v>
      </c>
      <c r="B20" s="186"/>
      <c r="C20" s="383"/>
      <c r="D20" s="383"/>
      <c r="E20" s="383"/>
      <c r="F20" s="187">
        <f>C20-E20-D20</f>
        <v>0</v>
      </c>
      <c r="G20" s="382"/>
      <c r="H20" s="382"/>
      <c r="I20" s="382"/>
      <c r="J20" s="188">
        <f>G20-H20+I20</f>
        <v>0</v>
      </c>
      <c r="K20" s="189">
        <f t="shared" ref="K20:K25" si="0">IF(F20=0,0,IF(J20=0,0,IF(J20=0,0,J20/F20%)))</f>
        <v>0</v>
      </c>
    </row>
    <row r="21" spans="1:18" ht="16.5" customHeight="1" x14ac:dyDescent="0.3">
      <c r="A21" s="190">
        <f>COUNT(A$19:$A20)+1</f>
        <v>2</v>
      </c>
      <c r="B21" s="186"/>
      <c r="C21" s="383"/>
      <c r="D21" s="383"/>
      <c r="E21" s="383"/>
      <c r="F21" s="187">
        <f>C21-E21-D21</f>
        <v>0</v>
      </c>
      <c r="G21" s="382"/>
      <c r="H21" s="382"/>
      <c r="I21" s="382"/>
      <c r="J21" s="188">
        <f>G21-H21+I21</f>
        <v>0</v>
      </c>
      <c r="K21" s="189">
        <f t="shared" si="0"/>
        <v>0</v>
      </c>
    </row>
    <row r="22" spans="1:18" ht="16.5" customHeight="1" x14ac:dyDescent="0.3">
      <c r="A22" s="190">
        <f>COUNT(A$19:$A21)+1</f>
        <v>3</v>
      </c>
      <c r="B22" s="186"/>
      <c r="C22" s="383"/>
      <c r="D22" s="383"/>
      <c r="E22" s="383"/>
      <c r="F22" s="187">
        <f>C22-E22-D22</f>
        <v>0</v>
      </c>
      <c r="G22" s="382"/>
      <c r="H22" s="382"/>
      <c r="I22" s="382"/>
      <c r="J22" s="188">
        <f>G22-H22+I22</f>
        <v>0</v>
      </c>
      <c r="K22" s="189">
        <f t="shared" si="0"/>
        <v>0</v>
      </c>
    </row>
    <row r="23" spans="1:18" ht="16.5" customHeight="1" x14ac:dyDescent="0.3">
      <c r="A23" s="190">
        <f>COUNT(A$19:$A22)+1</f>
        <v>4</v>
      </c>
      <c r="B23" s="186"/>
      <c r="C23" s="383"/>
      <c r="D23" s="383"/>
      <c r="E23" s="383"/>
      <c r="F23" s="187">
        <f>C23-E23-D23</f>
        <v>0</v>
      </c>
      <c r="G23" s="382"/>
      <c r="H23" s="382"/>
      <c r="I23" s="382"/>
      <c r="J23" s="188">
        <f>G23-H23+I23</f>
        <v>0</v>
      </c>
      <c r="K23" s="189">
        <f t="shared" si="0"/>
        <v>0</v>
      </c>
    </row>
    <row r="24" spans="1:18" ht="16.5" customHeight="1" x14ac:dyDescent="0.3">
      <c r="A24" s="190">
        <f>COUNT(A$19:$A23)+1</f>
        <v>5</v>
      </c>
      <c r="B24" s="186"/>
      <c r="C24" s="383"/>
      <c r="D24" s="383"/>
      <c r="E24" s="383"/>
      <c r="F24" s="187">
        <f>C24-E24-D24</f>
        <v>0</v>
      </c>
      <c r="G24" s="382"/>
      <c r="H24" s="382"/>
      <c r="I24" s="382"/>
      <c r="J24" s="188">
        <f>G24-H24+I24</f>
        <v>0</v>
      </c>
      <c r="K24" s="189">
        <f t="shared" si="0"/>
        <v>0</v>
      </c>
    </row>
    <row r="25" spans="1:18" ht="16.5" customHeight="1" thickBot="1" x14ac:dyDescent="0.35">
      <c r="A25" s="191"/>
      <c r="B25" s="192" t="s">
        <v>224</v>
      </c>
      <c r="C25" s="193">
        <f t="shared" ref="C25:J25" si="1">SUM(C20:C24)</f>
        <v>0</v>
      </c>
      <c r="D25" s="193">
        <f t="shared" si="1"/>
        <v>0</v>
      </c>
      <c r="E25" s="193">
        <f t="shared" si="1"/>
        <v>0</v>
      </c>
      <c r="F25" s="193">
        <f t="shared" si="1"/>
        <v>0</v>
      </c>
      <c r="G25" s="193">
        <f t="shared" si="1"/>
        <v>0</v>
      </c>
      <c r="H25" s="193">
        <f t="shared" si="1"/>
        <v>0</v>
      </c>
      <c r="I25" s="193">
        <f t="shared" si="1"/>
        <v>0</v>
      </c>
      <c r="J25" s="193">
        <f t="shared" si="1"/>
        <v>0</v>
      </c>
      <c r="K25" s="194">
        <f t="shared" si="0"/>
        <v>0</v>
      </c>
    </row>
    <row r="26" spans="1:18" ht="16.5" customHeight="1" x14ac:dyDescent="0.3">
      <c r="F26" s="436"/>
    </row>
    <row r="27" spans="1:18" ht="16.5" customHeight="1" x14ac:dyDescent="0.3">
      <c r="F27" s="437"/>
    </row>
    <row r="28" spans="1:18" ht="16.5" customHeight="1" x14ac:dyDescent="0.3"/>
    <row r="29" spans="1:18" ht="16.5" customHeight="1" x14ac:dyDescent="0.3"/>
    <row r="30" spans="1:18" ht="16.5" customHeight="1" x14ac:dyDescent="0.3"/>
    <row r="31" spans="1:18" ht="16.5" customHeight="1" x14ac:dyDescent="0.3"/>
    <row r="32" spans="1:18"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sheetData>
  <mergeCells count="2">
    <mergeCell ref="F10:K10"/>
    <mergeCell ref="F11:G11"/>
  </mergeCells>
  <hyperlinks>
    <hyperlink ref="L3" location="Tartalom!A1" display="Tartalom" xr:uid="{00000000-0004-0000-2100-000004000000}"/>
  </hyperlinks>
  <pageMargins left="0.70866141732283472" right="0.70866141732283472" top="0.74803149606299213" bottom="0.74803149606299213" header="0.31496062992125984" footer="0.31496062992125984"/>
  <pageSetup paperSize="9" orientation="landscape" verticalDpi="300" r:id="rId1"/>
  <headerFooter>
    <oddFooter>&amp;L&amp;"Arial Narrow,Normál"&amp;8&amp;F/&amp;A&amp;C&amp;"Arial Narrow,Normál"&amp;8&amp;P/&amp;N&amp;R&amp;"Arial Narrow,Normál"&amp;8DigitAudit/Beszámoló</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Munka34">
    <tabColor rgb="FFFFC000"/>
    <pageSetUpPr fitToPage="1"/>
  </sheetPr>
  <dimension ref="A1:L98"/>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5.375" style="52" customWidth="1"/>
    <col min="7" max="16384" width="9" style="52"/>
  </cols>
  <sheetData>
    <row r="1" spans="1:12" ht="18" customHeight="1" x14ac:dyDescent="0.3">
      <c r="A1" s="79" t="s">
        <v>121</v>
      </c>
      <c r="B1" s="80"/>
      <c r="C1" s="53"/>
      <c r="D1" s="53"/>
      <c r="E1" s="53"/>
      <c r="H1" s="82"/>
    </row>
    <row r="2" spans="1:12" ht="18" customHeight="1" x14ac:dyDescent="0.3">
      <c r="A2" s="83"/>
      <c r="B2" s="745">
        <f>C17</f>
        <v>0</v>
      </c>
      <c r="C2" s="83"/>
      <c r="D2" s="803" t="str">
        <f>G15</f>
        <v>NINCS FK. ADAT</v>
      </c>
      <c r="E2" s="803" t="str">
        <f>G17</f>
        <v>Ide írja a következtetés szövegét</v>
      </c>
      <c r="F2" s="48" t="s">
        <v>32</v>
      </c>
      <c r="H2" s="199"/>
    </row>
    <row r="3" spans="1:12" ht="18" customHeight="1" x14ac:dyDescent="0.3">
      <c r="A3" s="83"/>
      <c r="B3" s="195" t="s">
        <v>151</v>
      </c>
      <c r="C3" s="53"/>
      <c r="D3" s="53"/>
      <c r="E3" s="53"/>
      <c r="F3" s="730" t="s">
        <v>34</v>
      </c>
      <c r="G3" s="197" t="s">
        <v>34</v>
      </c>
    </row>
    <row r="4" spans="1:12" ht="18" customHeight="1" x14ac:dyDescent="0.3">
      <c r="A4" s="83"/>
      <c r="B4" s="53"/>
      <c r="C4" s="53"/>
      <c r="D4" s="53"/>
      <c r="E4" s="53"/>
      <c r="F4" s="76" t="s">
        <v>121</v>
      </c>
      <c r="G4" s="122" t="s">
        <v>151</v>
      </c>
    </row>
    <row r="5" spans="1:12" ht="18" customHeight="1" x14ac:dyDescent="0.3">
      <c r="A5" s="87">
        <f>Alapa!C17</f>
        <v>0</v>
      </c>
      <c r="B5" s="88"/>
      <c r="C5" s="87" t="s">
        <v>1</v>
      </c>
      <c r="D5" s="768">
        <f>Alapa!C15</f>
        <v>0</v>
      </c>
      <c r="E5" s="89"/>
      <c r="F5" s="76" t="s">
        <v>122</v>
      </c>
      <c r="G5" s="122" t="s">
        <v>78</v>
      </c>
    </row>
    <row r="6" spans="1:12" ht="18" customHeight="1" thickBot="1" x14ac:dyDescent="0.35">
      <c r="A6" s="87" t="str">
        <f>"Fordulónap: "&amp;Alapa!C12</f>
        <v xml:space="preserve">Fordulónap: </v>
      </c>
      <c r="B6" s="88"/>
      <c r="C6" s="87" t="s">
        <v>2</v>
      </c>
      <c r="D6" s="554" t="str">
        <f>IFERROR(VLOOKUP(G7,Alapa!$K$2:$M$11,3),"")</f>
        <v/>
      </c>
      <c r="E6" s="89"/>
      <c r="F6" s="76" t="s">
        <v>123</v>
      </c>
      <c r="G6" s="122" t="s">
        <v>464</v>
      </c>
      <c r="H6" s="85"/>
    </row>
    <row r="7" spans="1:12" ht="18" customHeight="1" thickBot="1" x14ac:dyDescent="0.35">
      <c r="A7" s="83"/>
      <c r="B7" s="53"/>
      <c r="C7" s="87" t="s">
        <v>10</v>
      </c>
      <c r="D7" s="124" t="str">
        <f>IF(Alapa!$M$2=0," ",Alapa!$M$2)</f>
        <v xml:space="preserve"> </v>
      </c>
      <c r="E7" s="89"/>
      <c r="F7" s="555" t="s">
        <v>2</v>
      </c>
      <c r="G7" s="673">
        <v>2</v>
      </c>
      <c r="H7" s="92"/>
    </row>
    <row r="8" spans="1:12" ht="18" customHeight="1" x14ac:dyDescent="0.3">
      <c r="A8" s="96"/>
      <c r="B8" s="97"/>
      <c r="C8" s="98"/>
      <c r="D8" s="98"/>
      <c r="E8" s="98"/>
      <c r="H8" s="95"/>
    </row>
    <row r="9" spans="1:12" ht="18" customHeight="1" x14ac:dyDescent="0.3">
      <c r="A9" s="96"/>
      <c r="B9" s="97"/>
      <c r="C9" s="98"/>
      <c r="D9" s="98"/>
      <c r="E9" s="98"/>
      <c r="F9" s="95"/>
      <c r="G9" s="95"/>
      <c r="H9" s="95"/>
    </row>
    <row r="10" spans="1:12" ht="18" customHeight="1" x14ac:dyDescent="0.3">
      <c r="A10" s="99" t="s">
        <v>465</v>
      </c>
      <c r="B10" s="96"/>
      <c r="C10" s="100" t="str">
        <f>IF(D15=0,"NINCS FK. ADAT",IF(C15=0,"NINCS ANALITIKA",IF(C17=0,"EGYEZIK","NEM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466</v>
      </c>
      <c r="C13" s="109"/>
      <c r="D13" s="1126">
        <f>Import_M!H57</f>
        <v>0</v>
      </c>
      <c r="E13" s="1125">
        <f>Import_M!F57</f>
        <v>0</v>
      </c>
      <c r="F13" s="95"/>
      <c r="G13" s="95"/>
      <c r="H13" s="95"/>
    </row>
    <row r="14" spans="1:12" ht="18" customHeight="1" thickBot="1" x14ac:dyDescent="0.35">
      <c r="A14" s="112" t="s">
        <v>203</v>
      </c>
      <c r="B14" s="113" t="s">
        <v>467</v>
      </c>
      <c r="C14" s="114"/>
      <c r="D14" s="1127">
        <f>Import_M!H58</f>
        <v>0</v>
      </c>
      <c r="E14" s="1128">
        <f>Import_M!F58</f>
        <v>0</v>
      </c>
      <c r="F14" s="95"/>
      <c r="G14" s="15" t="s">
        <v>185</v>
      </c>
      <c r="H14" s="36"/>
      <c r="I14" s="36"/>
      <c r="J14" s="36"/>
      <c r="K14" s="36"/>
      <c r="L14" s="12"/>
    </row>
    <row r="15" spans="1:12" ht="18" customHeight="1" thickBot="1" x14ac:dyDescent="0.35">
      <c r="A15" s="103"/>
      <c r="B15" s="104" t="s">
        <v>207</v>
      </c>
      <c r="C15" s="115">
        <f>ROUND(SUM(C13:C14),0)</f>
        <v>0</v>
      </c>
      <c r="D15" s="115">
        <f>SUM(D13:D14)</f>
        <v>0</v>
      </c>
      <c r="E15" s="116">
        <f>SUM(E13:E14)</f>
        <v>0</v>
      </c>
      <c r="F15" s="95"/>
      <c r="G15" s="68" t="str">
        <f>C10</f>
        <v>NINCS FK. ADAT</v>
      </c>
      <c r="H15" s="23"/>
      <c r="I15" s="23"/>
      <c r="J15" s="17"/>
      <c r="K15" s="17"/>
      <c r="L15" s="18"/>
    </row>
    <row r="16" spans="1:12" ht="18" customHeight="1" x14ac:dyDescent="0.3">
      <c r="A16" s="117"/>
      <c r="B16" s="118"/>
      <c r="C16" s="118"/>
      <c r="D16" s="118"/>
      <c r="E16" s="118"/>
      <c r="F16" s="95"/>
      <c r="G16" s="16" t="s">
        <v>4</v>
      </c>
      <c r="H16" s="8"/>
      <c r="I16" s="8"/>
      <c r="J16" s="7"/>
      <c r="K16" s="7"/>
      <c r="L16" s="12"/>
    </row>
    <row r="17" spans="1:12" ht="18" customHeight="1" thickBot="1" x14ac:dyDescent="0.35">
      <c r="A17" s="117"/>
      <c r="B17" s="119" t="s">
        <v>208</v>
      </c>
      <c r="C17" s="120">
        <f>C15-D15</f>
        <v>0</v>
      </c>
      <c r="D17" s="117"/>
      <c r="E17" s="118"/>
      <c r="F17" s="95"/>
      <c r="G17" s="68" t="s">
        <v>38</v>
      </c>
      <c r="H17" s="23"/>
      <c r="I17" s="23"/>
      <c r="J17" s="17"/>
      <c r="K17" s="17"/>
      <c r="L17" s="18"/>
    </row>
    <row r="18" spans="1:12" ht="18" customHeight="1" x14ac:dyDescent="0.3">
      <c r="A18" s="117"/>
      <c r="B18" s="118"/>
      <c r="C18" s="118"/>
      <c r="D18" s="118"/>
      <c r="E18" s="118"/>
      <c r="F18" s="95"/>
      <c r="G18" s="67"/>
      <c r="H18" s="67"/>
      <c r="I18" s="8"/>
      <c r="J18" s="7"/>
      <c r="K18" s="7"/>
      <c r="L18" s="12"/>
    </row>
    <row r="19" spans="1:12" ht="18" customHeight="1" x14ac:dyDescent="0.3">
      <c r="A19" s="117"/>
      <c r="B19" s="121"/>
      <c r="C19" s="118"/>
      <c r="D19" s="118"/>
      <c r="E19" s="118"/>
      <c r="F19" s="95"/>
      <c r="G19" s="95"/>
      <c r="H19" s="95"/>
    </row>
    <row r="20" spans="1:12" ht="18" customHeight="1" x14ac:dyDescent="0.3">
      <c r="A20" s="121" t="s">
        <v>209</v>
      </c>
      <c r="B20" s="117"/>
      <c r="C20" s="118"/>
      <c r="D20" s="118"/>
      <c r="E20" s="118"/>
      <c r="F20" s="95"/>
      <c r="G20" s="95"/>
      <c r="H20" s="95"/>
    </row>
    <row r="21" spans="1:12" ht="18" customHeight="1" x14ac:dyDescent="0.3">
      <c r="A21" s="203" t="s">
        <v>78</v>
      </c>
      <c r="B21" s="117"/>
      <c r="C21" s="118"/>
      <c r="D21" s="118"/>
      <c r="E21" s="118"/>
      <c r="F21" s="95"/>
      <c r="G21" s="95"/>
      <c r="H21" s="95"/>
    </row>
    <row r="22" spans="1:12" ht="18" customHeight="1" x14ac:dyDescent="0.3">
      <c r="A22" s="203" t="s">
        <v>464</v>
      </c>
      <c r="B22" s="117"/>
      <c r="C22" s="118"/>
      <c r="D22" s="118"/>
      <c r="E22" s="118"/>
      <c r="F22" s="95"/>
      <c r="G22" s="95"/>
      <c r="H22" s="95"/>
    </row>
    <row r="23" spans="1:12" ht="18" customHeight="1" x14ac:dyDescent="0.3">
      <c r="A23" s="117"/>
      <c r="B23" s="117"/>
      <c r="C23" s="118"/>
      <c r="D23" s="118"/>
      <c r="E23" s="118"/>
      <c r="F23" s="95"/>
      <c r="G23" s="95"/>
      <c r="H23" s="95"/>
    </row>
    <row r="24" spans="1:12" ht="18" customHeight="1" x14ac:dyDescent="0.3">
      <c r="A24" s="117"/>
      <c r="B24" s="117"/>
      <c r="C24" s="118"/>
      <c r="D24" s="118"/>
      <c r="E24" s="118"/>
      <c r="F24" s="95"/>
      <c r="G24" s="95"/>
    </row>
    <row r="25" spans="1:12" ht="18" customHeight="1" x14ac:dyDescent="0.3">
      <c r="A25" s="117"/>
      <c r="B25" s="118"/>
      <c r="C25" s="118"/>
      <c r="D25" s="118"/>
      <c r="E25" s="118"/>
      <c r="F25" s="95"/>
      <c r="G25" s="95"/>
      <c r="H25" s="95"/>
    </row>
    <row r="26" spans="1:12" ht="18" customHeight="1" x14ac:dyDescent="0.3">
      <c r="A26" s="117"/>
      <c r="B26" s="118"/>
      <c r="C26" s="118"/>
      <c r="D26" s="118"/>
      <c r="E26" s="118"/>
      <c r="F26" s="95"/>
      <c r="G26" s="95"/>
      <c r="H26" s="95"/>
    </row>
    <row r="27" spans="1:12" ht="18" customHeight="1" x14ac:dyDescent="0.3">
      <c r="A27" s="117"/>
      <c r="B27" s="118"/>
      <c r="C27" s="118"/>
      <c r="D27" s="118"/>
      <c r="E27" s="118"/>
      <c r="F27" s="95"/>
      <c r="G27" s="95"/>
      <c r="H27" s="95"/>
    </row>
    <row r="28" spans="1:12" ht="18" customHeight="1" x14ac:dyDescent="0.3">
      <c r="A28" s="117"/>
      <c r="B28" s="118"/>
      <c r="C28" s="118"/>
      <c r="D28" s="118"/>
      <c r="E28" s="118"/>
      <c r="F28" s="95"/>
      <c r="G28" s="95"/>
      <c r="H28" s="95"/>
    </row>
    <row r="29" spans="1:12" ht="18" customHeight="1" x14ac:dyDescent="0.3">
      <c r="A29" s="117"/>
      <c r="B29" s="118"/>
      <c r="C29" s="118"/>
      <c r="D29" s="118"/>
      <c r="E29" s="118"/>
      <c r="F29" s="95"/>
      <c r="G29" s="95"/>
      <c r="H29" s="95"/>
    </row>
    <row r="30" spans="1:12" ht="18" customHeight="1" x14ac:dyDescent="0.3">
      <c r="A30" s="117"/>
      <c r="B30" s="118"/>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H32" s="95"/>
    </row>
    <row r="33" spans="2:8" ht="16.5" customHeight="1" x14ac:dyDescent="0.3">
      <c r="B33" s="1186"/>
      <c r="C33" s="1186"/>
      <c r="D33" s="1186"/>
      <c r="E33" s="1186"/>
      <c r="H33" s="95"/>
    </row>
    <row r="34" spans="2:8" ht="16.5" customHeight="1" x14ac:dyDescent="0.3"/>
    <row r="35" spans="2:8" ht="16.5" customHeight="1" x14ac:dyDescent="0.3"/>
    <row r="36" spans="2:8" ht="16.5" customHeight="1" x14ac:dyDescent="0.3"/>
    <row r="37" spans="2:8" ht="16.5" customHeight="1" x14ac:dyDescent="0.3"/>
    <row r="38" spans="2:8" ht="16.5" customHeight="1" x14ac:dyDescent="0.3"/>
    <row r="39" spans="2:8" ht="16.5" customHeight="1" x14ac:dyDescent="0.3"/>
    <row r="40" spans="2:8" ht="16.5" customHeight="1" x14ac:dyDescent="0.3"/>
    <row r="41" spans="2:8" ht="16.5" customHeight="1" x14ac:dyDescent="0.3"/>
    <row r="42" spans="2:8" ht="16.5" customHeight="1" x14ac:dyDescent="0.3"/>
    <row r="43" spans="2:8" ht="16.5" customHeight="1" x14ac:dyDescent="0.3"/>
    <row r="44" spans="2:8" ht="16.5" customHeight="1" x14ac:dyDescent="0.3"/>
    <row r="45" spans="2:8" ht="16.5" customHeight="1" x14ac:dyDescent="0.3"/>
    <row r="46" spans="2:8" ht="16.5" customHeight="1" x14ac:dyDescent="0.3"/>
    <row r="47" spans="2:8" ht="16.5" customHeight="1" x14ac:dyDescent="0.3"/>
    <row r="48" spans="2: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sheetData>
  <mergeCells count="1">
    <mergeCell ref="B33:E33"/>
  </mergeCells>
  <hyperlinks>
    <hyperlink ref="F3" location="Tartalom!A1" display="Tartalom" xr:uid="{00000000-0004-0000-2200-000003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Munka35">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5.875" style="122" customWidth="1"/>
    <col min="12" max="16384" width="9" style="122"/>
  </cols>
  <sheetData>
    <row r="1" spans="1:17" ht="15.75" x14ac:dyDescent="0.25">
      <c r="A1" s="80" t="s">
        <v>122</v>
      </c>
      <c r="B1" s="53"/>
      <c r="C1" s="99" t="s">
        <v>465</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197" t="s">
        <v>34</v>
      </c>
    </row>
    <row r="4" spans="1:17" ht="15.75" x14ac:dyDescent="0.25">
      <c r="A4" s="128" t="str">
        <f>"Fordulónap: "&amp;Alapa!C12</f>
        <v xml:space="preserve">Fordulónap: </v>
      </c>
      <c r="B4" s="129"/>
      <c r="C4" s="129"/>
      <c r="D4" s="820"/>
      <c r="E4" s="819" t="s">
        <v>2</v>
      </c>
      <c r="F4" s="808" t="str">
        <f>IFERROR(VLOOKUP(L7,Alapa!$K$2:$M$11,3),"")</f>
        <v/>
      </c>
      <c r="G4" s="130"/>
      <c r="H4" s="130"/>
      <c r="I4" s="130"/>
      <c r="J4" s="131"/>
      <c r="K4" s="76" t="s">
        <v>121</v>
      </c>
      <c r="L4" s="122" t="s">
        <v>151</v>
      </c>
    </row>
    <row r="5" spans="1:17" ht="15.75" x14ac:dyDescent="0.25">
      <c r="A5" s="132"/>
      <c r="B5" s="132"/>
      <c r="C5" s="132"/>
      <c r="D5" s="821"/>
      <c r="E5" s="819" t="s">
        <v>10</v>
      </c>
      <c r="F5" s="809" t="str">
        <f>IF(Alapa!$M$2=0," ",Alapa!$M$2)</f>
        <v xml:space="preserve"> </v>
      </c>
      <c r="G5" s="130"/>
      <c r="H5" s="130"/>
      <c r="I5" s="130"/>
      <c r="J5" s="131"/>
      <c r="K5" s="76" t="s">
        <v>122</v>
      </c>
      <c r="L5" s="122" t="s">
        <v>78</v>
      </c>
    </row>
    <row r="6" spans="1:17" thickBot="1" x14ac:dyDescent="0.3">
      <c r="A6" s="80" t="s">
        <v>211</v>
      </c>
      <c r="B6" s="132"/>
      <c r="C6" s="132"/>
      <c r="D6" s="810"/>
      <c r="E6" s="810"/>
      <c r="F6" s="810"/>
      <c r="G6" s="1058" t="s">
        <v>1234</v>
      </c>
      <c r="H6" s="849">
        <f>Tartalom!$F$112*Alapa!D33</f>
        <v>0</v>
      </c>
      <c r="I6" s="132"/>
      <c r="J6" s="132"/>
      <c r="K6" s="76" t="s">
        <v>123</v>
      </c>
      <c r="L6" s="122" t="s">
        <v>464</v>
      </c>
    </row>
    <row r="7" spans="1:17" ht="17.25" thickBot="1" x14ac:dyDescent="0.35">
      <c r="A7" s="133" t="s">
        <v>212</v>
      </c>
      <c r="B7" s="135"/>
      <c r="C7" s="136"/>
      <c r="D7" s="811">
        <f>Alapa!C10</f>
        <v>0</v>
      </c>
      <c r="E7" s="811">
        <f>Alapa!C11</f>
        <v>0</v>
      </c>
      <c r="F7" s="811" t="s">
        <v>8</v>
      </c>
      <c r="G7" s="58" t="str">
        <f>Alapa!C11&amp;"/"&amp;Alapa!C10</f>
        <v>/</v>
      </c>
      <c r="H7" s="59"/>
      <c r="I7" s="59"/>
      <c r="J7" s="59"/>
      <c r="K7" s="555" t="s">
        <v>2</v>
      </c>
      <c r="L7" s="673">
        <v>2</v>
      </c>
    </row>
    <row r="8" spans="1:17" x14ac:dyDescent="0.3">
      <c r="A8" s="137"/>
      <c r="B8" s="137" t="s">
        <v>213</v>
      </c>
      <c r="C8" s="138"/>
      <c r="D8" s="812" t="s">
        <v>214</v>
      </c>
      <c r="E8" s="812" t="s">
        <v>214</v>
      </c>
      <c r="F8" s="812" t="s">
        <v>214</v>
      </c>
      <c r="G8" s="60" t="s">
        <v>7</v>
      </c>
      <c r="H8" s="60"/>
      <c r="I8" s="60"/>
      <c r="J8" s="60"/>
    </row>
    <row r="9" spans="1:17" x14ac:dyDescent="0.3">
      <c r="F9" s="817" t="str">
        <f>IF(E9-D9=0," ",E9-D9)</f>
        <v xml:space="preserve"> </v>
      </c>
      <c r="G9" s="142" t="str">
        <f t="shared" ref="G9:G72" si="0">IFERROR(E9/D9%," ")</f>
        <v xml:space="preserve"> </v>
      </c>
    </row>
    <row r="10" spans="1:17" ht="15.75" x14ac:dyDescent="0.25">
      <c r="A10" s="11"/>
      <c r="B10" s="11"/>
      <c r="C10" s="11"/>
      <c r="D10" s="11"/>
      <c r="E10" s="22"/>
      <c r="F10" s="817" t="str">
        <f t="shared" ref="F10:F33" si="1">IF(E10-D10=0," ",E10-D10)</f>
        <v xml:space="preserve"> </v>
      </c>
      <c r="G10" s="142" t="str">
        <f t="shared" ref="G10:G33" si="2">IFERROR(E10/D10%," ")</f>
        <v xml:space="preserve"> </v>
      </c>
      <c r="H10" s="140"/>
      <c r="I10" s="140"/>
      <c r="J10" s="11"/>
    </row>
    <row r="11" spans="1:17" ht="15.75" x14ac:dyDescent="0.25">
      <c r="A11" s="11"/>
      <c r="B11" s="11"/>
      <c r="C11" s="11"/>
      <c r="D11" s="11"/>
      <c r="E11" s="22"/>
      <c r="F11" s="817" t="str">
        <f t="shared" si="1"/>
        <v xml:space="preserve"> </v>
      </c>
      <c r="G11" s="142" t="str">
        <f t="shared" si="2"/>
        <v xml:space="preserve"> </v>
      </c>
      <c r="H11" s="140"/>
      <c r="I11" s="140"/>
      <c r="J11" s="11"/>
    </row>
    <row r="12" spans="1:17" ht="15.75" x14ac:dyDescent="0.25">
      <c r="A12" s="11"/>
      <c r="B12" s="11"/>
      <c r="C12" s="11"/>
      <c r="D12" s="11"/>
      <c r="E12" s="22"/>
      <c r="F12" s="817" t="str">
        <f t="shared" si="1"/>
        <v xml:space="preserve"> </v>
      </c>
      <c r="G12" s="142" t="str">
        <f t="shared" si="2"/>
        <v xml:space="preserve"> </v>
      </c>
      <c r="H12" s="140"/>
      <c r="I12" s="140"/>
      <c r="J12" s="11"/>
    </row>
    <row r="13" spans="1:17" ht="15.75" x14ac:dyDescent="0.25">
      <c r="A13" s="11"/>
      <c r="B13" s="11"/>
      <c r="C13" s="11"/>
      <c r="D13" s="11"/>
      <c r="E13" s="22"/>
      <c r="F13" s="817" t="str">
        <f t="shared" si="1"/>
        <v xml:space="preserve"> </v>
      </c>
      <c r="G13" s="142" t="str">
        <f t="shared" si="2"/>
        <v xml:space="preserve"> </v>
      </c>
      <c r="H13" s="142"/>
      <c r="I13" s="142"/>
      <c r="J13" s="11"/>
    </row>
    <row r="14" spans="1:17" ht="15.75" x14ac:dyDescent="0.25">
      <c r="A14" s="11"/>
      <c r="B14" s="11"/>
      <c r="C14" s="11"/>
      <c r="D14" s="11"/>
      <c r="E14" s="22"/>
      <c r="F14" s="817" t="str">
        <f t="shared" si="1"/>
        <v xml:space="preserve"> </v>
      </c>
      <c r="G14" s="142" t="str">
        <f t="shared" si="2"/>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2"/>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2"/>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2"/>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2"/>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2"/>
        <v xml:space="preserve"> </v>
      </c>
      <c r="H19" s="142"/>
      <c r="I19" s="142"/>
      <c r="J19" s="11"/>
    </row>
    <row r="20" spans="1:17" ht="16.5" customHeight="1" x14ac:dyDescent="0.25">
      <c r="A20" s="11"/>
      <c r="B20" s="11"/>
      <c r="C20" s="11"/>
      <c r="D20" s="11"/>
      <c r="E20" s="22"/>
      <c r="F20" s="817" t="str">
        <f t="shared" si="1"/>
        <v xml:space="preserve"> </v>
      </c>
      <c r="G20" s="142" t="str">
        <f t="shared" si="2"/>
        <v xml:space="preserve"> </v>
      </c>
      <c r="H20" s="142"/>
      <c r="I20" s="142"/>
      <c r="J20" s="11"/>
    </row>
    <row r="21" spans="1:17" ht="15.75" x14ac:dyDescent="0.25">
      <c r="A21" s="11"/>
      <c r="B21" s="11"/>
      <c r="C21" s="11"/>
      <c r="D21" s="11"/>
      <c r="E21" s="22"/>
      <c r="F21" s="817" t="str">
        <f t="shared" si="1"/>
        <v xml:space="preserve"> </v>
      </c>
      <c r="G21" s="142" t="str">
        <f t="shared" si="2"/>
        <v xml:space="preserve"> </v>
      </c>
      <c r="H21" s="140"/>
      <c r="I21" s="140"/>
      <c r="J21" s="11"/>
    </row>
    <row r="22" spans="1:17" ht="15.75" x14ac:dyDescent="0.25">
      <c r="A22" s="11"/>
      <c r="B22" s="11"/>
      <c r="C22" s="11"/>
      <c r="D22" s="11"/>
      <c r="E22" s="22"/>
      <c r="F22" s="817" t="str">
        <f t="shared" si="1"/>
        <v xml:space="preserve"> </v>
      </c>
      <c r="G22" s="142" t="str">
        <f t="shared" si="2"/>
        <v xml:space="preserve"> </v>
      </c>
      <c r="H22" s="142"/>
      <c r="I22" s="142"/>
      <c r="J22" s="11"/>
    </row>
    <row r="23" spans="1:17" ht="15.75" x14ac:dyDescent="0.25">
      <c r="A23" s="11"/>
      <c r="B23" s="11"/>
      <c r="C23" s="11"/>
      <c r="D23" s="11"/>
      <c r="E23" s="22"/>
      <c r="F23" s="817" t="str">
        <f t="shared" si="1"/>
        <v xml:space="preserve"> </v>
      </c>
      <c r="G23" s="142" t="str">
        <f t="shared" si="2"/>
        <v xml:space="preserve"> </v>
      </c>
      <c r="H23" s="142"/>
      <c r="I23" s="142"/>
      <c r="J23" s="11"/>
    </row>
    <row r="24" spans="1:17" ht="15.75" x14ac:dyDescent="0.25">
      <c r="A24" s="11"/>
      <c r="B24" s="11"/>
      <c r="C24" s="11"/>
      <c r="D24" s="11"/>
      <c r="E24" s="22"/>
      <c r="F24" s="817" t="str">
        <f t="shared" si="1"/>
        <v xml:space="preserve"> </v>
      </c>
      <c r="G24" s="142" t="str">
        <f t="shared" si="2"/>
        <v xml:space="preserve"> </v>
      </c>
      <c r="H24" s="142"/>
      <c r="I24" s="142"/>
      <c r="J24" s="11"/>
    </row>
    <row r="25" spans="1:17" ht="15.75" x14ac:dyDescent="0.25">
      <c r="A25" s="11"/>
      <c r="B25" s="11"/>
      <c r="C25" s="11"/>
      <c r="D25" s="11"/>
      <c r="E25" s="22"/>
      <c r="F25" s="817" t="str">
        <f t="shared" si="1"/>
        <v xml:space="preserve"> </v>
      </c>
      <c r="G25" s="142" t="str">
        <f t="shared" si="2"/>
        <v xml:space="preserve"> </v>
      </c>
      <c r="H25" s="140"/>
      <c r="I25" s="140"/>
      <c r="J25" s="11"/>
    </row>
    <row r="26" spans="1:17" ht="15.75" x14ac:dyDescent="0.25">
      <c r="A26" s="11"/>
      <c r="B26" s="11"/>
      <c r="C26" s="11"/>
      <c r="D26" s="11"/>
      <c r="E26" s="22"/>
      <c r="F26" s="817" t="str">
        <f t="shared" si="1"/>
        <v xml:space="preserve"> </v>
      </c>
      <c r="G26" s="142" t="str">
        <f t="shared" si="2"/>
        <v xml:space="preserve"> </v>
      </c>
      <c r="H26" s="142"/>
      <c r="I26" s="142"/>
      <c r="J26" s="11"/>
    </row>
    <row r="27" spans="1:17" ht="15.75" x14ac:dyDescent="0.25">
      <c r="A27" s="11"/>
      <c r="B27" s="11"/>
      <c r="C27" s="11"/>
      <c r="D27" s="11"/>
      <c r="E27" s="22"/>
      <c r="F27" s="817" t="str">
        <f t="shared" si="1"/>
        <v xml:space="preserve"> </v>
      </c>
      <c r="G27" s="142" t="str">
        <f t="shared" si="2"/>
        <v xml:space="preserve"> </v>
      </c>
      <c r="H27" s="142"/>
      <c r="I27" s="142"/>
      <c r="J27" s="11"/>
    </row>
    <row r="28" spans="1:17" ht="15.75" x14ac:dyDescent="0.25">
      <c r="A28" s="11"/>
      <c r="B28" s="11"/>
      <c r="C28" s="11"/>
      <c r="D28" s="11"/>
      <c r="E28" s="22"/>
      <c r="F28" s="817" t="str">
        <f t="shared" si="1"/>
        <v xml:space="preserve"> </v>
      </c>
      <c r="G28" s="142" t="str">
        <f t="shared" si="2"/>
        <v xml:space="preserve"> </v>
      </c>
      <c r="H28" s="142"/>
      <c r="I28" s="142"/>
      <c r="J28" s="11"/>
    </row>
    <row r="29" spans="1:17" ht="15.75" x14ac:dyDescent="0.25">
      <c r="A29" s="11"/>
      <c r="B29" s="11"/>
      <c r="C29" s="11"/>
      <c r="D29" s="11"/>
      <c r="E29" s="22"/>
      <c r="F29" s="817" t="str">
        <f t="shared" si="1"/>
        <v xml:space="preserve"> </v>
      </c>
      <c r="G29" s="142" t="str">
        <f t="shared" si="2"/>
        <v xml:space="preserve"> </v>
      </c>
      <c r="H29" s="142"/>
      <c r="I29" s="142"/>
      <c r="J29" s="11"/>
    </row>
    <row r="30" spans="1:17" ht="15.75" x14ac:dyDescent="0.25">
      <c r="A30" s="11"/>
      <c r="B30" s="11"/>
      <c r="C30" s="11"/>
      <c r="D30" s="11"/>
      <c r="E30" s="22"/>
      <c r="F30" s="817" t="str">
        <f t="shared" si="1"/>
        <v xml:space="preserve"> </v>
      </c>
      <c r="G30" s="142" t="str">
        <f t="shared" si="2"/>
        <v xml:space="preserve"> </v>
      </c>
      <c r="H30" s="142"/>
      <c r="I30" s="142"/>
      <c r="J30" s="11"/>
    </row>
    <row r="31" spans="1:17" ht="15.75" x14ac:dyDescent="0.25">
      <c r="A31" s="11"/>
      <c r="B31" s="11"/>
      <c r="C31" s="11"/>
      <c r="D31" s="11"/>
      <c r="E31" s="22"/>
      <c r="F31" s="817" t="str">
        <f t="shared" si="1"/>
        <v xml:space="preserve"> </v>
      </c>
      <c r="G31" s="142" t="str">
        <f t="shared" si="2"/>
        <v xml:space="preserve"> </v>
      </c>
      <c r="H31" s="142"/>
      <c r="I31" s="142"/>
      <c r="J31" s="11"/>
    </row>
    <row r="32" spans="1:17" ht="15.75" x14ac:dyDescent="0.25">
      <c r="A32" s="11"/>
      <c r="B32" s="11"/>
      <c r="C32" s="11"/>
      <c r="D32" s="11"/>
      <c r="E32" s="22"/>
      <c r="F32" s="817" t="str">
        <f t="shared" si="1"/>
        <v xml:space="preserve"> </v>
      </c>
      <c r="G32" s="142" t="str">
        <f t="shared" si="2"/>
        <v xml:space="preserve"> </v>
      </c>
      <c r="H32" s="142"/>
      <c r="I32" s="142"/>
      <c r="J32" s="11"/>
    </row>
    <row r="33" spans="1:10" ht="15.75" x14ac:dyDescent="0.25">
      <c r="A33" s="11"/>
      <c r="B33" s="11"/>
      <c r="C33" s="11"/>
      <c r="D33" s="11"/>
      <c r="E33" s="22"/>
      <c r="F33" s="817" t="str">
        <f t="shared" si="1"/>
        <v xml:space="preserve"> </v>
      </c>
      <c r="G33" s="142" t="str">
        <f t="shared" si="2"/>
        <v xml:space="preserve"> </v>
      </c>
      <c r="H33" s="142"/>
      <c r="I33" s="142"/>
      <c r="J33" s="11"/>
    </row>
    <row r="34" spans="1:10" ht="15.75" x14ac:dyDescent="0.25">
      <c r="A34" s="11"/>
      <c r="B34" s="11"/>
      <c r="C34" s="11"/>
      <c r="D34" s="11"/>
      <c r="E34" s="22"/>
      <c r="F34" s="817" t="str">
        <f t="shared" ref="F34:F74" si="3">IF(E34-D34=0," ",E34-D34)</f>
        <v xml:space="preserve"> </v>
      </c>
      <c r="G34" s="142" t="str">
        <f t="shared" si="0"/>
        <v xml:space="preserve"> </v>
      </c>
      <c r="H34" s="142"/>
      <c r="I34" s="142"/>
      <c r="J34" s="11"/>
    </row>
    <row r="35" spans="1:10" ht="15.75" x14ac:dyDescent="0.25">
      <c r="A35" s="11"/>
      <c r="B35" s="11"/>
      <c r="C35" s="11"/>
      <c r="D35" s="11"/>
      <c r="E35" s="22"/>
      <c r="F35" s="817" t="str">
        <f t="shared" si="3"/>
        <v xml:space="preserve"> </v>
      </c>
      <c r="G35" s="142" t="str">
        <f t="shared" si="0"/>
        <v xml:space="preserve"> </v>
      </c>
      <c r="H35" s="142"/>
      <c r="I35" s="142"/>
      <c r="J35" s="11"/>
    </row>
    <row r="36" spans="1:10" ht="15.75" x14ac:dyDescent="0.25">
      <c r="A36" s="11"/>
      <c r="B36" s="11"/>
      <c r="C36" s="11"/>
      <c r="D36" s="11"/>
      <c r="E36" s="22"/>
      <c r="F36" s="817" t="str">
        <f t="shared" si="3"/>
        <v xml:space="preserve"> </v>
      </c>
      <c r="G36" s="142" t="str">
        <f t="shared" si="0"/>
        <v xml:space="preserve"> </v>
      </c>
      <c r="H36" s="142"/>
      <c r="I36" s="142"/>
      <c r="J36" s="11"/>
    </row>
    <row r="37" spans="1:10" ht="15.75" x14ac:dyDescent="0.25">
      <c r="A37" s="11"/>
      <c r="B37" s="11"/>
      <c r="C37" s="11"/>
      <c r="D37" s="11"/>
      <c r="E37" s="22"/>
      <c r="F37" s="817" t="str">
        <f t="shared" si="3"/>
        <v xml:space="preserve"> </v>
      </c>
      <c r="G37" s="142" t="str">
        <f t="shared" si="0"/>
        <v xml:space="preserve"> </v>
      </c>
      <c r="H37" s="142"/>
      <c r="I37" s="142"/>
      <c r="J37" s="11"/>
    </row>
    <row r="38" spans="1:10" ht="15.75" x14ac:dyDescent="0.25">
      <c r="A38" s="11"/>
      <c r="B38" s="11"/>
      <c r="C38" s="11"/>
      <c r="D38" s="11"/>
      <c r="E38" s="22"/>
      <c r="F38" s="817" t="str">
        <f t="shared" si="3"/>
        <v xml:space="preserve"> </v>
      </c>
      <c r="G38" s="142" t="str">
        <f t="shared" si="0"/>
        <v xml:space="preserve"> </v>
      </c>
      <c r="H38" s="142"/>
      <c r="I38" s="142"/>
      <c r="J38" s="11"/>
    </row>
    <row r="39" spans="1:10" ht="15.75" x14ac:dyDescent="0.25">
      <c r="A39" s="11"/>
      <c r="B39" s="11"/>
      <c r="C39" s="11"/>
      <c r="D39" s="11"/>
      <c r="E39" s="22"/>
      <c r="F39" s="817" t="str">
        <f t="shared" si="3"/>
        <v xml:space="preserve"> </v>
      </c>
      <c r="G39" s="142" t="str">
        <f t="shared" si="0"/>
        <v xml:space="preserve"> </v>
      </c>
      <c r="H39" s="142"/>
      <c r="I39" s="142"/>
      <c r="J39" s="11"/>
    </row>
    <row r="40" spans="1:10" ht="15.75" x14ac:dyDescent="0.25">
      <c r="A40" s="11"/>
      <c r="B40" s="11"/>
      <c r="C40" s="11"/>
      <c r="D40" s="11"/>
      <c r="E40" s="22"/>
      <c r="F40" s="817" t="str">
        <f t="shared" si="3"/>
        <v xml:space="preserve"> </v>
      </c>
      <c r="G40" s="142" t="str">
        <f t="shared" si="0"/>
        <v xml:space="preserve"> </v>
      </c>
      <c r="H40" s="142"/>
      <c r="I40" s="142"/>
      <c r="J40" s="11"/>
    </row>
    <row r="41" spans="1:10" ht="15.75" x14ac:dyDescent="0.25">
      <c r="A41" s="11"/>
      <c r="B41" s="11"/>
      <c r="C41" s="11"/>
      <c r="D41" s="11"/>
      <c r="E41" s="22"/>
      <c r="F41" s="817" t="str">
        <f t="shared" si="3"/>
        <v xml:space="preserve"> </v>
      </c>
      <c r="G41" s="142" t="str">
        <f t="shared" si="0"/>
        <v xml:space="preserve"> </v>
      </c>
      <c r="H41" s="142"/>
      <c r="I41" s="142"/>
      <c r="J41" s="11"/>
    </row>
    <row r="42" spans="1:10" ht="15.75" x14ac:dyDescent="0.25">
      <c r="A42" s="11"/>
      <c r="B42" s="11"/>
      <c r="C42" s="11"/>
      <c r="D42" s="11"/>
      <c r="E42" s="22"/>
      <c r="F42" s="817" t="str">
        <f t="shared" si="3"/>
        <v xml:space="preserve"> </v>
      </c>
      <c r="G42" s="142" t="str">
        <f t="shared" si="0"/>
        <v xml:space="preserve"> </v>
      </c>
      <c r="H42" s="142"/>
      <c r="I42" s="142"/>
      <c r="J42" s="11"/>
    </row>
    <row r="43" spans="1:10" ht="15.75" x14ac:dyDescent="0.25">
      <c r="A43" s="11"/>
      <c r="B43" s="11"/>
      <c r="C43" s="11"/>
      <c r="D43" s="11"/>
      <c r="E43" s="22"/>
      <c r="F43" s="817" t="str">
        <f t="shared" si="3"/>
        <v xml:space="preserve"> </v>
      </c>
      <c r="G43" s="142" t="str">
        <f t="shared" si="0"/>
        <v xml:space="preserve"> </v>
      </c>
      <c r="H43" s="142"/>
      <c r="I43" s="142"/>
      <c r="J43" s="11"/>
    </row>
    <row r="44" spans="1:10" ht="15.75" x14ac:dyDescent="0.25">
      <c r="A44" s="11"/>
      <c r="B44" s="11"/>
      <c r="C44" s="11"/>
      <c r="D44" s="11"/>
      <c r="E44" s="22"/>
      <c r="F44" s="817" t="str">
        <f t="shared" si="3"/>
        <v xml:space="preserve"> </v>
      </c>
      <c r="G44" s="142" t="str">
        <f t="shared" si="0"/>
        <v xml:space="preserve"> </v>
      </c>
      <c r="H44" s="142"/>
      <c r="I44" s="142"/>
      <c r="J44" s="11"/>
    </row>
    <row r="45" spans="1:10" ht="15.75" x14ac:dyDescent="0.25">
      <c r="A45" s="11"/>
      <c r="B45" s="11"/>
      <c r="C45" s="11"/>
      <c r="D45" s="11"/>
      <c r="E45" s="22"/>
      <c r="F45" s="817" t="str">
        <f t="shared" si="3"/>
        <v xml:space="preserve"> </v>
      </c>
      <c r="G45" s="142" t="str">
        <f t="shared" si="0"/>
        <v xml:space="preserve"> </v>
      </c>
      <c r="H45" s="142"/>
      <c r="I45" s="142"/>
      <c r="J45" s="11"/>
    </row>
    <row r="46" spans="1:10" ht="15.75" x14ac:dyDescent="0.25">
      <c r="A46" s="11"/>
      <c r="B46" s="11"/>
      <c r="C46" s="11"/>
      <c r="D46" s="11"/>
      <c r="E46" s="22"/>
      <c r="F46" s="817" t="str">
        <f t="shared" si="3"/>
        <v xml:space="preserve"> </v>
      </c>
      <c r="G46" s="142" t="str">
        <f t="shared" si="0"/>
        <v xml:space="preserve"> </v>
      </c>
      <c r="H46" s="142"/>
      <c r="I46" s="142"/>
      <c r="J46" s="11"/>
    </row>
    <row r="47" spans="1:10" ht="15.75" x14ac:dyDescent="0.25">
      <c r="A47" s="11"/>
      <c r="B47" s="11"/>
      <c r="C47" s="11"/>
      <c r="D47" s="11"/>
      <c r="E47" s="22"/>
      <c r="F47" s="817" t="str">
        <f t="shared" si="3"/>
        <v xml:space="preserve"> </v>
      </c>
      <c r="G47" s="142" t="str">
        <f t="shared" si="0"/>
        <v xml:space="preserve"> </v>
      </c>
      <c r="H47" s="142"/>
      <c r="I47" s="142"/>
      <c r="J47" s="11"/>
    </row>
    <row r="48" spans="1:10" ht="15.75" x14ac:dyDescent="0.25">
      <c r="A48" s="11"/>
      <c r="B48" s="11"/>
      <c r="C48" s="11"/>
      <c r="D48" s="11"/>
      <c r="E48" s="22"/>
      <c r="F48" s="817" t="str">
        <f t="shared" si="3"/>
        <v xml:space="preserve"> </v>
      </c>
      <c r="G48" s="142" t="str">
        <f t="shared" si="0"/>
        <v xml:space="preserve"> </v>
      </c>
      <c r="H48" s="142"/>
      <c r="I48" s="142"/>
      <c r="J48" s="11"/>
    </row>
    <row r="49" spans="1:10" ht="15.75" x14ac:dyDescent="0.25">
      <c r="A49" s="11"/>
      <c r="B49" s="11"/>
      <c r="C49" s="11"/>
      <c r="D49" s="11"/>
      <c r="E49" s="22"/>
      <c r="F49" s="817" t="str">
        <f t="shared" si="3"/>
        <v xml:space="preserve"> </v>
      </c>
      <c r="G49" s="142" t="str">
        <f t="shared" si="0"/>
        <v xml:space="preserve"> </v>
      </c>
      <c r="H49" s="142"/>
      <c r="I49" s="142"/>
      <c r="J49" s="11"/>
    </row>
    <row r="50" spans="1:10" ht="15.75" x14ac:dyDescent="0.25">
      <c r="A50" s="11"/>
      <c r="B50" s="11"/>
      <c r="C50" s="11"/>
      <c r="D50" s="11"/>
      <c r="E50" s="22"/>
      <c r="F50" s="817" t="str">
        <f t="shared" si="3"/>
        <v xml:space="preserve"> </v>
      </c>
      <c r="G50" s="142" t="str">
        <f t="shared" si="0"/>
        <v xml:space="preserve"> </v>
      </c>
      <c r="H50" s="142"/>
      <c r="I50" s="142"/>
      <c r="J50" s="11"/>
    </row>
    <row r="51" spans="1:10" ht="15.75" x14ac:dyDescent="0.25">
      <c r="A51" s="11"/>
      <c r="B51" s="11"/>
      <c r="C51" s="11"/>
      <c r="D51" s="11"/>
      <c r="E51" s="22"/>
      <c r="F51" s="817" t="str">
        <f t="shared" si="3"/>
        <v xml:space="preserve"> </v>
      </c>
      <c r="G51" s="142" t="str">
        <f t="shared" si="0"/>
        <v xml:space="preserve"> </v>
      </c>
      <c r="H51" s="142"/>
      <c r="I51" s="142"/>
      <c r="J51" s="11"/>
    </row>
    <row r="52" spans="1:10" ht="15.75" x14ac:dyDescent="0.25">
      <c r="A52" s="11"/>
      <c r="B52" s="11"/>
      <c r="C52" s="11"/>
      <c r="D52" s="11"/>
      <c r="E52" s="22"/>
      <c r="F52" s="817" t="str">
        <f t="shared" si="3"/>
        <v xml:space="preserve"> </v>
      </c>
      <c r="G52" s="142" t="str">
        <f t="shared" si="0"/>
        <v xml:space="preserve"> </v>
      </c>
      <c r="J52" s="11"/>
    </row>
    <row r="53" spans="1:10" ht="15.75" x14ac:dyDescent="0.25">
      <c r="A53" s="11"/>
      <c r="B53" s="11"/>
      <c r="C53" s="11"/>
      <c r="D53" s="11"/>
      <c r="E53" s="22"/>
      <c r="F53" s="817" t="str">
        <f t="shared" si="3"/>
        <v xml:space="preserve"> </v>
      </c>
      <c r="G53" s="142" t="str">
        <f t="shared" si="0"/>
        <v xml:space="preserve"> </v>
      </c>
      <c r="J53" s="11"/>
    </row>
    <row r="54" spans="1:10" ht="15.75" x14ac:dyDescent="0.25">
      <c r="A54" s="11"/>
      <c r="B54" s="11"/>
      <c r="C54" s="11"/>
      <c r="D54" s="11"/>
      <c r="E54" s="22"/>
      <c r="F54" s="817" t="str">
        <f t="shared" si="3"/>
        <v xml:space="preserve"> </v>
      </c>
      <c r="G54" s="142" t="str">
        <f t="shared" si="0"/>
        <v xml:space="preserve"> </v>
      </c>
      <c r="J54" s="11"/>
    </row>
    <row r="55" spans="1:10" ht="15.75" x14ac:dyDescent="0.25">
      <c r="A55" s="11"/>
      <c r="B55" s="11"/>
      <c r="C55" s="11"/>
      <c r="D55" s="11"/>
      <c r="E55" s="22"/>
      <c r="F55" s="817" t="str">
        <f t="shared" si="3"/>
        <v xml:space="preserve"> </v>
      </c>
      <c r="G55" s="142" t="str">
        <f t="shared" si="0"/>
        <v xml:space="preserve"> </v>
      </c>
      <c r="J55" s="11"/>
    </row>
    <row r="56" spans="1:10" ht="15.75" x14ac:dyDescent="0.25">
      <c r="A56" s="11"/>
      <c r="B56" s="11"/>
      <c r="C56" s="11"/>
      <c r="D56" s="11"/>
      <c r="E56" s="22"/>
      <c r="F56" s="817" t="str">
        <f t="shared" si="3"/>
        <v xml:space="preserve"> </v>
      </c>
      <c r="G56" s="142" t="str">
        <f t="shared" si="0"/>
        <v xml:space="preserve"> </v>
      </c>
      <c r="J56" s="11"/>
    </row>
    <row r="57" spans="1:10" ht="15.75" x14ac:dyDescent="0.25">
      <c r="A57" s="11"/>
      <c r="B57" s="11"/>
      <c r="C57" s="11"/>
      <c r="D57" s="11"/>
      <c r="E57" s="22"/>
      <c r="F57" s="817" t="str">
        <f t="shared" si="3"/>
        <v xml:space="preserve"> </v>
      </c>
      <c r="G57" s="142" t="str">
        <f t="shared" si="0"/>
        <v xml:space="preserve"> </v>
      </c>
      <c r="J57" s="11"/>
    </row>
    <row r="58" spans="1:10" ht="15.75" x14ac:dyDescent="0.25">
      <c r="A58" s="11"/>
      <c r="B58" s="11"/>
      <c r="C58" s="11"/>
      <c r="D58" s="11"/>
      <c r="E58" s="22"/>
      <c r="F58" s="817" t="str">
        <f t="shared" si="3"/>
        <v xml:space="preserve"> </v>
      </c>
      <c r="G58" s="142" t="str">
        <f t="shared" si="0"/>
        <v xml:space="preserve"> </v>
      </c>
      <c r="J58" s="11"/>
    </row>
    <row r="59" spans="1:10" ht="15.75" x14ac:dyDescent="0.25">
      <c r="A59" s="11"/>
      <c r="B59" s="11"/>
      <c r="C59" s="11"/>
      <c r="D59" s="11"/>
      <c r="E59" s="22"/>
      <c r="F59" s="817" t="str">
        <f t="shared" si="3"/>
        <v xml:space="preserve"> </v>
      </c>
      <c r="G59" s="142" t="str">
        <f t="shared" si="0"/>
        <v xml:space="preserve"> </v>
      </c>
      <c r="J59" s="11"/>
    </row>
    <row r="60" spans="1:10" ht="15.75" x14ac:dyDescent="0.25">
      <c r="A60" s="11"/>
      <c r="B60" s="11"/>
      <c r="C60" s="11"/>
      <c r="D60" s="11"/>
      <c r="E60" s="22"/>
      <c r="F60" s="817" t="str">
        <f t="shared" si="3"/>
        <v xml:space="preserve"> </v>
      </c>
      <c r="G60" s="142" t="str">
        <f t="shared" si="0"/>
        <v xml:space="preserve"> </v>
      </c>
      <c r="J60" s="11"/>
    </row>
    <row r="61" spans="1:10" ht="15.75" x14ac:dyDescent="0.25">
      <c r="A61" s="11"/>
      <c r="B61" s="11"/>
      <c r="C61" s="11"/>
      <c r="D61" s="11"/>
      <c r="E61" s="22"/>
      <c r="F61" s="817" t="str">
        <f t="shared" si="3"/>
        <v xml:space="preserve"> </v>
      </c>
      <c r="G61" s="142" t="str">
        <f t="shared" si="0"/>
        <v xml:space="preserve"> </v>
      </c>
      <c r="J61" s="11"/>
    </row>
    <row r="62" spans="1:10" ht="15.75" x14ac:dyDescent="0.25">
      <c r="A62" s="11"/>
      <c r="B62" s="11"/>
      <c r="C62" s="11"/>
      <c r="D62" s="11"/>
      <c r="E62" s="22"/>
      <c r="F62" s="817" t="str">
        <f t="shared" si="3"/>
        <v xml:space="preserve"> </v>
      </c>
      <c r="G62" s="142" t="str">
        <f t="shared" si="0"/>
        <v xml:space="preserve"> </v>
      </c>
      <c r="J62" s="11"/>
    </row>
    <row r="63" spans="1:10" ht="15.75" x14ac:dyDescent="0.25">
      <c r="A63" s="11"/>
      <c r="B63" s="11"/>
      <c r="C63" s="11"/>
      <c r="D63" s="11"/>
      <c r="E63" s="22"/>
      <c r="F63" s="817" t="str">
        <f t="shared" si="3"/>
        <v xml:space="preserve"> </v>
      </c>
      <c r="G63" s="142" t="str">
        <f t="shared" si="0"/>
        <v xml:space="preserve"> </v>
      </c>
      <c r="J63" s="11"/>
    </row>
    <row r="64" spans="1:10" ht="15.75" x14ac:dyDescent="0.25">
      <c r="A64" s="11"/>
      <c r="B64" s="11"/>
      <c r="C64" s="11"/>
      <c r="D64" s="11"/>
      <c r="E64" s="22"/>
      <c r="F64" s="817" t="str">
        <f t="shared" si="3"/>
        <v xml:space="preserve"> </v>
      </c>
      <c r="G64" s="142" t="str">
        <f t="shared" si="0"/>
        <v xml:space="preserve"> </v>
      </c>
      <c r="J64" s="11"/>
    </row>
    <row r="65" spans="1:10" ht="15.75" x14ac:dyDescent="0.25">
      <c r="A65" s="11"/>
      <c r="B65" s="11"/>
      <c r="C65" s="11"/>
      <c r="D65" s="11"/>
      <c r="E65" s="22"/>
      <c r="F65" s="817" t="str">
        <f t="shared" si="3"/>
        <v xml:space="preserve"> </v>
      </c>
      <c r="G65" s="142" t="str">
        <f t="shared" si="0"/>
        <v xml:space="preserve"> </v>
      </c>
      <c r="J65" s="11"/>
    </row>
    <row r="66" spans="1:10" ht="15.75" x14ac:dyDescent="0.25">
      <c r="A66" s="11"/>
      <c r="B66" s="11"/>
      <c r="C66" s="11"/>
      <c r="D66" s="11"/>
      <c r="E66" s="22"/>
      <c r="F66" s="817" t="str">
        <f t="shared" si="3"/>
        <v xml:space="preserve"> </v>
      </c>
      <c r="G66" s="142" t="str">
        <f t="shared" si="0"/>
        <v xml:space="preserve"> </v>
      </c>
      <c r="J66" s="11"/>
    </row>
    <row r="67" spans="1:10" ht="15.75" x14ac:dyDescent="0.25">
      <c r="A67" s="11"/>
      <c r="B67" s="11"/>
      <c r="C67" s="11"/>
      <c r="D67" s="11"/>
      <c r="E67" s="22"/>
      <c r="F67" s="817" t="str">
        <f t="shared" si="3"/>
        <v xml:space="preserve"> </v>
      </c>
      <c r="G67" s="142" t="str">
        <f t="shared" si="0"/>
        <v xml:space="preserve"> </v>
      </c>
      <c r="J67" s="11"/>
    </row>
    <row r="68" spans="1:10" ht="15.75" x14ac:dyDescent="0.25">
      <c r="A68" s="11"/>
      <c r="B68" s="11"/>
      <c r="C68" s="11"/>
      <c r="D68" s="11"/>
      <c r="E68" s="22"/>
      <c r="F68" s="817" t="str">
        <f t="shared" si="3"/>
        <v xml:space="preserve"> </v>
      </c>
      <c r="G68" s="142" t="str">
        <f t="shared" si="0"/>
        <v xml:space="preserve"> </v>
      </c>
      <c r="J68" s="11"/>
    </row>
    <row r="69" spans="1:10" ht="15.75" x14ac:dyDescent="0.25">
      <c r="A69" s="11"/>
      <c r="B69" s="11"/>
      <c r="C69" s="11"/>
      <c r="D69" s="11"/>
      <c r="E69" s="22"/>
      <c r="F69" s="817" t="str">
        <f t="shared" si="3"/>
        <v xml:space="preserve"> </v>
      </c>
      <c r="G69" s="142" t="str">
        <f t="shared" si="0"/>
        <v xml:space="preserve"> </v>
      </c>
      <c r="J69" s="11"/>
    </row>
    <row r="70" spans="1:10" ht="15.75" x14ac:dyDescent="0.25">
      <c r="A70" s="11"/>
      <c r="B70" s="11"/>
      <c r="C70" s="11"/>
      <c r="D70" s="11"/>
      <c r="E70" s="22"/>
      <c r="F70" s="817" t="str">
        <f t="shared" si="3"/>
        <v xml:space="preserve"> </v>
      </c>
      <c r="G70" s="142" t="str">
        <f t="shared" si="0"/>
        <v xml:space="preserve"> </v>
      </c>
      <c r="J70" s="11"/>
    </row>
    <row r="71" spans="1:10" ht="15.75" x14ac:dyDescent="0.25">
      <c r="A71" s="11"/>
      <c r="B71" s="11"/>
      <c r="C71" s="11"/>
      <c r="D71" s="11"/>
      <c r="E71" s="22"/>
      <c r="F71" s="817" t="str">
        <f t="shared" si="3"/>
        <v xml:space="preserve"> </v>
      </c>
      <c r="G71" s="142" t="str">
        <f t="shared" si="0"/>
        <v xml:space="preserve"> </v>
      </c>
      <c r="J71" s="11"/>
    </row>
    <row r="72" spans="1:10" ht="15.75" x14ac:dyDescent="0.25">
      <c r="A72" s="11"/>
      <c r="B72" s="11"/>
      <c r="C72" s="11"/>
      <c r="D72" s="11"/>
      <c r="E72" s="22"/>
      <c r="F72" s="817" t="str">
        <f t="shared" si="3"/>
        <v xml:space="preserve"> </v>
      </c>
      <c r="G72" s="142" t="str">
        <f t="shared" si="0"/>
        <v xml:space="preserve"> </v>
      </c>
      <c r="J72" s="11"/>
    </row>
    <row r="73" spans="1:10" ht="15.75" x14ac:dyDescent="0.25">
      <c r="A73" s="11"/>
      <c r="B73" s="11"/>
      <c r="C73" s="11"/>
      <c r="D73" s="11"/>
      <c r="E73" s="22"/>
      <c r="F73" s="817" t="str">
        <f t="shared" si="3"/>
        <v xml:space="preserve"> </v>
      </c>
      <c r="G73" s="142" t="str">
        <f t="shared" ref="G73:G136" si="4">IFERROR(E73/D73%," ")</f>
        <v xml:space="preserve"> </v>
      </c>
      <c r="J73" s="11"/>
    </row>
    <row r="74" spans="1:10" ht="15.75" x14ac:dyDescent="0.25">
      <c r="A74" s="11"/>
      <c r="B74" s="11"/>
      <c r="C74" s="11"/>
      <c r="D74" s="11"/>
      <c r="E74" s="22"/>
      <c r="F74" s="817" t="str">
        <f t="shared" si="3"/>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xr:uid="{00000000-0004-0000-2300-000003000000}"/>
  </hyperlinks>
  <pageMargins left="0.70866141732283472" right="0.70866141732283472" top="0.70866141732283472" bottom="0.70866141732283472" header="0.51181102362204722" footer="0.31496062992125984"/>
  <pageSetup paperSize="9" scale="95" orientation="portrait" r:id="rId1"/>
  <headerFooter alignWithMargins="0">
    <oddFooter>&amp;L&amp;"Arial Narrow,Normál"&amp;8&amp;F/KM-AI-03&amp;C&amp;"Arial Narrow,Normál"&amp;8&amp;P/&amp;N&amp;R&amp;"Arial Narrow,Normál"&amp;8DigitAudit/Beszámoló</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Munka36"/>
  <dimension ref="A1:S104"/>
  <sheetViews>
    <sheetView showGridLines="0" zoomScaleNormal="100" workbookViewId="0"/>
  </sheetViews>
  <sheetFormatPr defaultRowHeight="16.5" x14ac:dyDescent="0.3"/>
  <cols>
    <col min="1" max="1" width="9" style="52"/>
    <col min="2" max="2" width="9" style="52" customWidth="1"/>
    <col min="3" max="3" width="18.125" style="52" customWidth="1"/>
    <col min="4" max="7" width="9.375" style="52" customWidth="1"/>
    <col min="8" max="12" width="9" style="52"/>
    <col min="13" max="13" width="9" style="52" customWidth="1"/>
    <col min="14" max="14" width="13.25" style="52" customWidth="1"/>
    <col min="15" max="16384" width="9" style="52"/>
  </cols>
  <sheetData>
    <row r="1" spans="1:19" ht="16.5" customHeight="1" x14ac:dyDescent="0.3">
      <c r="A1" s="144" t="s">
        <v>123</v>
      </c>
      <c r="B1" s="47"/>
      <c r="C1" s="47"/>
      <c r="D1" s="47"/>
      <c r="E1" s="47"/>
      <c r="F1" s="47"/>
      <c r="G1" s="47"/>
      <c r="H1" s="49"/>
      <c r="I1" s="49"/>
      <c r="J1" s="49"/>
      <c r="K1" s="49"/>
      <c r="L1" s="49"/>
      <c r="M1" s="117"/>
    </row>
    <row r="2" spans="1:19" ht="16.5" customHeight="1" x14ac:dyDescent="0.3">
      <c r="A2" s="117"/>
      <c r="B2" s="117"/>
      <c r="C2" s="117"/>
      <c r="D2" s="803" t="str">
        <f>O14</f>
        <v>Ide írja az egyeztetés / vizsgálat szöveges értékelését</v>
      </c>
      <c r="E2" s="803" t="str">
        <f>O16</f>
        <v>Ide írja a következtetés szövegét</v>
      </c>
      <c r="F2" s="145"/>
      <c r="G2" s="145"/>
      <c r="H2" s="49"/>
      <c r="I2" s="49"/>
      <c r="J2" s="49"/>
      <c r="K2" s="49"/>
      <c r="L2" s="49"/>
      <c r="M2" s="117"/>
      <c r="N2" s="48" t="s">
        <v>32</v>
      </c>
    </row>
    <row r="3" spans="1:19" ht="16.5" customHeight="1" x14ac:dyDescent="0.3">
      <c r="A3" s="47"/>
      <c r="B3" s="47"/>
      <c r="C3" s="47"/>
      <c r="D3" s="47"/>
      <c r="E3" s="145"/>
      <c r="F3" s="406" t="s">
        <v>215</v>
      </c>
      <c r="G3" s="47"/>
      <c r="H3" s="49"/>
      <c r="I3" s="49"/>
      <c r="J3" s="49"/>
      <c r="K3" s="49"/>
      <c r="L3" s="49"/>
      <c r="M3" s="117"/>
      <c r="N3" s="730" t="s">
        <v>34</v>
      </c>
      <c r="O3" s="197" t="s">
        <v>34</v>
      </c>
    </row>
    <row r="4" spans="1:19" ht="16.5" customHeight="1" x14ac:dyDescent="0.3">
      <c r="A4" s="134" t="s">
        <v>465</v>
      </c>
      <c r="B4" s="47"/>
      <c r="C4" s="47"/>
      <c r="D4" s="47"/>
      <c r="E4" s="47"/>
      <c r="F4" s="47"/>
      <c r="G4" s="47"/>
      <c r="H4" s="49"/>
      <c r="I4" s="49"/>
      <c r="J4" s="49"/>
      <c r="K4" s="49"/>
      <c r="L4" s="49"/>
      <c r="M4" s="117"/>
      <c r="N4" s="76" t="s">
        <v>121</v>
      </c>
      <c r="O4" s="122" t="s">
        <v>151</v>
      </c>
    </row>
    <row r="5" spans="1:19" ht="16.5" customHeight="1" x14ac:dyDescent="0.3">
      <c r="A5" s="123">
        <f>Alapa!C17</f>
        <v>0</v>
      </c>
      <c r="B5" s="130"/>
      <c r="C5" s="130"/>
      <c r="D5" s="130"/>
      <c r="E5" s="130"/>
      <c r="F5" s="123" t="s">
        <v>1</v>
      </c>
      <c r="G5" s="769">
        <f>Alapa!C15</f>
        <v>0</v>
      </c>
      <c r="H5" s="125"/>
      <c r="I5" s="389"/>
      <c r="J5" s="136"/>
      <c r="K5" s="136"/>
      <c r="L5" s="388"/>
      <c r="M5" s="117"/>
      <c r="N5" s="76" t="s">
        <v>122</v>
      </c>
      <c r="O5" s="122" t="s">
        <v>78</v>
      </c>
    </row>
    <row r="6" spans="1:19" ht="16.5" customHeight="1" thickBot="1" x14ac:dyDescent="0.35">
      <c r="A6" s="128" t="str">
        <f>"Fordulónap: "&amp;Alapa!C12</f>
        <v xml:space="preserve">Fordulónap: </v>
      </c>
      <c r="B6" s="147"/>
      <c r="C6" s="147"/>
      <c r="D6" s="147"/>
      <c r="E6" s="147"/>
      <c r="F6" s="128" t="s">
        <v>2</v>
      </c>
      <c r="G6" s="554" t="str">
        <f>IFERROR(VLOOKUP(O7,Alapa!$K$2:$M$11,3),"")</f>
        <v/>
      </c>
      <c r="H6" s="148"/>
      <c r="I6" s="123" t="s">
        <v>10</v>
      </c>
      <c r="J6" s="124" t="str">
        <f>IF(Alapa!$M$2=0," ",Alapa!$M$2)</f>
        <v xml:space="preserve"> </v>
      </c>
      <c r="K6" s="130"/>
      <c r="L6" s="393"/>
      <c r="M6" s="117"/>
      <c r="N6" s="76" t="s">
        <v>123</v>
      </c>
      <c r="O6" s="122" t="s">
        <v>464</v>
      </c>
    </row>
    <row r="7" spans="1:19" ht="16.5" customHeight="1" thickBot="1" x14ac:dyDescent="0.35">
      <c r="A7" s="143"/>
      <c r="B7" s="143"/>
      <c r="C7" s="143"/>
      <c r="D7" s="143"/>
      <c r="E7" s="143"/>
      <c r="F7" s="143"/>
      <c r="G7" s="143"/>
      <c r="H7" s="117"/>
      <c r="I7" s="117"/>
      <c r="J7" s="117"/>
      <c r="K7" s="117"/>
      <c r="L7" s="117"/>
      <c r="M7" s="117"/>
      <c r="N7" s="555" t="s">
        <v>2</v>
      </c>
      <c r="O7" s="673">
        <v>2</v>
      </c>
    </row>
    <row r="8" spans="1:19" ht="16.5" customHeight="1" thickBot="1" x14ac:dyDescent="0.35">
      <c r="A8" s="959" t="s">
        <v>466</v>
      </c>
      <c r="B8" s="143"/>
      <c r="C8" s="143"/>
      <c r="D8" s="143"/>
      <c r="E8" s="143"/>
      <c r="F8" s="149" t="s">
        <v>216</v>
      </c>
      <c r="G8" s="117"/>
      <c r="H8" s="117"/>
      <c r="I8" s="117"/>
      <c r="J8" s="117"/>
      <c r="K8" s="117"/>
      <c r="L8" s="117"/>
      <c r="M8" s="117"/>
    </row>
    <row r="9" spans="1:19" ht="27" x14ac:dyDescent="0.3">
      <c r="A9" s="952" t="s">
        <v>382</v>
      </c>
      <c r="B9" s="957" t="s">
        <v>217</v>
      </c>
      <c r="C9" s="956" t="s">
        <v>31</v>
      </c>
      <c r="D9" s="151" t="s">
        <v>765</v>
      </c>
      <c r="E9" s="151" t="s">
        <v>220</v>
      </c>
      <c r="F9" s="375" t="s">
        <v>237</v>
      </c>
      <c r="G9" s="152" t="s">
        <v>468</v>
      </c>
      <c r="H9" s="117"/>
      <c r="I9" s="117"/>
      <c r="J9" s="117"/>
      <c r="K9" s="117"/>
      <c r="L9" s="117"/>
      <c r="M9" s="117"/>
    </row>
    <row r="10" spans="1:19" ht="16.5" customHeight="1" x14ac:dyDescent="0.3">
      <c r="A10" s="953">
        <f>COUNT(#REF!)+1</f>
        <v>1</v>
      </c>
      <c r="B10" s="954"/>
      <c r="C10" s="386"/>
      <c r="D10" s="385"/>
      <c r="E10" s="385"/>
      <c r="F10" s="671"/>
      <c r="G10" s="384">
        <f>E10</f>
        <v>0</v>
      </c>
      <c r="H10" s="117"/>
      <c r="I10" s="117"/>
      <c r="J10" s="117"/>
      <c r="K10" s="117"/>
      <c r="L10" s="117"/>
      <c r="M10" s="117"/>
    </row>
    <row r="11" spans="1:19" ht="16.5" customHeight="1" x14ac:dyDescent="0.3">
      <c r="A11" s="953">
        <f>COUNT(A$10:$A10)+1</f>
        <v>2</v>
      </c>
      <c r="B11" s="954"/>
      <c r="C11" s="386"/>
      <c r="D11" s="385"/>
      <c r="E11" s="385"/>
      <c r="F11" s="671"/>
      <c r="G11" s="384">
        <f>E11</f>
        <v>0</v>
      </c>
      <c r="H11" s="117"/>
      <c r="I11" s="117"/>
      <c r="J11" s="117"/>
      <c r="K11" s="117"/>
      <c r="L11" s="117"/>
      <c r="M11" s="117"/>
    </row>
    <row r="12" spans="1:19" ht="16.5" customHeight="1" x14ac:dyDescent="0.3">
      <c r="A12" s="953">
        <f>COUNT(A$10:$A11)+1</f>
        <v>3</v>
      </c>
      <c r="B12" s="954"/>
      <c r="C12" s="158"/>
      <c r="D12" s="160"/>
      <c r="E12" s="160"/>
      <c r="F12" s="672"/>
      <c r="G12" s="384">
        <f>E12</f>
        <v>0</v>
      </c>
      <c r="H12" s="117"/>
      <c r="I12" s="117"/>
      <c r="J12" s="117"/>
      <c r="K12" s="117"/>
      <c r="L12" s="117"/>
      <c r="M12" s="117"/>
    </row>
    <row r="13" spans="1:19" ht="16.5" customHeight="1" thickBot="1" x14ac:dyDescent="0.35">
      <c r="A13" s="174" t="s">
        <v>224</v>
      </c>
      <c r="B13" s="955"/>
      <c r="C13" s="175"/>
      <c r="D13" s="177">
        <f>SUM(D10:D12)</f>
        <v>0</v>
      </c>
      <c r="E13" s="177">
        <f>SUM(E10:E12)</f>
        <v>0</v>
      </c>
      <c r="F13" s="178"/>
      <c r="G13" s="179">
        <f>SUM(G10:G12)</f>
        <v>0</v>
      </c>
      <c r="H13" s="117"/>
      <c r="I13" s="117"/>
      <c r="J13" s="117"/>
      <c r="K13" s="117"/>
      <c r="L13" s="117"/>
      <c r="M13" s="117"/>
      <c r="O13" s="15" t="s">
        <v>185</v>
      </c>
      <c r="P13" s="36"/>
      <c r="Q13" s="36"/>
      <c r="R13" s="36"/>
      <c r="S13" s="12"/>
    </row>
    <row r="14" spans="1:19" x14ac:dyDescent="0.3">
      <c r="A14" s="117"/>
      <c r="B14" s="117"/>
      <c r="C14" s="117"/>
      <c r="D14" s="117"/>
      <c r="E14" s="117"/>
      <c r="F14" s="117"/>
      <c r="G14" s="117"/>
      <c r="H14" s="117"/>
      <c r="I14" s="117"/>
      <c r="J14" s="117"/>
      <c r="K14" s="117"/>
      <c r="L14" s="117"/>
      <c r="M14" s="117"/>
      <c r="O14" s="68" t="s">
        <v>186</v>
      </c>
      <c r="P14" s="23"/>
      <c r="Q14" s="17"/>
      <c r="R14" s="17"/>
      <c r="S14" s="18"/>
    </row>
    <row r="15" spans="1:19" ht="17.25" thickBot="1" x14ac:dyDescent="0.35">
      <c r="A15" s="283" t="s">
        <v>467</v>
      </c>
      <c r="B15" s="117"/>
      <c r="C15" s="117"/>
      <c r="D15" s="117"/>
      <c r="E15" s="117"/>
      <c r="F15" s="117"/>
      <c r="G15" s="117"/>
      <c r="H15" s="117"/>
      <c r="I15" s="117"/>
      <c r="J15" s="117"/>
      <c r="K15" s="117"/>
      <c r="L15" s="117"/>
      <c r="M15" s="117"/>
      <c r="O15" s="16" t="s">
        <v>4</v>
      </c>
      <c r="P15" s="8"/>
      <c r="Q15" s="7"/>
      <c r="R15" s="7"/>
      <c r="S15" s="12"/>
    </row>
    <row r="16" spans="1:19" ht="27" x14ac:dyDescent="0.3">
      <c r="A16" s="952" t="s">
        <v>382</v>
      </c>
      <c r="B16" s="957" t="s">
        <v>217</v>
      </c>
      <c r="C16" s="956" t="s">
        <v>31</v>
      </c>
      <c r="D16" s="151" t="s">
        <v>765</v>
      </c>
      <c r="E16" s="151" t="s">
        <v>220</v>
      </c>
      <c r="F16" s="375" t="s">
        <v>237</v>
      </c>
      <c r="G16" s="152" t="s">
        <v>468</v>
      </c>
      <c r="H16" s="117"/>
      <c r="I16" s="117"/>
      <c r="J16" s="117"/>
      <c r="K16" s="117"/>
      <c r="L16" s="117"/>
      <c r="M16" s="117"/>
      <c r="O16" s="68" t="s">
        <v>38</v>
      </c>
      <c r="P16" s="23"/>
      <c r="Q16" s="17"/>
      <c r="R16" s="17"/>
      <c r="S16" s="18"/>
    </row>
    <row r="17" spans="1:19" ht="16.5" customHeight="1" x14ac:dyDescent="0.3">
      <c r="A17" s="953">
        <f>COUNT(A$16:$A16)+1</f>
        <v>1</v>
      </c>
      <c r="B17" s="954"/>
      <c r="C17" s="158"/>
      <c r="D17" s="160"/>
      <c r="E17" s="160"/>
      <c r="F17" s="160"/>
      <c r="G17" s="161">
        <f>E17-F17</f>
        <v>0</v>
      </c>
      <c r="H17" s="117"/>
      <c r="I17" s="117"/>
      <c r="J17" s="117"/>
      <c r="K17" s="117"/>
      <c r="L17" s="117"/>
      <c r="M17" s="117"/>
      <c r="O17" s="67"/>
      <c r="P17" s="67"/>
      <c r="Q17" s="7"/>
      <c r="R17" s="7"/>
      <c r="S17" s="12"/>
    </row>
    <row r="18" spans="1:19" ht="16.5" customHeight="1" x14ac:dyDescent="0.3">
      <c r="A18" s="953">
        <f>COUNT(A$16:$A17)+1</f>
        <v>2</v>
      </c>
      <c r="B18" s="954"/>
      <c r="C18" s="158"/>
      <c r="D18" s="160"/>
      <c r="E18" s="160"/>
      <c r="F18" s="160"/>
      <c r="G18" s="161">
        <f t="shared" ref="G18:G21" si="0">E18-F18</f>
        <v>0</v>
      </c>
      <c r="H18" s="117"/>
      <c r="I18" s="117"/>
      <c r="J18" s="117"/>
      <c r="K18" s="117"/>
      <c r="L18" s="117"/>
      <c r="M18" s="117"/>
    </row>
    <row r="19" spans="1:19" ht="16.5" customHeight="1" x14ac:dyDescent="0.3">
      <c r="A19" s="953">
        <f>COUNT(A$16:$A18)+1</f>
        <v>3</v>
      </c>
      <c r="B19" s="954"/>
      <c r="C19" s="158"/>
      <c r="D19" s="160"/>
      <c r="E19" s="160"/>
      <c r="F19" s="160"/>
      <c r="G19" s="161">
        <f t="shared" si="0"/>
        <v>0</v>
      </c>
      <c r="H19" s="117"/>
      <c r="I19" s="117"/>
      <c r="J19" s="117"/>
      <c r="K19" s="117"/>
      <c r="L19" s="117"/>
      <c r="M19" s="117"/>
    </row>
    <row r="20" spans="1:19" ht="16.5" customHeight="1" x14ac:dyDescent="0.3">
      <c r="A20" s="953">
        <f>COUNT(A$16:$A19)+1</f>
        <v>4</v>
      </c>
      <c r="B20" s="954"/>
      <c r="C20" s="158"/>
      <c r="D20" s="160"/>
      <c r="E20" s="160"/>
      <c r="F20" s="160"/>
      <c r="G20" s="161">
        <f t="shared" si="0"/>
        <v>0</v>
      </c>
      <c r="H20" s="117"/>
      <c r="I20" s="117"/>
      <c r="J20" s="117"/>
      <c r="K20" s="117"/>
      <c r="L20" s="117"/>
      <c r="M20" s="117"/>
    </row>
    <row r="21" spans="1:19" ht="16.5" customHeight="1" x14ac:dyDescent="0.3">
      <c r="A21" s="953">
        <f>COUNT(A$16:$A20)+1</f>
        <v>5</v>
      </c>
      <c r="B21" s="954"/>
      <c r="C21" s="158"/>
      <c r="D21" s="160"/>
      <c r="E21" s="160"/>
      <c r="F21" s="160"/>
      <c r="G21" s="161">
        <f t="shared" si="0"/>
        <v>0</v>
      </c>
      <c r="H21" s="117"/>
      <c r="I21" s="117"/>
      <c r="J21" s="117"/>
      <c r="K21" s="117"/>
      <c r="L21" s="117"/>
      <c r="M21" s="117"/>
    </row>
    <row r="22" spans="1:19" ht="16.5" customHeight="1" thickBot="1" x14ac:dyDescent="0.35">
      <c r="A22" s="174" t="s">
        <v>224</v>
      </c>
      <c r="B22" s="955"/>
      <c r="C22" s="175"/>
      <c r="D22" s="177">
        <f>SUM(D17:D21)</f>
        <v>0</v>
      </c>
      <c r="E22" s="177">
        <f>SUM(E17:E21)</f>
        <v>0</v>
      </c>
      <c r="F22" s="177">
        <f>SUM(F17:F21)</f>
        <v>0</v>
      </c>
      <c r="G22" s="179">
        <f>SUM(G17:G21)</f>
        <v>0</v>
      </c>
      <c r="H22" s="117"/>
      <c r="I22" s="117"/>
      <c r="J22" s="117"/>
      <c r="K22" s="117"/>
      <c r="L22" s="117"/>
      <c r="M22" s="117"/>
    </row>
    <row r="23" spans="1:19" x14ac:dyDescent="0.3">
      <c r="A23" s="117"/>
      <c r="B23" s="117"/>
      <c r="C23" s="117"/>
      <c r="D23" s="117"/>
      <c r="E23" s="117"/>
      <c r="F23" s="117"/>
      <c r="G23" s="117"/>
      <c r="H23" s="117"/>
      <c r="I23" s="117"/>
      <c r="J23" s="117"/>
      <c r="K23" s="117"/>
      <c r="L23" s="117"/>
      <c r="M23" s="117"/>
    </row>
    <row r="24" spans="1:19" ht="16.5" customHeight="1" thickBot="1" x14ac:dyDescent="0.35">
      <c r="A24" s="121" t="s">
        <v>227</v>
      </c>
      <c r="B24" s="117"/>
      <c r="C24" s="180"/>
      <c r="D24" s="180"/>
      <c r="E24" s="180"/>
      <c r="F24" s="180"/>
      <c r="G24" s="180"/>
      <c r="H24" s="180"/>
      <c r="I24" s="180"/>
      <c r="J24" s="180"/>
      <c r="K24" s="180"/>
      <c r="L24" s="181" t="s">
        <v>0</v>
      </c>
      <c r="M24" s="181" t="s">
        <v>0</v>
      </c>
    </row>
    <row r="25" spans="1:19" ht="54" x14ac:dyDescent="0.3">
      <c r="A25" s="952" t="s">
        <v>382</v>
      </c>
      <c r="B25" s="441" t="s">
        <v>217</v>
      </c>
      <c r="C25" s="183" t="s">
        <v>229</v>
      </c>
      <c r="D25" s="183" t="s">
        <v>230</v>
      </c>
      <c r="E25" s="183" t="s">
        <v>231</v>
      </c>
      <c r="F25" s="183" t="s">
        <v>232</v>
      </c>
      <c r="G25" s="183" t="s">
        <v>233</v>
      </c>
      <c r="H25" s="183" t="s">
        <v>234</v>
      </c>
      <c r="I25" s="183" t="s">
        <v>235</v>
      </c>
      <c r="J25" s="183" t="s">
        <v>236</v>
      </c>
      <c r="K25" s="183" t="s">
        <v>469</v>
      </c>
      <c r="L25" s="183" t="s">
        <v>237</v>
      </c>
      <c r="M25" s="184" t="s">
        <v>238</v>
      </c>
    </row>
    <row r="26" spans="1:19" ht="16.5" customHeight="1" x14ac:dyDescent="0.3">
      <c r="A26" s="953">
        <f>COUNT(A$25:$A25)+1</f>
        <v>1</v>
      </c>
      <c r="B26" s="958"/>
      <c r="C26" s="186"/>
      <c r="D26" s="383"/>
      <c r="E26" s="383"/>
      <c r="F26" s="383"/>
      <c r="G26" s="187">
        <f>D26-F26-E26</f>
        <v>0</v>
      </c>
      <c r="H26" s="382"/>
      <c r="I26" s="382"/>
      <c r="J26" s="382"/>
      <c r="K26" s="382"/>
      <c r="L26" s="188">
        <f>H26-I26+J26</f>
        <v>0</v>
      </c>
      <c r="M26" s="189">
        <f t="shared" ref="M26:M31" si="1">IF(G26=0,0,IF(L26=0,0,IF(L26=0,0,L26/G26%)))</f>
        <v>0</v>
      </c>
    </row>
    <row r="27" spans="1:19" ht="16.5" customHeight="1" x14ac:dyDescent="0.3">
      <c r="A27" s="953">
        <f>COUNT(A$25:$A26)+1</f>
        <v>2</v>
      </c>
      <c r="B27" s="958"/>
      <c r="C27" s="186"/>
      <c r="D27" s="383"/>
      <c r="E27" s="383"/>
      <c r="F27" s="383"/>
      <c r="G27" s="187">
        <f>D27-F27-E27</f>
        <v>0</v>
      </c>
      <c r="H27" s="382"/>
      <c r="I27" s="382"/>
      <c r="J27" s="382"/>
      <c r="K27" s="382"/>
      <c r="L27" s="188">
        <f>H27-I27+J27</f>
        <v>0</v>
      </c>
      <c r="M27" s="189">
        <f t="shared" si="1"/>
        <v>0</v>
      </c>
    </row>
    <row r="28" spans="1:19" ht="16.5" customHeight="1" x14ac:dyDescent="0.3">
      <c r="A28" s="953">
        <f>COUNT(A$25:$A27)+1</f>
        <v>3</v>
      </c>
      <c r="B28" s="958"/>
      <c r="C28" s="186"/>
      <c r="D28" s="383"/>
      <c r="E28" s="383"/>
      <c r="F28" s="383"/>
      <c r="G28" s="187">
        <f>D28-F28-E28</f>
        <v>0</v>
      </c>
      <c r="H28" s="382"/>
      <c r="I28" s="382"/>
      <c r="J28" s="382"/>
      <c r="K28" s="382"/>
      <c r="L28" s="188">
        <f>H28-I28+J28</f>
        <v>0</v>
      </c>
      <c r="M28" s="189">
        <f t="shared" si="1"/>
        <v>0</v>
      </c>
    </row>
    <row r="29" spans="1:19" ht="16.5" customHeight="1" x14ac:dyDescent="0.3">
      <c r="A29" s="953">
        <f>COUNT(A$25:$A28)+1</f>
        <v>4</v>
      </c>
      <c r="B29" s="958"/>
      <c r="C29" s="186"/>
      <c r="D29" s="383"/>
      <c r="E29" s="383"/>
      <c r="F29" s="383"/>
      <c r="G29" s="187">
        <f>D29-F29-E29</f>
        <v>0</v>
      </c>
      <c r="H29" s="382"/>
      <c r="I29" s="382"/>
      <c r="J29" s="382"/>
      <c r="K29" s="382"/>
      <c r="L29" s="188">
        <f>H29-I29+J29</f>
        <v>0</v>
      </c>
      <c r="M29" s="189">
        <f t="shared" si="1"/>
        <v>0</v>
      </c>
    </row>
    <row r="30" spans="1:19" ht="16.5" customHeight="1" x14ac:dyDescent="0.3">
      <c r="A30" s="953">
        <f>COUNT(A$25:$A29)+1</f>
        <v>5</v>
      </c>
      <c r="B30" s="958"/>
      <c r="C30" s="186"/>
      <c r="D30" s="383"/>
      <c r="E30" s="383"/>
      <c r="F30" s="383"/>
      <c r="G30" s="187">
        <f>D30-F30-E30</f>
        <v>0</v>
      </c>
      <c r="H30" s="382"/>
      <c r="I30" s="382"/>
      <c r="J30" s="382"/>
      <c r="K30" s="382"/>
      <c r="L30" s="188">
        <f>H30-I30+J30</f>
        <v>0</v>
      </c>
      <c r="M30" s="189">
        <f t="shared" si="1"/>
        <v>0</v>
      </c>
    </row>
    <row r="31" spans="1:19" ht="16.5" customHeight="1" thickBot="1" x14ac:dyDescent="0.35">
      <c r="A31" s="174" t="s">
        <v>224</v>
      </c>
      <c r="B31" s="955"/>
      <c r="C31" s="175"/>
      <c r="D31" s="193">
        <f t="shared" ref="D31:L31" si="2">SUM(D26:D30)</f>
        <v>0</v>
      </c>
      <c r="E31" s="193">
        <f t="shared" si="2"/>
        <v>0</v>
      </c>
      <c r="F31" s="193">
        <f t="shared" si="2"/>
        <v>0</v>
      </c>
      <c r="G31" s="193">
        <f t="shared" si="2"/>
        <v>0</v>
      </c>
      <c r="H31" s="193">
        <f t="shared" si="2"/>
        <v>0</v>
      </c>
      <c r="I31" s="193">
        <f t="shared" si="2"/>
        <v>0</v>
      </c>
      <c r="J31" s="193">
        <f t="shared" si="2"/>
        <v>0</v>
      </c>
      <c r="K31" s="193">
        <f t="shared" si="2"/>
        <v>0</v>
      </c>
      <c r="L31" s="193">
        <f t="shared" si="2"/>
        <v>0</v>
      </c>
      <c r="M31" s="194">
        <f t="shared" si="1"/>
        <v>0</v>
      </c>
    </row>
    <row r="32" spans="1:19" ht="16.5" customHeight="1" x14ac:dyDescent="0.3"/>
    <row r="33" ht="16.5" customHeight="1" x14ac:dyDescent="0.3"/>
    <row r="34" ht="16.5" customHeight="1" x14ac:dyDescent="0.3"/>
    <row r="35" ht="16.5" customHeight="1" x14ac:dyDescent="0.3"/>
    <row r="36" ht="16.5" customHeight="1" x14ac:dyDescent="0.3"/>
    <row r="37" ht="16.5" customHeight="1" x14ac:dyDescent="0.3"/>
    <row r="38" ht="16.5" customHeight="1" x14ac:dyDescent="0.3"/>
    <row r="39" ht="16.5" customHeight="1" x14ac:dyDescent="0.3"/>
    <row r="40" ht="16.5" customHeight="1" x14ac:dyDescent="0.3"/>
    <row r="41" ht="16.5" customHeight="1" x14ac:dyDescent="0.3"/>
    <row r="42" ht="16.5" customHeight="1" x14ac:dyDescent="0.3"/>
    <row r="43" ht="16.5" customHeight="1" x14ac:dyDescent="0.3"/>
    <row r="44" ht="16.5" customHeight="1" x14ac:dyDescent="0.3"/>
    <row r="45" ht="16.5" customHeight="1" x14ac:dyDescent="0.3"/>
    <row r="46" ht="16.5" customHeight="1" x14ac:dyDescent="0.3"/>
    <row r="47" ht="16.5" customHeight="1" x14ac:dyDescent="0.3"/>
    <row r="4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sheetData>
  <hyperlinks>
    <hyperlink ref="N3" location="Tartalom!A1" display="Tartalom" xr:uid="{00000000-0004-0000-2400-000003000000}"/>
  </hyperlinks>
  <pageMargins left="0.70866141732283472" right="0.70866141732283472" top="0.74803149606299213" bottom="0.74803149606299213" header="0.31496062992125984" footer="0.31496062992125984"/>
  <pageSetup paperSize="9" fitToHeight="2" orientation="landscape" verticalDpi="300" r:id="rId1"/>
  <headerFooter>
    <oddFooter>&amp;L&amp;"Arial Narrow,Normál"&amp;8&amp;F/&amp;A&amp;C&amp;"Arial Narrow,Normál"&amp;8&amp;P/&amp;N&amp;R&amp;"Arial Narrow,Normál"&amp;8DigitAudit/Beszámoló</oddFooter>
  </headerFooter>
  <rowBreaks count="1" manualBreakCount="1">
    <brk id="23" min="1" max="11"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Munka37">
    <tabColor rgb="FFFFC000"/>
    <pageSetUpPr fitToPage="1"/>
  </sheetPr>
  <dimension ref="A1:L99"/>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4.125" style="52" customWidth="1"/>
    <col min="7" max="16384" width="9" style="52"/>
  </cols>
  <sheetData>
    <row r="1" spans="1:12" ht="18" customHeight="1" x14ac:dyDescent="0.3">
      <c r="A1" s="79" t="s">
        <v>124</v>
      </c>
      <c r="B1" s="80"/>
      <c r="C1" s="53"/>
      <c r="D1" s="53"/>
      <c r="E1" s="53"/>
      <c r="H1" s="82"/>
    </row>
    <row r="2" spans="1:12" ht="18" customHeight="1" x14ac:dyDescent="0.3">
      <c r="A2" s="83"/>
      <c r="B2" s="745">
        <f>C18</f>
        <v>0</v>
      </c>
      <c r="C2" s="83"/>
      <c r="D2" s="803" t="str">
        <f>G15</f>
        <v>NINCS FK. ADAT</v>
      </c>
      <c r="E2" s="803" t="str">
        <f>G17</f>
        <v>Ide írja a következtetés szövegét</v>
      </c>
      <c r="F2" s="48" t="s">
        <v>32</v>
      </c>
      <c r="H2" s="85"/>
    </row>
    <row r="3" spans="1:12" ht="18" customHeight="1" x14ac:dyDescent="0.3">
      <c r="A3" s="83"/>
      <c r="B3" s="195" t="s">
        <v>151</v>
      </c>
      <c r="C3" s="53"/>
      <c r="D3" s="53"/>
      <c r="E3" s="53"/>
      <c r="F3" s="730" t="s">
        <v>34</v>
      </c>
      <c r="G3" s="122" t="s">
        <v>34</v>
      </c>
      <c r="H3" s="85"/>
    </row>
    <row r="4" spans="1:12" ht="18" customHeight="1" x14ac:dyDescent="0.3">
      <c r="A4" s="83"/>
      <c r="B4" s="53"/>
      <c r="C4" s="53"/>
      <c r="D4" s="53"/>
      <c r="E4" s="53"/>
      <c r="F4" s="76" t="s">
        <v>124</v>
      </c>
      <c r="G4" s="122" t="s">
        <v>151</v>
      </c>
      <c r="H4" s="85"/>
    </row>
    <row r="5" spans="1:12" ht="18" customHeight="1" x14ac:dyDescent="0.3">
      <c r="A5" s="87">
        <f>Alapa!C17</f>
        <v>0</v>
      </c>
      <c r="B5" s="88"/>
      <c r="C5" s="87" t="s">
        <v>1</v>
      </c>
      <c r="D5" s="768">
        <f>Alapa!C15</f>
        <v>0</v>
      </c>
      <c r="E5" s="89"/>
      <c r="F5" s="76" t="s">
        <v>125</v>
      </c>
      <c r="G5" s="122" t="s">
        <v>78</v>
      </c>
      <c r="H5" s="92"/>
    </row>
    <row r="6" spans="1:12" ht="18" customHeight="1" thickBot="1" x14ac:dyDescent="0.35">
      <c r="A6" s="87" t="str">
        <f>"Fordulónap: "&amp;Alapa!C12</f>
        <v xml:space="preserve">Fordulónap: </v>
      </c>
      <c r="B6" s="88"/>
      <c r="C6" s="87" t="s">
        <v>2</v>
      </c>
      <c r="D6" s="554" t="str">
        <f>IFERROR(VLOOKUP(G7,Alapa!$K$2:$M$11,3),"")</f>
        <v/>
      </c>
      <c r="E6" s="89"/>
      <c r="F6" s="76" t="s">
        <v>126</v>
      </c>
      <c r="G6" s="545" t="s">
        <v>456</v>
      </c>
      <c r="H6" s="95"/>
    </row>
    <row r="7" spans="1:12" ht="18" customHeight="1" thickBot="1" x14ac:dyDescent="0.35">
      <c r="A7" s="83"/>
      <c r="B7" s="53"/>
      <c r="C7" s="87" t="s">
        <v>10</v>
      </c>
      <c r="D7" s="124" t="str">
        <f>IF(Alapa!$M$2=0," ",Alapa!$M$2)</f>
        <v xml:space="preserve"> </v>
      </c>
      <c r="E7" s="89"/>
      <c r="F7" s="555" t="s">
        <v>2</v>
      </c>
      <c r="G7" s="673">
        <v>2</v>
      </c>
      <c r="H7" s="95"/>
    </row>
    <row r="8" spans="1:12" ht="18" customHeight="1" x14ac:dyDescent="0.3">
      <c r="A8" s="96"/>
      <c r="B8" s="97"/>
      <c r="C8" s="98"/>
      <c r="D8" s="98"/>
      <c r="E8" s="98"/>
      <c r="F8" s="81"/>
      <c r="G8" s="94"/>
      <c r="H8" s="95"/>
    </row>
    <row r="9" spans="1:12" ht="18" customHeight="1" x14ac:dyDescent="0.3">
      <c r="A9" s="96"/>
      <c r="B9" s="97"/>
      <c r="C9" s="98"/>
      <c r="D9" s="98"/>
      <c r="E9" s="98"/>
      <c r="H9" s="95"/>
    </row>
    <row r="10" spans="1:12" ht="18" customHeight="1" x14ac:dyDescent="0.3">
      <c r="A10" s="99" t="s">
        <v>457</v>
      </c>
      <c r="B10" s="96"/>
      <c r="C10" s="100" t="str">
        <f>IF(D16=0,"NINCS FK. ADAT",IF(C16=0,"NINCS ANALITIKA",IF(C18=0,"EGYEZIK","NEM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t="s">
        <v>201</v>
      </c>
      <c r="B13" s="108" t="s">
        <v>458</v>
      </c>
      <c r="C13" s="109"/>
      <c r="D13" s="1126">
        <f>Import_M!H60</f>
        <v>0</v>
      </c>
      <c r="E13" s="1125">
        <f>Import_M!F60</f>
        <v>0</v>
      </c>
      <c r="F13" s="95"/>
      <c r="G13" s="95"/>
      <c r="H13" s="95"/>
    </row>
    <row r="14" spans="1:12" ht="18" customHeight="1" x14ac:dyDescent="0.3">
      <c r="A14" s="107" t="s">
        <v>203</v>
      </c>
      <c r="B14" s="108" t="s">
        <v>459</v>
      </c>
      <c r="C14" s="109"/>
      <c r="D14" s="1126">
        <f>Import_M!H61</f>
        <v>0</v>
      </c>
      <c r="E14" s="1125">
        <f>Import_M!F61</f>
        <v>0</v>
      </c>
      <c r="F14" s="95"/>
      <c r="G14" s="15" t="s">
        <v>185</v>
      </c>
      <c r="H14" s="36"/>
      <c r="I14" s="36"/>
      <c r="J14" s="36"/>
      <c r="K14" s="36"/>
      <c r="L14" s="12"/>
    </row>
    <row r="15" spans="1:12" ht="18" customHeight="1" thickBot="1" x14ac:dyDescent="0.35">
      <c r="A15" s="112" t="s">
        <v>205</v>
      </c>
      <c r="B15" s="113" t="s">
        <v>460</v>
      </c>
      <c r="C15" s="114"/>
      <c r="D15" s="1126">
        <f>Import_M!H62</f>
        <v>0</v>
      </c>
      <c r="E15" s="1125">
        <f>Import_M!F62</f>
        <v>0</v>
      </c>
      <c r="F15" s="95"/>
      <c r="G15" s="68" t="str">
        <f>C10</f>
        <v>NINCS FK. ADAT</v>
      </c>
      <c r="H15" s="23"/>
      <c r="I15" s="23"/>
      <c r="J15" s="17"/>
      <c r="K15" s="17"/>
      <c r="L15" s="18"/>
    </row>
    <row r="16" spans="1:12" ht="18" customHeight="1" thickBot="1" x14ac:dyDescent="0.35">
      <c r="A16" s="103"/>
      <c r="B16" s="104" t="s">
        <v>207</v>
      </c>
      <c r="C16" s="115">
        <f>ROUND(SUM(C13:C15),0)</f>
        <v>0</v>
      </c>
      <c r="D16" s="115">
        <f>SUM(D13:D15)</f>
        <v>0</v>
      </c>
      <c r="E16" s="116">
        <f>SUM(E13:E15)</f>
        <v>0</v>
      </c>
      <c r="F16" s="95"/>
      <c r="G16" s="16" t="s">
        <v>4</v>
      </c>
      <c r="H16" s="8"/>
      <c r="I16" s="8"/>
      <c r="J16" s="7"/>
      <c r="K16" s="7"/>
      <c r="L16" s="12"/>
    </row>
    <row r="17" spans="1:12" ht="18" customHeight="1" x14ac:dyDescent="0.3">
      <c r="A17" s="117"/>
      <c r="B17" s="118"/>
      <c r="C17" s="118"/>
      <c r="D17" s="118"/>
      <c r="E17" s="118"/>
      <c r="F17" s="95" t="s">
        <v>0</v>
      </c>
      <c r="G17" s="68" t="s">
        <v>38</v>
      </c>
      <c r="H17" s="23"/>
      <c r="I17" s="23"/>
      <c r="J17" s="17"/>
      <c r="K17" s="17"/>
      <c r="L17" s="18"/>
    </row>
    <row r="18" spans="1:12" ht="18" customHeight="1" thickBot="1" x14ac:dyDescent="0.35">
      <c r="A18" s="117"/>
      <c r="B18" s="119" t="s">
        <v>208</v>
      </c>
      <c r="C18" s="120">
        <f>C16-D16</f>
        <v>0</v>
      </c>
      <c r="D18" s="117"/>
      <c r="E18" s="118"/>
      <c r="F18" s="95" t="s">
        <v>0</v>
      </c>
      <c r="G18" s="67"/>
      <c r="H18" s="67"/>
      <c r="I18" s="8"/>
      <c r="J18" s="7"/>
      <c r="K18" s="7"/>
      <c r="L18" s="12"/>
    </row>
    <row r="19" spans="1:12" ht="18" customHeight="1" x14ac:dyDescent="0.3">
      <c r="A19" s="117"/>
      <c r="B19" s="118"/>
      <c r="C19" s="118"/>
      <c r="D19" s="118"/>
      <c r="E19" s="118"/>
      <c r="F19" s="95" t="s">
        <v>0</v>
      </c>
      <c r="G19" s="95"/>
      <c r="H19" s="95"/>
    </row>
    <row r="20" spans="1:12" ht="18" customHeight="1" x14ac:dyDescent="0.3">
      <c r="A20" s="117"/>
      <c r="B20" s="121"/>
      <c r="C20" s="118"/>
      <c r="D20" s="118"/>
      <c r="E20" s="118"/>
      <c r="F20" s="95" t="s">
        <v>0</v>
      </c>
      <c r="G20" s="95"/>
      <c r="H20" s="95"/>
    </row>
    <row r="21" spans="1:12" ht="18" customHeight="1" x14ac:dyDescent="0.3">
      <c r="A21" s="121" t="s">
        <v>209</v>
      </c>
      <c r="B21" s="117"/>
      <c r="C21" s="118"/>
      <c r="D21" s="118"/>
      <c r="E21" s="118"/>
      <c r="F21" s="95" t="s">
        <v>0</v>
      </c>
      <c r="G21" s="95"/>
      <c r="H21" s="95"/>
    </row>
    <row r="22" spans="1:12" ht="18" customHeight="1" x14ac:dyDescent="0.3">
      <c r="A22" s="117" t="s">
        <v>151</v>
      </c>
      <c r="B22" s="117"/>
      <c r="C22" s="118"/>
      <c r="D22" s="118"/>
      <c r="E22" s="118"/>
      <c r="F22" s="95" t="s">
        <v>0</v>
      </c>
      <c r="G22" s="95"/>
      <c r="H22" s="95"/>
    </row>
    <row r="23" spans="1:12" ht="18" customHeight="1" x14ac:dyDescent="0.3">
      <c r="A23" s="117" t="s">
        <v>78</v>
      </c>
      <c r="B23" s="117"/>
      <c r="C23" s="118"/>
      <c r="D23" s="118"/>
      <c r="E23" s="118"/>
      <c r="F23" s="95" t="s">
        <v>0</v>
      </c>
      <c r="G23" s="95"/>
      <c r="H23" s="95"/>
    </row>
    <row r="24" spans="1:12" ht="18" customHeight="1" x14ac:dyDescent="0.3">
      <c r="A24" s="117" t="s">
        <v>456</v>
      </c>
      <c r="B24" s="117"/>
      <c r="C24" s="118"/>
      <c r="D24" s="118"/>
      <c r="E24" s="118"/>
      <c r="F24" s="95" t="s">
        <v>0</v>
      </c>
      <c r="G24" s="95"/>
      <c r="H24" s="95"/>
    </row>
    <row r="25" spans="1:12" ht="18" customHeight="1" x14ac:dyDescent="0.3">
      <c r="A25" s="117"/>
      <c r="B25" s="118"/>
      <c r="C25" s="118"/>
      <c r="D25" s="118"/>
      <c r="E25" s="118"/>
      <c r="F25" s="95"/>
      <c r="G25" s="95"/>
      <c r="H25" s="95"/>
    </row>
    <row r="26" spans="1:12" ht="18" customHeight="1" x14ac:dyDescent="0.3">
      <c r="A26" s="117"/>
      <c r="B26" s="118"/>
      <c r="C26" s="118"/>
      <c r="D26" s="118"/>
      <c r="E26" s="118"/>
      <c r="F26" s="95"/>
      <c r="G26" s="95"/>
      <c r="H26" s="95"/>
    </row>
    <row r="27" spans="1:12" ht="18" customHeight="1" x14ac:dyDescent="0.3">
      <c r="A27" s="117"/>
      <c r="B27" s="118"/>
      <c r="C27" s="118"/>
      <c r="D27" s="118"/>
      <c r="E27" s="118"/>
      <c r="F27" s="95"/>
      <c r="G27" s="95"/>
      <c r="H27" s="95"/>
    </row>
    <row r="28" spans="1:12" ht="18" customHeight="1" x14ac:dyDescent="0.3">
      <c r="A28" s="117"/>
      <c r="B28" s="118"/>
      <c r="C28" s="118"/>
      <c r="D28" s="118"/>
      <c r="E28" s="118"/>
      <c r="F28" s="95"/>
      <c r="G28" s="95"/>
      <c r="H28" s="95"/>
    </row>
    <row r="29" spans="1:12" ht="18" customHeight="1" x14ac:dyDescent="0.3">
      <c r="A29" s="117"/>
      <c r="B29" s="118"/>
      <c r="C29" s="118"/>
      <c r="D29" s="118"/>
      <c r="E29" s="118"/>
      <c r="F29" s="95"/>
      <c r="G29" s="95"/>
      <c r="H29" s="95"/>
    </row>
    <row r="30" spans="1:12" ht="18" customHeight="1" x14ac:dyDescent="0.3">
      <c r="A30" s="117"/>
      <c r="B30" s="118"/>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F32" s="95"/>
      <c r="G32" s="95"/>
      <c r="H32" s="95"/>
    </row>
    <row r="33" spans="1:7" ht="18" customHeight="1" x14ac:dyDescent="0.3">
      <c r="A33" s="117"/>
      <c r="B33" s="118"/>
      <c r="C33" s="118"/>
      <c r="D33" s="118"/>
      <c r="E33" s="118"/>
      <c r="F33" s="95"/>
      <c r="G33" s="95"/>
    </row>
    <row r="34" spans="1:7" ht="16.5" customHeight="1" x14ac:dyDescent="0.3">
      <c r="B34" s="1186"/>
      <c r="C34" s="1186"/>
      <c r="D34" s="1186"/>
      <c r="E34" s="1186"/>
    </row>
    <row r="35" spans="1:7" ht="16.5" customHeight="1" x14ac:dyDescent="0.3"/>
    <row r="36" spans="1:7" ht="16.5" customHeight="1" x14ac:dyDescent="0.3"/>
    <row r="37" spans="1:7" ht="16.5" customHeight="1" x14ac:dyDescent="0.3"/>
    <row r="38" spans="1:7" ht="16.5" customHeight="1" x14ac:dyDescent="0.3"/>
    <row r="39" spans="1:7" ht="16.5" customHeight="1" x14ac:dyDescent="0.3"/>
    <row r="40" spans="1:7" ht="16.5" customHeight="1" x14ac:dyDescent="0.3"/>
    <row r="41" spans="1:7" ht="16.5" customHeight="1" x14ac:dyDescent="0.3"/>
    <row r="42" spans="1:7" ht="16.5" customHeight="1" x14ac:dyDescent="0.3"/>
    <row r="43" spans="1:7" ht="16.5" customHeight="1" x14ac:dyDescent="0.3"/>
    <row r="44" spans="1:7" ht="16.5" customHeight="1" x14ac:dyDescent="0.3"/>
    <row r="45" spans="1:7" ht="16.5" customHeight="1" x14ac:dyDescent="0.3"/>
    <row r="46" spans="1:7" ht="16.5" customHeight="1" x14ac:dyDescent="0.3"/>
    <row r="47" spans="1:7" ht="16.5" customHeight="1" x14ac:dyDescent="0.3"/>
    <row r="48" spans="1:7"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sheetData>
  <mergeCells count="1">
    <mergeCell ref="B34:E34"/>
  </mergeCells>
  <hyperlinks>
    <hyperlink ref="F3" location="Tartalom!A1" display="Tartalom" xr:uid="{00000000-0004-0000-2500-000003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Munka38">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125</v>
      </c>
      <c r="B1" s="53"/>
      <c r="C1" s="99" t="s">
        <v>457</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122" t="s">
        <v>34</v>
      </c>
    </row>
    <row r="4" spans="1:17" ht="15.75" x14ac:dyDescent="0.25">
      <c r="A4" s="128" t="str">
        <f>"Fordulónap: "&amp;Alapa!C12</f>
        <v xml:space="preserve">Fordulónap: </v>
      </c>
      <c r="B4" s="129"/>
      <c r="C4" s="129"/>
      <c r="D4" s="820"/>
      <c r="E4" s="819" t="s">
        <v>2</v>
      </c>
      <c r="F4" s="808" t="str">
        <f>IFERROR(VLOOKUP(L7,Alapa!$K$2:$M$11,3),"")</f>
        <v/>
      </c>
      <c r="G4" s="130"/>
      <c r="H4" s="130"/>
      <c r="I4" s="130"/>
      <c r="J4" s="131"/>
      <c r="K4" s="76" t="s">
        <v>124</v>
      </c>
      <c r="L4" s="122" t="s">
        <v>151</v>
      </c>
    </row>
    <row r="5" spans="1:17" ht="15.75" x14ac:dyDescent="0.25">
      <c r="A5" s="132"/>
      <c r="B5" s="132"/>
      <c r="C5" s="132"/>
      <c r="D5" s="821"/>
      <c r="E5" s="819" t="s">
        <v>10</v>
      </c>
      <c r="F5" s="809" t="str">
        <f>IF(Alapa!$M$2=0," ",Alapa!$M$2)</f>
        <v xml:space="preserve"> </v>
      </c>
      <c r="G5" s="130"/>
      <c r="H5" s="130"/>
      <c r="I5" s="130"/>
      <c r="J5" s="131"/>
      <c r="K5" s="76" t="s">
        <v>125</v>
      </c>
      <c r="L5" s="122" t="s">
        <v>78</v>
      </c>
    </row>
    <row r="6" spans="1:17" thickBot="1" x14ac:dyDescent="0.3">
      <c r="A6" s="80" t="s">
        <v>211</v>
      </c>
      <c r="B6" s="132"/>
      <c r="C6" s="132"/>
      <c r="D6" s="810"/>
      <c r="E6" s="810"/>
      <c r="F6" s="810"/>
      <c r="G6" s="1058" t="s">
        <v>1234</v>
      </c>
      <c r="H6" s="849">
        <f>Tartalom!$F$112*Alapa!D33</f>
        <v>0</v>
      </c>
      <c r="I6" s="132"/>
      <c r="J6" s="132"/>
      <c r="K6" s="76" t="s">
        <v>126</v>
      </c>
      <c r="L6" s="545" t="s">
        <v>456</v>
      </c>
    </row>
    <row r="7" spans="1:17" ht="17.25" thickBot="1" x14ac:dyDescent="0.35">
      <c r="A7" s="133" t="s">
        <v>212</v>
      </c>
      <c r="B7" s="135"/>
      <c r="C7" s="136"/>
      <c r="D7" s="811">
        <f>Alapa!C10</f>
        <v>0</v>
      </c>
      <c r="E7" s="811">
        <f>Alapa!C11</f>
        <v>0</v>
      </c>
      <c r="F7" s="811" t="s">
        <v>8</v>
      </c>
      <c r="G7" s="58" t="str">
        <f>Alapa!C11&amp;"/"&amp;Alapa!C10</f>
        <v>/</v>
      </c>
      <c r="H7" s="59"/>
      <c r="I7" s="59"/>
      <c r="J7" s="59"/>
      <c r="K7" s="555" t="s">
        <v>2</v>
      </c>
      <c r="L7" s="673">
        <v>2</v>
      </c>
    </row>
    <row r="8" spans="1:17" ht="18" x14ac:dyDescent="0.3">
      <c r="A8" s="137"/>
      <c r="B8" s="137" t="s">
        <v>213</v>
      </c>
      <c r="C8" s="138"/>
      <c r="D8" s="812" t="s">
        <v>214</v>
      </c>
      <c r="E8" s="812" t="s">
        <v>214</v>
      </c>
      <c r="F8" s="812" t="s">
        <v>214</v>
      </c>
      <c r="G8" s="60" t="s">
        <v>7</v>
      </c>
      <c r="H8" s="60"/>
      <c r="I8" s="60"/>
      <c r="J8" s="60"/>
      <c r="K8" s="81"/>
      <c r="L8" s="94"/>
    </row>
    <row r="9" spans="1:17" x14ac:dyDescent="0.3">
      <c r="F9" s="817" t="str">
        <f>IF(E9-D9=0," ",E9-D9)</f>
        <v xml:space="preserve"> </v>
      </c>
      <c r="G9" s="142" t="str">
        <f t="shared" ref="G9:G72" si="0">IFERROR(E9/D9%," ")</f>
        <v xml:space="preserve"> </v>
      </c>
      <c r="K9" s="90"/>
      <c r="L9" s="91"/>
    </row>
    <row r="10" spans="1:17" ht="15.75" x14ac:dyDescent="0.25">
      <c r="A10" s="11"/>
      <c r="B10" s="11"/>
      <c r="C10" s="11"/>
      <c r="D10" s="11"/>
      <c r="E10" s="22"/>
      <c r="F10" s="813" t="str">
        <f>IF(E10-D10=0," ",E10-D10)</f>
        <v xml:space="preserve"> </v>
      </c>
      <c r="G10" s="140" t="str">
        <f>IFERROR(E10/D10%," ")</f>
        <v xml:space="preserve"> </v>
      </c>
      <c r="H10" s="140"/>
      <c r="I10" s="140"/>
      <c r="J10" s="11"/>
    </row>
    <row r="11" spans="1:17" ht="15.75" x14ac:dyDescent="0.25">
      <c r="A11" s="11"/>
      <c r="B11" s="11"/>
      <c r="C11" s="11"/>
      <c r="D11" s="11"/>
      <c r="E11" s="22"/>
      <c r="F11" s="813" t="str">
        <f t="shared" ref="F11:F74" si="1">IF(E11-D11=0," ",E11-D11)</f>
        <v xml:space="preserve"> </v>
      </c>
      <c r="G11" s="140" t="str">
        <f t="shared" si="0"/>
        <v xml:space="preserve"> </v>
      </c>
      <c r="H11" s="140"/>
      <c r="I11" s="140"/>
      <c r="J11" s="11"/>
    </row>
    <row r="12" spans="1:17" ht="15.75" x14ac:dyDescent="0.25">
      <c r="A12" s="11"/>
      <c r="B12" s="11"/>
      <c r="C12" s="11"/>
      <c r="D12" s="11"/>
      <c r="E12" s="22"/>
      <c r="F12" s="813" t="str">
        <f t="shared" si="1"/>
        <v xml:space="preserve"> </v>
      </c>
      <c r="G12" s="140" t="str">
        <f t="shared" si="0"/>
        <v xml:space="preserve"> </v>
      </c>
      <c r="H12" s="140"/>
      <c r="I12" s="140"/>
      <c r="J12" s="11"/>
    </row>
    <row r="13" spans="1:17" ht="15.75" x14ac:dyDescent="0.25">
      <c r="A13" s="11"/>
      <c r="B13" s="11"/>
      <c r="C13" s="11"/>
      <c r="D13" s="11"/>
      <c r="E13" s="22"/>
      <c r="F13" s="817" t="str">
        <f t="shared" si="1"/>
        <v xml:space="preserve"> </v>
      </c>
      <c r="G13" s="142" t="str">
        <f t="shared" si="0"/>
        <v xml:space="preserve"> </v>
      </c>
      <c r="H13" s="142"/>
      <c r="I13" s="142"/>
      <c r="J13" s="11"/>
    </row>
    <row r="14" spans="1:17" ht="15.75" x14ac:dyDescent="0.25">
      <c r="A14" s="11"/>
      <c r="B14" s="11"/>
      <c r="C14" s="11"/>
      <c r="D14" s="11"/>
      <c r="E14" s="22"/>
      <c r="F14" s="817" t="str">
        <f t="shared" si="1"/>
        <v xml:space="preserve"> </v>
      </c>
      <c r="G14" s="142" t="str">
        <f t="shared" si="0"/>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0"/>
        <v xml:space="preserve"> </v>
      </c>
      <c r="H19" s="142"/>
      <c r="I19" s="142"/>
      <c r="J19" s="11"/>
    </row>
    <row r="20" spans="1:17" ht="16.5" customHeight="1" x14ac:dyDescent="0.25">
      <c r="A20" s="11"/>
      <c r="B20" s="11"/>
      <c r="C20" s="11"/>
      <c r="D20" s="11"/>
      <c r="E20" s="22"/>
      <c r="F20" s="817" t="str">
        <f t="shared" si="1"/>
        <v xml:space="preserve"> </v>
      </c>
      <c r="G20" s="142" t="str">
        <f t="shared" si="0"/>
        <v xml:space="preserve"> </v>
      </c>
      <c r="H20" s="142"/>
      <c r="I20" s="142"/>
      <c r="J20" s="11"/>
    </row>
    <row r="21" spans="1:17" ht="15.75" x14ac:dyDescent="0.25">
      <c r="A21" s="11"/>
      <c r="B21" s="11"/>
      <c r="C21" s="11"/>
      <c r="D21" s="11"/>
      <c r="E21" s="22"/>
      <c r="F21" s="817" t="str">
        <f t="shared" si="1"/>
        <v xml:space="preserve"> </v>
      </c>
      <c r="G21" s="142" t="str">
        <f t="shared" si="0"/>
        <v xml:space="preserve"> </v>
      </c>
      <c r="H21" s="140"/>
      <c r="I21" s="140"/>
      <c r="J21" s="11"/>
    </row>
    <row r="22" spans="1:17" ht="15.75" x14ac:dyDescent="0.25">
      <c r="A22" s="11"/>
      <c r="B22" s="11"/>
      <c r="C22" s="11"/>
      <c r="D22" s="11"/>
      <c r="E22" s="22"/>
      <c r="F22" s="817" t="str">
        <f t="shared" si="1"/>
        <v xml:space="preserve"> </v>
      </c>
      <c r="G22" s="142" t="str">
        <f t="shared" si="0"/>
        <v xml:space="preserve"> </v>
      </c>
      <c r="H22" s="142"/>
      <c r="I22" s="142"/>
      <c r="J22" s="11"/>
    </row>
    <row r="23" spans="1:17" ht="15.75" x14ac:dyDescent="0.25">
      <c r="A23" s="11"/>
      <c r="B23" s="11"/>
      <c r="C23" s="11"/>
      <c r="D23" s="11"/>
      <c r="E23" s="22"/>
      <c r="F23" s="817" t="str">
        <f t="shared" si="1"/>
        <v xml:space="preserve"> </v>
      </c>
      <c r="G23" s="142" t="str">
        <f t="shared" si="0"/>
        <v xml:space="preserve"> </v>
      </c>
      <c r="H23" s="142"/>
      <c r="I23" s="142"/>
      <c r="J23" s="11"/>
    </row>
    <row r="24" spans="1:17" ht="15.75" x14ac:dyDescent="0.25">
      <c r="A24" s="11"/>
      <c r="B24" s="11"/>
      <c r="C24" s="11"/>
      <c r="D24" s="11"/>
      <c r="E24" s="22"/>
      <c r="F24" s="817" t="str">
        <f t="shared" si="1"/>
        <v xml:space="preserve"> </v>
      </c>
      <c r="G24" s="142" t="str">
        <f t="shared" si="0"/>
        <v xml:space="preserve"> </v>
      </c>
      <c r="H24" s="142"/>
      <c r="I24" s="142"/>
      <c r="J24" s="11"/>
    </row>
    <row r="25" spans="1:17" ht="15.75" x14ac:dyDescent="0.25">
      <c r="A25" s="11"/>
      <c r="B25" s="11"/>
      <c r="C25" s="11"/>
      <c r="D25" s="11"/>
      <c r="E25" s="22"/>
      <c r="F25" s="817" t="str">
        <f t="shared" si="1"/>
        <v xml:space="preserve"> </v>
      </c>
      <c r="G25" s="142" t="str">
        <f t="shared" si="0"/>
        <v xml:space="preserve"> </v>
      </c>
      <c r="H25" s="140"/>
      <c r="I25" s="140"/>
      <c r="J25" s="11"/>
    </row>
    <row r="26" spans="1:17" ht="15.75" x14ac:dyDescent="0.25">
      <c r="A26" s="11"/>
      <c r="B26" s="11"/>
      <c r="C26" s="11"/>
      <c r="D26" s="11"/>
      <c r="E26" s="22"/>
      <c r="F26" s="817" t="str">
        <f t="shared" si="1"/>
        <v xml:space="preserve"> </v>
      </c>
      <c r="G26" s="142" t="str">
        <f t="shared" si="0"/>
        <v xml:space="preserve"> </v>
      </c>
      <c r="H26" s="142"/>
      <c r="I26" s="142"/>
      <c r="J26" s="11"/>
    </row>
    <row r="27" spans="1:17" ht="15.75" x14ac:dyDescent="0.25">
      <c r="A27" s="11"/>
      <c r="B27" s="11"/>
      <c r="C27" s="11"/>
      <c r="D27" s="11"/>
      <c r="E27" s="22"/>
      <c r="F27" s="817" t="str">
        <f t="shared" si="1"/>
        <v xml:space="preserve"> </v>
      </c>
      <c r="G27" s="142" t="str">
        <f t="shared" si="0"/>
        <v xml:space="preserve"> </v>
      </c>
      <c r="H27" s="142"/>
      <c r="I27" s="142"/>
      <c r="J27" s="11"/>
    </row>
    <row r="28" spans="1:17" ht="15.75" x14ac:dyDescent="0.25">
      <c r="A28" s="11"/>
      <c r="B28" s="11"/>
      <c r="C28" s="11"/>
      <c r="D28" s="11"/>
      <c r="E28" s="22"/>
      <c r="F28" s="817" t="str">
        <f t="shared" si="1"/>
        <v xml:space="preserve"> </v>
      </c>
      <c r="G28" s="142" t="str">
        <f t="shared" si="0"/>
        <v xml:space="preserve"> </v>
      </c>
      <c r="H28" s="142"/>
      <c r="I28" s="142"/>
      <c r="J28" s="11"/>
    </row>
    <row r="29" spans="1:17" ht="15.75" x14ac:dyDescent="0.25">
      <c r="A29" s="11"/>
      <c r="B29" s="11"/>
      <c r="C29" s="11"/>
      <c r="D29" s="11"/>
      <c r="E29" s="22"/>
      <c r="F29" s="817" t="str">
        <f t="shared" si="1"/>
        <v xml:space="preserve"> </v>
      </c>
      <c r="G29" s="142" t="str">
        <f t="shared" si="0"/>
        <v xml:space="preserve"> </v>
      </c>
      <c r="H29" s="142"/>
      <c r="I29" s="142"/>
      <c r="J29" s="11"/>
    </row>
    <row r="30" spans="1:17" ht="15.75" x14ac:dyDescent="0.25">
      <c r="A30" s="11"/>
      <c r="B30" s="11"/>
      <c r="C30" s="11"/>
      <c r="D30" s="11"/>
      <c r="E30" s="22"/>
      <c r="F30" s="817" t="str">
        <f t="shared" si="1"/>
        <v xml:space="preserve"> </v>
      </c>
      <c r="G30" s="142" t="str">
        <f t="shared" si="0"/>
        <v xml:space="preserve"> </v>
      </c>
      <c r="H30" s="142"/>
      <c r="I30" s="142"/>
      <c r="J30" s="11"/>
    </row>
    <row r="31" spans="1:17" ht="15.75" x14ac:dyDescent="0.25">
      <c r="A31" s="11"/>
      <c r="B31" s="11"/>
      <c r="C31" s="11"/>
      <c r="D31" s="11"/>
      <c r="E31" s="22"/>
      <c r="F31" s="817" t="str">
        <f t="shared" si="1"/>
        <v xml:space="preserve"> </v>
      </c>
      <c r="G31" s="142" t="str">
        <f t="shared" si="0"/>
        <v xml:space="preserve"> </v>
      </c>
      <c r="H31" s="142"/>
      <c r="I31" s="142"/>
      <c r="J31" s="11"/>
    </row>
    <row r="32" spans="1:17" ht="15.75" x14ac:dyDescent="0.25">
      <c r="A32" s="11"/>
      <c r="B32" s="11"/>
      <c r="C32" s="11"/>
      <c r="D32" s="11"/>
      <c r="E32" s="22"/>
      <c r="F32" s="817" t="str">
        <f t="shared" si="1"/>
        <v xml:space="preserve"> </v>
      </c>
      <c r="G32" s="142" t="str">
        <f t="shared" si="0"/>
        <v xml:space="preserve"> </v>
      </c>
      <c r="H32" s="142"/>
      <c r="I32" s="142"/>
      <c r="J32" s="11"/>
    </row>
    <row r="33" spans="1:10" ht="15.75" x14ac:dyDescent="0.25">
      <c r="A33" s="11"/>
      <c r="B33" s="11"/>
      <c r="C33" s="11"/>
      <c r="D33" s="11"/>
      <c r="E33" s="22"/>
      <c r="F33" s="817" t="str">
        <f t="shared" si="1"/>
        <v xml:space="preserve"> </v>
      </c>
      <c r="G33" s="142" t="str">
        <f t="shared" si="0"/>
        <v xml:space="preserve"> </v>
      </c>
      <c r="H33" s="142"/>
      <c r="I33" s="142"/>
      <c r="J33" s="11"/>
    </row>
    <row r="34" spans="1:10" ht="15.75" x14ac:dyDescent="0.25">
      <c r="A34" s="11"/>
      <c r="B34" s="11"/>
      <c r="C34" s="11"/>
      <c r="D34" s="11"/>
      <c r="E34" s="22"/>
      <c r="F34" s="817" t="str">
        <f t="shared" si="1"/>
        <v xml:space="preserve"> </v>
      </c>
      <c r="G34" s="142" t="str">
        <f t="shared" si="0"/>
        <v xml:space="preserve"> </v>
      </c>
      <c r="H34" s="142"/>
      <c r="I34" s="142"/>
      <c r="J34" s="11"/>
    </row>
    <row r="35" spans="1:10" ht="15.75" x14ac:dyDescent="0.25">
      <c r="A35" s="11"/>
      <c r="B35" s="11"/>
      <c r="C35" s="11"/>
      <c r="D35" s="11"/>
      <c r="E35" s="22"/>
      <c r="F35" s="817" t="str">
        <f t="shared" si="1"/>
        <v xml:space="preserve"> </v>
      </c>
      <c r="G35" s="142" t="str">
        <f t="shared" si="0"/>
        <v xml:space="preserve"> </v>
      </c>
      <c r="H35" s="142"/>
      <c r="I35" s="142"/>
      <c r="J35" s="11"/>
    </row>
    <row r="36" spans="1:10" ht="15.75" x14ac:dyDescent="0.25">
      <c r="A36" s="11"/>
      <c r="B36" s="11"/>
      <c r="C36" s="11"/>
      <c r="D36" s="11"/>
      <c r="E36" s="22"/>
      <c r="F36" s="817" t="str">
        <f t="shared" si="1"/>
        <v xml:space="preserve"> </v>
      </c>
      <c r="G36" s="142" t="str">
        <f t="shared" si="0"/>
        <v xml:space="preserve"> </v>
      </c>
      <c r="H36" s="142"/>
      <c r="I36" s="142"/>
      <c r="J36" s="11"/>
    </row>
    <row r="37" spans="1:10" ht="15.75" x14ac:dyDescent="0.25">
      <c r="A37" s="11"/>
      <c r="B37" s="11"/>
      <c r="C37" s="11"/>
      <c r="D37" s="11"/>
      <c r="E37" s="22"/>
      <c r="F37" s="817" t="str">
        <f t="shared" si="1"/>
        <v xml:space="preserve"> </v>
      </c>
      <c r="G37" s="142" t="str">
        <f t="shared" si="0"/>
        <v xml:space="preserve"> </v>
      </c>
      <c r="H37" s="142"/>
      <c r="I37" s="142"/>
      <c r="J37" s="11"/>
    </row>
    <row r="38" spans="1:10" ht="15.75" x14ac:dyDescent="0.25">
      <c r="A38" s="11"/>
      <c r="B38" s="11"/>
      <c r="C38" s="11"/>
      <c r="D38" s="11"/>
      <c r="E38" s="22"/>
      <c r="F38" s="817" t="str">
        <f t="shared" si="1"/>
        <v xml:space="preserve"> </v>
      </c>
      <c r="G38" s="142" t="str">
        <f t="shared" si="0"/>
        <v xml:space="preserve"> </v>
      </c>
      <c r="H38" s="142"/>
      <c r="I38" s="142"/>
      <c r="J38" s="11"/>
    </row>
    <row r="39" spans="1:10" ht="15.75" x14ac:dyDescent="0.25">
      <c r="A39" s="11"/>
      <c r="B39" s="11"/>
      <c r="C39" s="11"/>
      <c r="D39" s="11"/>
      <c r="E39" s="22"/>
      <c r="F39" s="817" t="str">
        <f t="shared" si="1"/>
        <v xml:space="preserve"> </v>
      </c>
      <c r="G39" s="142" t="str">
        <f t="shared" si="0"/>
        <v xml:space="preserve"> </v>
      </c>
      <c r="H39" s="142"/>
      <c r="I39" s="142"/>
      <c r="J39" s="11"/>
    </row>
    <row r="40" spans="1:10" ht="15.75" x14ac:dyDescent="0.25">
      <c r="A40" s="11"/>
      <c r="B40" s="11"/>
      <c r="C40" s="11"/>
      <c r="D40" s="11"/>
      <c r="E40" s="22"/>
      <c r="F40" s="817" t="str">
        <f t="shared" si="1"/>
        <v xml:space="preserve"> </v>
      </c>
      <c r="G40" s="142" t="str">
        <f t="shared" si="0"/>
        <v xml:space="preserve"> </v>
      </c>
      <c r="H40" s="142"/>
      <c r="I40" s="142"/>
      <c r="J40" s="11"/>
    </row>
    <row r="41" spans="1:10" ht="15.75" x14ac:dyDescent="0.25">
      <c r="A41" s="11"/>
      <c r="B41" s="11"/>
      <c r="C41" s="11"/>
      <c r="D41" s="11"/>
      <c r="E41" s="22"/>
      <c r="F41" s="817" t="str">
        <f t="shared" si="1"/>
        <v xml:space="preserve"> </v>
      </c>
      <c r="G41" s="142" t="str">
        <f t="shared" si="0"/>
        <v xml:space="preserve"> </v>
      </c>
      <c r="H41" s="142"/>
      <c r="I41" s="142"/>
      <c r="J41" s="11"/>
    </row>
    <row r="42" spans="1:10" ht="15.75" x14ac:dyDescent="0.25">
      <c r="A42" s="11"/>
      <c r="B42" s="11"/>
      <c r="C42" s="11"/>
      <c r="D42" s="11"/>
      <c r="E42" s="22"/>
      <c r="F42" s="817" t="str">
        <f t="shared" si="1"/>
        <v xml:space="preserve"> </v>
      </c>
      <c r="G42" s="142" t="str">
        <f t="shared" si="0"/>
        <v xml:space="preserve"> </v>
      </c>
      <c r="H42" s="142"/>
      <c r="I42" s="142"/>
      <c r="J42" s="11"/>
    </row>
    <row r="43" spans="1:10" ht="15.75" x14ac:dyDescent="0.25">
      <c r="A43" s="11"/>
      <c r="B43" s="11"/>
      <c r="C43" s="11"/>
      <c r="D43" s="11"/>
      <c r="E43" s="22"/>
      <c r="F43" s="817" t="str">
        <f t="shared" si="1"/>
        <v xml:space="preserve"> </v>
      </c>
      <c r="G43" s="142" t="str">
        <f t="shared" si="0"/>
        <v xml:space="preserve"> </v>
      </c>
      <c r="H43" s="142"/>
      <c r="I43" s="142"/>
      <c r="J43" s="11"/>
    </row>
    <row r="44" spans="1:10" ht="15.75" x14ac:dyDescent="0.25">
      <c r="A44" s="11"/>
      <c r="B44" s="11"/>
      <c r="C44" s="11"/>
      <c r="D44" s="11"/>
      <c r="E44" s="22"/>
      <c r="F44" s="817" t="str">
        <f t="shared" si="1"/>
        <v xml:space="preserve"> </v>
      </c>
      <c r="G44" s="142" t="str">
        <f t="shared" si="0"/>
        <v xml:space="preserve"> </v>
      </c>
      <c r="H44" s="142"/>
      <c r="I44" s="142"/>
      <c r="J44" s="11"/>
    </row>
    <row r="45" spans="1:10" ht="15.75" x14ac:dyDescent="0.25">
      <c r="A45" s="11"/>
      <c r="B45" s="11"/>
      <c r="C45" s="11"/>
      <c r="D45" s="11"/>
      <c r="E45" s="22"/>
      <c r="F45" s="817" t="str">
        <f t="shared" si="1"/>
        <v xml:space="preserve"> </v>
      </c>
      <c r="G45" s="142" t="str">
        <f t="shared" si="0"/>
        <v xml:space="preserve"> </v>
      </c>
      <c r="H45" s="142"/>
      <c r="I45" s="142"/>
      <c r="J45" s="11"/>
    </row>
    <row r="46" spans="1:10" ht="15.75" x14ac:dyDescent="0.25">
      <c r="A46" s="11"/>
      <c r="B46" s="11"/>
      <c r="C46" s="11"/>
      <c r="D46" s="11"/>
      <c r="E46" s="22"/>
      <c r="F46" s="817" t="str">
        <f t="shared" si="1"/>
        <v xml:space="preserve"> </v>
      </c>
      <c r="G46" s="142" t="str">
        <f t="shared" si="0"/>
        <v xml:space="preserve"> </v>
      </c>
      <c r="H46" s="142"/>
      <c r="I46" s="142"/>
      <c r="J46" s="11"/>
    </row>
    <row r="47" spans="1:10" ht="15.75" x14ac:dyDescent="0.25">
      <c r="A47" s="11"/>
      <c r="B47" s="11"/>
      <c r="C47" s="11"/>
      <c r="D47" s="11"/>
      <c r="E47" s="22"/>
      <c r="F47" s="817" t="str">
        <f t="shared" si="1"/>
        <v xml:space="preserve"> </v>
      </c>
      <c r="G47" s="142" t="str">
        <f t="shared" si="0"/>
        <v xml:space="preserve"> </v>
      </c>
      <c r="H47" s="142"/>
      <c r="I47" s="142"/>
      <c r="J47" s="11"/>
    </row>
    <row r="48" spans="1:10" ht="15.75" x14ac:dyDescent="0.25">
      <c r="A48" s="11"/>
      <c r="B48" s="11"/>
      <c r="C48" s="11"/>
      <c r="D48" s="11"/>
      <c r="E48" s="22"/>
      <c r="F48" s="817" t="str">
        <f t="shared" si="1"/>
        <v xml:space="preserve"> </v>
      </c>
      <c r="G48" s="142" t="str">
        <f t="shared" si="0"/>
        <v xml:space="preserve"> </v>
      </c>
      <c r="H48" s="142"/>
      <c r="I48" s="142"/>
      <c r="J48" s="11"/>
    </row>
    <row r="49" spans="1:10" ht="15.75" x14ac:dyDescent="0.25">
      <c r="A49" s="11"/>
      <c r="B49" s="11"/>
      <c r="C49" s="11"/>
      <c r="D49" s="11"/>
      <c r="E49" s="22"/>
      <c r="F49" s="817" t="str">
        <f t="shared" si="1"/>
        <v xml:space="preserve"> </v>
      </c>
      <c r="G49" s="142" t="str">
        <f t="shared" si="0"/>
        <v xml:space="preserve"> </v>
      </c>
      <c r="H49" s="142"/>
      <c r="I49" s="142"/>
      <c r="J49" s="11"/>
    </row>
    <row r="50" spans="1:10" ht="15.75" x14ac:dyDescent="0.25">
      <c r="A50" s="11"/>
      <c r="B50" s="11"/>
      <c r="C50" s="11"/>
      <c r="D50" s="11"/>
      <c r="E50" s="22"/>
      <c r="F50" s="817" t="str">
        <f t="shared" si="1"/>
        <v xml:space="preserve"> </v>
      </c>
      <c r="G50" s="142" t="str">
        <f t="shared" si="0"/>
        <v xml:space="preserve"> </v>
      </c>
      <c r="H50" s="142"/>
      <c r="I50" s="142"/>
      <c r="J50" s="11"/>
    </row>
    <row r="51" spans="1:10" ht="15.75" x14ac:dyDescent="0.25">
      <c r="A51" s="11"/>
      <c r="B51" s="11"/>
      <c r="C51" s="11"/>
      <c r="D51" s="11"/>
      <c r="E51" s="22"/>
      <c r="F51" s="817" t="str">
        <f t="shared" si="1"/>
        <v xml:space="preserve"> </v>
      </c>
      <c r="G51" s="142" t="str">
        <f t="shared" si="0"/>
        <v xml:space="preserve"> </v>
      </c>
      <c r="H51" s="142"/>
      <c r="I51" s="142"/>
      <c r="J51" s="11"/>
    </row>
    <row r="52" spans="1:10" ht="15.75" x14ac:dyDescent="0.25">
      <c r="A52" s="11"/>
      <c r="B52" s="11"/>
      <c r="C52" s="11"/>
      <c r="D52" s="11"/>
      <c r="E52" s="22"/>
      <c r="F52" s="817" t="str">
        <f t="shared" si="1"/>
        <v xml:space="preserve"> </v>
      </c>
      <c r="G52" s="142" t="str">
        <f t="shared" si="0"/>
        <v xml:space="preserve"> </v>
      </c>
      <c r="J52" s="11"/>
    </row>
    <row r="53" spans="1:10" ht="15.75" x14ac:dyDescent="0.25">
      <c r="A53" s="11"/>
      <c r="B53" s="11"/>
      <c r="C53" s="11"/>
      <c r="D53" s="11"/>
      <c r="E53" s="22"/>
      <c r="F53" s="817" t="str">
        <f t="shared" si="1"/>
        <v xml:space="preserve"> </v>
      </c>
      <c r="G53" s="142" t="str">
        <f t="shared" si="0"/>
        <v xml:space="preserve"> </v>
      </c>
      <c r="J53" s="11"/>
    </row>
    <row r="54" spans="1:10" ht="15.75" x14ac:dyDescent="0.25">
      <c r="A54" s="11"/>
      <c r="B54" s="11"/>
      <c r="C54" s="11"/>
      <c r="D54" s="11"/>
      <c r="E54" s="22"/>
      <c r="F54" s="817" t="str">
        <f t="shared" si="1"/>
        <v xml:space="preserve"> </v>
      </c>
      <c r="G54" s="142" t="str">
        <f t="shared" si="0"/>
        <v xml:space="preserve"> </v>
      </c>
      <c r="J54" s="11"/>
    </row>
    <row r="55" spans="1:10" ht="15.75" x14ac:dyDescent="0.25">
      <c r="A55" s="11"/>
      <c r="B55" s="11"/>
      <c r="C55" s="11"/>
      <c r="D55" s="11"/>
      <c r="E55" s="22"/>
      <c r="F55" s="817" t="str">
        <f t="shared" si="1"/>
        <v xml:space="preserve"> </v>
      </c>
      <c r="G55" s="142" t="str">
        <f t="shared" si="0"/>
        <v xml:space="preserve"> </v>
      </c>
      <c r="J55" s="11"/>
    </row>
    <row r="56" spans="1:10" ht="15.75" x14ac:dyDescent="0.25">
      <c r="A56" s="11"/>
      <c r="B56" s="11"/>
      <c r="C56" s="11"/>
      <c r="D56" s="11"/>
      <c r="E56" s="22"/>
      <c r="F56" s="817" t="str">
        <f t="shared" si="1"/>
        <v xml:space="preserve"> </v>
      </c>
      <c r="G56" s="142" t="str">
        <f t="shared" si="0"/>
        <v xml:space="preserve"> </v>
      </c>
      <c r="J56" s="11"/>
    </row>
    <row r="57" spans="1:10" ht="15.75" x14ac:dyDescent="0.25">
      <c r="A57" s="11"/>
      <c r="B57" s="11"/>
      <c r="C57" s="11"/>
      <c r="D57" s="11"/>
      <c r="E57" s="22"/>
      <c r="F57" s="817" t="str">
        <f t="shared" si="1"/>
        <v xml:space="preserve"> </v>
      </c>
      <c r="G57" s="142" t="str">
        <f t="shared" si="0"/>
        <v xml:space="preserve"> </v>
      </c>
      <c r="J57" s="11"/>
    </row>
    <row r="58" spans="1:10" ht="15.75" x14ac:dyDescent="0.25">
      <c r="A58" s="11"/>
      <c r="B58" s="11"/>
      <c r="C58" s="11"/>
      <c r="D58" s="11"/>
      <c r="E58" s="22"/>
      <c r="F58" s="817" t="str">
        <f t="shared" si="1"/>
        <v xml:space="preserve"> </v>
      </c>
      <c r="G58" s="142" t="str">
        <f t="shared" si="0"/>
        <v xml:space="preserve"> </v>
      </c>
      <c r="J58" s="11"/>
    </row>
    <row r="59" spans="1:10" ht="15.75" x14ac:dyDescent="0.25">
      <c r="A59" s="11"/>
      <c r="B59" s="11"/>
      <c r="C59" s="11"/>
      <c r="D59" s="11"/>
      <c r="E59" s="22"/>
      <c r="F59" s="817" t="str">
        <f t="shared" si="1"/>
        <v xml:space="preserve"> </v>
      </c>
      <c r="G59" s="142" t="str">
        <f t="shared" si="0"/>
        <v xml:space="preserve"> </v>
      </c>
      <c r="J59" s="11"/>
    </row>
    <row r="60" spans="1:10" ht="15.75" x14ac:dyDescent="0.25">
      <c r="A60" s="11"/>
      <c r="B60" s="11"/>
      <c r="C60" s="11"/>
      <c r="D60" s="11"/>
      <c r="E60" s="22"/>
      <c r="F60" s="817" t="str">
        <f t="shared" si="1"/>
        <v xml:space="preserve"> </v>
      </c>
      <c r="G60" s="142" t="str">
        <f t="shared" si="0"/>
        <v xml:space="preserve"> </v>
      </c>
      <c r="J60" s="11"/>
    </row>
    <row r="61" spans="1:10" ht="15.75" x14ac:dyDescent="0.25">
      <c r="A61" s="11"/>
      <c r="B61" s="11"/>
      <c r="C61" s="11"/>
      <c r="D61" s="11"/>
      <c r="E61" s="22"/>
      <c r="F61" s="817" t="str">
        <f t="shared" si="1"/>
        <v xml:space="preserve"> </v>
      </c>
      <c r="G61" s="142" t="str">
        <f t="shared" si="0"/>
        <v xml:space="preserve"> </v>
      </c>
      <c r="J61" s="11"/>
    </row>
    <row r="62" spans="1:10" ht="15.75" x14ac:dyDescent="0.25">
      <c r="A62" s="11"/>
      <c r="B62" s="11"/>
      <c r="C62" s="11"/>
      <c r="D62" s="11"/>
      <c r="E62" s="22"/>
      <c r="F62" s="817" t="str">
        <f t="shared" si="1"/>
        <v xml:space="preserve"> </v>
      </c>
      <c r="G62" s="142" t="str">
        <f t="shared" si="0"/>
        <v xml:space="preserve"> </v>
      </c>
      <c r="J62" s="11"/>
    </row>
    <row r="63" spans="1:10" ht="15.75" x14ac:dyDescent="0.25">
      <c r="A63" s="11"/>
      <c r="B63" s="11"/>
      <c r="C63" s="11"/>
      <c r="D63" s="11"/>
      <c r="E63" s="22"/>
      <c r="F63" s="817" t="str">
        <f t="shared" si="1"/>
        <v xml:space="preserve"> </v>
      </c>
      <c r="G63" s="142" t="str">
        <f t="shared" si="0"/>
        <v xml:space="preserve"> </v>
      </c>
      <c r="J63" s="11"/>
    </row>
    <row r="64" spans="1:10" ht="15.75" x14ac:dyDescent="0.25">
      <c r="A64" s="11"/>
      <c r="B64" s="11"/>
      <c r="C64" s="11"/>
      <c r="D64" s="11"/>
      <c r="E64" s="22"/>
      <c r="F64" s="817" t="str">
        <f t="shared" si="1"/>
        <v xml:space="preserve"> </v>
      </c>
      <c r="G64" s="142" t="str">
        <f t="shared" si="0"/>
        <v xml:space="preserve"> </v>
      </c>
      <c r="J64" s="11"/>
    </row>
    <row r="65" spans="1:10" ht="15.75" x14ac:dyDescent="0.25">
      <c r="A65" s="11"/>
      <c r="B65" s="11"/>
      <c r="C65" s="11"/>
      <c r="D65" s="11"/>
      <c r="E65" s="22"/>
      <c r="F65" s="817" t="str">
        <f t="shared" si="1"/>
        <v xml:space="preserve"> </v>
      </c>
      <c r="G65" s="142" t="str">
        <f t="shared" si="0"/>
        <v xml:space="preserve"> </v>
      </c>
      <c r="J65" s="11"/>
    </row>
    <row r="66" spans="1:10" ht="15.75" x14ac:dyDescent="0.25">
      <c r="A66" s="11"/>
      <c r="B66" s="11"/>
      <c r="C66" s="11"/>
      <c r="D66" s="11"/>
      <c r="E66" s="22"/>
      <c r="F66" s="817" t="str">
        <f t="shared" si="1"/>
        <v xml:space="preserve"> </v>
      </c>
      <c r="G66" s="142" t="str">
        <f t="shared" si="0"/>
        <v xml:space="preserve"> </v>
      </c>
      <c r="J66" s="11"/>
    </row>
    <row r="67" spans="1:10" ht="15.75" x14ac:dyDescent="0.25">
      <c r="A67" s="11"/>
      <c r="B67" s="11"/>
      <c r="C67" s="11"/>
      <c r="D67" s="11"/>
      <c r="E67" s="22"/>
      <c r="F67" s="817" t="str">
        <f t="shared" si="1"/>
        <v xml:space="preserve"> </v>
      </c>
      <c r="G67" s="142" t="str">
        <f t="shared" si="0"/>
        <v xml:space="preserve"> </v>
      </c>
      <c r="J67" s="11"/>
    </row>
    <row r="68" spans="1:10" ht="15.75" x14ac:dyDescent="0.25">
      <c r="A68" s="11"/>
      <c r="B68" s="11"/>
      <c r="C68" s="11"/>
      <c r="D68" s="11"/>
      <c r="E68" s="22"/>
      <c r="F68" s="817" t="str">
        <f t="shared" si="1"/>
        <v xml:space="preserve"> </v>
      </c>
      <c r="G68" s="142" t="str">
        <f t="shared" si="0"/>
        <v xml:space="preserve"> </v>
      </c>
      <c r="J68" s="11"/>
    </row>
    <row r="69" spans="1:10" ht="15.75" x14ac:dyDescent="0.25">
      <c r="A69" s="11"/>
      <c r="B69" s="11"/>
      <c r="C69" s="11"/>
      <c r="D69" s="11"/>
      <c r="E69" s="22"/>
      <c r="F69" s="817" t="str">
        <f t="shared" si="1"/>
        <v xml:space="preserve"> </v>
      </c>
      <c r="G69" s="142" t="str">
        <f t="shared" si="0"/>
        <v xml:space="preserve"> </v>
      </c>
      <c r="J69" s="11"/>
    </row>
    <row r="70" spans="1:10" ht="15.75" x14ac:dyDescent="0.25">
      <c r="A70" s="11"/>
      <c r="B70" s="11"/>
      <c r="C70" s="11"/>
      <c r="D70" s="11"/>
      <c r="E70" s="22"/>
      <c r="F70" s="817" t="str">
        <f t="shared" si="1"/>
        <v xml:space="preserve"> </v>
      </c>
      <c r="G70" s="142" t="str">
        <f t="shared" si="0"/>
        <v xml:space="preserve"> </v>
      </c>
      <c r="J70" s="11"/>
    </row>
    <row r="71" spans="1:10" ht="15.75" x14ac:dyDescent="0.25">
      <c r="A71" s="11"/>
      <c r="B71" s="11"/>
      <c r="C71" s="11"/>
      <c r="D71" s="11"/>
      <c r="E71" s="22"/>
      <c r="F71" s="817" t="str">
        <f t="shared" si="1"/>
        <v xml:space="preserve"> </v>
      </c>
      <c r="G71" s="142" t="str">
        <f t="shared" si="0"/>
        <v xml:space="preserve"> </v>
      </c>
      <c r="J71" s="11"/>
    </row>
    <row r="72" spans="1:10" ht="15.75" x14ac:dyDescent="0.25">
      <c r="A72" s="11"/>
      <c r="B72" s="11"/>
      <c r="C72" s="11"/>
      <c r="D72" s="11"/>
      <c r="E72" s="22"/>
      <c r="F72" s="817" t="str">
        <f t="shared" si="1"/>
        <v xml:space="preserve"> </v>
      </c>
      <c r="G72" s="142" t="str">
        <f t="shared" si="0"/>
        <v xml:space="preserve"> </v>
      </c>
      <c r="J72" s="11"/>
    </row>
    <row r="73" spans="1:10" ht="15.75" x14ac:dyDescent="0.25">
      <c r="A73" s="11"/>
      <c r="B73" s="11"/>
      <c r="C73" s="11"/>
      <c r="D73" s="11"/>
      <c r="E73" s="22"/>
      <c r="F73" s="817" t="str">
        <f t="shared" si="1"/>
        <v xml:space="preserve"> </v>
      </c>
      <c r="G73" s="142" t="str">
        <f t="shared" ref="G73:G136" si="2">IFERROR(E73/D73%," ")</f>
        <v xml:space="preserve"> </v>
      </c>
      <c r="J73" s="11"/>
    </row>
    <row r="74" spans="1:10" ht="15.75" x14ac:dyDescent="0.25">
      <c r="A74" s="11"/>
      <c r="B74" s="11"/>
      <c r="C74" s="11"/>
      <c r="D74" s="11"/>
      <c r="E74" s="22"/>
      <c r="F74" s="817" t="str">
        <f t="shared" si="1"/>
        <v xml:space="preserve"> </v>
      </c>
      <c r="G74" s="142" t="str">
        <f t="shared" si="2"/>
        <v xml:space="preserve"> </v>
      </c>
      <c r="J74" s="11"/>
    </row>
    <row r="75" spans="1:10" ht="15.75" x14ac:dyDescent="0.25">
      <c r="A75" s="11"/>
      <c r="B75" s="11"/>
      <c r="C75" s="11"/>
      <c r="D75" s="11"/>
      <c r="E75" s="22"/>
      <c r="F75" s="817" t="str">
        <f t="shared" ref="F75:F138" si="3">IF(E75-D75=0," ",E75-D75)</f>
        <v xml:space="preserve"> </v>
      </c>
      <c r="G75" s="142" t="str">
        <f t="shared" si="2"/>
        <v xml:space="preserve"> </v>
      </c>
      <c r="J75" s="11"/>
    </row>
    <row r="76" spans="1:10" ht="15.75" x14ac:dyDescent="0.25">
      <c r="A76" s="11"/>
      <c r="B76" s="11"/>
      <c r="C76" s="11"/>
      <c r="D76" s="11"/>
      <c r="E76" s="22"/>
      <c r="F76" s="817" t="str">
        <f t="shared" si="3"/>
        <v xml:space="preserve"> </v>
      </c>
      <c r="G76" s="142" t="str">
        <f t="shared" si="2"/>
        <v xml:space="preserve"> </v>
      </c>
      <c r="J76" s="11"/>
    </row>
    <row r="77" spans="1:10" ht="15.75" x14ac:dyDescent="0.25">
      <c r="A77" s="11"/>
      <c r="B77" s="11"/>
      <c r="C77" s="11"/>
      <c r="D77" s="11"/>
      <c r="E77" s="22"/>
      <c r="F77" s="817" t="str">
        <f t="shared" si="3"/>
        <v xml:space="preserve"> </v>
      </c>
      <c r="G77" s="142" t="str">
        <f t="shared" si="2"/>
        <v xml:space="preserve"> </v>
      </c>
      <c r="J77" s="11"/>
    </row>
    <row r="78" spans="1:10" ht="15.75" x14ac:dyDescent="0.25">
      <c r="A78" s="11"/>
      <c r="B78" s="11"/>
      <c r="C78" s="11"/>
      <c r="D78" s="11"/>
      <c r="E78" s="22"/>
      <c r="F78" s="817" t="str">
        <f t="shared" si="3"/>
        <v xml:space="preserve"> </v>
      </c>
      <c r="G78" s="142" t="str">
        <f t="shared" si="2"/>
        <v xml:space="preserve"> </v>
      </c>
      <c r="J78" s="11"/>
    </row>
    <row r="79" spans="1:10" ht="15.75" x14ac:dyDescent="0.25">
      <c r="A79" s="11"/>
      <c r="B79" s="11"/>
      <c r="C79" s="11"/>
      <c r="D79" s="11"/>
      <c r="E79" s="22"/>
      <c r="F79" s="817" t="str">
        <f t="shared" si="3"/>
        <v xml:space="preserve"> </v>
      </c>
      <c r="G79" s="142" t="str">
        <f t="shared" si="2"/>
        <v xml:space="preserve"> </v>
      </c>
      <c r="J79" s="11"/>
    </row>
    <row r="80" spans="1:10" ht="15.75" x14ac:dyDescent="0.25">
      <c r="A80" s="11"/>
      <c r="B80" s="11"/>
      <c r="C80" s="11"/>
      <c r="D80" s="11"/>
      <c r="E80" s="22"/>
      <c r="F80" s="817" t="str">
        <f t="shared" si="3"/>
        <v xml:space="preserve"> </v>
      </c>
      <c r="G80" s="142" t="str">
        <f t="shared" si="2"/>
        <v xml:space="preserve"> </v>
      </c>
      <c r="J80" s="11"/>
    </row>
    <row r="81" spans="1:10" ht="15.75" x14ac:dyDescent="0.25">
      <c r="A81" s="11"/>
      <c r="B81" s="11"/>
      <c r="C81" s="11"/>
      <c r="D81" s="11"/>
      <c r="E81" s="22"/>
      <c r="F81" s="817" t="str">
        <f t="shared" si="3"/>
        <v xml:space="preserve"> </v>
      </c>
      <c r="G81" s="142" t="str">
        <f t="shared" si="2"/>
        <v xml:space="preserve"> </v>
      </c>
      <c r="J81" s="11"/>
    </row>
    <row r="82" spans="1:10" ht="15.75" x14ac:dyDescent="0.25">
      <c r="A82" s="11"/>
      <c r="B82" s="11"/>
      <c r="C82" s="11"/>
      <c r="D82" s="11"/>
      <c r="E82" s="22"/>
      <c r="F82" s="817" t="str">
        <f t="shared" si="3"/>
        <v xml:space="preserve"> </v>
      </c>
      <c r="G82" s="142" t="str">
        <f t="shared" si="2"/>
        <v xml:space="preserve"> </v>
      </c>
      <c r="J82" s="11"/>
    </row>
    <row r="83" spans="1:10" ht="15.75" x14ac:dyDescent="0.25">
      <c r="A83" s="11"/>
      <c r="B83" s="11"/>
      <c r="C83" s="11"/>
      <c r="D83" s="11"/>
      <c r="E83" s="22"/>
      <c r="F83" s="817" t="str">
        <f t="shared" si="3"/>
        <v xml:space="preserve"> </v>
      </c>
      <c r="G83" s="142" t="str">
        <f t="shared" si="2"/>
        <v xml:space="preserve"> </v>
      </c>
      <c r="J83" s="11"/>
    </row>
    <row r="84" spans="1:10" ht="15.75" x14ac:dyDescent="0.25">
      <c r="A84" s="11"/>
      <c r="B84" s="11"/>
      <c r="C84" s="11"/>
      <c r="D84" s="11"/>
      <c r="E84" s="22"/>
      <c r="F84" s="817" t="str">
        <f t="shared" si="3"/>
        <v xml:space="preserve"> </v>
      </c>
      <c r="G84" s="142" t="str">
        <f t="shared" si="2"/>
        <v xml:space="preserve"> </v>
      </c>
      <c r="J84" s="11"/>
    </row>
    <row r="85" spans="1:10" ht="15.75" x14ac:dyDescent="0.25">
      <c r="A85" s="11"/>
      <c r="B85" s="11"/>
      <c r="C85" s="11"/>
      <c r="D85" s="11"/>
      <c r="E85" s="22"/>
      <c r="F85" s="817" t="str">
        <f t="shared" si="3"/>
        <v xml:space="preserve"> </v>
      </c>
      <c r="G85" s="142" t="str">
        <f t="shared" si="2"/>
        <v xml:space="preserve"> </v>
      </c>
      <c r="J85" s="11"/>
    </row>
    <row r="86" spans="1:10" ht="15.75" x14ac:dyDescent="0.25">
      <c r="A86" s="11"/>
      <c r="B86" s="11"/>
      <c r="C86" s="11"/>
      <c r="D86" s="11"/>
      <c r="E86" s="22"/>
      <c r="F86" s="817" t="str">
        <f t="shared" si="3"/>
        <v xml:space="preserve"> </v>
      </c>
      <c r="G86" s="142" t="str">
        <f t="shared" si="2"/>
        <v xml:space="preserve"> </v>
      </c>
      <c r="J86" s="11"/>
    </row>
    <row r="87" spans="1:10" ht="15.75" x14ac:dyDescent="0.25">
      <c r="A87" s="11"/>
      <c r="B87" s="11"/>
      <c r="C87" s="11"/>
      <c r="D87" s="11"/>
      <c r="E87" s="22"/>
      <c r="F87" s="817" t="str">
        <f t="shared" si="3"/>
        <v xml:space="preserve"> </v>
      </c>
      <c r="G87" s="142" t="str">
        <f t="shared" si="2"/>
        <v xml:space="preserve"> </v>
      </c>
      <c r="J87" s="11"/>
    </row>
    <row r="88" spans="1:10" ht="15.75" x14ac:dyDescent="0.25">
      <c r="A88" s="11"/>
      <c r="B88" s="11"/>
      <c r="C88" s="11"/>
      <c r="D88" s="11"/>
      <c r="E88" s="22"/>
      <c r="F88" s="817" t="str">
        <f t="shared" si="3"/>
        <v xml:space="preserve"> </v>
      </c>
      <c r="G88" s="142" t="str">
        <f t="shared" si="2"/>
        <v xml:space="preserve"> </v>
      </c>
      <c r="J88" s="11"/>
    </row>
    <row r="89" spans="1:10" ht="15.75" x14ac:dyDescent="0.25">
      <c r="A89" s="11"/>
      <c r="B89" s="11"/>
      <c r="C89" s="11"/>
      <c r="D89" s="11"/>
      <c r="E89" s="22"/>
      <c r="F89" s="817" t="str">
        <f t="shared" si="3"/>
        <v xml:space="preserve"> </v>
      </c>
      <c r="G89" s="142" t="str">
        <f t="shared" si="2"/>
        <v xml:space="preserve"> </v>
      </c>
      <c r="J89" s="11"/>
    </row>
    <row r="90" spans="1:10" ht="15.75" x14ac:dyDescent="0.25">
      <c r="A90" s="11"/>
      <c r="B90" s="11"/>
      <c r="C90" s="11"/>
      <c r="D90" s="11"/>
      <c r="E90" s="22"/>
      <c r="F90" s="817" t="str">
        <f t="shared" si="3"/>
        <v xml:space="preserve"> </v>
      </c>
      <c r="G90" s="142" t="str">
        <f t="shared" si="2"/>
        <v xml:space="preserve"> </v>
      </c>
      <c r="J90" s="11"/>
    </row>
    <row r="91" spans="1:10" ht="15.75" x14ac:dyDescent="0.25">
      <c r="A91" s="11"/>
      <c r="B91" s="11"/>
      <c r="C91" s="11"/>
      <c r="D91" s="11"/>
      <c r="E91" s="22"/>
      <c r="F91" s="817" t="str">
        <f t="shared" si="3"/>
        <v xml:space="preserve"> </v>
      </c>
      <c r="G91" s="142" t="str">
        <f t="shared" si="2"/>
        <v xml:space="preserve"> </v>
      </c>
      <c r="J91" s="11"/>
    </row>
    <row r="92" spans="1:10" ht="15.75" x14ac:dyDescent="0.25">
      <c r="A92" s="11"/>
      <c r="B92" s="11"/>
      <c r="C92" s="11"/>
      <c r="D92" s="11"/>
      <c r="E92" s="22"/>
      <c r="F92" s="817" t="str">
        <f t="shared" si="3"/>
        <v xml:space="preserve"> </v>
      </c>
      <c r="G92" s="142" t="str">
        <f t="shared" si="2"/>
        <v xml:space="preserve"> </v>
      </c>
      <c r="J92" s="11"/>
    </row>
    <row r="93" spans="1:10" ht="15.75" x14ac:dyDescent="0.25">
      <c r="A93" s="11"/>
      <c r="B93" s="11"/>
      <c r="C93" s="11"/>
      <c r="D93" s="11"/>
      <c r="E93" s="22"/>
      <c r="F93" s="817" t="str">
        <f t="shared" si="3"/>
        <v xml:space="preserve"> </v>
      </c>
      <c r="G93" s="142" t="str">
        <f t="shared" si="2"/>
        <v xml:space="preserve"> </v>
      </c>
      <c r="J93" s="11"/>
    </row>
    <row r="94" spans="1:10" ht="15.75" x14ac:dyDescent="0.25">
      <c r="A94" s="11"/>
      <c r="B94" s="11"/>
      <c r="C94" s="11"/>
      <c r="D94" s="11"/>
      <c r="E94" s="22"/>
      <c r="F94" s="817" t="str">
        <f t="shared" si="3"/>
        <v xml:space="preserve"> </v>
      </c>
      <c r="G94" s="142" t="str">
        <f t="shared" si="2"/>
        <v xml:space="preserve"> </v>
      </c>
      <c r="J94" s="11"/>
    </row>
    <row r="95" spans="1:10" ht="15.75" x14ac:dyDescent="0.25">
      <c r="A95" s="11"/>
      <c r="B95" s="11"/>
      <c r="C95" s="11"/>
      <c r="D95" s="11"/>
      <c r="E95" s="22"/>
      <c r="F95" s="817" t="str">
        <f t="shared" si="3"/>
        <v xml:space="preserve"> </v>
      </c>
      <c r="G95" s="142" t="str">
        <f t="shared" si="2"/>
        <v xml:space="preserve"> </v>
      </c>
      <c r="J95" s="11"/>
    </row>
    <row r="96" spans="1:10" ht="15.75" x14ac:dyDescent="0.25">
      <c r="A96" s="11"/>
      <c r="B96" s="11"/>
      <c r="C96" s="11"/>
      <c r="D96" s="11"/>
      <c r="E96" s="22"/>
      <c r="F96" s="817" t="str">
        <f t="shared" si="3"/>
        <v xml:space="preserve"> </v>
      </c>
      <c r="G96" s="142" t="str">
        <f t="shared" si="2"/>
        <v xml:space="preserve"> </v>
      </c>
      <c r="J96" s="11"/>
    </row>
    <row r="97" spans="1:10" ht="15.75" x14ac:dyDescent="0.25">
      <c r="A97" s="11"/>
      <c r="B97" s="11"/>
      <c r="C97" s="11"/>
      <c r="D97" s="11"/>
      <c r="E97" s="22"/>
      <c r="F97" s="817" t="str">
        <f t="shared" si="3"/>
        <v xml:space="preserve"> </v>
      </c>
      <c r="G97" s="142" t="str">
        <f t="shared" si="2"/>
        <v xml:space="preserve"> </v>
      </c>
      <c r="J97" s="11"/>
    </row>
    <row r="98" spans="1:10" ht="15.75" x14ac:dyDescent="0.25">
      <c r="A98" s="11"/>
      <c r="B98" s="11"/>
      <c r="C98" s="11"/>
      <c r="D98" s="11"/>
      <c r="E98" s="22"/>
      <c r="F98" s="817" t="str">
        <f t="shared" si="3"/>
        <v xml:space="preserve"> </v>
      </c>
      <c r="G98" s="142" t="str">
        <f t="shared" si="2"/>
        <v xml:space="preserve"> </v>
      </c>
      <c r="J98" s="11"/>
    </row>
    <row r="99" spans="1:10" ht="15.75" x14ac:dyDescent="0.25">
      <c r="A99" s="11"/>
      <c r="B99" s="11"/>
      <c r="C99" s="11"/>
      <c r="D99" s="11"/>
      <c r="E99" s="22"/>
      <c r="F99" s="817" t="str">
        <f t="shared" si="3"/>
        <v xml:space="preserve"> </v>
      </c>
      <c r="G99" s="142" t="str">
        <f t="shared" si="2"/>
        <v xml:space="preserve"> </v>
      </c>
      <c r="J99" s="11"/>
    </row>
    <row r="100" spans="1:10" ht="15.75" x14ac:dyDescent="0.25">
      <c r="A100" s="11"/>
      <c r="B100" s="11"/>
      <c r="C100" s="11"/>
      <c r="D100" s="11"/>
      <c r="E100" s="22"/>
      <c r="F100" s="817" t="str">
        <f t="shared" si="3"/>
        <v xml:space="preserve"> </v>
      </c>
      <c r="G100" s="142" t="str">
        <f t="shared" si="2"/>
        <v xml:space="preserve"> </v>
      </c>
      <c r="J100" s="11"/>
    </row>
    <row r="101" spans="1:10" ht="15.75" x14ac:dyDescent="0.25">
      <c r="A101" s="11"/>
      <c r="B101" s="11"/>
      <c r="C101" s="11"/>
      <c r="D101" s="11"/>
      <c r="E101" s="22"/>
      <c r="F101" s="817" t="str">
        <f t="shared" si="3"/>
        <v xml:space="preserve"> </v>
      </c>
      <c r="G101" s="142" t="str">
        <f t="shared" si="2"/>
        <v xml:space="preserve"> </v>
      </c>
      <c r="J101" s="11"/>
    </row>
    <row r="102" spans="1:10" ht="15.75" x14ac:dyDescent="0.25">
      <c r="A102" s="11"/>
      <c r="B102" s="11"/>
      <c r="C102" s="11"/>
      <c r="D102" s="11"/>
      <c r="E102" s="22"/>
      <c r="F102" s="817" t="str">
        <f t="shared" si="3"/>
        <v xml:space="preserve"> </v>
      </c>
      <c r="G102" s="142" t="str">
        <f t="shared" si="2"/>
        <v xml:space="preserve"> </v>
      </c>
      <c r="J102" s="11"/>
    </row>
    <row r="103" spans="1:10" ht="15.75" x14ac:dyDescent="0.25">
      <c r="A103" s="11"/>
      <c r="B103" s="11"/>
      <c r="C103" s="11"/>
      <c r="D103" s="11"/>
      <c r="E103" s="22"/>
      <c r="F103" s="817" t="str">
        <f t="shared" si="3"/>
        <v xml:space="preserve"> </v>
      </c>
      <c r="G103" s="142" t="str">
        <f t="shared" si="2"/>
        <v xml:space="preserve"> </v>
      </c>
      <c r="J103" s="11"/>
    </row>
    <row r="104" spans="1:10" ht="15.75" x14ac:dyDescent="0.25">
      <c r="A104" s="11"/>
      <c r="B104" s="11"/>
      <c r="C104" s="11"/>
      <c r="D104" s="11"/>
      <c r="E104" s="22"/>
      <c r="F104" s="817" t="str">
        <f t="shared" si="3"/>
        <v xml:space="preserve"> </v>
      </c>
      <c r="G104" s="142" t="str">
        <f t="shared" si="2"/>
        <v xml:space="preserve"> </v>
      </c>
      <c r="J104" s="11"/>
    </row>
    <row r="105" spans="1:10" ht="15.75" x14ac:dyDescent="0.25">
      <c r="A105" s="11"/>
      <c r="B105" s="11"/>
      <c r="C105" s="11"/>
      <c r="D105" s="11"/>
      <c r="E105" s="22"/>
      <c r="F105" s="817" t="str">
        <f t="shared" si="3"/>
        <v xml:space="preserve"> </v>
      </c>
      <c r="G105" s="142" t="str">
        <f t="shared" si="2"/>
        <v xml:space="preserve"> </v>
      </c>
      <c r="J105" s="11"/>
    </row>
    <row r="106" spans="1:10" ht="15.75" x14ac:dyDescent="0.25">
      <c r="A106" s="11"/>
      <c r="B106" s="11"/>
      <c r="C106" s="11"/>
      <c r="D106" s="11"/>
      <c r="E106" s="22"/>
      <c r="F106" s="817" t="str">
        <f t="shared" si="3"/>
        <v xml:space="preserve"> </v>
      </c>
      <c r="G106" s="142" t="str">
        <f t="shared" si="2"/>
        <v xml:space="preserve"> </v>
      </c>
      <c r="J106" s="11"/>
    </row>
    <row r="107" spans="1:10" ht="15.75" x14ac:dyDescent="0.25">
      <c r="A107" s="11"/>
      <c r="B107" s="11"/>
      <c r="C107" s="11"/>
      <c r="D107" s="11"/>
      <c r="E107" s="22"/>
      <c r="F107" s="817" t="str">
        <f t="shared" si="3"/>
        <v xml:space="preserve"> </v>
      </c>
      <c r="G107" s="142" t="str">
        <f t="shared" si="2"/>
        <v xml:space="preserve"> </v>
      </c>
      <c r="J107" s="11"/>
    </row>
    <row r="108" spans="1:10" ht="15.75" x14ac:dyDescent="0.25">
      <c r="A108" s="11"/>
      <c r="B108" s="11"/>
      <c r="C108" s="11"/>
      <c r="D108" s="11"/>
      <c r="E108" s="22"/>
      <c r="F108" s="817" t="str">
        <f t="shared" si="3"/>
        <v xml:space="preserve"> </v>
      </c>
      <c r="G108" s="142" t="str">
        <f t="shared" si="2"/>
        <v xml:space="preserve"> </v>
      </c>
      <c r="J108" s="11"/>
    </row>
    <row r="109" spans="1:10" ht="15.75" x14ac:dyDescent="0.25">
      <c r="A109" s="11"/>
      <c r="B109" s="11"/>
      <c r="C109" s="11"/>
      <c r="D109" s="11"/>
      <c r="E109" s="22"/>
      <c r="F109" s="817" t="str">
        <f t="shared" si="3"/>
        <v xml:space="preserve"> </v>
      </c>
      <c r="G109" s="142" t="str">
        <f t="shared" si="2"/>
        <v xml:space="preserve"> </v>
      </c>
      <c r="J109" s="11"/>
    </row>
    <row r="110" spans="1:10" ht="15.75" x14ac:dyDescent="0.25">
      <c r="A110" s="11"/>
      <c r="B110" s="11"/>
      <c r="C110" s="11"/>
      <c r="D110" s="11"/>
      <c r="E110" s="22"/>
      <c r="F110" s="817" t="str">
        <f t="shared" si="3"/>
        <v xml:space="preserve"> </v>
      </c>
      <c r="G110" s="142" t="str">
        <f t="shared" si="2"/>
        <v xml:space="preserve"> </v>
      </c>
      <c r="J110" s="11"/>
    </row>
    <row r="111" spans="1:10" ht="15.75" x14ac:dyDescent="0.25">
      <c r="A111" s="11"/>
      <c r="B111" s="11"/>
      <c r="C111" s="11"/>
      <c r="D111" s="11"/>
      <c r="E111" s="22"/>
      <c r="F111" s="817" t="str">
        <f t="shared" si="3"/>
        <v xml:space="preserve"> </v>
      </c>
      <c r="G111" s="142" t="str">
        <f t="shared" si="2"/>
        <v xml:space="preserve"> </v>
      </c>
      <c r="J111" s="11"/>
    </row>
    <row r="112" spans="1:10" ht="15.75" x14ac:dyDescent="0.25">
      <c r="A112" s="11"/>
      <c r="B112" s="11"/>
      <c r="C112" s="11"/>
      <c r="D112" s="11"/>
      <c r="E112" s="22"/>
      <c r="F112" s="817" t="str">
        <f t="shared" si="3"/>
        <v xml:space="preserve"> </v>
      </c>
      <c r="G112" s="142" t="str">
        <f t="shared" si="2"/>
        <v xml:space="preserve"> </v>
      </c>
      <c r="J112" s="11"/>
    </row>
    <row r="113" spans="1:10" ht="15.75" x14ac:dyDescent="0.25">
      <c r="A113" s="11"/>
      <c r="B113" s="11"/>
      <c r="C113" s="11"/>
      <c r="D113" s="11"/>
      <c r="E113" s="22"/>
      <c r="F113" s="817" t="str">
        <f t="shared" si="3"/>
        <v xml:space="preserve"> </v>
      </c>
      <c r="G113" s="142" t="str">
        <f t="shared" si="2"/>
        <v xml:space="preserve"> </v>
      </c>
      <c r="J113" s="11"/>
    </row>
    <row r="114" spans="1:10" ht="15.75" x14ac:dyDescent="0.25">
      <c r="A114" s="11"/>
      <c r="B114" s="11"/>
      <c r="C114" s="11"/>
      <c r="D114" s="11"/>
      <c r="E114" s="22"/>
      <c r="F114" s="817" t="str">
        <f t="shared" si="3"/>
        <v xml:space="preserve"> </v>
      </c>
      <c r="G114" s="142" t="str">
        <f t="shared" si="2"/>
        <v xml:space="preserve"> </v>
      </c>
      <c r="J114" s="11"/>
    </row>
    <row r="115" spans="1:10" ht="15.75" x14ac:dyDescent="0.25">
      <c r="A115" s="11"/>
      <c r="B115" s="11"/>
      <c r="C115" s="11"/>
      <c r="D115" s="11"/>
      <c r="E115" s="22"/>
      <c r="F115" s="817" t="str">
        <f t="shared" si="3"/>
        <v xml:space="preserve"> </v>
      </c>
      <c r="G115" s="142" t="str">
        <f t="shared" si="2"/>
        <v xml:space="preserve"> </v>
      </c>
      <c r="J115" s="11"/>
    </row>
    <row r="116" spans="1:10" ht="15.75" x14ac:dyDescent="0.25">
      <c r="A116" s="11"/>
      <c r="B116" s="11"/>
      <c r="C116" s="11"/>
      <c r="D116" s="11"/>
      <c r="E116" s="22"/>
      <c r="F116" s="817" t="str">
        <f t="shared" si="3"/>
        <v xml:space="preserve"> </v>
      </c>
      <c r="G116" s="142" t="str">
        <f t="shared" si="2"/>
        <v xml:space="preserve"> </v>
      </c>
      <c r="J116" s="11"/>
    </row>
    <row r="117" spans="1:10" ht="15.75" x14ac:dyDescent="0.25">
      <c r="A117" s="11"/>
      <c r="B117" s="11"/>
      <c r="C117" s="11"/>
      <c r="D117" s="11"/>
      <c r="E117" s="22"/>
      <c r="F117" s="817" t="str">
        <f t="shared" si="3"/>
        <v xml:space="preserve"> </v>
      </c>
      <c r="G117" s="142" t="str">
        <f t="shared" si="2"/>
        <v xml:space="preserve"> </v>
      </c>
      <c r="J117" s="11"/>
    </row>
    <row r="118" spans="1:10" ht="15.75" x14ac:dyDescent="0.25">
      <c r="A118" s="11"/>
      <c r="B118" s="11"/>
      <c r="C118" s="11"/>
      <c r="D118" s="11"/>
      <c r="E118" s="22"/>
      <c r="F118" s="817" t="str">
        <f t="shared" si="3"/>
        <v xml:space="preserve"> </v>
      </c>
      <c r="G118" s="142" t="str">
        <f t="shared" si="2"/>
        <v xml:space="preserve"> </v>
      </c>
      <c r="J118" s="11"/>
    </row>
    <row r="119" spans="1:10" ht="15.75" x14ac:dyDescent="0.25">
      <c r="A119" s="11"/>
      <c r="B119" s="11"/>
      <c r="C119" s="11"/>
      <c r="D119" s="11"/>
      <c r="E119" s="22"/>
      <c r="F119" s="817" t="str">
        <f t="shared" si="3"/>
        <v xml:space="preserve"> </v>
      </c>
      <c r="G119" s="142" t="str">
        <f t="shared" si="2"/>
        <v xml:space="preserve"> </v>
      </c>
      <c r="J119" s="11"/>
    </row>
    <row r="120" spans="1:10" ht="15.75" x14ac:dyDescent="0.25">
      <c r="A120" s="11"/>
      <c r="B120" s="11"/>
      <c r="C120" s="11"/>
      <c r="D120" s="11"/>
      <c r="E120" s="22"/>
      <c r="F120" s="817" t="str">
        <f t="shared" si="3"/>
        <v xml:space="preserve"> </v>
      </c>
      <c r="G120" s="142" t="str">
        <f t="shared" si="2"/>
        <v xml:space="preserve"> </v>
      </c>
      <c r="J120" s="11"/>
    </row>
    <row r="121" spans="1:10" ht="15.75" x14ac:dyDescent="0.25">
      <c r="A121" s="11"/>
      <c r="B121" s="11"/>
      <c r="C121" s="11"/>
      <c r="D121" s="11"/>
      <c r="E121" s="22"/>
      <c r="F121" s="817" t="str">
        <f t="shared" si="3"/>
        <v xml:space="preserve"> </v>
      </c>
      <c r="G121" s="142" t="str">
        <f t="shared" si="2"/>
        <v xml:space="preserve"> </v>
      </c>
      <c r="J121" s="11"/>
    </row>
    <row r="122" spans="1:10" ht="15.75" x14ac:dyDescent="0.25">
      <c r="A122" s="11"/>
      <c r="B122" s="11"/>
      <c r="C122" s="11"/>
      <c r="D122" s="11"/>
      <c r="E122" s="22"/>
      <c r="F122" s="817" t="str">
        <f t="shared" si="3"/>
        <v xml:space="preserve"> </v>
      </c>
      <c r="G122" s="142" t="str">
        <f t="shared" si="2"/>
        <v xml:space="preserve"> </v>
      </c>
      <c r="J122" s="11"/>
    </row>
    <row r="123" spans="1:10" ht="15.75" x14ac:dyDescent="0.25">
      <c r="A123" s="11"/>
      <c r="B123" s="11"/>
      <c r="C123" s="11"/>
      <c r="D123" s="11"/>
      <c r="E123" s="22"/>
      <c r="F123" s="817" t="str">
        <f t="shared" si="3"/>
        <v xml:space="preserve"> </v>
      </c>
      <c r="G123" s="142" t="str">
        <f t="shared" si="2"/>
        <v xml:space="preserve"> </v>
      </c>
      <c r="J123" s="11"/>
    </row>
    <row r="124" spans="1:10" ht="15.75" x14ac:dyDescent="0.25">
      <c r="A124" s="11"/>
      <c r="B124" s="11"/>
      <c r="C124" s="11"/>
      <c r="D124" s="11"/>
      <c r="E124" s="22"/>
      <c r="F124" s="817" t="str">
        <f t="shared" si="3"/>
        <v xml:space="preserve"> </v>
      </c>
      <c r="G124" s="142" t="str">
        <f t="shared" si="2"/>
        <v xml:space="preserve"> </v>
      </c>
      <c r="J124" s="11"/>
    </row>
    <row r="125" spans="1:10" ht="15.75" x14ac:dyDescent="0.25">
      <c r="A125" s="11"/>
      <c r="B125" s="11"/>
      <c r="C125" s="11"/>
      <c r="D125" s="11"/>
      <c r="E125" s="22"/>
      <c r="F125" s="817" t="str">
        <f t="shared" si="3"/>
        <v xml:space="preserve"> </v>
      </c>
      <c r="G125" s="142" t="str">
        <f t="shared" si="2"/>
        <v xml:space="preserve"> </v>
      </c>
      <c r="J125" s="11"/>
    </row>
    <row r="126" spans="1:10" ht="15.75" x14ac:dyDescent="0.25">
      <c r="A126" s="11"/>
      <c r="B126" s="11"/>
      <c r="C126" s="11"/>
      <c r="D126" s="11"/>
      <c r="E126" s="22"/>
      <c r="F126" s="817" t="str">
        <f t="shared" si="3"/>
        <v xml:space="preserve"> </v>
      </c>
      <c r="G126" s="142" t="str">
        <f t="shared" si="2"/>
        <v xml:space="preserve"> </v>
      </c>
      <c r="J126" s="11"/>
    </row>
    <row r="127" spans="1:10" ht="15.75" x14ac:dyDescent="0.25">
      <c r="A127" s="11"/>
      <c r="B127" s="11"/>
      <c r="C127" s="11"/>
      <c r="D127" s="11"/>
      <c r="E127" s="22"/>
      <c r="F127" s="817" t="str">
        <f t="shared" si="3"/>
        <v xml:space="preserve"> </v>
      </c>
      <c r="G127" s="142" t="str">
        <f t="shared" si="2"/>
        <v xml:space="preserve"> </v>
      </c>
      <c r="J127" s="11"/>
    </row>
    <row r="128" spans="1:10" ht="15.75" x14ac:dyDescent="0.25">
      <c r="A128" s="11"/>
      <c r="B128" s="11"/>
      <c r="C128" s="11"/>
      <c r="D128" s="11"/>
      <c r="E128" s="22"/>
      <c r="F128" s="817" t="str">
        <f t="shared" si="3"/>
        <v xml:space="preserve"> </v>
      </c>
      <c r="G128" s="142" t="str">
        <f t="shared" si="2"/>
        <v xml:space="preserve"> </v>
      </c>
      <c r="J128" s="11"/>
    </row>
    <row r="129" spans="1:10" ht="15.75" x14ac:dyDescent="0.25">
      <c r="A129" s="11"/>
      <c r="B129" s="11"/>
      <c r="C129" s="11"/>
      <c r="D129" s="11"/>
      <c r="E129" s="22"/>
      <c r="F129" s="817" t="str">
        <f t="shared" si="3"/>
        <v xml:space="preserve"> </v>
      </c>
      <c r="G129" s="142" t="str">
        <f t="shared" si="2"/>
        <v xml:space="preserve"> </v>
      </c>
      <c r="J129" s="11"/>
    </row>
    <row r="130" spans="1:10" ht="15.75" x14ac:dyDescent="0.25">
      <c r="A130" s="11"/>
      <c r="B130" s="11"/>
      <c r="C130" s="11"/>
      <c r="D130" s="11"/>
      <c r="E130" s="22"/>
      <c r="F130" s="817" t="str">
        <f t="shared" si="3"/>
        <v xml:space="preserve"> </v>
      </c>
      <c r="G130" s="142" t="str">
        <f t="shared" si="2"/>
        <v xml:space="preserve"> </v>
      </c>
      <c r="J130" s="11"/>
    </row>
    <row r="131" spans="1:10" ht="15.75" x14ac:dyDescent="0.25">
      <c r="A131" s="11"/>
      <c r="B131" s="11"/>
      <c r="C131" s="11"/>
      <c r="D131" s="11"/>
      <c r="E131" s="22"/>
      <c r="F131" s="817" t="str">
        <f t="shared" si="3"/>
        <v xml:space="preserve"> </v>
      </c>
      <c r="G131" s="142" t="str">
        <f t="shared" si="2"/>
        <v xml:space="preserve"> </v>
      </c>
      <c r="J131" s="11"/>
    </row>
    <row r="132" spans="1:10" ht="15.75" x14ac:dyDescent="0.25">
      <c r="A132" s="11"/>
      <c r="B132" s="11"/>
      <c r="C132" s="11"/>
      <c r="D132" s="11"/>
      <c r="E132" s="22"/>
      <c r="F132" s="817" t="str">
        <f t="shared" si="3"/>
        <v xml:space="preserve"> </v>
      </c>
      <c r="G132" s="142" t="str">
        <f t="shared" si="2"/>
        <v xml:space="preserve"> </v>
      </c>
      <c r="J132" s="11"/>
    </row>
    <row r="133" spans="1:10" ht="15.75" x14ac:dyDescent="0.25">
      <c r="A133" s="11"/>
      <c r="B133" s="11"/>
      <c r="C133" s="11"/>
      <c r="D133" s="11"/>
      <c r="E133" s="22"/>
      <c r="F133" s="817" t="str">
        <f t="shared" si="3"/>
        <v xml:space="preserve"> </v>
      </c>
      <c r="G133" s="142" t="str">
        <f t="shared" si="2"/>
        <v xml:space="preserve"> </v>
      </c>
      <c r="J133" s="11"/>
    </row>
    <row r="134" spans="1:10" ht="15.75" x14ac:dyDescent="0.25">
      <c r="A134" s="11"/>
      <c r="B134" s="11"/>
      <c r="C134" s="11"/>
      <c r="D134" s="11"/>
      <c r="E134" s="22"/>
      <c r="F134" s="817" t="str">
        <f t="shared" si="3"/>
        <v xml:space="preserve"> </v>
      </c>
      <c r="G134" s="142" t="str">
        <f t="shared" si="2"/>
        <v xml:space="preserve"> </v>
      </c>
      <c r="J134" s="11"/>
    </row>
    <row r="135" spans="1:10" ht="15.75" x14ac:dyDescent="0.25">
      <c r="A135" s="11"/>
      <c r="B135" s="11"/>
      <c r="C135" s="11"/>
      <c r="D135" s="11"/>
      <c r="E135" s="22"/>
      <c r="F135" s="817" t="str">
        <f t="shared" si="3"/>
        <v xml:space="preserve"> </v>
      </c>
      <c r="G135" s="142" t="str">
        <f t="shared" si="2"/>
        <v xml:space="preserve"> </v>
      </c>
      <c r="J135" s="11"/>
    </row>
    <row r="136" spans="1:10" ht="15.75" x14ac:dyDescent="0.25">
      <c r="A136" s="11"/>
      <c r="B136" s="11"/>
      <c r="C136" s="11"/>
      <c r="D136" s="11"/>
      <c r="E136" s="22"/>
      <c r="F136" s="817" t="str">
        <f t="shared" si="3"/>
        <v xml:space="preserve"> </v>
      </c>
      <c r="G136" s="142" t="str">
        <f t="shared" si="2"/>
        <v xml:space="preserve"> </v>
      </c>
      <c r="J136" s="11"/>
    </row>
    <row r="137" spans="1:10" ht="15.75" x14ac:dyDescent="0.25">
      <c r="A137" s="11"/>
      <c r="B137" s="11"/>
      <c r="C137" s="11"/>
      <c r="D137" s="11"/>
      <c r="E137" s="22"/>
      <c r="F137" s="817" t="str">
        <f t="shared" si="3"/>
        <v xml:space="preserve"> </v>
      </c>
      <c r="G137" s="142" t="str">
        <f t="shared" ref="G137:G200" si="4">IFERROR(E137/D137%," ")</f>
        <v xml:space="preserve"> </v>
      </c>
      <c r="J137" s="11"/>
    </row>
    <row r="138" spans="1:10" ht="15.75" x14ac:dyDescent="0.25">
      <c r="A138" s="11"/>
      <c r="B138" s="11"/>
      <c r="C138" s="11"/>
      <c r="D138" s="11"/>
      <c r="E138" s="22"/>
      <c r="F138" s="817" t="str">
        <f t="shared" si="3"/>
        <v xml:space="preserve"> </v>
      </c>
      <c r="G138" s="142" t="str">
        <f t="shared" si="4"/>
        <v xml:space="preserve"> </v>
      </c>
      <c r="J138" s="11"/>
    </row>
    <row r="139" spans="1:10" ht="15.75" x14ac:dyDescent="0.25">
      <c r="A139" s="11"/>
      <c r="B139" s="11"/>
      <c r="C139" s="11"/>
      <c r="D139" s="11"/>
      <c r="E139" s="22"/>
      <c r="F139" s="817" t="str">
        <f t="shared" ref="F139:F202" si="5">IF(E139-D139=0," ",E139-D139)</f>
        <v xml:space="preserve"> </v>
      </c>
      <c r="G139" s="142" t="str">
        <f t="shared" si="4"/>
        <v xml:space="preserve"> </v>
      </c>
      <c r="J139" s="11"/>
    </row>
    <row r="140" spans="1:10" ht="15.75" x14ac:dyDescent="0.25">
      <c r="A140" s="11"/>
      <c r="B140" s="11"/>
      <c r="C140" s="11"/>
      <c r="D140" s="11"/>
      <c r="E140" s="22"/>
      <c r="F140" s="817" t="str">
        <f t="shared" si="5"/>
        <v xml:space="preserve"> </v>
      </c>
      <c r="G140" s="142" t="str">
        <f t="shared" si="4"/>
        <v xml:space="preserve"> </v>
      </c>
      <c r="J140" s="11"/>
    </row>
    <row r="141" spans="1:10" ht="15.75" x14ac:dyDescent="0.25">
      <c r="A141" s="11"/>
      <c r="B141" s="11"/>
      <c r="C141" s="11"/>
      <c r="D141" s="11"/>
      <c r="E141" s="22"/>
      <c r="F141" s="817" t="str">
        <f t="shared" si="5"/>
        <v xml:space="preserve"> </v>
      </c>
      <c r="G141" s="142" t="str">
        <f t="shared" si="4"/>
        <v xml:space="preserve"> </v>
      </c>
      <c r="J141" s="11"/>
    </row>
    <row r="142" spans="1:10" ht="15.75" x14ac:dyDescent="0.25">
      <c r="A142" s="11"/>
      <c r="B142" s="11"/>
      <c r="C142" s="11"/>
      <c r="D142" s="11"/>
      <c r="E142" s="22"/>
      <c r="F142" s="817" t="str">
        <f t="shared" si="5"/>
        <v xml:space="preserve"> </v>
      </c>
      <c r="G142" s="142" t="str">
        <f t="shared" si="4"/>
        <v xml:space="preserve"> </v>
      </c>
      <c r="J142" s="11"/>
    </row>
    <row r="143" spans="1:10" ht="15.75" x14ac:dyDescent="0.25">
      <c r="A143" s="11"/>
      <c r="B143" s="11"/>
      <c r="C143" s="11"/>
      <c r="D143" s="11"/>
      <c r="E143" s="22"/>
      <c r="F143" s="817" t="str">
        <f t="shared" si="5"/>
        <v xml:space="preserve"> </v>
      </c>
      <c r="G143" s="142" t="str">
        <f t="shared" si="4"/>
        <v xml:space="preserve"> </v>
      </c>
      <c r="J143" s="11"/>
    </row>
    <row r="144" spans="1:10" ht="15.75" x14ac:dyDescent="0.25">
      <c r="A144" s="11"/>
      <c r="B144" s="11"/>
      <c r="C144" s="11"/>
      <c r="D144" s="11"/>
      <c r="E144" s="22"/>
      <c r="F144" s="817" t="str">
        <f t="shared" si="5"/>
        <v xml:space="preserve"> </v>
      </c>
      <c r="G144" s="142" t="str">
        <f t="shared" si="4"/>
        <v xml:space="preserve"> </v>
      </c>
      <c r="J144" s="11"/>
    </row>
    <row r="145" spans="1:10" ht="15.75" x14ac:dyDescent="0.25">
      <c r="A145" s="11"/>
      <c r="B145" s="11"/>
      <c r="C145" s="11"/>
      <c r="D145" s="11"/>
      <c r="E145" s="22"/>
      <c r="F145" s="817" t="str">
        <f t="shared" si="5"/>
        <v xml:space="preserve"> </v>
      </c>
      <c r="G145" s="142" t="str">
        <f t="shared" si="4"/>
        <v xml:space="preserve"> </v>
      </c>
      <c r="J145" s="11"/>
    </row>
    <row r="146" spans="1:10" ht="15.75" x14ac:dyDescent="0.25">
      <c r="A146" s="11"/>
      <c r="B146" s="11"/>
      <c r="C146" s="11"/>
      <c r="D146" s="11"/>
      <c r="E146" s="22"/>
      <c r="F146" s="817" t="str">
        <f t="shared" si="5"/>
        <v xml:space="preserve"> </v>
      </c>
      <c r="G146" s="142" t="str">
        <f t="shared" si="4"/>
        <v xml:space="preserve"> </v>
      </c>
      <c r="J146" s="11"/>
    </row>
    <row r="147" spans="1:10" ht="15.75" x14ac:dyDescent="0.25">
      <c r="A147" s="11"/>
      <c r="B147" s="11"/>
      <c r="C147" s="11"/>
      <c r="D147" s="11"/>
      <c r="E147" s="22"/>
      <c r="F147" s="817" t="str">
        <f t="shared" si="5"/>
        <v xml:space="preserve"> </v>
      </c>
      <c r="G147" s="142" t="str">
        <f t="shared" si="4"/>
        <v xml:space="preserve"> </v>
      </c>
      <c r="J147" s="11"/>
    </row>
    <row r="148" spans="1:10" ht="15.75" x14ac:dyDescent="0.25">
      <c r="A148" s="11"/>
      <c r="B148" s="11"/>
      <c r="C148" s="11"/>
      <c r="D148" s="11"/>
      <c r="E148" s="22"/>
      <c r="F148" s="817" t="str">
        <f t="shared" si="5"/>
        <v xml:space="preserve"> </v>
      </c>
      <c r="G148" s="142" t="str">
        <f t="shared" si="4"/>
        <v xml:space="preserve"> </v>
      </c>
      <c r="J148" s="11"/>
    </row>
    <row r="149" spans="1:10" ht="15.75" x14ac:dyDescent="0.25">
      <c r="A149" s="11"/>
      <c r="B149" s="11"/>
      <c r="C149" s="11"/>
      <c r="D149" s="11"/>
      <c r="E149" s="22"/>
      <c r="F149" s="817" t="str">
        <f t="shared" si="5"/>
        <v xml:space="preserve"> </v>
      </c>
      <c r="G149" s="142" t="str">
        <f t="shared" si="4"/>
        <v xml:space="preserve"> </v>
      </c>
      <c r="J149" s="11"/>
    </row>
    <row r="150" spans="1:10" ht="15.75" x14ac:dyDescent="0.25">
      <c r="A150" s="11"/>
      <c r="B150" s="11"/>
      <c r="C150" s="11"/>
      <c r="D150" s="11"/>
      <c r="E150" s="22"/>
      <c r="F150" s="817" t="str">
        <f t="shared" si="5"/>
        <v xml:space="preserve"> </v>
      </c>
      <c r="G150" s="142" t="str">
        <f t="shared" si="4"/>
        <v xml:space="preserve"> </v>
      </c>
      <c r="J150" s="11"/>
    </row>
    <row r="151" spans="1:10" ht="15.75" x14ac:dyDescent="0.25">
      <c r="A151" s="11"/>
      <c r="B151" s="11"/>
      <c r="C151" s="11"/>
      <c r="D151" s="11"/>
      <c r="E151" s="22"/>
      <c r="F151" s="817" t="str">
        <f t="shared" si="5"/>
        <v xml:space="preserve"> </v>
      </c>
      <c r="G151" s="142" t="str">
        <f t="shared" si="4"/>
        <v xml:space="preserve"> </v>
      </c>
      <c r="J151" s="11"/>
    </row>
    <row r="152" spans="1:10" ht="15.75" x14ac:dyDescent="0.25">
      <c r="A152" s="11"/>
      <c r="B152" s="11"/>
      <c r="C152" s="11"/>
      <c r="D152" s="11"/>
      <c r="E152" s="22"/>
      <c r="F152" s="817" t="str">
        <f t="shared" si="5"/>
        <v xml:space="preserve"> </v>
      </c>
      <c r="G152" s="142" t="str">
        <f t="shared" si="4"/>
        <v xml:space="preserve"> </v>
      </c>
      <c r="J152" s="11"/>
    </row>
    <row r="153" spans="1:10" ht="15.75" x14ac:dyDescent="0.25">
      <c r="A153" s="11"/>
      <c r="B153" s="11"/>
      <c r="C153" s="11"/>
      <c r="D153" s="11"/>
      <c r="E153" s="22"/>
      <c r="F153" s="817" t="str">
        <f t="shared" si="5"/>
        <v xml:space="preserve"> </v>
      </c>
      <c r="G153" s="142" t="str">
        <f t="shared" si="4"/>
        <v xml:space="preserve"> </v>
      </c>
      <c r="J153" s="11"/>
    </row>
    <row r="154" spans="1:10" ht="15.75" x14ac:dyDescent="0.25">
      <c r="A154" s="11"/>
      <c r="B154" s="11"/>
      <c r="C154" s="11"/>
      <c r="D154" s="11"/>
      <c r="E154" s="22"/>
      <c r="F154" s="817" t="str">
        <f t="shared" si="5"/>
        <v xml:space="preserve"> </v>
      </c>
      <c r="G154" s="142" t="str">
        <f t="shared" si="4"/>
        <v xml:space="preserve"> </v>
      </c>
      <c r="J154" s="11"/>
    </row>
    <row r="155" spans="1:10" ht="15.75" x14ac:dyDescent="0.25">
      <c r="A155" s="11"/>
      <c r="B155" s="11"/>
      <c r="C155" s="11"/>
      <c r="D155" s="11"/>
      <c r="E155" s="22"/>
      <c r="F155" s="817" t="str">
        <f t="shared" si="5"/>
        <v xml:space="preserve"> </v>
      </c>
      <c r="G155" s="142" t="str">
        <f t="shared" si="4"/>
        <v xml:space="preserve"> </v>
      </c>
      <c r="J155" s="11"/>
    </row>
    <row r="156" spans="1:10" ht="15.75" x14ac:dyDescent="0.25">
      <c r="A156" s="11"/>
      <c r="B156" s="11"/>
      <c r="C156" s="11"/>
      <c r="D156" s="11"/>
      <c r="E156" s="22"/>
      <c r="F156" s="817" t="str">
        <f t="shared" si="5"/>
        <v xml:space="preserve"> </v>
      </c>
      <c r="G156" s="142" t="str">
        <f t="shared" si="4"/>
        <v xml:space="preserve"> </v>
      </c>
      <c r="J156" s="11"/>
    </row>
    <row r="157" spans="1:10" ht="15.75" x14ac:dyDescent="0.25">
      <c r="A157" s="11"/>
      <c r="B157" s="11"/>
      <c r="C157" s="11"/>
      <c r="D157" s="11"/>
      <c r="E157" s="22"/>
      <c r="F157" s="817" t="str">
        <f t="shared" si="5"/>
        <v xml:space="preserve"> </v>
      </c>
      <c r="G157" s="142" t="str">
        <f t="shared" si="4"/>
        <v xml:space="preserve"> </v>
      </c>
      <c r="J157" s="11"/>
    </row>
    <row r="158" spans="1:10" ht="15.75" x14ac:dyDescent="0.25">
      <c r="A158" s="11"/>
      <c r="B158" s="11"/>
      <c r="C158" s="11"/>
      <c r="D158" s="11"/>
      <c r="E158" s="22"/>
      <c r="F158" s="817" t="str">
        <f t="shared" si="5"/>
        <v xml:space="preserve"> </v>
      </c>
      <c r="G158" s="142" t="str">
        <f t="shared" si="4"/>
        <v xml:space="preserve"> </v>
      </c>
      <c r="J158" s="11"/>
    </row>
    <row r="159" spans="1:10" ht="15.75" x14ac:dyDescent="0.25">
      <c r="A159" s="11"/>
      <c r="B159" s="11"/>
      <c r="C159" s="11"/>
      <c r="D159" s="11"/>
      <c r="E159" s="22"/>
      <c r="F159" s="817" t="str">
        <f t="shared" si="5"/>
        <v xml:space="preserve"> </v>
      </c>
      <c r="G159" s="142" t="str">
        <f t="shared" si="4"/>
        <v xml:space="preserve"> </v>
      </c>
      <c r="J159" s="11"/>
    </row>
    <row r="160" spans="1:10" ht="15.75" x14ac:dyDescent="0.25">
      <c r="A160" s="11"/>
      <c r="B160" s="11"/>
      <c r="C160" s="11"/>
      <c r="D160" s="11"/>
      <c r="E160" s="22"/>
      <c r="F160" s="817" t="str">
        <f t="shared" si="5"/>
        <v xml:space="preserve"> </v>
      </c>
      <c r="G160" s="142" t="str">
        <f t="shared" si="4"/>
        <v xml:space="preserve"> </v>
      </c>
      <c r="J160" s="11"/>
    </row>
    <row r="161" spans="1:10" ht="15.75" x14ac:dyDescent="0.25">
      <c r="A161" s="11"/>
      <c r="B161" s="11"/>
      <c r="C161" s="11"/>
      <c r="D161" s="11"/>
      <c r="E161" s="22"/>
      <c r="F161" s="817" t="str">
        <f t="shared" si="5"/>
        <v xml:space="preserve"> </v>
      </c>
      <c r="G161" s="142" t="str">
        <f t="shared" si="4"/>
        <v xml:space="preserve"> </v>
      </c>
      <c r="J161" s="11"/>
    </row>
    <row r="162" spans="1:10" ht="15.75" x14ac:dyDescent="0.25">
      <c r="A162" s="11"/>
      <c r="B162" s="11"/>
      <c r="C162" s="11"/>
      <c r="D162" s="11"/>
      <c r="E162" s="22"/>
      <c r="F162" s="817" t="str">
        <f t="shared" si="5"/>
        <v xml:space="preserve"> </v>
      </c>
      <c r="G162" s="142" t="str">
        <f t="shared" si="4"/>
        <v xml:space="preserve"> </v>
      </c>
      <c r="J162" s="11"/>
    </row>
    <row r="163" spans="1:10" ht="15.75" x14ac:dyDescent="0.25">
      <c r="A163" s="11"/>
      <c r="B163" s="11"/>
      <c r="C163" s="11"/>
      <c r="D163" s="11"/>
      <c r="E163" s="22"/>
      <c r="F163" s="817" t="str">
        <f t="shared" si="5"/>
        <v xml:space="preserve"> </v>
      </c>
      <c r="G163" s="142" t="str">
        <f t="shared" si="4"/>
        <v xml:space="preserve"> </v>
      </c>
      <c r="J163" s="11"/>
    </row>
    <row r="164" spans="1:10" ht="15.75" x14ac:dyDescent="0.25">
      <c r="A164" s="11"/>
      <c r="B164" s="11"/>
      <c r="C164" s="11"/>
      <c r="D164" s="11"/>
      <c r="E164" s="22"/>
      <c r="F164" s="817" t="str">
        <f t="shared" si="5"/>
        <v xml:space="preserve"> </v>
      </c>
      <c r="G164" s="142" t="str">
        <f t="shared" si="4"/>
        <v xml:space="preserve"> </v>
      </c>
      <c r="J164" s="11"/>
    </row>
    <row r="165" spans="1:10" ht="15.75" x14ac:dyDescent="0.25">
      <c r="A165" s="11"/>
      <c r="B165" s="11"/>
      <c r="C165" s="11"/>
      <c r="D165" s="11"/>
      <c r="E165" s="22"/>
      <c r="F165" s="817" t="str">
        <f t="shared" si="5"/>
        <v xml:space="preserve"> </v>
      </c>
      <c r="G165" s="142" t="str">
        <f t="shared" si="4"/>
        <v xml:space="preserve"> </v>
      </c>
      <c r="J165" s="11"/>
    </row>
    <row r="166" spans="1:10" ht="15.75" x14ac:dyDescent="0.25">
      <c r="A166" s="11"/>
      <c r="B166" s="11"/>
      <c r="C166" s="11"/>
      <c r="D166" s="11"/>
      <c r="E166" s="22"/>
      <c r="F166" s="817" t="str">
        <f t="shared" si="5"/>
        <v xml:space="preserve"> </v>
      </c>
      <c r="G166" s="142" t="str">
        <f t="shared" si="4"/>
        <v xml:space="preserve"> </v>
      </c>
      <c r="J166" s="11"/>
    </row>
    <row r="167" spans="1:10" ht="15.75" x14ac:dyDescent="0.25">
      <c r="A167" s="11"/>
      <c r="B167" s="11"/>
      <c r="C167" s="11"/>
      <c r="D167" s="11"/>
      <c r="E167" s="22"/>
      <c r="F167" s="817" t="str">
        <f t="shared" si="5"/>
        <v xml:space="preserve"> </v>
      </c>
      <c r="G167" s="142" t="str">
        <f t="shared" si="4"/>
        <v xml:space="preserve"> </v>
      </c>
      <c r="J167" s="11"/>
    </row>
    <row r="168" spans="1:10" ht="15.75" x14ac:dyDescent="0.25">
      <c r="A168" s="11"/>
      <c r="B168" s="11"/>
      <c r="C168" s="11"/>
      <c r="D168" s="11"/>
      <c r="E168" s="22"/>
      <c r="F168" s="817" t="str">
        <f t="shared" si="5"/>
        <v xml:space="preserve"> </v>
      </c>
      <c r="G168" s="142" t="str">
        <f t="shared" si="4"/>
        <v xml:space="preserve"> </v>
      </c>
      <c r="J168" s="11"/>
    </row>
    <row r="169" spans="1:10" ht="15.75" x14ac:dyDescent="0.25">
      <c r="A169" s="11"/>
      <c r="B169" s="11"/>
      <c r="C169" s="11"/>
      <c r="D169" s="11"/>
      <c r="E169" s="22"/>
      <c r="F169" s="817" t="str">
        <f t="shared" si="5"/>
        <v xml:space="preserve"> </v>
      </c>
      <c r="G169" s="142" t="str">
        <f t="shared" si="4"/>
        <v xml:space="preserve"> </v>
      </c>
      <c r="J169" s="11"/>
    </row>
    <row r="170" spans="1:10" ht="15.75" x14ac:dyDescent="0.25">
      <c r="A170" s="11"/>
      <c r="B170" s="11"/>
      <c r="C170" s="11"/>
      <c r="D170" s="11"/>
      <c r="E170" s="22"/>
      <c r="F170" s="817" t="str">
        <f t="shared" si="5"/>
        <v xml:space="preserve"> </v>
      </c>
      <c r="G170" s="142" t="str">
        <f t="shared" si="4"/>
        <v xml:space="preserve"> </v>
      </c>
      <c r="J170" s="11"/>
    </row>
    <row r="171" spans="1:10" ht="15.75" x14ac:dyDescent="0.25">
      <c r="A171" s="11"/>
      <c r="B171" s="11"/>
      <c r="C171" s="11"/>
      <c r="D171" s="11"/>
      <c r="E171" s="22"/>
      <c r="F171" s="817" t="str">
        <f t="shared" si="5"/>
        <v xml:space="preserve"> </v>
      </c>
      <c r="G171" s="142" t="str">
        <f t="shared" si="4"/>
        <v xml:space="preserve"> </v>
      </c>
      <c r="J171" s="11"/>
    </row>
    <row r="172" spans="1:10" ht="15.75" x14ac:dyDescent="0.25">
      <c r="A172" s="11"/>
      <c r="B172" s="11"/>
      <c r="C172" s="11"/>
      <c r="D172" s="11"/>
      <c r="E172" s="22"/>
      <c r="F172" s="817" t="str">
        <f t="shared" si="5"/>
        <v xml:space="preserve"> </v>
      </c>
      <c r="G172" s="142" t="str">
        <f t="shared" si="4"/>
        <v xml:space="preserve"> </v>
      </c>
      <c r="J172" s="11"/>
    </row>
    <row r="173" spans="1:10" ht="15.75" x14ac:dyDescent="0.25">
      <c r="A173" s="11"/>
      <c r="B173" s="11"/>
      <c r="C173" s="11"/>
      <c r="D173" s="11"/>
      <c r="E173" s="22"/>
      <c r="F173" s="817" t="str">
        <f t="shared" si="5"/>
        <v xml:space="preserve"> </v>
      </c>
      <c r="G173" s="142" t="str">
        <f t="shared" si="4"/>
        <v xml:space="preserve"> </v>
      </c>
      <c r="J173" s="11"/>
    </row>
    <row r="174" spans="1:10" ht="15.75" x14ac:dyDescent="0.25">
      <c r="A174" s="11"/>
      <c r="B174" s="11"/>
      <c r="C174" s="11"/>
      <c r="D174" s="11"/>
      <c r="E174" s="22"/>
      <c r="F174" s="817" t="str">
        <f t="shared" si="5"/>
        <v xml:space="preserve"> </v>
      </c>
      <c r="G174" s="142" t="str">
        <f t="shared" si="4"/>
        <v xml:space="preserve"> </v>
      </c>
      <c r="J174" s="11"/>
    </row>
    <row r="175" spans="1:10" ht="15.75" x14ac:dyDescent="0.25">
      <c r="A175" s="11"/>
      <c r="B175" s="11"/>
      <c r="C175" s="11"/>
      <c r="D175" s="11"/>
      <c r="E175" s="22"/>
      <c r="F175" s="817" t="str">
        <f t="shared" si="5"/>
        <v xml:space="preserve"> </v>
      </c>
      <c r="G175" s="142" t="str">
        <f t="shared" si="4"/>
        <v xml:space="preserve"> </v>
      </c>
      <c r="J175" s="11"/>
    </row>
    <row r="176" spans="1:10" ht="15.75" x14ac:dyDescent="0.25">
      <c r="A176" s="11"/>
      <c r="B176" s="11"/>
      <c r="C176" s="11"/>
      <c r="D176" s="11"/>
      <c r="E176" s="22"/>
      <c r="F176" s="817" t="str">
        <f t="shared" si="5"/>
        <v xml:space="preserve"> </v>
      </c>
      <c r="G176" s="142" t="str">
        <f t="shared" si="4"/>
        <v xml:space="preserve"> </v>
      </c>
      <c r="J176" s="11"/>
    </row>
    <row r="177" spans="1:10" ht="15.75" x14ac:dyDescent="0.25">
      <c r="A177" s="11"/>
      <c r="B177" s="11"/>
      <c r="C177" s="11"/>
      <c r="D177" s="11"/>
      <c r="E177" s="22"/>
      <c r="F177" s="817" t="str">
        <f t="shared" si="5"/>
        <v xml:space="preserve"> </v>
      </c>
      <c r="G177" s="142" t="str">
        <f t="shared" si="4"/>
        <v xml:space="preserve"> </v>
      </c>
      <c r="J177" s="11"/>
    </row>
    <row r="178" spans="1:10" ht="15.75" x14ac:dyDescent="0.25">
      <c r="A178" s="11"/>
      <c r="B178" s="11"/>
      <c r="C178" s="11"/>
      <c r="D178" s="11"/>
      <c r="E178" s="22"/>
      <c r="F178" s="817" t="str">
        <f t="shared" si="5"/>
        <v xml:space="preserve"> </v>
      </c>
      <c r="G178" s="142" t="str">
        <f t="shared" si="4"/>
        <v xml:space="preserve"> </v>
      </c>
      <c r="J178" s="11"/>
    </row>
    <row r="179" spans="1:10" ht="15.75" x14ac:dyDescent="0.25">
      <c r="A179" s="11"/>
      <c r="B179" s="11"/>
      <c r="C179" s="11"/>
      <c r="D179" s="11"/>
      <c r="E179" s="22"/>
      <c r="F179" s="817" t="str">
        <f t="shared" si="5"/>
        <v xml:space="preserve"> </v>
      </c>
      <c r="G179" s="142" t="str">
        <f t="shared" si="4"/>
        <v xml:space="preserve"> </v>
      </c>
      <c r="J179" s="11"/>
    </row>
    <row r="180" spans="1:10" ht="15.75" x14ac:dyDescent="0.25">
      <c r="A180" s="11"/>
      <c r="B180" s="11"/>
      <c r="C180" s="11"/>
      <c r="D180" s="11"/>
      <c r="E180" s="22"/>
      <c r="F180" s="817" t="str">
        <f t="shared" si="5"/>
        <v xml:space="preserve"> </v>
      </c>
      <c r="G180" s="142" t="str">
        <f t="shared" si="4"/>
        <v xml:space="preserve"> </v>
      </c>
      <c r="J180" s="11"/>
    </row>
    <row r="181" spans="1:10" ht="15.75" x14ac:dyDescent="0.25">
      <c r="A181" s="11"/>
      <c r="B181" s="11"/>
      <c r="C181" s="11"/>
      <c r="D181" s="11"/>
      <c r="E181" s="22"/>
      <c r="F181" s="817" t="str">
        <f t="shared" si="5"/>
        <v xml:space="preserve"> </v>
      </c>
      <c r="G181" s="142" t="str">
        <f t="shared" si="4"/>
        <v xml:space="preserve"> </v>
      </c>
      <c r="J181" s="11"/>
    </row>
    <row r="182" spans="1:10" ht="15.75" x14ac:dyDescent="0.25">
      <c r="A182" s="11"/>
      <c r="B182" s="11"/>
      <c r="C182" s="11"/>
      <c r="D182" s="11"/>
      <c r="E182" s="22"/>
      <c r="F182" s="817" t="str">
        <f t="shared" si="5"/>
        <v xml:space="preserve"> </v>
      </c>
      <c r="G182" s="142" t="str">
        <f t="shared" si="4"/>
        <v xml:space="preserve"> </v>
      </c>
      <c r="J182" s="11"/>
    </row>
    <row r="183" spans="1:10" ht="15.75" x14ac:dyDescent="0.25">
      <c r="A183" s="11"/>
      <c r="B183" s="11"/>
      <c r="C183" s="11"/>
      <c r="D183" s="11"/>
      <c r="E183" s="22"/>
      <c r="F183" s="817" t="str">
        <f t="shared" si="5"/>
        <v xml:space="preserve"> </v>
      </c>
      <c r="G183" s="142" t="str">
        <f t="shared" si="4"/>
        <v xml:space="preserve"> </v>
      </c>
      <c r="J183" s="11"/>
    </row>
    <row r="184" spans="1:10" ht="15.75" x14ac:dyDescent="0.25">
      <c r="A184" s="11"/>
      <c r="B184" s="11"/>
      <c r="C184" s="11"/>
      <c r="D184" s="11"/>
      <c r="E184" s="22"/>
      <c r="F184" s="817" t="str">
        <f t="shared" si="5"/>
        <v xml:space="preserve"> </v>
      </c>
      <c r="G184" s="142" t="str">
        <f t="shared" si="4"/>
        <v xml:space="preserve"> </v>
      </c>
      <c r="J184" s="11"/>
    </row>
    <row r="185" spans="1:10" ht="15.75" x14ac:dyDescent="0.25">
      <c r="A185" s="11"/>
      <c r="B185" s="11"/>
      <c r="C185" s="11"/>
      <c r="D185" s="11"/>
      <c r="E185" s="22"/>
      <c r="F185" s="817" t="str">
        <f t="shared" si="5"/>
        <v xml:space="preserve"> </v>
      </c>
      <c r="G185" s="142" t="str">
        <f t="shared" si="4"/>
        <v xml:space="preserve"> </v>
      </c>
      <c r="J185" s="11"/>
    </row>
    <row r="186" spans="1:10" ht="15.75" x14ac:dyDescent="0.25">
      <c r="A186" s="11"/>
      <c r="B186" s="11"/>
      <c r="C186" s="11"/>
      <c r="D186" s="11"/>
      <c r="E186" s="22"/>
      <c r="F186" s="817" t="str">
        <f t="shared" si="5"/>
        <v xml:space="preserve"> </v>
      </c>
      <c r="G186" s="142" t="str">
        <f t="shared" si="4"/>
        <v xml:space="preserve"> </v>
      </c>
      <c r="J186" s="11"/>
    </row>
    <row r="187" spans="1:10" ht="15.75" x14ac:dyDescent="0.25">
      <c r="A187" s="11"/>
      <c r="B187" s="11"/>
      <c r="C187" s="11"/>
      <c r="D187" s="11"/>
      <c r="E187" s="22"/>
      <c r="F187" s="817" t="str">
        <f t="shared" si="5"/>
        <v xml:space="preserve"> </v>
      </c>
      <c r="G187" s="142" t="str">
        <f t="shared" si="4"/>
        <v xml:space="preserve"> </v>
      </c>
      <c r="J187" s="11"/>
    </row>
    <row r="188" spans="1:10" ht="15.75" x14ac:dyDescent="0.25">
      <c r="A188" s="11"/>
      <c r="B188" s="11"/>
      <c r="C188" s="11"/>
      <c r="D188" s="11"/>
      <c r="E188" s="22"/>
      <c r="F188" s="817" t="str">
        <f t="shared" si="5"/>
        <v xml:space="preserve"> </v>
      </c>
      <c r="G188" s="142" t="str">
        <f t="shared" si="4"/>
        <v xml:space="preserve"> </v>
      </c>
      <c r="J188" s="11"/>
    </row>
    <row r="189" spans="1:10" ht="15.75" x14ac:dyDescent="0.25">
      <c r="A189" s="11"/>
      <c r="B189" s="11"/>
      <c r="C189" s="11"/>
      <c r="D189" s="11"/>
      <c r="E189" s="22"/>
      <c r="F189" s="817" t="str">
        <f t="shared" si="5"/>
        <v xml:space="preserve"> </v>
      </c>
      <c r="G189" s="142" t="str">
        <f t="shared" si="4"/>
        <v xml:space="preserve"> </v>
      </c>
      <c r="J189" s="11"/>
    </row>
    <row r="190" spans="1:10" ht="15.75" x14ac:dyDescent="0.25">
      <c r="A190" s="11"/>
      <c r="B190" s="11"/>
      <c r="C190" s="11"/>
      <c r="D190" s="11"/>
      <c r="E190" s="22"/>
      <c r="F190" s="817" t="str">
        <f t="shared" si="5"/>
        <v xml:space="preserve"> </v>
      </c>
      <c r="G190" s="142" t="str">
        <f t="shared" si="4"/>
        <v xml:space="preserve"> </v>
      </c>
      <c r="J190" s="11"/>
    </row>
    <row r="191" spans="1:10" ht="15.75" x14ac:dyDescent="0.25">
      <c r="A191" s="11"/>
      <c r="B191" s="11"/>
      <c r="C191" s="11"/>
      <c r="D191" s="11"/>
      <c r="E191" s="22"/>
      <c r="F191" s="817" t="str">
        <f t="shared" si="5"/>
        <v xml:space="preserve"> </v>
      </c>
      <c r="G191" s="142" t="str">
        <f t="shared" si="4"/>
        <v xml:space="preserve"> </v>
      </c>
      <c r="J191" s="11"/>
    </row>
    <row r="192" spans="1:10" ht="15.75" x14ac:dyDescent="0.25">
      <c r="A192" s="11"/>
      <c r="B192" s="11"/>
      <c r="C192" s="11"/>
      <c r="D192" s="11"/>
      <c r="E192" s="22"/>
      <c r="F192" s="817" t="str">
        <f t="shared" si="5"/>
        <v xml:space="preserve"> </v>
      </c>
      <c r="G192" s="142" t="str">
        <f t="shared" si="4"/>
        <v xml:space="preserve"> </v>
      </c>
      <c r="J192" s="11"/>
    </row>
    <row r="193" spans="1:10" ht="15.75" x14ac:dyDescent="0.25">
      <c r="A193" s="11"/>
      <c r="B193" s="11"/>
      <c r="C193" s="11"/>
      <c r="D193" s="11"/>
      <c r="E193" s="22"/>
      <c r="F193" s="817" t="str">
        <f t="shared" si="5"/>
        <v xml:space="preserve"> </v>
      </c>
      <c r="G193" s="142" t="str">
        <f t="shared" si="4"/>
        <v xml:space="preserve"> </v>
      </c>
      <c r="J193" s="11"/>
    </row>
    <row r="194" spans="1:10" ht="15.75" x14ac:dyDescent="0.25">
      <c r="A194" s="11"/>
      <c r="B194" s="11"/>
      <c r="C194" s="11"/>
      <c r="D194" s="11"/>
      <c r="E194" s="22"/>
      <c r="F194" s="817" t="str">
        <f t="shared" si="5"/>
        <v xml:space="preserve"> </v>
      </c>
      <c r="G194" s="142" t="str">
        <f t="shared" si="4"/>
        <v xml:space="preserve"> </v>
      </c>
      <c r="J194" s="11"/>
    </row>
    <row r="195" spans="1:10" ht="15.75" x14ac:dyDescent="0.25">
      <c r="A195" s="11"/>
      <c r="B195" s="11"/>
      <c r="C195" s="11"/>
      <c r="D195" s="11"/>
      <c r="E195" s="22"/>
      <c r="F195" s="817" t="str">
        <f t="shared" si="5"/>
        <v xml:space="preserve"> </v>
      </c>
      <c r="G195" s="142" t="str">
        <f t="shared" si="4"/>
        <v xml:space="preserve"> </v>
      </c>
      <c r="J195" s="11"/>
    </row>
    <row r="196" spans="1:10" ht="15.75" x14ac:dyDescent="0.25">
      <c r="A196" s="11"/>
      <c r="B196" s="11"/>
      <c r="C196" s="11"/>
      <c r="D196" s="11"/>
      <c r="E196" s="22"/>
      <c r="F196" s="817" t="str">
        <f t="shared" si="5"/>
        <v xml:space="preserve"> </v>
      </c>
      <c r="G196" s="142" t="str">
        <f t="shared" si="4"/>
        <v xml:space="preserve"> </v>
      </c>
      <c r="J196" s="11"/>
    </row>
    <row r="197" spans="1:10" ht="15.75" x14ac:dyDescent="0.25">
      <c r="A197" s="11"/>
      <c r="B197" s="11"/>
      <c r="C197" s="11"/>
      <c r="D197" s="11"/>
      <c r="E197" s="22"/>
      <c r="F197" s="817" t="str">
        <f t="shared" si="5"/>
        <v xml:space="preserve"> </v>
      </c>
      <c r="G197" s="142" t="str">
        <f t="shared" si="4"/>
        <v xml:space="preserve"> </v>
      </c>
      <c r="J197" s="11"/>
    </row>
    <row r="198" spans="1:10" ht="15.75" x14ac:dyDescent="0.25">
      <c r="A198" s="11"/>
      <c r="B198" s="11"/>
      <c r="C198" s="11"/>
      <c r="D198" s="11"/>
      <c r="E198" s="22"/>
      <c r="F198" s="817" t="str">
        <f t="shared" si="5"/>
        <v xml:space="preserve"> </v>
      </c>
      <c r="G198" s="142" t="str">
        <f t="shared" si="4"/>
        <v xml:space="preserve"> </v>
      </c>
      <c r="J198" s="11"/>
    </row>
    <row r="199" spans="1:10" ht="15.75" x14ac:dyDescent="0.25">
      <c r="A199" s="11"/>
      <c r="B199" s="11"/>
      <c r="C199" s="11"/>
      <c r="D199" s="11"/>
      <c r="E199" s="22"/>
      <c r="F199" s="817" t="str">
        <f t="shared" si="5"/>
        <v xml:space="preserve"> </v>
      </c>
      <c r="G199" s="142" t="str">
        <f t="shared" si="4"/>
        <v xml:space="preserve"> </v>
      </c>
      <c r="J199" s="11"/>
    </row>
    <row r="200" spans="1:10" ht="15.75" x14ac:dyDescent="0.25">
      <c r="A200" s="11"/>
      <c r="B200" s="11"/>
      <c r="C200" s="11"/>
      <c r="D200" s="11"/>
      <c r="E200" s="22"/>
      <c r="F200" s="817" t="str">
        <f t="shared" si="5"/>
        <v xml:space="preserve"> </v>
      </c>
      <c r="G200" s="142" t="str">
        <f t="shared" si="4"/>
        <v xml:space="preserve"> </v>
      </c>
      <c r="J200" s="11"/>
    </row>
    <row r="201" spans="1:10" ht="15.75" x14ac:dyDescent="0.25">
      <c r="A201" s="11"/>
      <c r="B201" s="11"/>
      <c r="C201" s="11"/>
      <c r="D201" s="11"/>
      <c r="E201" s="22"/>
      <c r="F201" s="817" t="str">
        <f t="shared" si="5"/>
        <v xml:space="preserve"> </v>
      </c>
      <c r="G201" s="142" t="str">
        <f t="shared" ref="G201:G264" si="6">IFERROR(E201/D201%," ")</f>
        <v xml:space="preserve"> </v>
      </c>
      <c r="J201" s="11"/>
    </row>
    <row r="202" spans="1:10" ht="15.75" x14ac:dyDescent="0.25">
      <c r="A202" s="11"/>
      <c r="B202" s="11"/>
      <c r="C202" s="11"/>
      <c r="D202" s="11"/>
      <c r="E202" s="22"/>
      <c r="F202" s="817" t="str">
        <f t="shared" si="5"/>
        <v xml:space="preserve"> </v>
      </c>
      <c r="G202" s="142" t="str">
        <f t="shared" si="6"/>
        <v xml:space="preserve"> </v>
      </c>
      <c r="J202" s="11"/>
    </row>
    <row r="203" spans="1:10" ht="15.75" x14ac:dyDescent="0.25">
      <c r="A203" s="11"/>
      <c r="B203" s="11"/>
      <c r="C203" s="11"/>
      <c r="D203" s="11"/>
      <c r="E203" s="22"/>
      <c r="F203" s="817" t="str">
        <f t="shared" ref="F203:F266" si="7">IF(E203-D203=0," ",E203-D203)</f>
        <v xml:space="preserve"> </v>
      </c>
      <c r="G203" s="142" t="str">
        <f t="shared" si="6"/>
        <v xml:space="preserve"> </v>
      </c>
      <c r="J203" s="11"/>
    </row>
    <row r="204" spans="1:10" ht="15.75" x14ac:dyDescent="0.25">
      <c r="A204" s="11"/>
      <c r="B204" s="11"/>
      <c r="C204" s="11"/>
      <c r="D204" s="11"/>
      <c r="E204" s="22"/>
      <c r="F204" s="817" t="str">
        <f t="shared" si="7"/>
        <v xml:space="preserve"> </v>
      </c>
      <c r="G204" s="142" t="str">
        <f t="shared" si="6"/>
        <v xml:space="preserve"> </v>
      </c>
      <c r="J204" s="11"/>
    </row>
    <row r="205" spans="1:10" ht="15.75" x14ac:dyDescent="0.25">
      <c r="A205" s="11"/>
      <c r="B205" s="11"/>
      <c r="C205" s="11"/>
      <c r="D205" s="11"/>
      <c r="E205" s="22"/>
      <c r="F205" s="817" t="str">
        <f t="shared" si="7"/>
        <v xml:space="preserve"> </v>
      </c>
      <c r="G205" s="142" t="str">
        <f t="shared" si="6"/>
        <v xml:space="preserve"> </v>
      </c>
      <c r="J205" s="11"/>
    </row>
    <row r="206" spans="1:10" ht="15.75" x14ac:dyDescent="0.25">
      <c r="A206" s="11"/>
      <c r="B206" s="11"/>
      <c r="C206" s="11"/>
      <c r="D206" s="11"/>
      <c r="E206" s="22"/>
      <c r="F206" s="817" t="str">
        <f t="shared" si="7"/>
        <v xml:space="preserve"> </v>
      </c>
      <c r="G206" s="142" t="str">
        <f t="shared" si="6"/>
        <v xml:space="preserve"> </v>
      </c>
      <c r="J206" s="11"/>
    </row>
    <row r="207" spans="1:10" ht="15.75" x14ac:dyDescent="0.25">
      <c r="A207" s="11"/>
      <c r="B207" s="11"/>
      <c r="C207" s="11"/>
      <c r="D207" s="11"/>
      <c r="E207" s="22"/>
      <c r="F207" s="817" t="str">
        <f t="shared" si="7"/>
        <v xml:space="preserve"> </v>
      </c>
      <c r="G207" s="142" t="str">
        <f t="shared" si="6"/>
        <v xml:space="preserve"> </v>
      </c>
      <c r="J207" s="11"/>
    </row>
    <row r="208" spans="1:10" ht="15.75" x14ac:dyDescent="0.25">
      <c r="A208" s="11"/>
      <c r="B208" s="11"/>
      <c r="C208" s="11"/>
      <c r="D208" s="11"/>
      <c r="E208" s="22"/>
      <c r="F208" s="817" t="str">
        <f t="shared" si="7"/>
        <v xml:space="preserve"> </v>
      </c>
      <c r="G208" s="142" t="str">
        <f t="shared" si="6"/>
        <v xml:space="preserve"> </v>
      </c>
      <c r="J208" s="11"/>
    </row>
    <row r="209" spans="1:10" ht="15.75" x14ac:dyDescent="0.25">
      <c r="A209" s="11"/>
      <c r="B209" s="11"/>
      <c r="C209" s="11"/>
      <c r="D209" s="11"/>
      <c r="E209" s="22"/>
      <c r="F209" s="817" t="str">
        <f t="shared" si="7"/>
        <v xml:space="preserve"> </v>
      </c>
      <c r="G209" s="142" t="str">
        <f t="shared" si="6"/>
        <v xml:space="preserve"> </v>
      </c>
      <c r="J209" s="11"/>
    </row>
    <row r="210" spans="1:10" ht="15.75" x14ac:dyDescent="0.25">
      <c r="A210" s="11"/>
      <c r="B210" s="11"/>
      <c r="C210" s="11"/>
      <c r="D210" s="11"/>
      <c r="E210" s="22"/>
      <c r="F210" s="817" t="str">
        <f t="shared" si="7"/>
        <v xml:space="preserve"> </v>
      </c>
      <c r="G210" s="142" t="str">
        <f t="shared" si="6"/>
        <v xml:space="preserve"> </v>
      </c>
      <c r="J210" s="11"/>
    </row>
    <row r="211" spans="1:10" ht="15.75" x14ac:dyDescent="0.25">
      <c r="A211" s="11"/>
      <c r="B211" s="11"/>
      <c r="C211" s="11"/>
      <c r="D211" s="11"/>
      <c r="E211" s="22"/>
      <c r="F211" s="817" t="str">
        <f t="shared" si="7"/>
        <v xml:space="preserve"> </v>
      </c>
      <c r="G211" s="142" t="str">
        <f t="shared" si="6"/>
        <v xml:space="preserve"> </v>
      </c>
      <c r="J211" s="11"/>
    </row>
    <row r="212" spans="1:10" ht="15.75" x14ac:dyDescent="0.25">
      <c r="A212" s="11"/>
      <c r="B212" s="11"/>
      <c r="C212" s="11"/>
      <c r="D212" s="11"/>
      <c r="E212" s="22"/>
      <c r="F212" s="817" t="str">
        <f t="shared" si="7"/>
        <v xml:space="preserve"> </v>
      </c>
      <c r="G212" s="142" t="str">
        <f t="shared" si="6"/>
        <v xml:space="preserve"> </v>
      </c>
      <c r="J212" s="11"/>
    </row>
    <row r="213" spans="1:10" ht="15.75" x14ac:dyDescent="0.25">
      <c r="A213" s="11"/>
      <c r="B213" s="11"/>
      <c r="C213" s="11"/>
      <c r="D213" s="11"/>
      <c r="E213" s="22"/>
      <c r="F213" s="817" t="str">
        <f t="shared" si="7"/>
        <v xml:space="preserve"> </v>
      </c>
      <c r="G213" s="142" t="str">
        <f t="shared" si="6"/>
        <v xml:space="preserve"> </v>
      </c>
      <c r="J213" s="11"/>
    </row>
    <row r="214" spans="1:10" ht="15.75" x14ac:dyDescent="0.25">
      <c r="A214" s="11"/>
      <c r="B214" s="11"/>
      <c r="C214" s="11"/>
      <c r="D214" s="11"/>
      <c r="E214" s="22"/>
      <c r="F214" s="817" t="str">
        <f t="shared" si="7"/>
        <v xml:space="preserve"> </v>
      </c>
      <c r="G214" s="142" t="str">
        <f t="shared" si="6"/>
        <v xml:space="preserve"> </v>
      </c>
      <c r="J214" s="11"/>
    </row>
    <row r="215" spans="1:10" ht="15.75" x14ac:dyDescent="0.25">
      <c r="A215" s="11"/>
      <c r="B215" s="11"/>
      <c r="C215" s="11"/>
      <c r="D215" s="11"/>
      <c r="E215" s="22"/>
      <c r="F215" s="817" t="str">
        <f t="shared" si="7"/>
        <v xml:space="preserve"> </v>
      </c>
      <c r="G215" s="142" t="str">
        <f t="shared" si="6"/>
        <v xml:space="preserve"> </v>
      </c>
      <c r="J215" s="11"/>
    </row>
    <row r="216" spans="1:10" ht="15.75" x14ac:dyDescent="0.25">
      <c r="A216" s="11"/>
      <c r="B216" s="11"/>
      <c r="C216" s="11"/>
      <c r="D216" s="11"/>
      <c r="E216" s="22"/>
      <c r="F216" s="817" t="str">
        <f t="shared" si="7"/>
        <v xml:space="preserve"> </v>
      </c>
      <c r="G216" s="142" t="str">
        <f t="shared" si="6"/>
        <v xml:space="preserve"> </v>
      </c>
      <c r="J216" s="11"/>
    </row>
    <row r="217" spans="1:10" ht="15.75" x14ac:dyDescent="0.25">
      <c r="A217" s="11"/>
      <c r="B217" s="11"/>
      <c r="C217" s="11"/>
      <c r="D217" s="11"/>
      <c r="E217" s="22"/>
      <c r="F217" s="817" t="str">
        <f t="shared" si="7"/>
        <v xml:space="preserve"> </v>
      </c>
      <c r="G217" s="142" t="str">
        <f t="shared" si="6"/>
        <v xml:space="preserve"> </v>
      </c>
      <c r="J217" s="11"/>
    </row>
    <row r="218" spans="1:10" ht="15.75" x14ac:dyDescent="0.25">
      <c r="A218" s="11"/>
      <c r="B218" s="11"/>
      <c r="C218" s="11"/>
      <c r="D218" s="11"/>
      <c r="E218" s="22"/>
      <c r="F218" s="817" t="str">
        <f t="shared" si="7"/>
        <v xml:space="preserve"> </v>
      </c>
      <c r="G218" s="142" t="str">
        <f t="shared" si="6"/>
        <v xml:space="preserve"> </v>
      </c>
      <c r="J218" s="11"/>
    </row>
    <row r="219" spans="1:10" ht="15.75" x14ac:dyDescent="0.25">
      <c r="A219" s="11"/>
      <c r="B219" s="11"/>
      <c r="C219" s="11"/>
      <c r="D219" s="11"/>
      <c r="E219" s="22"/>
      <c r="F219" s="817" t="str">
        <f t="shared" si="7"/>
        <v xml:space="preserve"> </v>
      </c>
      <c r="G219" s="142" t="str">
        <f t="shared" si="6"/>
        <v xml:space="preserve"> </v>
      </c>
      <c r="J219" s="11"/>
    </row>
    <row r="220" spans="1:10" ht="15.75" x14ac:dyDescent="0.25">
      <c r="A220" s="11"/>
      <c r="B220" s="11"/>
      <c r="C220" s="11"/>
      <c r="D220" s="11"/>
      <c r="E220" s="22"/>
      <c r="F220" s="817" t="str">
        <f t="shared" si="7"/>
        <v xml:space="preserve"> </v>
      </c>
      <c r="G220" s="142" t="str">
        <f t="shared" si="6"/>
        <v xml:space="preserve"> </v>
      </c>
      <c r="J220" s="11"/>
    </row>
    <row r="221" spans="1:10" ht="15.75" x14ac:dyDescent="0.25">
      <c r="A221" s="11"/>
      <c r="B221" s="11"/>
      <c r="C221" s="11"/>
      <c r="D221" s="11"/>
      <c r="E221" s="22"/>
      <c r="F221" s="817" t="str">
        <f t="shared" si="7"/>
        <v xml:space="preserve"> </v>
      </c>
      <c r="G221" s="142" t="str">
        <f t="shared" si="6"/>
        <v xml:space="preserve"> </v>
      </c>
      <c r="J221" s="11"/>
    </row>
    <row r="222" spans="1:10" ht="15.75" x14ac:dyDescent="0.25">
      <c r="A222" s="11"/>
      <c r="B222" s="11"/>
      <c r="C222" s="11"/>
      <c r="D222" s="11"/>
      <c r="E222" s="22"/>
      <c r="F222" s="817" t="str">
        <f t="shared" si="7"/>
        <v xml:space="preserve"> </v>
      </c>
      <c r="G222" s="142" t="str">
        <f t="shared" si="6"/>
        <v xml:space="preserve"> </v>
      </c>
      <c r="J222" s="11"/>
    </row>
    <row r="223" spans="1:10" ht="15.75" x14ac:dyDescent="0.25">
      <c r="A223" s="11"/>
      <c r="B223" s="11"/>
      <c r="C223" s="11"/>
      <c r="D223" s="11"/>
      <c r="E223" s="22"/>
      <c r="F223" s="817" t="str">
        <f t="shared" si="7"/>
        <v xml:space="preserve"> </v>
      </c>
      <c r="G223" s="142" t="str">
        <f t="shared" si="6"/>
        <v xml:space="preserve"> </v>
      </c>
      <c r="J223" s="11"/>
    </row>
    <row r="224" spans="1:10" ht="15.75" x14ac:dyDescent="0.25">
      <c r="A224" s="11"/>
      <c r="B224" s="11"/>
      <c r="C224" s="11"/>
      <c r="D224" s="11"/>
      <c r="E224" s="22"/>
      <c r="F224" s="817" t="str">
        <f t="shared" si="7"/>
        <v xml:space="preserve"> </v>
      </c>
      <c r="G224" s="142" t="str">
        <f t="shared" si="6"/>
        <v xml:space="preserve"> </v>
      </c>
      <c r="J224" s="11"/>
    </row>
    <row r="225" spans="1:10" ht="15.75" x14ac:dyDescent="0.25">
      <c r="A225" s="11"/>
      <c r="B225" s="11"/>
      <c r="C225" s="11"/>
      <c r="D225" s="11"/>
      <c r="E225" s="22"/>
      <c r="F225" s="817" t="str">
        <f t="shared" si="7"/>
        <v xml:space="preserve"> </v>
      </c>
      <c r="G225" s="142" t="str">
        <f t="shared" si="6"/>
        <v xml:space="preserve"> </v>
      </c>
      <c r="J225" s="11"/>
    </row>
    <row r="226" spans="1:10" ht="15.75" x14ac:dyDescent="0.25">
      <c r="A226" s="11"/>
      <c r="B226" s="11"/>
      <c r="C226" s="11"/>
      <c r="D226" s="11"/>
      <c r="E226" s="22"/>
      <c r="F226" s="817" t="str">
        <f t="shared" si="7"/>
        <v xml:space="preserve"> </v>
      </c>
      <c r="G226" s="142" t="str">
        <f t="shared" si="6"/>
        <v xml:space="preserve"> </v>
      </c>
      <c r="J226" s="11"/>
    </row>
    <row r="227" spans="1:10" ht="15.75" x14ac:dyDescent="0.25">
      <c r="A227" s="11"/>
      <c r="B227" s="11"/>
      <c r="C227" s="11"/>
      <c r="D227" s="11"/>
      <c r="E227" s="22"/>
      <c r="F227" s="817" t="str">
        <f t="shared" si="7"/>
        <v xml:space="preserve"> </v>
      </c>
      <c r="G227" s="142" t="str">
        <f t="shared" si="6"/>
        <v xml:space="preserve"> </v>
      </c>
      <c r="J227" s="11"/>
    </row>
    <row r="228" spans="1:10" ht="15.75" x14ac:dyDescent="0.25">
      <c r="A228" s="11"/>
      <c r="B228" s="11"/>
      <c r="C228" s="11"/>
      <c r="D228" s="11"/>
      <c r="E228" s="22"/>
      <c r="F228" s="817" t="str">
        <f t="shared" si="7"/>
        <v xml:space="preserve"> </v>
      </c>
      <c r="G228" s="142" t="str">
        <f t="shared" si="6"/>
        <v xml:space="preserve"> </v>
      </c>
      <c r="J228" s="11"/>
    </row>
    <row r="229" spans="1:10" ht="15.75" x14ac:dyDescent="0.25">
      <c r="A229" s="11"/>
      <c r="B229" s="11"/>
      <c r="C229" s="11"/>
      <c r="D229" s="11"/>
      <c r="E229" s="22"/>
      <c r="F229" s="817" t="str">
        <f t="shared" si="7"/>
        <v xml:space="preserve"> </v>
      </c>
      <c r="G229" s="142" t="str">
        <f t="shared" si="6"/>
        <v xml:space="preserve"> </v>
      </c>
      <c r="J229" s="11"/>
    </row>
    <row r="230" spans="1:10" ht="15.75" x14ac:dyDescent="0.25">
      <c r="A230" s="11"/>
      <c r="B230" s="11"/>
      <c r="C230" s="11"/>
      <c r="D230" s="11"/>
      <c r="E230" s="22"/>
      <c r="F230" s="817" t="str">
        <f t="shared" si="7"/>
        <v xml:space="preserve"> </v>
      </c>
      <c r="G230" s="142" t="str">
        <f t="shared" si="6"/>
        <v xml:space="preserve"> </v>
      </c>
      <c r="J230" s="11"/>
    </row>
    <row r="231" spans="1:10" ht="15.75" x14ac:dyDescent="0.25">
      <c r="A231" s="11"/>
      <c r="B231" s="11"/>
      <c r="C231" s="11"/>
      <c r="D231" s="11"/>
      <c r="E231" s="22"/>
      <c r="F231" s="817" t="str">
        <f t="shared" si="7"/>
        <v xml:space="preserve"> </v>
      </c>
      <c r="G231" s="142" t="str">
        <f t="shared" si="6"/>
        <v xml:space="preserve"> </v>
      </c>
      <c r="J231" s="11"/>
    </row>
    <row r="232" spans="1:10" ht="15.75" x14ac:dyDescent="0.25">
      <c r="A232" s="11"/>
      <c r="B232" s="11"/>
      <c r="C232" s="11"/>
      <c r="D232" s="11"/>
      <c r="E232" s="22"/>
      <c r="F232" s="817" t="str">
        <f t="shared" si="7"/>
        <v xml:space="preserve"> </v>
      </c>
      <c r="G232" s="142" t="str">
        <f t="shared" si="6"/>
        <v xml:space="preserve"> </v>
      </c>
      <c r="J232" s="11"/>
    </row>
    <row r="233" spans="1:10" ht="15.75" x14ac:dyDescent="0.25">
      <c r="A233" s="11"/>
      <c r="B233" s="11"/>
      <c r="C233" s="11"/>
      <c r="D233" s="11"/>
      <c r="E233" s="22"/>
      <c r="F233" s="817" t="str">
        <f t="shared" si="7"/>
        <v xml:space="preserve"> </v>
      </c>
      <c r="G233" s="142" t="str">
        <f t="shared" si="6"/>
        <v xml:space="preserve"> </v>
      </c>
      <c r="J233" s="11"/>
    </row>
    <row r="234" spans="1:10" ht="15.75" x14ac:dyDescent="0.25">
      <c r="A234" s="11"/>
      <c r="B234" s="11"/>
      <c r="C234" s="11"/>
      <c r="D234" s="11"/>
      <c r="E234" s="22"/>
      <c r="F234" s="817" t="str">
        <f t="shared" si="7"/>
        <v xml:space="preserve"> </v>
      </c>
      <c r="G234" s="142" t="str">
        <f t="shared" si="6"/>
        <v xml:space="preserve"> </v>
      </c>
      <c r="J234" s="11"/>
    </row>
    <row r="235" spans="1:10" ht="15.75" x14ac:dyDescent="0.25">
      <c r="A235" s="11"/>
      <c r="B235" s="11"/>
      <c r="C235" s="11"/>
      <c r="D235" s="11"/>
      <c r="E235" s="22"/>
      <c r="F235" s="817" t="str">
        <f t="shared" si="7"/>
        <v xml:space="preserve"> </v>
      </c>
      <c r="G235" s="142" t="str">
        <f t="shared" si="6"/>
        <v xml:space="preserve"> </v>
      </c>
      <c r="J235" s="11"/>
    </row>
    <row r="236" spans="1:10" ht="15.75" x14ac:dyDescent="0.25">
      <c r="A236" s="11"/>
      <c r="B236" s="11"/>
      <c r="C236" s="11"/>
      <c r="D236" s="11"/>
      <c r="E236" s="22"/>
      <c r="F236" s="817" t="str">
        <f t="shared" si="7"/>
        <v xml:space="preserve"> </v>
      </c>
      <c r="G236" s="142" t="str">
        <f t="shared" si="6"/>
        <v xml:space="preserve"> </v>
      </c>
      <c r="J236" s="11"/>
    </row>
    <row r="237" spans="1:10" ht="15.75" x14ac:dyDescent="0.25">
      <c r="A237" s="11"/>
      <c r="B237" s="11"/>
      <c r="C237" s="11"/>
      <c r="D237" s="11"/>
      <c r="E237" s="22"/>
      <c r="F237" s="817" t="str">
        <f t="shared" si="7"/>
        <v xml:space="preserve"> </v>
      </c>
      <c r="G237" s="142" t="str">
        <f t="shared" si="6"/>
        <v xml:space="preserve"> </v>
      </c>
      <c r="J237" s="11"/>
    </row>
    <row r="238" spans="1:10" ht="15.75" x14ac:dyDescent="0.25">
      <c r="A238" s="11"/>
      <c r="B238" s="11"/>
      <c r="C238" s="11"/>
      <c r="D238" s="11"/>
      <c r="E238" s="22"/>
      <c r="F238" s="817" t="str">
        <f t="shared" si="7"/>
        <v xml:space="preserve"> </v>
      </c>
      <c r="G238" s="142" t="str">
        <f t="shared" si="6"/>
        <v xml:space="preserve"> </v>
      </c>
      <c r="J238" s="11"/>
    </row>
    <row r="239" spans="1:10" ht="15.75" x14ac:dyDescent="0.25">
      <c r="A239" s="11"/>
      <c r="B239" s="11"/>
      <c r="C239" s="11"/>
      <c r="D239" s="11"/>
      <c r="E239" s="22"/>
      <c r="F239" s="817" t="str">
        <f t="shared" si="7"/>
        <v xml:space="preserve"> </v>
      </c>
      <c r="G239" s="142" t="str">
        <f t="shared" si="6"/>
        <v xml:space="preserve"> </v>
      </c>
      <c r="J239" s="11"/>
    </row>
    <row r="240" spans="1:10" ht="15.75" x14ac:dyDescent="0.25">
      <c r="A240" s="11"/>
      <c r="B240" s="11"/>
      <c r="C240" s="11"/>
      <c r="D240" s="11"/>
      <c r="E240" s="22"/>
      <c r="F240" s="817" t="str">
        <f t="shared" si="7"/>
        <v xml:space="preserve"> </v>
      </c>
      <c r="G240" s="142" t="str">
        <f t="shared" si="6"/>
        <v xml:space="preserve"> </v>
      </c>
      <c r="J240" s="11"/>
    </row>
    <row r="241" spans="1:10" ht="15.75" x14ac:dyDescent="0.25">
      <c r="A241" s="11"/>
      <c r="B241" s="11"/>
      <c r="C241" s="11"/>
      <c r="D241" s="11"/>
      <c r="E241" s="22"/>
      <c r="F241" s="817" t="str">
        <f t="shared" si="7"/>
        <v xml:space="preserve"> </v>
      </c>
      <c r="G241" s="142" t="str">
        <f t="shared" si="6"/>
        <v xml:space="preserve"> </v>
      </c>
      <c r="J241" s="11"/>
    </row>
    <row r="242" spans="1:10" ht="15.75" x14ac:dyDescent="0.25">
      <c r="A242" s="11"/>
      <c r="B242" s="11"/>
      <c r="C242" s="11"/>
      <c r="D242" s="11"/>
      <c r="E242" s="22"/>
      <c r="F242" s="817" t="str">
        <f t="shared" si="7"/>
        <v xml:space="preserve"> </v>
      </c>
      <c r="G242" s="142" t="str">
        <f t="shared" si="6"/>
        <v xml:space="preserve"> </v>
      </c>
      <c r="J242" s="11"/>
    </row>
    <row r="243" spans="1:10" ht="15.75" x14ac:dyDescent="0.25">
      <c r="A243" s="11"/>
      <c r="B243" s="11"/>
      <c r="C243" s="11"/>
      <c r="D243" s="11"/>
      <c r="E243" s="22"/>
      <c r="F243" s="817" t="str">
        <f t="shared" si="7"/>
        <v xml:space="preserve"> </v>
      </c>
      <c r="G243" s="142" t="str">
        <f t="shared" si="6"/>
        <v xml:space="preserve"> </v>
      </c>
      <c r="J243" s="11"/>
    </row>
    <row r="244" spans="1:10" ht="15.75" x14ac:dyDescent="0.25">
      <c r="A244" s="11"/>
      <c r="B244" s="11"/>
      <c r="C244" s="11"/>
      <c r="D244" s="11"/>
      <c r="E244" s="22"/>
      <c r="F244" s="817" t="str">
        <f t="shared" si="7"/>
        <v xml:space="preserve"> </v>
      </c>
      <c r="G244" s="142" t="str">
        <f t="shared" si="6"/>
        <v xml:space="preserve"> </v>
      </c>
      <c r="J244" s="11"/>
    </row>
    <row r="245" spans="1:10" ht="15.75" x14ac:dyDescent="0.25">
      <c r="A245" s="11"/>
      <c r="B245" s="11"/>
      <c r="C245" s="11"/>
      <c r="D245" s="11"/>
      <c r="E245" s="22"/>
      <c r="F245" s="817" t="str">
        <f t="shared" si="7"/>
        <v xml:space="preserve"> </v>
      </c>
      <c r="G245" s="142" t="str">
        <f t="shared" si="6"/>
        <v xml:space="preserve"> </v>
      </c>
      <c r="J245" s="11"/>
    </row>
    <row r="246" spans="1:10" ht="15.75" x14ac:dyDescent="0.25">
      <c r="A246" s="11"/>
      <c r="B246" s="11"/>
      <c r="C246" s="11"/>
      <c r="D246" s="11"/>
      <c r="E246" s="22"/>
      <c r="F246" s="817" t="str">
        <f t="shared" si="7"/>
        <v xml:space="preserve"> </v>
      </c>
      <c r="G246" s="142" t="str">
        <f t="shared" si="6"/>
        <v xml:space="preserve"> </v>
      </c>
      <c r="J246" s="11"/>
    </row>
    <row r="247" spans="1:10" ht="15.75" x14ac:dyDescent="0.25">
      <c r="A247" s="11"/>
      <c r="B247" s="11"/>
      <c r="C247" s="11"/>
      <c r="D247" s="11"/>
      <c r="E247" s="22"/>
      <c r="F247" s="817" t="str">
        <f t="shared" si="7"/>
        <v xml:space="preserve"> </v>
      </c>
      <c r="G247" s="142" t="str">
        <f t="shared" si="6"/>
        <v xml:space="preserve"> </v>
      </c>
      <c r="J247" s="11"/>
    </row>
    <row r="248" spans="1:10" ht="15.75" x14ac:dyDescent="0.25">
      <c r="A248" s="11"/>
      <c r="B248" s="11"/>
      <c r="C248" s="11"/>
      <c r="D248" s="11"/>
      <c r="E248" s="22"/>
      <c r="F248" s="817" t="str">
        <f t="shared" si="7"/>
        <v xml:space="preserve"> </v>
      </c>
      <c r="G248" s="142" t="str">
        <f t="shared" si="6"/>
        <v xml:space="preserve"> </v>
      </c>
      <c r="J248" s="11"/>
    </row>
    <row r="249" spans="1:10" ht="15.75" x14ac:dyDescent="0.25">
      <c r="A249" s="11"/>
      <c r="B249" s="11"/>
      <c r="C249" s="11"/>
      <c r="D249" s="11"/>
      <c r="E249" s="22"/>
      <c r="F249" s="817" t="str">
        <f t="shared" si="7"/>
        <v xml:space="preserve"> </v>
      </c>
      <c r="G249" s="142" t="str">
        <f t="shared" si="6"/>
        <v xml:space="preserve"> </v>
      </c>
      <c r="J249" s="11"/>
    </row>
    <row r="250" spans="1:10" ht="15.75" x14ac:dyDescent="0.25">
      <c r="A250" s="11"/>
      <c r="B250" s="11"/>
      <c r="C250" s="11"/>
      <c r="D250" s="11"/>
      <c r="E250" s="22"/>
      <c r="F250" s="817" t="str">
        <f t="shared" si="7"/>
        <v xml:space="preserve"> </v>
      </c>
      <c r="G250" s="142" t="str">
        <f t="shared" si="6"/>
        <v xml:space="preserve"> </v>
      </c>
      <c r="J250" s="11"/>
    </row>
    <row r="251" spans="1:10" ht="15.75" x14ac:dyDescent="0.25">
      <c r="A251" s="11"/>
      <c r="B251" s="11"/>
      <c r="C251" s="11"/>
      <c r="D251" s="11"/>
      <c r="E251" s="22"/>
      <c r="F251" s="817" t="str">
        <f t="shared" si="7"/>
        <v xml:space="preserve"> </v>
      </c>
      <c r="G251" s="142" t="str">
        <f t="shared" si="6"/>
        <v xml:space="preserve"> </v>
      </c>
      <c r="J251" s="11"/>
    </row>
    <row r="252" spans="1:10" ht="15.75" x14ac:dyDescent="0.25">
      <c r="A252" s="11"/>
      <c r="B252" s="11"/>
      <c r="C252" s="11"/>
      <c r="D252" s="11"/>
      <c r="E252" s="22"/>
      <c r="F252" s="817" t="str">
        <f t="shared" si="7"/>
        <v xml:space="preserve"> </v>
      </c>
      <c r="G252" s="142" t="str">
        <f t="shared" si="6"/>
        <v xml:space="preserve"> </v>
      </c>
      <c r="J252" s="11"/>
    </row>
    <row r="253" spans="1:10" ht="15.75" x14ac:dyDescent="0.25">
      <c r="A253" s="11"/>
      <c r="B253" s="11"/>
      <c r="C253" s="11"/>
      <c r="D253" s="11"/>
      <c r="E253" s="22"/>
      <c r="F253" s="817" t="str">
        <f t="shared" si="7"/>
        <v xml:space="preserve"> </v>
      </c>
      <c r="G253" s="142" t="str">
        <f t="shared" si="6"/>
        <v xml:space="preserve"> </v>
      </c>
      <c r="J253" s="11"/>
    </row>
    <row r="254" spans="1:10" ht="15.75" x14ac:dyDescent="0.25">
      <c r="A254" s="11"/>
      <c r="B254" s="11"/>
      <c r="C254" s="11"/>
      <c r="D254" s="11"/>
      <c r="E254" s="22"/>
      <c r="F254" s="817" t="str">
        <f t="shared" si="7"/>
        <v xml:space="preserve"> </v>
      </c>
      <c r="G254" s="142" t="str">
        <f t="shared" si="6"/>
        <v xml:space="preserve"> </v>
      </c>
      <c r="J254" s="11"/>
    </row>
    <row r="255" spans="1:10" ht="15.75" x14ac:dyDescent="0.25">
      <c r="A255" s="11"/>
      <c r="B255" s="11"/>
      <c r="C255" s="11"/>
      <c r="D255" s="11"/>
      <c r="E255" s="22"/>
      <c r="F255" s="817" t="str">
        <f t="shared" si="7"/>
        <v xml:space="preserve"> </v>
      </c>
      <c r="G255" s="142" t="str">
        <f t="shared" si="6"/>
        <v xml:space="preserve"> </v>
      </c>
      <c r="J255" s="11"/>
    </row>
    <row r="256" spans="1:10" ht="15.75" x14ac:dyDescent="0.25">
      <c r="A256" s="11"/>
      <c r="B256" s="11"/>
      <c r="C256" s="11"/>
      <c r="D256" s="11"/>
      <c r="E256" s="22"/>
      <c r="F256" s="817" t="str">
        <f t="shared" si="7"/>
        <v xml:space="preserve"> </v>
      </c>
      <c r="G256" s="142" t="str">
        <f t="shared" si="6"/>
        <v xml:space="preserve"> </v>
      </c>
      <c r="J256" s="11"/>
    </row>
    <row r="257" spans="1:10" ht="15.75" x14ac:dyDescent="0.25">
      <c r="A257" s="11"/>
      <c r="B257" s="11"/>
      <c r="C257" s="11"/>
      <c r="D257" s="11"/>
      <c r="E257" s="22"/>
      <c r="F257" s="817" t="str">
        <f t="shared" si="7"/>
        <v xml:space="preserve"> </v>
      </c>
      <c r="G257" s="142" t="str">
        <f t="shared" si="6"/>
        <v xml:space="preserve"> </v>
      </c>
      <c r="J257" s="11"/>
    </row>
    <row r="258" spans="1:10" ht="15.75" x14ac:dyDescent="0.25">
      <c r="A258" s="11"/>
      <c r="B258" s="11"/>
      <c r="C258" s="11"/>
      <c r="D258" s="11"/>
      <c r="E258" s="22"/>
      <c r="F258" s="817" t="str">
        <f t="shared" si="7"/>
        <v xml:space="preserve"> </v>
      </c>
      <c r="G258" s="142" t="str">
        <f t="shared" si="6"/>
        <v xml:space="preserve"> </v>
      </c>
      <c r="J258" s="11"/>
    </row>
    <row r="259" spans="1:10" ht="15.75" x14ac:dyDescent="0.25">
      <c r="A259" s="11"/>
      <c r="B259" s="11"/>
      <c r="C259" s="11"/>
      <c r="D259" s="11"/>
      <c r="E259" s="22"/>
      <c r="F259" s="817" t="str">
        <f t="shared" si="7"/>
        <v xml:space="preserve"> </v>
      </c>
      <c r="G259" s="142" t="str">
        <f t="shared" si="6"/>
        <v xml:space="preserve"> </v>
      </c>
      <c r="J259" s="11"/>
    </row>
    <row r="260" spans="1:10" ht="15.75" x14ac:dyDescent="0.25">
      <c r="A260" s="11"/>
      <c r="B260" s="11"/>
      <c r="C260" s="11"/>
      <c r="D260" s="11"/>
      <c r="E260" s="22"/>
      <c r="F260" s="817" t="str">
        <f t="shared" si="7"/>
        <v xml:space="preserve"> </v>
      </c>
      <c r="G260" s="142" t="str">
        <f t="shared" si="6"/>
        <v xml:space="preserve"> </v>
      </c>
      <c r="J260" s="11"/>
    </row>
    <row r="261" spans="1:10" ht="15.75" x14ac:dyDescent="0.25">
      <c r="A261" s="11"/>
      <c r="B261" s="11"/>
      <c r="C261" s="11"/>
      <c r="D261" s="11"/>
      <c r="E261" s="22"/>
      <c r="F261" s="817" t="str">
        <f t="shared" si="7"/>
        <v xml:space="preserve"> </v>
      </c>
      <c r="G261" s="142" t="str">
        <f t="shared" si="6"/>
        <v xml:space="preserve"> </v>
      </c>
      <c r="J261" s="11"/>
    </row>
    <row r="262" spans="1:10" ht="15.75" x14ac:dyDescent="0.25">
      <c r="A262" s="11"/>
      <c r="B262" s="11"/>
      <c r="C262" s="11"/>
      <c r="D262" s="11"/>
      <c r="E262" s="22"/>
      <c r="F262" s="817" t="str">
        <f t="shared" si="7"/>
        <v xml:space="preserve"> </v>
      </c>
      <c r="G262" s="142" t="str">
        <f t="shared" si="6"/>
        <v xml:space="preserve"> </v>
      </c>
      <c r="J262" s="11"/>
    </row>
    <row r="263" spans="1:10" ht="15.75" x14ac:dyDescent="0.25">
      <c r="A263" s="11"/>
      <c r="B263" s="11"/>
      <c r="C263" s="11"/>
      <c r="D263" s="11"/>
      <c r="E263" s="22"/>
      <c r="F263" s="817" t="str">
        <f t="shared" si="7"/>
        <v xml:space="preserve"> </v>
      </c>
      <c r="G263" s="142" t="str">
        <f t="shared" si="6"/>
        <v xml:space="preserve"> </v>
      </c>
      <c r="J263" s="11"/>
    </row>
    <row r="264" spans="1:10" ht="15.75" x14ac:dyDescent="0.25">
      <c r="A264" s="11"/>
      <c r="B264" s="11"/>
      <c r="C264" s="11"/>
      <c r="D264" s="11"/>
      <c r="E264" s="22"/>
      <c r="F264" s="817" t="str">
        <f t="shared" si="7"/>
        <v xml:space="preserve"> </v>
      </c>
      <c r="G264" s="142" t="str">
        <f t="shared" si="6"/>
        <v xml:space="preserve"> </v>
      </c>
      <c r="J264" s="11"/>
    </row>
    <row r="265" spans="1:10" ht="15.75" x14ac:dyDescent="0.25">
      <c r="A265" s="11"/>
      <c r="B265" s="11"/>
      <c r="C265" s="11"/>
      <c r="D265" s="11"/>
      <c r="E265" s="22"/>
      <c r="F265" s="817" t="str">
        <f t="shared" si="7"/>
        <v xml:space="preserve"> </v>
      </c>
      <c r="G265" s="142" t="str">
        <f t="shared" ref="G265:G328" si="8">IFERROR(E265/D265%," ")</f>
        <v xml:space="preserve"> </v>
      </c>
      <c r="J265" s="11"/>
    </row>
    <row r="266" spans="1:10" ht="15.75" x14ac:dyDescent="0.25">
      <c r="A266" s="11"/>
      <c r="B266" s="11"/>
      <c r="C266" s="11"/>
      <c r="D266" s="11"/>
      <c r="E266" s="22"/>
      <c r="F266" s="817" t="str">
        <f t="shared" si="7"/>
        <v xml:space="preserve"> </v>
      </c>
      <c r="G266" s="142" t="str">
        <f t="shared" si="8"/>
        <v xml:space="preserve"> </v>
      </c>
      <c r="J266" s="11"/>
    </row>
    <row r="267" spans="1:10" ht="15.75" x14ac:dyDescent="0.25">
      <c r="A267" s="11"/>
      <c r="B267" s="11"/>
      <c r="C267" s="11"/>
      <c r="D267" s="11"/>
      <c r="E267" s="22"/>
      <c r="F267" s="817" t="str">
        <f t="shared" ref="F267:F330" si="9">IF(E267-D267=0," ",E267-D267)</f>
        <v xml:space="preserve"> </v>
      </c>
      <c r="G267" s="142" t="str">
        <f t="shared" si="8"/>
        <v xml:space="preserve"> </v>
      </c>
      <c r="J267" s="11"/>
    </row>
    <row r="268" spans="1:10" ht="15.75" x14ac:dyDescent="0.25">
      <c r="A268" s="11"/>
      <c r="B268" s="11"/>
      <c r="C268" s="11"/>
      <c r="D268" s="11"/>
      <c r="E268" s="22"/>
      <c r="F268" s="817" t="str">
        <f t="shared" si="9"/>
        <v xml:space="preserve"> </v>
      </c>
      <c r="G268" s="142" t="str">
        <f t="shared" si="8"/>
        <v xml:space="preserve"> </v>
      </c>
      <c r="J268" s="11"/>
    </row>
    <row r="269" spans="1:10" ht="15.75" x14ac:dyDescent="0.25">
      <c r="A269" s="11"/>
      <c r="B269" s="11"/>
      <c r="C269" s="11"/>
      <c r="D269" s="11"/>
      <c r="E269" s="22"/>
      <c r="F269" s="817" t="str">
        <f t="shared" si="9"/>
        <v xml:space="preserve"> </v>
      </c>
      <c r="G269" s="142" t="str">
        <f t="shared" si="8"/>
        <v xml:space="preserve"> </v>
      </c>
      <c r="J269" s="11"/>
    </row>
    <row r="270" spans="1:10" ht="15.75" x14ac:dyDescent="0.25">
      <c r="A270" s="11"/>
      <c r="B270" s="11"/>
      <c r="C270" s="11"/>
      <c r="D270" s="11"/>
      <c r="E270" s="22"/>
      <c r="F270" s="817" t="str">
        <f t="shared" si="9"/>
        <v xml:space="preserve"> </v>
      </c>
      <c r="G270" s="142" t="str">
        <f t="shared" si="8"/>
        <v xml:space="preserve"> </v>
      </c>
      <c r="J270" s="11"/>
    </row>
    <row r="271" spans="1:10" ht="15.75" x14ac:dyDescent="0.25">
      <c r="A271" s="11"/>
      <c r="B271" s="11"/>
      <c r="C271" s="11"/>
      <c r="D271" s="11"/>
      <c r="E271" s="22"/>
      <c r="F271" s="817" t="str">
        <f t="shared" si="9"/>
        <v xml:space="preserve"> </v>
      </c>
      <c r="G271" s="142" t="str">
        <f t="shared" si="8"/>
        <v xml:space="preserve"> </v>
      </c>
      <c r="J271" s="11"/>
    </row>
    <row r="272" spans="1:10" ht="15.75" x14ac:dyDescent="0.25">
      <c r="A272" s="11"/>
      <c r="B272" s="11"/>
      <c r="C272" s="11"/>
      <c r="D272" s="11"/>
      <c r="E272" s="22"/>
      <c r="F272" s="817" t="str">
        <f t="shared" si="9"/>
        <v xml:space="preserve"> </v>
      </c>
      <c r="G272" s="142" t="str">
        <f t="shared" si="8"/>
        <v xml:space="preserve"> </v>
      </c>
      <c r="J272" s="11"/>
    </row>
    <row r="273" spans="1:10" ht="15.75" x14ac:dyDescent="0.25">
      <c r="A273" s="11"/>
      <c r="B273" s="11"/>
      <c r="C273" s="11"/>
      <c r="D273" s="11"/>
      <c r="E273" s="22"/>
      <c r="F273" s="817" t="str">
        <f t="shared" si="9"/>
        <v xml:space="preserve"> </v>
      </c>
      <c r="G273" s="142" t="str">
        <f t="shared" si="8"/>
        <v xml:space="preserve"> </v>
      </c>
      <c r="J273" s="11"/>
    </row>
    <row r="274" spans="1:10" ht="15.75" x14ac:dyDescent="0.25">
      <c r="A274" s="11"/>
      <c r="B274" s="11"/>
      <c r="C274" s="11"/>
      <c r="D274" s="11"/>
      <c r="E274" s="22"/>
      <c r="F274" s="817" t="str">
        <f t="shared" si="9"/>
        <v xml:space="preserve"> </v>
      </c>
      <c r="G274" s="142" t="str">
        <f t="shared" si="8"/>
        <v xml:space="preserve"> </v>
      </c>
      <c r="J274" s="11"/>
    </row>
    <row r="275" spans="1:10" ht="15.75" x14ac:dyDescent="0.25">
      <c r="A275" s="11"/>
      <c r="B275" s="11"/>
      <c r="C275" s="11"/>
      <c r="D275" s="11"/>
      <c r="E275" s="22"/>
      <c r="F275" s="817" t="str">
        <f t="shared" si="9"/>
        <v xml:space="preserve"> </v>
      </c>
      <c r="G275" s="142" t="str">
        <f t="shared" si="8"/>
        <v xml:space="preserve"> </v>
      </c>
      <c r="J275" s="11"/>
    </row>
    <row r="276" spans="1:10" ht="15.75" x14ac:dyDescent="0.25">
      <c r="A276" s="11"/>
      <c r="B276" s="11"/>
      <c r="C276" s="11"/>
      <c r="D276" s="11"/>
      <c r="E276" s="22"/>
      <c r="F276" s="817" t="str">
        <f t="shared" si="9"/>
        <v xml:space="preserve"> </v>
      </c>
      <c r="G276" s="142" t="str">
        <f t="shared" si="8"/>
        <v xml:space="preserve"> </v>
      </c>
      <c r="J276" s="11"/>
    </row>
    <row r="277" spans="1:10" ht="15.75" x14ac:dyDescent="0.25">
      <c r="A277" s="11"/>
      <c r="B277" s="11"/>
      <c r="C277" s="11"/>
      <c r="D277" s="11"/>
      <c r="E277" s="22"/>
      <c r="F277" s="817" t="str">
        <f t="shared" si="9"/>
        <v xml:space="preserve"> </v>
      </c>
      <c r="G277" s="142" t="str">
        <f t="shared" si="8"/>
        <v xml:space="preserve"> </v>
      </c>
      <c r="J277" s="11"/>
    </row>
    <row r="278" spans="1:10" ht="15.75" x14ac:dyDescent="0.25">
      <c r="A278" s="11"/>
      <c r="B278" s="11"/>
      <c r="C278" s="11"/>
      <c r="D278" s="11"/>
      <c r="E278" s="22"/>
      <c r="F278" s="817" t="str">
        <f t="shared" si="9"/>
        <v xml:space="preserve"> </v>
      </c>
      <c r="G278" s="142" t="str">
        <f t="shared" si="8"/>
        <v xml:space="preserve"> </v>
      </c>
      <c r="J278" s="11"/>
    </row>
    <row r="279" spans="1:10" ht="15.75" x14ac:dyDescent="0.25">
      <c r="A279" s="11"/>
      <c r="B279" s="11"/>
      <c r="C279" s="11"/>
      <c r="D279" s="11"/>
      <c r="E279" s="22"/>
      <c r="F279" s="817" t="str">
        <f t="shared" si="9"/>
        <v xml:space="preserve"> </v>
      </c>
      <c r="G279" s="142" t="str">
        <f t="shared" si="8"/>
        <v xml:space="preserve"> </v>
      </c>
      <c r="J279" s="11"/>
    </row>
    <row r="280" spans="1:10" ht="15.75" x14ac:dyDescent="0.25">
      <c r="A280" s="11"/>
      <c r="B280" s="11"/>
      <c r="C280" s="11"/>
      <c r="D280" s="11"/>
      <c r="E280" s="22"/>
      <c r="F280" s="817" t="str">
        <f t="shared" si="9"/>
        <v xml:space="preserve"> </v>
      </c>
      <c r="G280" s="142" t="str">
        <f t="shared" si="8"/>
        <v xml:space="preserve"> </v>
      </c>
      <c r="J280" s="11"/>
    </row>
    <row r="281" spans="1:10" ht="15.75" x14ac:dyDescent="0.25">
      <c r="A281" s="11"/>
      <c r="B281" s="11"/>
      <c r="C281" s="11"/>
      <c r="D281" s="11"/>
      <c r="E281" s="22"/>
      <c r="F281" s="817" t="str">
        <f t="shared" si="9"/>
        <v xml:space="preserve"> </v>
      </c>
      <c r="G281" s="142" t="str">
        <f t="shared" si="8"/>
        <v xml:space="preserve"> </v>
      </c>
      <c r="J281" s="11"/>
    </row>
    <row r="282" spans="1:10" ht="15.75" x14ac:dyDescent="0.25">
      <c r="A282" s="11"/>
      <c r="B282" s="11"/>
      <c r="C282" s="11"/>
      <c r="D282" s="11"/>
      <c r="E282" s="22"/>
      <c r="F282" s="817" t="str">
        <f t="shared" si="9"/>
        <v xml:space="preserve"> </v>
      </c>
      <c r="G282" s="142" t="str">
        <f t="shared" si="8"/>
        <v xml:space="preserve"> </v>
      </c>
      <c r="J282" s="11"/>
    </row>
    <row r="283" spans="1:10" ht="15.75" x14ac:dyDescent="0.25">
      <c r="A283" s="11"/>
      <c r="B283" s="11"/>
      <c r="C283" s="11"/>
      <c r="D283" s="11"/>
      <c r="E283" s="22"/>
      <c r="F283" s="817" t="str">
        <f t="shared" si="9"/>
        <v xml:space="preserve"> </v>
      </c>
      <c r="G283" s="142" t="str">
        <f t="shared" si="8"/>
        <v xml:space="preserve"> </v>
      </c>
      <c r="J283" s="11"/>
    </row>
    <row r="284" spans="1:10" ht="15.75" x14ac:dyDescent="0.25">
      <c r="A284" s="11"/>
      <c r="B284" s="11"/>
      <c r="C284" s="11"/>
      <c r="D284" s="11"/>
      <c r="E284" s="22"/>
      <c r="F284" s="817" t="str">
        <f t="shared" si="9"/>
        <v xml:space="preserve"> </v>
      </c>
      <c r="G284" s="142" t="str">
        <f t="shared" si="8"/>
        <v xml:space="preserve"> </v>
      </c>
      <c r="J284" s="11"/>
    </row>
    <row r="285" spans="1:10" ht="15.75" x14ac:dyDescent="0.25">
      <c r="A285" s="11"/>
      <c r="B285" s="11"/>
      <c r="C285" s="11"/>
      <c r="D285" s="11"/>
      <c r="E285" s="22"/>
      <c r="F285" s="817" t="str">
        <f t="shared" si="9"/>
        <v xml:space="preserve"> </v>
      </c>
      <c r="G285" s="142" t="str">
        <f t="shared" si="8"/>
        <v xml:space="preserve"> </v>
      </c>
      <c r="J285" s="11"/>
    </row>
    <row r="286" spans="1:10" ht="15.75" x14ac:dyDescent="0.25">
      <c r="A286" s="11"/>
      <c r="B286" s="11"/>
      <c r="C286" s="11"/>
      <c r="D286" s="11"/>
      <c r="E286" s="22"/>
      <c r="F286" s="817" t="str">
        <f t="shared" si="9"/>
        <v xml:space="preserve"> </v>
      </c>
      <c r="G286" s="142" t="str">
        <f t="shared" si="8"/>
        <v xml:space="preserve"> </v>
      </c>
      <c r="J286" s="11"/>
    </row>
    <row r="287" spans="1:10" ht="15.75" x14ac:dyDescent="0.25">
      <c r="A287" s="11"/>
      <c r="B287" s="11"/>
      <c r="C287" s="11"/>
      <c r="D287" s="11"/>
      <c r="E287" s="22"/>
      <c r="F287" s="817" t="str">
        <f t="shared" si="9"/>
        <v xml:space="preserve"> </v>
      </c>
      <c r="G287" s="142" t="str">
        <f t="shared" si="8"/>
        <v xml:space="preserve"> </v>
      </c>
      <c r="J287" s="11"/>
    </row>
    <row r="288" spans="1:10" ht="15.75" x14ac:dyDescent="0.25">
      <c r="A288" s="11"/>
      <c r="B288" s="11"/>
      <c r="C288" s="11"/>
      <c r="D288" s="11"/>
      <c r="E288" s="22"/>
      <c r="F288" s="817" t="str">
        <f t="shared" si="9"/>
        <v xml:space="preserve"> </v>
      </c>
      <c r="G288" s="142" t="str">
        <f t="shared" si="8"/>
        <v xml:space="preserve"> </v>
      </c>
      <c r="J288" s="11"/>
    </row>
    <row r="289" spans="1:10" ht="15.75" x14ac:dyDescent="0.25">
      <c r="A289" s="11"/>
      <c r="B289" s="11"/>
      <c r="C289" s="11"/>
      <c r="D289" s="11"/>
      <c r="E289" s="22"/>
      <c r="F289" s="817" t="str">
        <f t="shared" si="9"/>
        <v xml:space="preserve"> </v>
      </c>
      <c r="G289" s="142" t="str">
        <f t="shared" si="8"/>
        <v xml:space="preserve"> </v>
      </c>
      <c r="J289" s="11"/>
    </row>
    <row r="290" spans="1:10" ht="15.75" x14ac:dyDescent="0.25">
      <c r="A290" s="11"/>
      <c r="B290" s="11"/>
      <c r="C290" s="11"/>
      <c r="D290" s="11"/>
      <c r="E290" s="22"/>
      <c r="F290" s="817" t="str">
        <f t="shared" si="9"/>
        <v xml:space="preserve"> </v>
      </c>
      <c r="G290" s="142" t="str">
        <f t="shared" si="8"/>
        <v xml:space="preserve"> </v>
      </c>
      <c r="J290" s="11"/>
    </row>
    <row r="291" spans="1:10" ht="15.75" x14ac:dyDescent="0.25">
      <c r="A291" s="11"/>
      <c r="B291" s="11"/>
      <c r="C291" s="11"/>
      <c r="D291" s="11"/>
      <c r="E291" s="22"/>
      <c r="F291" s="817" t="str">
        <f t="shared" si="9"/>
        <v xml:space="preserve"> </v>
      </c>
      <c r="G291" s="142" t="str">
        <f t="shared" si="8"/>
        <v xml:space="preserve"> </v>
      </c>
      <c r="J291" s="11"/>
    </row>
    <row r="292" spans="1:10" ht="15.75" x14ac:dyDescent="0.25">
      <c r="A292" s="11"/>
      <c r="B292" s="11"/>
      <c r="C292" s="11"/>
      <c r="D292" s="11"/>
      <c r="E292" s="22"/>
      <c r="F292" s="817" t="str">
        <f t="shared" si="9"/>
        <v xml:space="preserve"> </v>
      </c>
      <c r="G292" s="142" t="str">
        <f t="shared" si="8"/>
        <v xml:space="preserve"> </v>
      </c>
      <c r="J292" s="11"/>
    </row>
    <row r="293" spans="1:10" ht="15.75" x14ac:dyDescent="0.25">
      <c r="A293" s="11"/>
      <c r="B293" s="11"/>
      <c r="C293" s="11"/>
      <c r="D293" s="11"/>
      <c r="E293" s="22"/>
      <c r="F293" s="817" t="str">
        <f t="shared" si="9"/>
        <v xml:space="preserve"> </v>
      </c>
      <c r="G293" s="142" t="str">
        <f t="shared" si="8"/>
        <v xml:space="preserve"> </v>
      </c>
      <c r="J293" s="11"/>
    </row>
    <row r="294" spans="1:10" ht="15.75" x14ac:dyDescent="0.25">
      <c r="A294" s="11"/>
      <c r="B294" s="11"/>
      <c r="C294" s="11"/>
      <c r="D294" s="11"/>
      <c r="E294" s="22"/>
      <c r="F294" s="817" t="str">
        <f t="shared" si="9"/>
        <v xml:space="preserve"> </v>
      </c>
      <c r="G294" s="142" t="str">
        <f t="shared" si="8"/>
        <v xml:space="preserve"> </v>
      </c>
      <c r="J294" s="11"/>
    </row>
    <row r="295" spans="1:10" ht="15.75" x14ac:dyDescent="0.25">
      <c r="A295" s="11"/>
      <c r="B295" s="11"/>
      <c r="C295" s="11"/>
      <c r="D295" s="11"/>
      <c r="E295" s="22"/>
      <c r="F295" s="817" t="str">
        <f t="shared" si="9"/>
        <v xml:space="preserve"> </v>
      </c>
      <c r="G295" s="142" t="str">
        <f t="shared" si="8"/>
        <v xml:space="preserve"> </v>
      </c>
      <c r="J295" s="11"/>
    </row>
    <row r="296" spans="1:10" ht="15.75" x14ac:dyDescent="0.25">
      <c r="A296" s="11"/>
      <c r="B296" s="11"/>
      <c r="C296" s="11"/>
      <c r="D296" s="11"/>
      <c r="E296" s="22"/>
      <c r="F296" s="817" t="str">
        <f t="shared" si="9"/>
        <v xml:space="preserve"> </v>
      </c>
      <c r="G296" s="142" t="str">
        <f t="shared" si="8"/>
        <v xml:space="preserve"> </v>
      </c>
      <c r="J296" s="11"/>
    </row>
    <row r="297" spans="1:10" ht="15.75" x14ac:dyDescent="0.25">
      <c r="A297" s="11"/>
      <c r="B297" s="11"/>
      <c r="C297" s="11"/>
      <c r="D297" s="11"/>
      <c r="E297" s="22"/>
      <c r="F297" s="817" t="str">
        <f t="shared" si="9"/>
        <v xml:space="preserve"> </v>
      </c>
      <c r="G297" s="142" t="str">
        <f t="shared" si="8"/>
        <v xml:space="preserve"> </v>
      </c>
      <c r="J297" s="11"/>
    </row>
    <row r="298" spans="1:10" ht="15.75" x14ac:dyDescent="0.25">
      <c r="A298" s="11"/>
      <c r="B298" s="11"/>
      <c r="C298" s="11"/>
      <c r="D298" s="11"/>
      <c r="E298" s="22"/>
      <c r="F298" s="817" t="str">
        <f t="shared" si="9"/>
        <v xml:space="preserve"> </v>
      </c>
      <c r="G298" s="142" t="str">
        <f t="shared" si="8"/>
        <v xml:space="preserve"> </v>
      </c>
      <c r="J298" s="11"/>
    </row>
    <row r="299" spans="1:10" ht="15.75" x14ac:dyDescent="0.25">
      <c r="A299" s="11"/>
      <c r="B299" s="11"/>
      <c r="C299" s="11"/>
      <c r="D299" s="11"/>
      <c r="E299" s="22"/>
      <c r="F299" s="817" t="str">
        <f t="shared" si="9"/>
        <v xml:space="preserve"> </v>
      </c>
      <c r="G299" s="142" t="str">
        <f t="shared" si="8"/>
        <v xml:space="preserve"> </v>
      </c>
      <c r="J299" s="11"/>
    </row>
    <row r="300" spans="1:10" ht="15.75" x14ac:dyDescent="0.25">
      <c r="A300" s="11"/>
      <c r="B300" s="11"/>
      <c r="C300" s="11"/>
      <c r="D300" s="11"/>
      <c r="E300" s="22"/>
      <c r="F300" s="817" t="str">
        <f t="shared" si="9"/>
        <v xml:space="preserve"> </v>
      </c>
      <c r="G300" s="142" t="str">
        <f t="shared" si="8"/>
        <v xml:space="preserve"> </v>
      </c>
      <c r="J300" s="11"/>
    </row>
    <row r="301" spans="1:10" ht="15.75" x14ac:dyDescent="0.25">
      <c r="A301" s="11"/>
      <c r="B301" s="11"/>
      <c r="C301" s="11"/>
      <c r="D301" s="11"/>
      <c r="E301" s="22"/>
      <c r="F301" s="817" t="str">
        <f t="shared" si="9"/>
        <v xml:space="preserve"> </v>
      </c>
      <c r="G301" s="142" t="str">
        <f t="shared" si="8"/>
        <v xml:space="preserve"> </v>
      </c>
      <c r="J301" s="11"/>
    </row>
    <row r="302" spans="1:10" ht="15.75" x14ac:dyDescent="0.25">
      <c r="A302" s="11"/>
      <c r="B302" s="11"/>
      <c r="C302" s="11"/>
      <c r="D302" s="11"/>
      <c r="E302" s="22"/>
      <c r="F302" s="817" t="str">
        <f t="shared" si="9"/>
        <v xml:space="preserve"> </v>
      </c>
      <c r="G302" s="142" t="str">
        <f t="shared" si="8"/>
        <v xml:space="preserve"> </v>
      </c>
      <c r="J302" s="11"/>
    </row>
    <row r="303" spans="1:10" ht="15.75" x14ac:dyDescent="0.25">
      <c r="A303" s="11"/>
      <c r="B303" s="11"/>
      <c r="C303" s="11"/>
      <c r="D303" s="11"/>
      <c r="E303" s="22"/>
      <c r="F303" s="817" t="str">
        <f t="shared" si="9"/>
        <v xml:space="preserve"> </v>
      </c>
      <c r="G303" s="142" t="str">
        <f t="shared" si="8"/>
        <v xml:space="preserve"> </v>
      </c>
      <c r="J303" s="11"/>
    </row>
    <row r="304" spans="1:10" ht="15.75" x14ac:dyDescent="0.25">
      <c r="A304" s="11"/>
      <c r="B304" s="11"/>
      <c r="C304" s="11"/>
      <c r="D304" s="11"/>
      <c r="E304" s="22"/>
      <c r="F304" s="817" t="str">
        <f t="shared" si="9"/>
        <v xml:space="preserve"> </v>
      </c>
      <c r="G304" s="142" t="str">
        <f t="shared" si="8"/>
        <v xml:space="preserve"> </v>
      </c>
      <c r="J304" s="11"/>
    </row>
    <row r="305" spans="1:10" ht="15.75" x14ac:dyDescent="0.25">
      <c r="A305" s="11"/>
      <c r="B305" s="11"/>
      <c r="C305" s="11"/>
      <c r="D305" s="11"/>
      <c r="E305" s="22"/>
      <c r="F305" s="817" t="str">
        <f t="shared" si="9"/>
        <v xml:space="preserve"> </v>
      </c>
      <c r="G305" s="142" t="str">
        <f t="shared" si="8"/>
        <v xml:space="preserve"> </v>
      </c>
      <c r="J305" s="11"/>
    </row>
    <row r="306" spans="1:10" ht="15.75" x14ac:dyDescent="0.25">
      <c r="A306" s="11"/>
      <c r="B306" s="11"/>
      <c r="C306" s="11"/>
      <c r="D306" s="11"/>
      <c r="E306" s="22"/>
      <c r="F306" s="817" t="str">
        <f t="shared" si="9"/>
        <v xml:space="preserve"> </v>
      </c>
      <c r="G306" s="142" t="str">
        <f t="shared" si="8"/>
        <v xml:space="preserve"> </v>
      </c>
      <c r="J306" s="11"/>
    </row>
    <row r="307" spans="1:10" ht="15.75" x14ac:dyDescent="0.25">
      <c r="A307" s="11"/>
      <c r="B307" s="11"/>
      <c r="C307" s="11"/>
      <c r="D307" s="11"/>
      <c r="E307" s="22"/>
      <c r="F307" s="817" t="str">
        <f t="shared" si="9"/>
        <v xml:space="preserve"> </v>
      </c>
      <c r="G307" s="142" t="str">
        <f t="shared" si="8"/>
        <v xml:space="preserve"> </v>
      </c>
      <c r="J307" s="11"/>
    </row>
    <row r="308" spans="1:10" ht="15.75" x14ac:dyDescent="0.25">
      <c r="A308" s="11"/>
      <c r="B308" s="11"/>
      <c r="C308" s="11"/>
      <c r="D308" s="11"/>
      <c r="E308" s="22"/>
      <c r="F308" s="817" t="str">
        <f t="shared" si="9"/>
        <v xml:space="preserve"> </v>
      </c>
      <c r="G308" s="142" t="str">
        <f t="shared" si="8"/>
        <v xml:space="preserve"> </v>
      </c>
      <c r="J308" s="11"/>
    </row>
    <row r="309" spans="1:10" ht="15.75" x14ac:dyDescent="0.25">
      <c r="A309" s="11"/>
      <c r="B309" s="11"/>
      <c r="C309" s="11"/>
      <c r="D309" s="11"/>
      <c r="E309" s="22"/>
      <c r="F309" s="817" t="str">
        <f t="shared" si="9"/>
        <v xml:space="preserve"> </v>
      </c>
      <c r="G309" s="142" t="str">
        <f t="shared" si="8"/>
        <v xml:space="preserve"> </v>
      </c>
      <c r="J309" s="11"/>
    </row>
    <row r="310" spans="1:10" ht="15.75" x14ac:dyDescent="0.25">
      <c r="A310" s="11"/>
      <c r="B310" s="11"/>
      <c r="C310" s="11"/>
      <c r="D310" s="11"/>
      <c r="E310" s="22"/>
      <c r="F310" s="817" t="str">
        <f t="shared" si="9"/>
        <v xml:space="preserve"> </v>
      </c>
      <c r="G310" s="142" t="str">
        <f t="shared" si="8"/>
        <v xml:space="preserve"> </v>
      </c>
      <c r="J310" s="11"/>
    </row>
    <row r="311" spans="1:10" ht="15.75" x14ac:dyDescent="0.25">
      <c r="A311" s="11"/>
      <c r="B311" s="11"/>
      <c r="C311" s="11"/>
      <c r="D311" s="11"/>
      <c r="E311" s="22"/>
      <c r="F311" s="817" t="str">
        <f t="shared" si="9"/>
        <v xml:space="preserve"> </v>
      </c>
      <c r="G311" s="142" t="str">
        <f t="shared" si="8"/>
        <v xml:space="preserve"> </v>
      </c>
      <c r="J311" s="11"/>
    </row>
    <row r="312" spans="1:10" ht="15.75" x14ac:dyDescent="0.25">
      <c r="A312" s="11"/>
      <c r="B312" s="11"/>
      <c r="C312" s="11"/>
      <c r="D312" s="11"/>
      <c r="E312" s="22"/>
      <c r="F312" s="817" t="str">
        <f t="shared" si="9"/>
        <v xml:space="preserve"> </v>
      </c>
      <c r="G312" s="142" t="str">
        <f t="shared" si="8"/>
        <v xml:space="preserve"> </v>
      </c>
      <c r="J312" s="11"/>
    </row>
    <row r="313" spans="1:10" ht="15.75" x14ac:dyDescent="0.25">
      <c r="A313" s="11"/>
      <c r="B313" s="11"/>
      <c r="C313" s="11"/>
      <c r="D313" s="11"/>
      <c r="E313" s="22"/>
      <c r="F313" s="817" t="str">
        <f t="shared" si="9"/>
        <v xml:space="preserve"> </v>
      </c>
      <c r="G313" s="142" t="str">
        <f t="shared" si="8"/>
        <v xml:space="preserve"> </v>
      </c>
      <c r="J313" s="11"/>
    </row>
    <row r="314" spans="1:10" ht="15.75" x14ac:dyDescent="0.25">
      <c r="A314" s="11"/>
      <c r="B314" s="11"/>
      <c r="C314" s="11"/>
      <c r="D314" s="11"/>
      <c r="E314" s="22"/>
      <c r="F314" s="817" t="str">
        <f t="shared" si="9"/>
        <v xml:space="preserve"> </v>
      </c>
      <c r="G314" s="142" t="str">
        <f t="shared" si="8"/>
        <v xml:space="preserve"> </v>
      </c>
      <c r="J314" s="11"/>
    </row>
    <row r="315" spans="1:10" ht="15.75" x14ac:dyDescent="0.25">
      <c r="A315" s="11"/>
      <c r="B315" s="11"/>
      <c r="C315" s="11"/>
      <c r="D315" s="11"/>
      <c r="E315" s="22"/>
      <c r="F315" s="817" t="str">
        <f t="shared" si="9"/>
        <v xml:space="preserve"> </v>
      </c>
      <c r="G315" s="142" t="str">
        <f t="shared" si="8"/>
        <v xml:space="preserve"> </v>
      </c>
      <c r="J315" s="11"/>
    </row>
    <row r="316" spans="1:10" ht="15.75" x14ac:dyDescent="0.25">
      <c r="A316" s="11"/>
      <c r="B316" s="11"/>
      <c r="C316" s="11"/>
      <c r="D316" s="11"/>
      <c r="E316" s="22"/>
      <c r="F316" s="817" t="str">
        <f t="shared" si="9"/>
        <v xml:space="preserve"> </v>
      </c>
      <c r="G316" s="142" t="str">
        <f t="shared" si="8"/>
        <v xml:space="preserve"> </v>
      </c>
      <c r="J316" s="11"/>
    </row>
    <row r="317" spans="1:10" ht="15.75" x14ac:dyDescent="0.25">
      <c r="A317" s="11"/>
      <c r="B317" s="11"/>
      <c r="C317" s="11"/>
      <c r="D317" s="11"/>
      <c r="E317" s="22"/>
      <c r="F317" s="817" t="str">
        <f t="shared" si="9"/>
        <v xml:space="preserve"> </v>
      </c>
      <c r="G317" s="142" t="str">
        <f t="shared" si="8"/>
        <v xml:space="preserve"> </v>
      </c>
      <c r="J317" s="11"/>
    </row>
    <row r="318" spans="1:10" ht="15.75" x14ac:dyDescent="0.25">
      <c r="A318" s="11"/>
      <c r="B318" s="11"/>
      <c r="C318" s="11"/>
      <c r="D318" s="11"/>
      <c r="E318" s="22"/>
      <c r="F318" s="817" t="str">
        <f t="shared" si="9"/>
        <v xml:space="preserve"> </v>
      </c>
      <c r="G318" s="142" t="str">
        <f t="shared" si="8"/>
        <v xml:space="preserve"> </v>
      </c>
      <c r="J318" s="11"/>
    </row>
    <row r="319" spans="1:10" ht="15.75" x14ac:dyDescent="0.25">
      <c r="A319" s="11"/>
      <c r="B319" s="11"/>
      <c r="C319" s="11"/>
      <c r="D319" s="11"/>
      <c r="E319" s="22"/>
      <c r="F319" s="817" t="str">
        <f t="shared" si="9"/>
        <v xml:space="preserve"> </v>
      </c>
      <c r="G319" s="142" t="str">
        <f t="shared" si="8"/>
        <v xml:space="preserve"> </v>
      </c>
      <c r="J319" s="11"/>
    </row>
    <row r="320" spans="1:10" ht="15.75" x14ac:dyDescent="0.25">
      <c r="A320" s="11"/>
      <c r="B320" s="11"/>
      <c r="C320" s="11"/>
      <c r="D320" s="11"/>
      <c r="E320" s="22"/>
      <c r="F320" s="817" t="str">
        <f t="shared" si="9"/>
        <v xml:space="preserve"> </v>
      </c>
      <c r="G320" s="142" t="str">
        <f t="shared" si="8"/>
        <v xml:space="preserve"> </v>
      </c>
      <c r="J320" s="11"/>
    </row>
    <row r="321" spans="1:10" ht="15.75" x14ac:dyDescent="0.25">
      <c r="A321" s="11"/>
      <c r="B321" s="11"/>
      <c r="C321" s="11"/>
      <c r="D321" s="11"/>
      <c r="E321" s="22"/>
      <c r="F321" s="817" t="str">
        <f t="shared" si="9"/>
        <v xml:space="preserve"> </v>
      </c>
      <c r="G321" s="142" t="str">
        <f t="shared" si="8"/>
        <v xml:space="preserve"> </v>
      </c>
      <c r="J321" s="11"/>
    </row>
    <row r="322" spans="1:10" ht="15.75" x14ac:dyDescent="0.25">
      <c r="A322" s="11"/>
      <c r="B322" s="11"/>
      <c r="C322" s="11"/>
      <c r="D322" s="11"/>
      <c r="E322" s="22"/>
      <c r="F322" s="817" t="str">
        <f t="shared" si="9"/>
        <v xml:space="preserve"> </v>
      </c>
      <c r="G322" s="142" t="str">
        <f t="shared" si="8"/>
        <v xml:space="preserve"> </v>
      </c>
      <c r="J322" s="11"/>
    </row>
    <row r="323" spans="1:10" ht="15.75" x14ac:dyDescent="0.25">
      <c r="A323" s="11"/>
      <c r="B323" s="11"/>
      <c r="C323" s="11"/>
      <c r="D323" s="11"/>
      <c r="E323" s="22"/>
      <c r="F323" s="817" t="str">
        <f t="shared" si="9"/>
        <v xml:space="preserve"> </v>
      </c>
      <c r="G323" s="142" t="str">
        <f t="shared" si="8"/>
        <v xml:space="preserve"> </v>
      </c>
      <c r="J323" s="11"/>
    </row>
    <row r="324" spans="1:10" ht="15.75" x14ac:dyDescent="0.25">
      <c r="A324" s="11"/>
      <c r="B324" s="11"/>
      <c r="C324" s="11"/>
      <c r="D324" s="11"/>
      <c r="E324" s="22"/>
      <c r="F324" s="817" t="str">
        <f t="shared" si="9"/>
        <v xml:space="preserve"> </v>
      </c>
      <c r="G324" s="142" t="str">
        <f t="shared" si="8"/>
        <v xml:space="preserve"> </v>
      </c>
      <c r="J324" s="11"/>
    </row>
    <row r="325" spans="1:10" ht="15.75" x14ac:dyDescent="0.25">
      <c r="A325" s="11"/>
      <c r="B325" s="11"/>
      <c r="C325" s="11"/>
      <c r="D325" s="11"/>
      <c r="E325" s="22"/>
      <c r="F325" s="817" t="str">
        <f t="shared" si="9"/>
        <v xml:space="preserve"> </v>
      </c>
      <c r="G325" s="142" t="str">
        <f t="shared" si="8"/>
        <v xml:space="preserve"> </v>
      </c>
      <c r="J325" s="11"/>
    </row>
    <row r="326" spans="1:10" ht="15.75" x14ac:dyDescent="0.25">
      <c r="A326" s="11"/>
      <c r="B326" s="11"/>
      <c r="C326" s="11"/>
      <c r="D326" s="11"/>
      <c r="E326" s="22"/>
      <c r="F326" s="817" t="str">
        <f t="shared" si="9"/>
        <v xml:space="preserve"> </v>
      </c>
      <c r="G326" s="142" t="str">
        <f t="shared" si="8"/>
        <v xml:space="preserve"> </v>
      </c>
      <c r="J326" s="11"/>
    </row>
    <row r="327" spans="1:10" ht="15.75" x14ac:dyDescent="0.25">
      <c r="A327" s="11"/>
      <c r="B327" s="11"/>
      <c r="C327" s="11"/>
      <c r="D327" s="11"/>
      <c r="E327" s="22"/>
      <c r="F327" s="817" t="str">
        <f t="shared" si="9"/>
        <v xml:space="preserve"> </v>
      </c>
      <c r="G327" s="142" t="str">
        <f t="shared" si="8"/>
        <v xml:space="preserve"> </v>
      </c>
      <c r="J327" s="11"/>
    </row>
    <row r="328" spans="1:10" ht="15.75" x14ac:dyDescent="0.25">
      <c r="A328" s="11"/>
      <c r="B328" s="11"/>
      <c r="C328" s="11"/>
      <c r="D328" s="11"/>
      <c r="E328" s="22"/>
      <c r="F328" s="817" t="str">
        <f t="shared" si="9"/>
        <v xml:space="preserve"> </v>
      </c>
      <c r="G328" s="142" t="str">
        <f t="shared" si="8"/>
        <v xml:space="preserve"> </v>
      </c>
      <c r="J328" s="11"/>
    </row>
    <row r="329" spans="1:10" ht="15.75" x14ac:dyDescent="0.25">
      <c r="A329" s="11"/>
      <c r="B329" s="11"/>
      <c r="C329" s="11"/>
      <c r="D329" s="11"/>
      <c r="E329" s="22"/>
      <c r="F329" s="817" t="str">
        <f t="shared" si="9"/>
        <v xml:space="preserve"> </v>
      </c>
      <c r="G329" s="142" t="str">
        <f t="shared" ref="G329:G392" si="10">IFERROR(E329/D329%," ")</f>
        <v xml:space="preserve"> </v>
      </c>
      <c r="J329" s="11"/>
    </row>
    <row r="330" spans="1:10" ht="15.75" x14ac:dyDescent="0.25">
      <c r="A330" s="11"/>
      <c r="B330" s="11"/>
      <c r="C330" s="11"/>
      <c r="D330" s="11"/>
      <c r="E330" s="22"/>
      <c r="F330" s="817" t="str">
        <f t="shared" si="9"/>
        <v xml:space="preserve"> </v>
      </c>
      <c r="G330" s="142" t="str">
        <f t="shared" si="10"/>
        <v xml:space="preserve"> </v>
      </c>
      <c r="J330" s="11"/>
    </row>
    <row r="331" spans="1:10" ht="15.75" x14ac:dyDescent="0.25">
      <c r="A331" s="11"/>
      <c r="B331" s="11"/>
      <c r="C331" s="11"/>
      <c r="D331" s="11"/>
      <c r="E331" s="22"/>
      <c r="F331" s="817" t="str">
        <f t="shared" ref="F331:F394" si="11">IF(E331-D331=0," ",E331-D331)</f>
        <v xml:space="preserve"> </v>
      </c>
      <c r="G331" s="142" t="str">
        <f t="shared" si="10"/>
        <v xml:space="preserve"> </v>
      </c>
      <c r="J331" s="11"/>
    </row>
    <row r="332" spans="1:10" ht="15.75" x14ac:dyDescent="0.25">
      <c r="A332" s="11"/>
      <c r="B332" s="11"/>
      <c r="C332" s="11"/>
      <c r="D332" s="11"/>
      <c r="E332" s="22"/>
      <c r="F332" s="817" t="str">
        <f t="shared" si="11"/>
        <v xml:space="preserve"> </v>
      </c>
      <c r="G332" s="142" t="str">
        <f t="shared" si="10"/>
        <v xml:space="preserve"> </v>
      </c>
      <c r="J332" s="11"/>
    </row>
    <row r="333" spans="1:10" ht="15.75" x14ac:dyDescent="0.25">
      <c r="A333" s="11"/>
      <c r="B333" s="11"/>
      <c r="C333" s="11"/>
      <c r="D333" s="11"/>
      <c r="E333" s="22"/>
      <c r="F333" s="817" t="str">
        <f t="shared" si="11"/>
        <v xml:space="preserve"> </v>
      </c>
      <c r="G333" s="142" t="str">
        <f t="shared" si="10"/>
        <v xml:space="preserve"> </v>
      </c>
      <c r="J333" s="11"/>
    </row>
    <row r="334" spans="1:10" ht="15.75" x14ac:dyDescent="0.25">
      <c r="A334" s="11"/>
      <c r="B334" s="11"/>
      <c r="C334" s="11"/>
      <c r="D334" s="11"/>
      <c r="E334" s="22"/>
      <c r="F334" s="817" t="str">
        <f t="shared" si="11"/>
        <v xml:space="preserve"> </v>
      </c>
      <c r="G334" s="142" t="str">
        <f t="shared" si="10"/>
        <v xml:space="preserve"> </v>
      </c>
      <c r="J334" s="11"/>
    </row>
    <row r="335" spans="1:10" ht="15.75" x14ac:dyDescent="0.25">
      <c r="A335" s="11"/>
      <c r="B335" s="11"/>
      <c r="C335" s="11"/>
      <c r="D335" s="11"/>
      <c r="E335" s="22"/>
      <c r="F335" s="817" t="str">
        <f t="shared" si="11"/>
        <v xml:space="preserve"> </v>
      </c>
      <c r="G335" s="142" t="str">
        <f t="shared" si="10"/>
        <v xml:space="preserve"> </v>
      </c>
      <c r="J335" s="11"/>
    </row>
    <row r="336" spans="1:10" ht="15.75" x14ac:dyDescent="0.25">
      <c r="A336" s="11"/>
      <c r="B336" s="11"/>
      <c r="C336" s="11"/>
      <c r="D336" s="11"/>
      <c r="E336" s="22"/>
      <c r="F336" s="817" t="str">
        <f t="shared" si="11"/>
        <v xml:space="preserve"> </v>
      </c>
      <c r="G336" s="142" t="str">
        <f t="shared" si="10"/>
        <v xml:space="preserve"> </v>
      </c>
      <c r="J336" s="11"/>
    </row>
    <row r="337" spans="1:10" ht="15.75" x14ac:dyDescent="0.25">
      <c r="A337" s="11"/>
      <c r="B337" s="11"/>
      <c r="C337" s="11"/>
      <c r="D337" s="11"/>
      <c r="E337" s="22"/>
      <c r="F337" s="817" t="str">
        <f t="shared" si="11"/>
        <v xml:space="preserve"> </v>
      </c>
      <c r="G337" s="142" t="str">
        <f t="shared" si="10"/>
        <v xml:space="preserve"> </v>
      </c>
      <c r="J337" s="11"/>
    </row>
    <row r="338" spans="1:10" ht="15.75" x14ac:dyDescent="0.25">
      <c r="A338" s="11"/>
      <c r="B338" s="11"/>
      <c r="C338" s="11"/>
      <c r="D338" s="11"/>
      <c r="E338" s="22"/>
      <c r="F338" s="817" t="str">
        <f t="shared" si="11"/>
        <v xml:space="preserve"> </v>
      </c>
      <c r="G338" s="142" t="str">
        <f t="shared" si="10"/>
        <v xml:space="preserve"> </v>
      </c>
      <c r="J338" s="11"/>
    </row>
    <row r="339" spans="1:10" ht="15.75" x14ac:dyDescent="0.25">
      <c r="A339" s="11"/>
      <c r="B339" s="11"/>
      <c r="C339" s="11"/>
      <c r="D339" s="11"/>
      <c r="E339" s="22"/>
      <c r="F339" s="817" t="str">
        <f t="shared" si="11"/>
        <v xml:space="preserve"> </v>
      </c>
      <c r="G339" s="142" t="str">
        <f t="shared" si="10"/>
        <v xml:space="preserve"> </v>
      </c>
      <c r="J339" s="11"/>
    </row>
    <row r="340" spans="1:10" ht="15.75" x14ac:dyDescent="0.25">
      <c r="A340" s="11"/>
      <c r="B340" s="11"/>
      <c r="C340" s="11"/>
      <c r="D340" s="11"/>
      <c r="E340" s="22"/>
      <c r="F340" s="817" t="str">
        <f t="shared" si="11"/>
        <v xml:space="preserve"> </v>
      </c>
      <c r="G340" s="142" t="str">
        <f t="shared" si="10"/>
        <v xml:space="preserve"> </v>
      </c>
      <c r="J340" s="11"/>
    </row>
    <row r="341" spans="1:10" ht="15.75" x14ac:dyDescent="0.25">
      <c r="A341" s="11"/>
      <c r="B341" s="11"/>
      <c r="C341" s="11"/>
      <c r="D341" s="11"/>
      <c r="E341" s="22"/>
      <c r="F341" s="817" t="str">
        <f t="shared" si="11"/>
        <v xml:space="preserve"> </v>
      </c>
      <c r="G341" s="142" t="str">
        <f t="shared" si="10"/>
        <v xml:space="preserve"> </v>
      </c>
      <c r="J341" s="11"/>
    </row>
    <row r="342" spans="1:10" ht="15.75" x14ac:dyDescent="0.25">
      <c r="A342" s="11"/>
      <c r="B342" s="11"/>
      <c r="C342" s="11"/>
      <c r="D342" s="11"/>
      <c r="E342" s="22"/>
      <c r="F342" s="817" t="str">
        <f t="shared" si="11"/>
        <v xml:space="preserve"> </v>
      </c>
      <c r="G342" s="142" t="str">
        <f t="shared" si="10"/>
        <v xml:space="preserve"> </v>
      </c>
      <c r="J342" s="11"/>
    </row>
    <row r="343" spans="1:10" ht="15.75" x14ac:dyDescent="0.25">
      <c r="A343" s="11"/>
      <c r="B343" s="11"/>
      <c r="C343" s="11"/>
      <c r="D343" s="11"/>
      <c r="E343" s="22"/>
      <c r="F343" s="817" t="str">
        <f t="shared" si="11"/>
        <v xml:space="preserve"> </v>
      </c>
      <c r="G343" s="142" t="str">
        <f t="shared" si="10"/>
        <v xml:space="preserve"> </v>
      </c>
      <c r="J343" s="11"/>
    </row>
    <row r="344" spans="1:10" ht="15.75" x14ac:dyDescent="0.25">
      <c r="A344" s="11"/>
      <c r="B344" s="11"/>
      <c r="C344" s="11"/>
      <c r="D344" s="11"/>
      <c r="E344" s="22"/>
      <c r="F344" s="817" t="str">
        <f t="shared" si="11"/>
        <v xml:space="preserve"> </v>
      </c>
      <c r="G344" s="142" t="str">
        <f t="shared" si="10"/>
        <v xml:space="preserve"> </v>
      </c>
      <c r="J344" s="11"/>
    </row>
    <row r="345" spans="1:10" ht="15.75" x14ac:dyDescent="0.25">
      <c r="A345" s="11"/>
      <c r="B345" s="11"/>
      <c r="C345" s="11"/>
      <c r="D345" s="11"/>
      <c r="E345" s="22"/>
      <c r="F345" s="817" t="str">
        <f t="shared" si="11"/>
        <v xml:space="preserve"> </v>
      </c>
      <c r="G345" s="142" t="str">
        <f t="shared" si="10"/>
        <v xml:space="preserve"> </v>
      </c>
      <c r="J345" s="11"/>
    </row>
    <row r="346" spans="1:10" ht="15.75" x14ac:dyDescent="0.25">
      <c r="A346" s="11"/>
      <c r="B346" s="11"/>
      <c r="C346" s="11"/>
      <c r="D346" s="11"/>
      <c r="E346" s="22"/>
      <c r="F346" s="817" t="str">
        <f t="shared" si="11"/>
        <v xml:space="preserve"> </v>
      </c>
      <c r="G346" s="142" t="str">
        <f t="shared" si="10"/>
        <v xml:space="preserve"> </v>
      </c>
      <c r="J346" s="11"/>
    </row>
    <row r="347" spans="1:10" ht="15.75" x14ac:dyDescent="0.25">
      <c r="A347" s="11"/>
      <c r="B347" s="11"/>
      <c r="C347" s="11"/>
      <c r="D347" s="11"/>
      <c r="E347" s="22"/>
      <c r="F347" s="817" t="str">
        <f t="shared" si="11"/>
        <v xml:space="preserve"> </v>
      </c>
      <c r="G347" s="142" t="str">
        <f t="shared" si="10"/>
        <v xml:space="preserve"> </v>
      </c>
      <c r="J347" s="11"/>
    </row>
    <row r="348" spans="1:10" ht="15.75" x14ac:dyDescent="0.25">
      <c r="A348" s="11"/>
      <c r="B348" s="11"/>
      <c r="C348" s="11"/>
      <c r="D348" s="11"/>
      <c r="E348" s="22"/>
      <c r="F348" s="817" t="str">
        <f t="shared" si="11"/>
        <v xml:space="preserve"> </v>
      </c>
      <c r="G348" s="142" t="str">
        <f t="shared" si="10"/>
        <v xml:space="preserve"> </v>
      </c>
      <c r="J348" s="11"/>
    </row>
    <row r="349" spans="1:10" ht="15.75" x14ac:dyDescent="0.25">
      <c r="A349" s="11"/>
      <c r="B349" s="11"/>
      <c r="C349" s="11"/>
      <c r="D349" s="11"/>
      <c r="E349" s="22"/>
      <c r="F349" s="817" t="str">
        <f t="shared" si="11"/>
        <v xml:space="preserve"> </v>
      </c>
      <c r="G349" s="142" t="str">
        <f t="shared" si="10"/>
        <v xml:space="preserve"> </v>
      </c>
      <c r="J349" s="11"/>
    </row>
    <row r="350" spans="1:10" ht="15.75" x14ac:dyDescent="0.25">
      <c r="A350" s="11"/>
      <c r="B350" s="11"/>
      <c r="C350" s="11"/>
      <c r="D350" s="11"/>
      <c r="E350" s="22"/>
      <c r="F350" s="817" t="str">
        <f t="shared" si="11"/>
        <v xml:space="preserve"> </v>
      </c>
      <c r="G350" s="142" t="str">
        <f t="shared" si="10"/>
        <v xml:space="preserve"> </v>
      </c>
      <c r="J350" s="11"/>
    </row>
    <row r="351" spans="1:10" ht="15.75" x14ac:dyDescent="0.25">
      <c r="A351" s="11"/>
      <c r="B351" s="11"/>
      <c r="C351" s="11"/>
      <c r="D351" s="11"/>
      <c r="E351" s="22"/>
      <c r="F351" s="817" t="str">
        <f t="shared" si="11"/>
        <v xml:space="preserve"> </v>
      </c>
      <c r="G351" s="142" t="str">
        <f t="shared" si="10"/>
        <v xml:space="preserve"> </v>
      </c>
      <c r="J351" s="11"/>
    </row>
    <row r="352" spans="1:10" ht="15.75" x14ac:dyDescent="0.25">
      <c r="A352" s="11"/>
      <c r="B352" s="11"/>
      <c r="C352" s="11"/>
      <c r="D352" s="11"/>
      <c r="E352" s="22"/>
      <c r="F352" s="817" t="str">
        <f t="shared" si="11"/>
        <v xml:space="preserve"> </v>
      </c>
      <c r="G352" s="142" t="str">
        <f t="shared" si="10"/>
        <v xml:space="preserve"> </v>
      </c>
      <c r="J352" s="11"/>
    </row>
    <row r="353" spans="1:10" ht="15.75" x14ac:dyDescent="0.25">
      <c r="A353" s="11"/>
      <c r="B353" s="11"/>
      <c r="C353" s="11"/>
      <c r="D353" s="11"/>
      <c r="E353" s="22"/>
      <c r="F353" s="817" t="str">
        <f t="shared" si="11"/>
        <v xml:space="preserve"> </v>
      </c>
      <c r="G353" s="142" t="str">
        <f t="shared" si="10"/>
        <v xml:space="preserve"> </v>
      </c>
      <c r="J353" s="11"/>
    </row>
    <row r="354" spans="1:10" ht="15.75" x14ac:dyDescent="0.25">
      <c r="A354" s="11"/>
      <c r="B354" s="11"/>
      <c r="C354" s="11"/>
      <c r="D354" s="11"/>
      <c r="E354" s="22"/>
      <c r="F354" s="817" t="str">
        <f t="shared" si="11"/>
        <v xml:space="preserve"> </v>
      </c>
      <c r="G354" s="142" t="str">
        <f t="shared" si="10"/>
        <v xml:space="preserve"> </v>
      </c>
      <c r="J354" s="11"/>
    </row>
    <row r="355" spans="1:10" ht="15.75" x14ac:dyDescent="0.25">
      <c r="A355" s="11"/>
      <c r="B355" s="11"/>
      <c r="C355" s="11"/>
      <c r="D355" s="11"/>
      <c r="E355" s="22"/>
      <c r="F355" s="817" t="str">
        <f t="shared" si="11"/>
        <v xml:space="preserve"> </v>
      </c>
      <c r="G355" s="142" t="str">
        <f t="shared" si="10"/>
        <v xml:space="preserve"> </v>
      </c>
      <c r="J355" s="11"/>
    </row>
    <row r="356" spans="1:10" ht="15.75" x14ac:dyDescent="0.25">
      <c r="A356" s="11"/>
      <c r="B356" s="11"/>
      <c r="C356" s="11"/>
      <c r="D356" s="11"/>
      <c r="E356" s="22"/>
      <c r="F356" s="817" t="str">
        <f t="shared" si="11"/>
        <v xml:space="preserve"> </v>
      </c>
      <c r="G356" s="142" t="str">
        <f t="shared" si="10"/>
        <v xml:space="preserve"> </v>
      </c>
      <c r="J356" s="11"/>
    </row>
    <row r="357" spans="1:10" ht="15.75" x14ac:dyDescent="0.25">
      <c r="A357" s="11"/>
      <c r="B357" s="11"/>
      <c r="C357" s="11"/>
      <c r="D357" s="11"/>
      <c r="E357" s="22"/>
      <c r="F357" s="817" t="str">
        <f t="shared" si="11"/>
        <v xml:space="preserve"> </v>
      </c>
      <c r="G357" s="142" t="str">
        <f t="shared" si="10"/>
        <v xml:space="preserve"> </v>
      </c>
      <c r="J357" s="11"/>
    </row>
    <row r="358" spans="1:10" ht="15.75" x14ac:dyDescent="0.25">
      <c r="A358" s="11"/>
      <c r="B358" s="11"/>
      <c r="C358" s="11"/>
      <c r="D358" s="11"/>
      <c r="E358" s="22"/>
      <c r="F358" s="817" t="str">
        <f t="shared" si="11"/>
        <v xml:space="preserve"> </v>
      </c>
      <c r="G358" s="142" t="str">
        <f t="shared" si="10"/>
        <v xml:space="preserve"> </v>
      </c>
      <c r="J358" s="11"/>
    </row>
    <row r="359" spans="1:10" ht="15.75" x14ac:dyDescent="0.25">
      <c r="A359" s="11"/>
      <c r="B359" s="11"/>
      <c r="C359" s="11"/>
      <c r="D359" s="11"/>
      <c r="E359" s="22"/>
      <c r="F359" s="817" t="str">
        <f t="shared" si="11"/>
        <v xml:space="preserve"> </v>
      </c>
      <c r="G359" s="142" t="str">
        <f t="shared" si="10"/>
        <v xml:space="preserve"> </v>
      </c>
      <c r="J359" s="11"/>
    </row>
    <row r="360" spans="1:10" ht="15.75" x14ac:dyDescent="0.25">
      <c r="A360" s="11"/>
      <c r="B360" s="11"/>
      <c r="C360" s="11"/>
      <c r="D360" s="11"/>
      <c r="E360" s="22"/>
      <c r="F360" s="817" t="str">
        <f t="shared" si="11"/>
        <v xml:space="preserve"> </v>
      </c>
      <c r="G360" s="142" t="str">
        <f t="shared" si="10"/>
        <v xml:space="preserve"> </v>
      </c>
      <c r="J360" s="11"/>
    </row>
    <row r="361" spans="1:10" ht="15.75" x14ac:dyDescent="0.25">
      <c r="A361" s="11"/>
      <c r="B361" s="11"/>
      <c r="C361" s="11"/>
      <c r="D361" s="11"/>
      <c r="E361" s="22"/>
      <c r="F361" s="817" t="str">
        <f t="shared" si="11"/>
        <v xml:space="preserve"> </v>
      </c>
      <c r="G361" s="142" t="str">
        <f t="shared" si="10"/>
        <v xml:space="preserve"> </v>
      </c>
      <c r="J361" s="11"/>
    </row>
    <row r="362" spans="1:10" ht="15.75" x14ac:dyDescent="0.25">
      <c r="A362" s="11"/>
      <c r="B362" s="11"/>
      <c r="C362" s="11"/>
      <c r="D362" s="11"/>
      <c r="E362" s="22"/>
      <c r="F362" s="817" t="str">
        <f t="shared" si="11"/>
        <v xml:space="preserve"> </v>
      </c>
      <c r="G362" s="142" t="str">
        <f t="shared" si="10"/>
        <v xml:space="preserve"> </v>
      </c>
      <c r="J362" s="11"/>
    </row>
    <row r="363" spans="1:10" ht="15.75" x14ac:dyDescent="0.25">
      <c r="A363" s="11"/>
      <c r="B363" s="11"/>
      <c r="C363" s="11"/>
      <c r="D363" s="11"/>
      <c r="E363" s="22"/>
      <c r="F363" s="817" t="str">
        <f t="shared" si="11"/>
        <v xml:space="preserve"> </v>
      </c>
      <c r="G363" s="142" t="str">
        <f t="shared" si="10"/>
        <v xml:space="preserve"> </v>
      </c>
      <c r="J363" s="11"/>
    </row>
    <row r="364" spans="1:10" ht="15.75" x14ac:dyDescent="0.25">
      <c r="A364" s="11"/>
      <c r="B364" s="11"/>
      <c r="C364" s="11"/>
      <c r="D364" s="11"/>
      <c r="E364" s="22"/>
      <c r="F364" s="817" t="str">
        <f t="shared" si="11"/>
        <v xml:space="preserve"> </v>
      </c>
      <c r="G364" s="142" t="str">
        <f t="shared" si="10"/>
        <v xml:space="preserve"> </v>
      </c>
      <c r="J364" s="11"/>
    </row>
    <row r="365" spans="1:10" ht="15.75" x14ac:dyDescent="0.25">
      <c r="A365" s="11"/>
      <c r="B365" s="11"/>
      <c r="C365" s="11"/>
      <c r="D365" s="11"/>
      <c r="E365" s="22"/>
      <c r="F365" s="817" t="str">
        <f t="shared" si="11"/>
        <v xml:space="preserve"> </v>
      </c>
      <c r="G365" s="142" t="str">
        <f t="shared" si="10"/>
        <v xml:space="preserve"> </v>
      </c>
      <c r="J365" s="11"/>
    </row>
    <row r="366" spans="1:10" ht="15.75" x14ac:dyDescent="0.25">
      <c r="A366" s="11"/>
      <c r="B366" s="11"/>
      <c r="C366" s="11"/>
      <c r="D366" s="11"/>
      <c r="E366" s="22"/>
      <c r="F366" s="817" t="str">
        <f t="shared" si="11"/>
        <v xml:space="preserve"> </v>
      </c>
      <c r="G366" s="142" t="str">
        <f t="shared" si="10"/>
        <v xml:space="preserve"> </v>
      </c>
      <c r="J366" s="11"/>
    </row>
    <row r="367" spans="1:10" ht="15.75" x14ac:dyDescent="0.25">
      <c r="A367" s="11"/>
      <c r="B367" s="11"/>
      <c r="C367" s="11"/>
      <c r="D367" s="11"/>
      <c r="E367" s="22"/>
      <c r="F367" s="817" t="str">
        <f t="shared" si="11"/>
        <v xml:space="preserve"> </v>
      </c>
      <c r="G367" s="142" t="str">
        <f t="shared" si="10"/>
        <v xml:space="preserve"> </v>
      </c>
      <c r="J367" s="11"/>
    </row>
    <row r="368" spans="1:10" ht="15.75" x14ac:dyDescent="0.25">
      <c r="A368" s="11"/>
      <c r="B368" s="11"/>
      <c r="C368" s="11"/>
      <c r="D368" s="11"/>
      <c r="E368" s="22"/>
      <c r="F368" s="817" t="str">
        <f t="shared" si="11"/>
        <v xml:space="preserve"> </v>
      </c>
      <c r="G368" s="142" t="str">
        <f t="shared" si="10"/>
        <v xml:space="preserve"> </v>
      </c>
      <c r="J368" s="11"/>
    </row>
    <row r="369" spans="1:10" ht="15.75" x14ac:dyDescent="0.25">
      <c r="A369" s="11"/>
      <c r="B369" s="11"/>
      <c r="C369" s="11"/>
      <c r="D369" s="11"/>
      <c r="E369" s="22"/>
      <c r="F369" s="817" t="str">
        <f t="shared" si="11"/>
        <v xml:space="preserve"> </v>
      </c>
      <c r="G369" s="142" t="str">
        <f t="shared" si="10"/>
        <v xml:space="preserve"> </v>
      </c>
      <c r="J369" s="11"/>
    </row>
    <row r="370" spans="1:10" ht="15.75" x14ac:dyDescent="0.25">
      <c r="A370" s="11"/>
      <c r="B370" s="11"/>
      <c r="C370" s="11"/>
      <c r="D370" s="11"/>
      <c r="E370" s="22"/>
      <c r="F370" s="817" t="str">
        <f t="shared" si="11"/>
        <v xml:space="preserve"> </v>
      </c>
      <c r="G370" s="142" t="str">
        <f t="shared" si="10"/>
        <v xml:space="preserve"> </v>
      </c>
      <c r="J370" s="11"/>
    </row>
    <row r="371" spans="1:10" ht="15.75" x14ac:dyDescent="0.25">
      <c r="A371" s="11"/>
      <c r="B371" s="11"/>
      <c r="C371" s="11"/>
      <c r="D371" s="11"/>
      <c r="E371" s="22"/>
      <c r="F371" s="817" t="str">
        <f t="shared" si="11"/>
        <v xml:space="preserve"> </v>
      </c>
      <c r="G371" s="142" t="str">
        <f t="shared" si="10"/>
        <v xml:space="preserve"> </v>
      </c>
      <c r="J371" s="11"/>
    </row>
    <row r="372" spans="1:10" ht="15.75" x14ac:dyDescent="0.25">
      <c r="A372" s="11"/>
      <c r="B372" s="11"/>
      <c r="C372" s="11"/>
      <c r="D372" s="11"/>
      <c r="E372" s="22"/>
      <c r="F372" s="817" t="str">
        <f t="shared" si="11"/>
        <v xml:space="preserve"> </v>
      </c>
      <c r="G372" s="142" t="str">
        <f t="shared" si="10"/>
        <v xml:space="preserve"> </v>
      </c>
      <c r="J372" s="11"/>
    </row>
    <row r="373" spans="1:10" ht="15.75" x14ac:dyDescent="0.25">
      <c r="A373" s="11"/>
      <c r="B373" s="11"/>
      <c r="C373" s="11"/>
      <c r="D373" s="11"/>
      <c r="E373" s="22"/>
      <c r="F373" s="817" t="str">
        <f t="shared" si="11"/>
        <v xml:space="preserve"> </v>
      </c>
      <c r="G373" s="142" t="str">
        <f t="shared" si="10"/>
        <v xml:space="preserve"> </v>
      </c>
      <c r="J373" s="11"/>
    </row>
    <row r="374" spans="1:10" ht="15.75" x14ac:dyDescent="0.25">
      <c r="A374" s="11"/>
      <c r="B374" s="11"/>
      <c r="C374" s="11"/>
      <c r="D374" s="11"/>
      <c r="E374" s="22"/>
      <c r="F374" s="817" t="str">
        <f t="shared" si="11"/>
        <v xml:space="preserve"> </v>
      </c>
      <c r="G374" s="142" t="str">
        <f t="shared" si="10"/>
        <v xml:space="preserve"> </v>
      </c>
      <c r="J374" s="11"/>
    </row>
    <row r="375" spans="1:10" ht="15.75" x14ac:dyDescent="0.25">
      <c r="A375" s="11"/>
      <c r="B375" s="11"/>
      <c r="C375" s="11"/>
      <c r="D375" s="11"/>
      <c r="E375" s="22"/>
      <c r="F375" s="817" t="str">
        <f t="shared" si="11"/>
        <v xml:space="preserve"> </v>
      </c>
      <c r="G375" s="142" t="str">
        <f t="shared" si="10"/>
        <v xml:space="preserve"> </v>
      </c>
      <c r="J375" s="11"/>
    </row>
    <row r="376" spans="1:10" ht="15.75" x14ac:dyDescent="0.25">
      <c r="A376" s="11"/>
      <c r="B376" s="11"/>
      <c r="C376" s="11"/>
      <c r="D376" s="11"/>
      <c r="E376" s="22"/>
      <c r="F376" s="817" t="str">
        <f t="shared" si="11"/>
        <v xml:space="preserve"> </v>
      </c>
      <c r="G376" s="142" t="str">
        <f t="shared" si="10"/>
        <v xml:space="preserve"> </v>
      </c>
      <c r="J376" s="11"/>
    </row>
    <row r="377" spans="1:10" ht="15.75" x14ac:dyDescent="0.25">
      <c r="A377" s="11"/>
      <c r="B377" s="11"/>
      <c r="C377" s="11"/>
      <c r="D377" s="11"/>
      <c r="E377" s="22"/>
      <c r="F377" s="817" t="str">
        <f t="shared" si="11"/>
        <v xml:space="preserve"> </v>
      </c>
      <c r="G377" s="142" t="str">
        <f t="shared" si="10"/>
        <v xml:space="preserve"> </v>
      </c>
      <c r="J377" s="11"/>
    </row>
    <row r="378" spans="1:10" ht="15.75" x14ac:dyDescent="0.25">
      <c r="A378" s="11"/>
      <c r="B378" s="11"/>
      <c r="C378" s="11"/>
      <c r="D378" s="11"/>
      <c r="E378" s="22"/>
      <c r="F378" s="817" t="str">
        <f t="shared" si="11"/>
        <v xml:space="preserve"> </v>
      </c>
      <c r="G378" s="142" t="str">
        <f t="shared" si="10"/>
        <v xml:space="preserve"> </v>
      </c>
      <c r="J378" s="11"/>
    </row>
    <row r="379" spans="1:10" ht="15.75" x14ac:dyDescent="0.25">
      <c r="A379" s="11"/>
      <c r="B379" s="11"/>
      <c r="C379" s="11"/>
      <c r="D379" s="11"/>
      <c r="E379" s="22"/>
      <c r="F379" s="817" t="str">
        <f t="shared" si="11"/>
        <v xml:space="preserve"> </v>
      </c>
      <c r="G379" s="142" t="str">
        <f t="shared" si="10"/>
        <v xml:space="preserve"> </v>
      </c>
      <c r="J379" s="11"/>
    </row>
    <row r="380" spans="1:10" ht="15.75" x14ac:dyDescent="0.25">
      <c r="A380" s="11"/>
      <c r="B380" s="11"/>
      <c r="C380" s="11"/>
      <c r="D380" s="11"/>
      <c r="E380" s="22"/>
      <c r="F380" s="817" t="str">
        <f t="shared" si="11"/>
        <v xml:space="preserve"> </v>
      </c>
      <c r="G380" s="142" t="str">
        <f t="shared" si="10"/>
        <v xml:space="preserve"> </v>
      </c>
      <c r="J380" s="11"/>
    </row>
    <row r="381" spans="1:10" ht="15.75" x14ac:dyDescent="0.25">
      <c r="A381" s="11"/>
      <c r="B381" s="11"/>
      <c r="C381" s="11"/>
      <c r="D381" s="11"/>
      <c r="E381" s="22"/>
      <c r="F381" s="817" t="str">
        <f t="shared" si="11"/>
        <v xml:space="preserve"> </v>
      </c>
      <c r="G381" s="142" t="str">
        <f t="shared" si="10"/>
        <v xml:space="preserve"> </v>
      </c>
      <c r="J381" s="11"/>
    </row>
    <row r="382" spans="1:10" ht="15.75" x14ac:dyDescent="0.25">
      <c r="A382" s="11"/>
      <c r="B382" s="11"/>
      <c r="C382" s="11"/>
      <c r="D382" s="11"/>
      <c r="E382" s="22"/>
      <c r="F382" s="817" t="str">
        <f t="shared" si="11"/>
        <v xml:space="preserve"> </v>
      </c>
      <c r="G382" s="142" t="str">
        <f t="shared" si="10"/>
        <v xml:space="preserve"> </v>
      </c>
      <c r="J382" s="11"/>
    </row>
    <row r="383" spans="1:10" ht="15.75" x14ac:dyDescent="0.25">
      <c r="A383" s="11"/>
      <c r="B383" s="11"/>
      <c r="C383" s="11"/>
      <c r="D383" s="11"/>
      <c r="E383" s="22"/>
      <c r="F383" s="817" t="str">
        <f t="shared" si="11"/>
        <v xml:space="preserve"> </v>
      </c>
      <c r="G383" s="142" t="str">
        <f t="shared" si="10"/>
        <v xml:space="preserve"> </v>
      </c>
      <c r="J383" s="11"/>
    </row>
    <row r="384" spans="1:10" ht="15.75" x14ac:dyDescent="0.25">
      <c r="A384" s="11"/>
      <c r="B384" s="11"/>
      <c r="C384" s="11"/>
      <c r="D384" s="11"/>
      <c r="E384" s="22"/>
      <c r="F384" s="817" t="str">
        <f t="shared" si="11"/>
        <v xml:space="preserve"> </v>
      </c>
      <c r="G384" s="142" t="str">
        <f t="shared" si="10"/>
        <v xml:space="preserve"> </v>
      </c>
      <c r="J384" s="11"/>
    </row>
    <row r="385" spans="1:10" ht="15.75" x14ac:dyDescent="0.25">
      <c r="A385" s="11"/>
      <c r="B385" s="11"/>
      <c r="C385" s="11"/>
      <c r="D385" s="11"/>
      <c r="E385" s="22"/>
      <c r="F385" s="817" t="str">
        <f t="shared" si="11"/>
        <v xml:space="preserve"> </v>
      </c>
      <c r="G385" s="142" t="str">
        <f t="shared" si="10"/>
        <v xml:space="preserve"> </v>
      </c>
      <c r="J385" s="11"/>
    </row>
    <row r="386" spans="1:10" ht="15.75" x14ac:dyDescent="0.25">
      <c r="A386" s="11"/>
      <c r="B386" s="11"/>
      <c r="C386" s="11"/>
      <c r="D386" s="11"/>
      <c r="E386" s="22"/>
      <c r="F386" s="817" t="str">
        <f t="shared" si="11"/>
        <v xml:space="preserve"> </v>
      </c>
      <c r="G386" s="142" t="str">
        <f t="shared" si="10"/>
        <v xml:space="preserve"> </v>
      </c>
      <c r="J386" s="11"/>
    </row>
    <row r="387" spans="1:10" ht="15.75" x14ac:dyDescent="0.25">
      <c r="A387" s="11"/>
      <c r="B387" s="11"/>
      <c r="C387" s="11"/>
      <c r="D387" s="11"/>
      <c r="E387" s="22"/>
      <c r="F387" s="817" t="str">
        <f t="shared" si="11"/>
        <v xml:space="preserve"> </v>
      </c>
      <c r="G387" s="142" t="str">
        <f t="shared" si="10"/>
        <v xml:space="preserve"> </v>
      </c>
      <c r="J387" s="11"/>
    </row>
    <row r="388" spans="1:10" ht="15.75" x14ac:dyDescent="0.25">
      <c r="A388" s="11"/>
      <c r="B388" s="11"/>
      <c r="C388" s="11"/>
      <c r="D388" s="11"/>
      <c r="E388" s="22"/>
      <c r="F388" s="817" t="str">
        <f t="shared" si="11"/>
        <v xml:space="preserve"> </v>
      </c>
      <c r="G388" s="142" t="str">
        <f t="shared" si="10"/>
        <v xml:space="preserve"> </v>
      </c>
      <c r="J388" s="11"/>
    </row>
    <row r="389" spans="1:10" ht="15.75" x14ac:dyDescent="0.25">
      <c r="A389" s="11"/>
      <c r="B389" s="11"/>
      <c r="C389" s="11"/>
      <c r="D389" s="11"/>
      <c r="E389" s="22"/>
      <c r="F389" s="817" t="str">
        <f t="shared" si="11"/>
        <v xml:space="preserve"> </v>
      </c>
      <c r="G389" s="142" t="str">
        <f t="shared" si="10"/>
        <v xml:space="preserve"> </v>
      </c>
      <c r="J389" s="11"/>
    </row>
    <row r="390" spans="1:10" ht="15.75" x14ac:dyDescent="0.25">
      <c r="A390" s="11"/>
      <c r="B390" s="11"/>
      <c r="C390" s="11"/>
      <c r="D390" s="11"/>
      <c r="E390" s="22"/>
      <c r="F390" s="817" t="str">
        <f t="shared" si="11"/>
        <v xml:space="preserve"> </v>
      </c>
      <c r="G390" s="142" t="str">
        <f t="shared" si="10"/>
        <v xml:space="preserve"> </v>
      </c>
      <c r="J390" s="11"/>
    </row>
    <row r="391" spans="1:10" ht="15.75" x14ac:dyDescent="0.25">
      <c r="A391" s="11"/>
      <c r="B391" s="11"/>
      <c r="C391" s="11"/>
      <c r="D391" s="11"/>
      <c r="E391" s="22"/>
      <c r="F391" s="817" t="str">
        <f t="shared" si="11"/>
        <v xml:space="preserve"> </v>
      </c>
      <c r="G391" s="142" t="str">
        <f t="shared" si="10"/>
        <v xml:space="preserve"> </v>
      </c>
      <c r="J391" s="11"/>
    </row>
    <row r="392" spans="1:10" ht="15.75" x14ac:dyDescent="0.25">
      <c r="A392" s="11"/>
      <c r="B392" s="11"/>
      <c r="C392" s="11"/>
      <c r="D392" s="11"/>
      <c r="E392" s="22"/>
      <c r="F392" s="817" t="str">
        <f t="shared" si="11"/>
        <v xml:space="preserve"> </v>
      </c>
      <c r="G392" s="142" t="str">
        <f t="shared" si="10"/>
        <v xml:space="preserve"> </v>
      </c>
      <c r="J392" s="11"/>
    </row>
    <row r="393" spans="1:10" ht="15.75" x14ac:dyDescent="0.25">
      <c r="A393" s="11"/>
      <c r="B393" s="11"/>
      <c r="C393" s="11"/>
      <c r="D393" s="11"/>
      <c r="E393" s="22"/>
      <c r="F393" s="817" t="str">
        <f t="shared" si="11"/>
        <v xml:space="preserve"> </v>
      </c>
      <c r="G393" s="142" t="str">
        <f t="shared" ref="G393:G400" si="12">IFERROR(E393/D393%," ")</f>
        <v xml:space="preserve"> </v>
      </c>
      <c r="J393" s="11"/>
    </row>
    <row r="394" spans="1:10" ht="15.75" x14ac:dyDescent="0.25">
      <c r="A394" s="11"/>
      <c r="B394" s="11"/>
      <c r="C394" s="11"/>
      <c r="D394" s="11"/>
      <c r="E394" s="22"/>
      <c r="F394" s="817" t="str">
        <f t="shared" si="11"/>
        <v xml:space="preserve"> </v>
      </c>
      <c r="G394" s="142" t="str">
        <f t="shared" si="12"/>
        <v xml:space="preserve"> </v>
      </c>
      <c r="J394" s="11"/>
    </row>
    <row r="395" spans="1:10" ht="15.75" x14ac:dyDescent="0.25">
      <c r="A395" s="11"/>
      <c r="B395" s="11"/>
      <c r="C395" s="11"/>
      <c r="D395" s="11"/>
      <c r="E395" s="22"/>
      <c r="F395" s="817" t="str">
        <f t="shared" ref="F395:F400" si="13">IF(E395-D395=0," ",E395-D395)</f>
        <v xml:space="preserve"> </v>
      </c>
      <c r="G395" s="142" t="str">
        <f t="shared" si="12"/>
        <v xml:space="preserve"> </v>
      </c>
      <c r="J395" s="11"/>
    </row>
    <row r="396" spans="1:10" ht="15.75" x14ac:dyDescent="0.25">
      <c r="A396" s="11"/>
      <c r="B396" s="11"/>
      <c r="C396" s="11"/>
      <c r="D396" s="11"/>
      <c r="E396" s="22"/>
      <c r="F396" s="817" t="str">
        <f t="shared" si="13"/>
        <v xml:space="preserve"> </v>
      </c>
      <c r="G396" s="142" t="str">
        <f t="shared" si="12"/>
        <v xml:space="preserve"> </v>
      </c>
      <c r="J396" s="11"/>
    </row>
    <row r="397" spans="1:10" ht="15.75" x14ac:dyDescent="0.25">
      <c r="A397" s="11"/>
      <c r="B397" s="11"/>
      <c r="C397" s="11"/>
      <c r="D397" s="11"/>
      <c r="E397" s="22"/>
      <c r="F397" s="817" t="str">
        <f t="shared" si="13"/>
        <v xml:space="preserve"> </v>
      </c>
      <c r="G397" s="142" t="str">
        <f t="shared" si="12"/>
        <v xml:space="preserve"> </v>
      </c>
      <c r="J397" s="11"/>
    </row>
    <row r="398" spans="1:10" ht="15.75" x14ac:dyDescent="0.25">
      <c r="A398" s="11"/>
      <c r="B398" s="11"/>
      <c r="C398" s="11"/>
      <c r="D398" s="11"/>
      <c r="E398" s="22"/>
      <c r="F398" s="817" t="str">
        <f t="shared" si="13"/>
        <v xml:space="preserve"> </v>
      </c>
      <c r="G398" s="142" t="str">
        <f t="shared" si="12"/>
        <v xml:space="preserve"> </v>
      </c>
      <c r="J398" s="11"/>
    </row>
    <row r="399" spans="1:10" ht="15.75" x14ac:dyDescent="0.25">
      <c r="A399" s="11"/>
      <c r="B399" s="11"/>
      <c r="C399" s="11"/>
      <c r="D399" s="11"/>
      <c r="E399" s="22"/>
      <c r="F399" s="817" t="str">
        <f t="shared" si="13"/>
        <v xml:space="preserve"> </v>
      </c>
      <c r="G399" s="142" t="str">
        <f t="shared" si="12"/>
        <v xml:space="preserve"> </v>
      </c>
      <c r="J399" s="11"/>
    </row>
    <row r="400" spans="1:10" ht="15.7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xr:uid="{00000000-0004-0000-2600-000003000000}"/>
  </hyperlinks>
  <pageMargins left="0.70866141732283472" right="0.70866141732283472" top="0.70866141732283472" bottom="0.70866141732283472" header="0.51181102362204722" footer="0.31496062992125984"/>
  <pageSetup paperSize="9" scale="95" orientation="portrait" r:id="rId1"/>
  <headerFooter alignWithMargins="0">
    <oddFooter>&amp;L&amp;"Arial Narrow,Normál"&amp;8&amp;F/KM-AI-03&amp;C&amp;"Arial Narrow,Normál"&amp;8&amp;P/&amp;N&amp;R&amp;"Arial Narrow,Normál"&amp;8DigitAudit/Beszámoló</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Munka39"/>
  <dimension ref="A1:R94"/>
  <sheetViews>
    <sheetView showGridLines="0" zoomScaleNormal="100" workbookViewId="0"/>
  </sheetViews>
  <sheetFormatPr defaultRowHeight="16.5" x14ac:dyDescent="0.3"/>
  <cols>
    <col min="1" max="1" width="9" style="52"/>
    <col min="2" max="2" width="9" style="52" customWidth="1"/>
    <col min="3" max="3" width="18.25" style="52" customWidth="1"/>
    <col min="4" max="11" width="9" style="52"/>
    <col min="12" max="13" width="14.375" style="52" customWidth="1"/>
    <col min="14" max="16384" width="9" style="52"/>
  </cols>
  <sheetData>
    <row r="1" spans="1:18" x14ac:dyDescent="0.3">
      <c r="A1" s="144" t="s">
        <v>126</v>
      </c>
      <c r="B1" s="144"/>
      <c r="C1" s="47"/>
      <c r="D1" s="47"/>
      <c r="E1" s="47"/>
      <c r="F1" s="47"/>
      <c r="G1" s="47"/>
      <c r="H1" s="49"/>
      <c r="I1" s="49"/>
      <c r="J1" s="49"/>
      <c r="K1" s="49"/>
      <c r="L1" s="117"/>
    </row>
    <row r="2" spans="1:18" ht="16.5" customHeight="1" x14ac:dyDescent="0.3">
      <c r="A2" s="117"/>
      <c r="B2" s="117"/>
      <c r="C2" s="117"/>
      <c r="D2" s="803" t="str">
        <f>N14</f>
        <v>Ide írja az egyeztetés / vizsgálat szöveges értékelését</v>
      </c>
      <c r="E2" s="803" t="str">
        <f>N16</f>
        <v>Ide írja a következtetés szövegét</v>
      </c>
      <c r="F2" s="145"/>
      <c r="G2" s="145"/>
      <c r="H2" s="49"/>
      <c r="I2" s="49"/>
      <c r="J2" s="49"/>
      <c r="K2" s="49"/>
      <c r="L2" s="117"/>
      <c r="M2" s="48" t="s">
        <v>32</v>
      </c>
    </row>
    <row r="3" spans="1:18" ht="16.5" customHeight="1" x14ac:dyDescent="0.3">
      <c r="A3" s="145"/>
      <c r="B3" s="145"/>
      <c r="C3" s="47"/>
      <c r="D3" s="47"/>
      <c r="E3" s="47"/>
      <c r="F3" s="145" t="s">
        <v>215</v>
      </c>
      <c r="G3" s="47"/>
      <c r="H3" s="49"/>
      <c r="I3" s="49"/>
      <c r="J3" s="49"/>
      <c r="K3" s="49"/>
      <c r="L3" s="117"/>
      <c r="M3" s="730" t="s">
        <v>34</v>
      </c>
      <c r="N3" s="122" t="s">
        <v>34</v>
      </c>
    </row>
    <row r="4" spans="1:18" ht="16.5" customHeight="1" x14ac:dyDescent="0.3">
      <c r="A4" s="145" t="s">
        <v>457</v>
      </c>
      <c r="B4" s="47"/>
      <c r="C4" s="47"/>
      <c r="D4" s="47"/>
      <c r="E4" s="47"/>
      <c r="F4" s="47"/>
      <c r="G4" s="47"/>
      <c r="H4" s="49"/>
      <c r="I4" s="49"/>
      <c r="J4" s="49"/>
      <c r="K4" s="49"/>
      <c r="L4" s="117"/>
      <c r="M4" s="76" t="s">
        <v>124</v>
      </c>
      <c r="N4" s="122" t="s">
        <v>151</v>
      </c>
    </row>
    <row r="5" spans="1:18" ht="16.5" customHeight="1" x14ac:dyDescent="0.3">
      <c r="A5" s="123">
        <f>Alapa!C17</f>
        <v>0</v>
      </c>
      <c r="B5" s="130"/>
      <c r="C5" s="130"/>
      <c r="D5" s="130"/>
      <c r="E5" s="130"/>
      <c r="F5" s="123" t="s">
        <v>1</v>
      </c>
      <c r="G5" s="769">
        <f>Alapa!C15</f>
        <v>0</v>
      </c>
      <c r="H5" s="125"/>
      <c r="I5" s="146"/>
      <c r="J5" s="130"/>
      <c r="K5" s="131"/>
      <c r="L5" s="117"/>
      <c r="M5" s="76" t="s">
        <v>125</v>
      </c>
      <c r="N5" s="122" t="s">
        <v>78</v>
      </c>
    </row>
    <row r="6" spans="1:18" ht="16.5" customHeight="1" thickBot="1" x14ac:dyDescent="0.35">
      <c r="A6" s="128" t="str">
        <f>"Fordulónap: "&amp;Alapa!C12</f>
        <v xml:space="preserve">Fordulónap: </v>
      </c>
      <c r="B6" s="147"/>
      <c r="C6" s="147"/>
      <c r="D6" s="147"/>
      <c r="E6" s="147"/>
      <c r="F6" s="123" t="s">
        <v>2</v>
      </c>
      <c r="G6" s="554" t="str">
        <f>IFERROR(VLOOKUP(N7,Alapa!$K$2:$M$11,3),"")</f>
        <v/>
      </c>
      <c r="H6" s="125"/>
      <c r="I6" s="123" t="s">
        <v>10</v>
      </c>
      <c r="J6" s="124" t="str">
        <f>IF(Alapa!$M$2=0," ",Alapa!$M$2)</f>
        <v xml:space="preserve"> </v>
      </c>
      <c r="K6" s="131"/>
      <c r="L6" s="117"/>
      <c r="M6" s="76" t="s">
        <v>126</v>
      </c>
      <c r="N6" s="545" t="s">
        <v>456</v>
      </c>
    </row>
    <row r="7" spans="1:18" ht="17.25" thickBot="1" x14ac:dyDescent="0.35">
      <c r="A7" s="143"/>
      <c r="B7" s="143"/>
      <c r="C7" s="143"/>
      <c r="D7" s="117"/>
      <c r="E7" s="117"/>
      <c r="F7" s="117"/>
      <c r="G7" s="117"/>
      <c r="H7" s="117"/>
      <c r="I7" s="117"/>
      <c r="J7" s="117"/>
      <c r="K7" s="117"/>
      <c r="L7" s="117"/>
      <c r="M7" s="555" t="s">
        <v>2</v>
      </c>
      <c r="N7" s="673">
        <v>2</v>
      </c>
    </row>
    <row r="8" spans="1:18" ht="16.5" customHeight="1" thickBot="1" x14ac:dyDescent="0.35">
      <c r="A8" s="527" t="s">
        <v>461</v>
      </c>
      <c r="B8" s="143"/>
      <c r="C8" s="143"/>
      <c r="D8" s="143"/>
      <c r="E8" s="143"/>
      <c r="F8" s="143"/>
      <c r="G8" s="143"/>
      <c r="H8" s="149" t="s">
        <v>216</v>
      </c>
      <c r="I8" s="117"/>
      <c r="J8" s="117"/>
      <c r="K8" s="117"/>
      <c r="L8" s="117"/>
    </row>
    <row r="9" spans="1:18" ht="25.5" x14ac:dyDescent="0.3">
      <c r="A9" s="952" t="s">
        <v>382</v>
      </c>
      <c r="B9" s="151" t="s">
        <v>217</v>
      </c>
      <c r="C9" s="151" t="s">
        <v>218</v>
      </c>
      <c r="D9" s="151" t="s">
        <v>219</v>
      </c>
      <c r="E9" s="151" t="s">
        <v>220</v>
      </c>
      <c r="F9" s="151" t="s">
        <v>221</v>
      </c>
      <c r="G9" s="152" t="s">
        <v>222</v>
      </c>
      <c r="H9" s="117"/>
      <c r="I9" s="117"/>
      <c r="J9" s="117"/>
      <c r="K9" s="117"/>
      <c r="L9" s="117"/>
    </row>
    <row r="10" spans="1:18" ht="16.5" customHeight="1" x14ac:dyDescent="0.3">
      <c r="A10" s="953">
        <f>COUNT(A$9:$A9)+1</f>
        <v>1</v>
      </c>
      <c r="B10" s="159"/>
      <c r="C10" s="158"/>
      <c r="D10" s="159"/>
      <c r="E10" s="160"/>
      <c r="F10" s="160"/>
      <c r="G10" s="161">
        <f>E10-F10</f>
        <v>0</v>
      </c>
      <c r="H10" s="117"/>
      <c r="I10" s="117"/>
      <c r="J10" s="117"/>
      <c r="K10" s="117"/>
      <c r="L10" s="117"/>
    </row>
    <row r="11" spans="1:18" ht="16.5" customHeight="1" x14ac:dyDescent="0.3">
      <c r="A11" s="953">
        <f>COUNT(A$9:$A10)+1</f>
        <v>2</v>
      </c>
      <c r="B11" s="159"/>
      <c r="C11" s="158"/>
      <c r="D11" s="159"/>
      <c r="E11" s="160"/>
      <c r="F11" s="160"/>
      <c r="G11" s="161">
        <f>E11-F11</f>
        <v>0</v>
      </c>
      <c r="H11" s="117"/>
      <c r="I11" s="117"/>
      <c r="J11" s="117"/>
      <c r="K11" s="117"/>
      <c r="L11" s="117"/>
    </row>
    <row r="12" spans="1:18" ht="16.5" customHeight="1" x14ac:dyDescent="0.3">
      <c r="A12" s="953">
        <f>COUNT(A$9:$A11)+1</f>
        <v>3</v>
      </c>
      <c r="B12" s="159"/>
      <c r="C12" s="163"/>
      <c r="D12" s="172"/>
      <c r="E12" s="160"/>
      <c r="F12" s="160"/>
      <c r="G12" s="161">
        <f>E12-F12</f>
        <v>0</v>
      </c>
      <c r="H12" s="117"/>
      <c r="I12" s="117"/>
      <c r="J12" s="117"/>
      <c r="K12" s="117"/>
      <c r="L12" s="117"/>
    </row>
    <row r="13" spans="1:18" ht="16.5" customHeight="1" thickBot="1" x14ac:dyDescent="0.35">
      <c r="A13" s="174" t="s">
        <v>224</v>
      </c>
      <c r="B13" s="955"/>
      <c r="C13" s="175"/>
      <c r="D13" s="176"/>
      <c r="E13" s="960">
        <f>SUM(E10:E12)</f>
        <v>0</v>
      </c>
      <c r="F13" s="177">
        <f>SUM(F10:F12)</f>
        <v>0</v>
      </c>
      <c r="G13" s="179">
        <f>SUM(G10:G12)</f>
        <v>0</v>
      </c>
      <c r="H13" s="117"/>
      <c r="I13" s="117"/>
      <c r="J13" s="117"/>
      <c r="K13" s="117"/>
      <c r="L13" s="117"/>
      <c r="N13" s="15" t="s">
        <v>185</v>
      </c>
      <c r="O13" s="36"/>
      <c r="P13" s="36"/>
      <c r="Q13" s="36"/>
      <c r="R13" s="12"/>
    </row>
    <row r="14" spans="1:18" ht="16.5" customHeight="1" x14ac:dyDescent="0.3">
      <c r="A14" s="143"/>
      <c r="B14" s="143"/>
      <c r="C14" s="143"/>
      <c r="D14" s="117"/>
      <c r="E14" s="117"/>
      <c r="F14" s="117"/>
      <c r="G14" s="117"/>
      <c r="H14" s="117"/>
      <c r="I14" s="117"/>
      <c r="J14" s="117"/>
      <c r="K14" s="117"/>
      <c r="L14" s="117"/>
      <c r="N14" s="68" t="s">
        <v>186</v>
      </c>
      <c r="O14" s="23"/>
      <c r="P14" s="17"/>
      <c r="Q14" s="17"/>
      <c r="R14" s="18"/>
    </row>
    <row r="15" spans="1:18" ht="16.5" customHeight="1" thickBot="1" x14ac:dyDescent="0.35">
      <c r="A15" s="527" t="s">
        <v>462</v>
      </c>
      <c r="B15" s="143"/>
      <c r="C15" s="143"/>
      <c r="D15" s="143"/>
      <c r="E15" s="143"/>
      <c r="F15" s="143"/>
      <c r="G15" s="143"/>
      <c r="H15" s="117"/>
      <c r="I15" s="117"/>
      <c r="J15" s="117"/>
      <c r="K15" s="117"/>
      <c r="L15" s="117"/>
      <c r="N15" s="16" t="s">
        <v>4</v>
      </c>
      <c r="O15" s="8"/>
      <c r="P15" s="7"/>
      <c r="Q15" s="7"/>
      <c r="R15" s="12"/>
    </row>
    <row r="16" spans="1:18" ht="25.5" x14ac:dyDescent="0.3">
      <c r="A16" s="952" t="s">
        <v>382</v>
      </c>
      <c r="B16" s="151" t="s">
        <v>217</v>
      </c>
      <c r="C16" s="151" t="s">
        <v>218</v>
      </c>
      <c r="D16" s="151" t="s">
        <v>219</v>
      </c>
      <c r="E16" s="151" t="s">
        <v>220</v>
      </c>
      <c r="F16" s="151" t="s">
        <v>221</v>
      </c>
      <c r="G16" s="152" t="s">
        <v>222</v>
      </c>
      <c r="H16" s="117"/>
      <c r="I16" s="117"/>
      <c r="J16" s="117"/>
      <c r="K16" s="117"/>
      <c r="L16" s="117"/>
      <c r="N16" s="68" t="s">
        <v>38</v>
      </c>
      <c r="O16" s="23"/>
      <c r="P16" s="17"/>
      <c r="Q16" s="17"/>
      <c r="R16" s="18"/>
    </row>
    <row r="17" spans="1:18" ht="16.5" customHeight="1" x14ac:dyDescent="0.3">
      <c r="A17" s="953">
        <f>COUNT(A$16:$A16)+1</f>
        <v>1</v>
      </c>
      <c r="B17" s="159"/>
      <c r="C17" s="158"/>
      <c r="D17" s="159"/>
      <c r="E17" s="160"/>
      <c r="F17" s="160"/>
      <c r="G17" s="161">
        <f>E17-F17</f>
        <v>0</v>
      </c>
      <c r="H17" s="117"/>
      <c r="I17" s="117"/>
      <c r="J17" s="117"/>
      <c r="K17" s="117"/>
      <c r="L17" s="117"/>
      <c r="N17" s="67"/>
      <c r="O17" s="67"/>
      <c r="P17" s="7"/>
      <c r="Q17" s="7"/>
      <c r="R17" s="12"/>
    </row>
    <row r="18" spans="1:18" ht="16.5" customHeight="1" x14ac:dyDescent="0.3">
      <c r="A18" s="953">
        <f>COUNT(A$16:$A17)+1</f>
        <v>2</v>
      </c>
      <c r="B18" s="159"/>
      <c r="C18" s="158"/>
      <c r="D18" s="159"/>
      <c r="E18" s="160"/>
      <c r="F18" s="160"/>
      <c r="G18" s="161">
        <f>E18-F18</f>
        <v>0</v>
      </c>
      <c r="H18" s="117"/>
      <c r="I18" s="117"/>
      <c r="J18" s="117"/>
      <c r="K18" s="117"/>
      <c r="L18" s="117"/>
    </row>
    <row r="19" spans="1:18" ht="16.5" customHeight="1" x14ac:dyDescent="0.3">
      <c r="A19" s="953">
        <f>COUNT(A$16:$A18)+1</f>
        <v>3</v>
      </c>
      <c r="B19" s="159"/>
      <c r="C19" s="163"/>
      <c r="D19" s="172"/>
      <c r="E19" s="160"/>
      <c r="F19" s="160"/>
      <c r="G19" s="161">
        <f>E19-F19</f>
        <v>0</v>
      </c>
      <c r="H19" s="117"/>
      <c r="I19" s="117"/>
      <c r="J19" s="117"/>
      <c r="K19" s="117"/>
      <c r="L19" s="117"/>
    </row>
    <row r="20" spans="1:18" ht="16.5" customHeight="1" thickBot="1" x14ac:dyDescent="0.35">
      <c r="A20" s="174" t="s">
        <v>224</v>
      </c>
      <c r="B20" s="955"/>
      <c r="C20" s="175"/>
      <c r="D20" s="176"/>
      <c r="E20" s="960">
        <f>SUM(E17:E19)</f>
        <v>0</v>
      </c>
      <c r="F20" s="177"/>
      <c r="G20" s="179">
        <f>SUM(G17:G19)</f>
        <v>0</v>
      </c>
      <c r="H20" s="117"/>
      <c r="I20" s="117"/>
      <c r="J20" s="117"/>
      <c r="K20" s="117"/>
      <c r="L20" s="117"/>
    </row>
    <row r="21" spans="1:18" ht="16.5" customHeight="1" x14ac:dyDescent="0.3">
      <c r="A21" s="143"/>
      <c r="B21" s="143"/>
      <c r="C21" s="143"/>
      <c r="D21" s="117"/>
      <c r="E21" s="117"/>
      <c r="F21" s="117"/>
      <c r="G21" s="117"/>
      <c r="H21" s="117"/>
      <c r="I21" s="117"/>
      <c r="J21" s="117"/>
      <c r="K21" s="117"/>
      <c r="L21" s="117"/>
    </row>
    <row r="22" spans="1:18" ht="16.5" customHeight="1" thickBot="1" x14ac:dyDescent="0.35">
      <c r="A22" s="527" t="s">
        <v>463</v>
      </c>
      <c r="B22" s="143"/>
      <c r="C22" s="143"/>
      <c r="D22" s="143"/>
      <c r="E22" s="143"/>
      <c r="F22" s="143"/>
      <c r="G22" s="143"/>
      <c r="H22" s="117"/>
      <c r="I22" s="117"/>
      <c r="J22" s="117"/>
      <c r="K22" s="117"/>
      <c r="L22" s="117"/>
    </row>
    <row r="23" spans="1:18" ht="25.5" x14ac:dyDescent="0.3">
      <c r="A23" s="952" t="s">
        <v>382</v>
      </c>
      <c r="B23" s="151" t="s">
        <v>217</v>
      </c>
      <c r="C23" s="151" t="s">
        <v>218</v>
      </c>
      <c r="D23" s="151" t="s">
        <v>219</v>
      </c>
      <c r="E23" s="151" t="s">
        <v>220</v>
      </c>
      <c r="F23" s="151" t="s">
        <v>221</v>
      </c>
      <c r="G23" s="152" t="s">
        <v>222</v>
      </c>
      <c r="H23" s="117"/>
      <c r="I23" s="117"/>
      <c r="J23" s="117"/>
      <c r="K23" s="117"/>
      <c r="L23" s="117"/>
    </row>
    <row r="24" spans="1:18" ht="16.5" customHeight="1" x14ac:dyDescent="0.3">
      <c r="A24" s="953">
        <f>COUNT(A$23:$A23)+1</f>
        <v>1</v>
      </c>
      <c r="B24" s="159"/>
      <c r="C24" s="158"/>
      <c r="D24" s="159"/>
      <c r="E24" s="160"/>
      <c r="F24" s="160"/>
      <c r="G24" s="161">
        <f>E24</f>
        <v>0</v>
      </c>
      <c r="H24" s="117"/>
      <c r="I24" s="117"/>
      <c r="J24" s="117"/>
      <c r="K24" s="117"/>
      <c r="L24" s="117"/>
    </row>
    <row r="25" spans="1:18" ht="16.5" customHeight="1" x14ac:dyDescent="0.3">
      <c r="A25" s="953">
        <f>COUNT(A$23:$A24)+1</f>
        <v>2</v>
      </c>
      <c r="B25" s="159"/>
      <c r="C25" s="158"/>
      <c r="D25" s="159"/>
      <c r="E25" s="160"/>
      <c r="F25" s="160"/>
      <c r="G25" s="161">
        <f>E25</f>
        <v>0</v>
      </c>
      <c r="H25" s="117"/>
      <c r="I25" s="117"/>
      <c r="J25" s="117"/>
      <c r="K25" s="117"/>
      <c r="L25" s="117"/>
    </row>
    <row r="26" spans="1:18" ht="16.5" customHeight="1" x14ac:dyDescent="0.3">
      <c r="A26" s="953">
        <f>COUNT(A$23:$A25)+1</f>
        <v>3</v>
      </c>
      <c r="B26" s="159"/>
      <c r="C26" s="163"/>
      <c r="D26" s="172"/>
      <c r="E26" s="160"/>
      <c r="F26" s="160"/>
      <c r="G26" s="161">
        <f>E26</f>
        <v>0</v>
      </c>
      <c r="H26" s="117"/>
      <c r="I26" s="117"/>
      <c r="J26" s="117"/>
      <c r="K26" s="117"/>
      <c r="L26" s="117"/>
    </row>
    <row r="27" spans="1:18" ht="16.5" customHeight="1" thickBot="1" x14ac:dyDescent="0.35">
      <c r="A27" s="174" t="s">
        <v>224</v>
      </c>
      <c r="B27" s="955"/>
      <c r="C27" s="175"/>
      <c r="D27" s="176"/>
      <c r="E27" s="960">
        <f>SUM(E24:E26)</f>
        <v>0</v>
      </c>
      <c r="F27" s="177"/>
      <c r="G27" s="179">
        <f>SUM(G24:G26)</f>
        <v>0</v>
      </c>
      <c r="H27" s="117"/>
      <c r="I27" s="117"/>
      <c r="J27" s="117"/>
      <c r="K27" s="117"/>
      <c r="L27" s="117"/>
    </row>
    <row r="28" spans="1:18" x14ac:dyDescent="0.3">
      <c r="A28" s="117"/>
      <c r="B28" s="117"/>
      <c r="C28" s="117"/>
      <c r="D28" s="117"/>
      <c r="E28" s="117"/>
      <c r="F28" s="117"/>
      <c r="G28" s="117"/>
      <c r="H28" s="117"/>
      <c r="I28" s="117"/>
      <c r="J28" s="117"/>
      <c r="K28" s="117"/>
      <c r="L28" s="117"/>
    </row>
    <row r="29" spans="1:18" ht="16.5" customHeight="1" thickBot="1" x14ac:dyDescent="0.35">
      <c r="A29" s="121" t="s">
        <v>227</v>
      </c>
      <c r="B29" s="117"/>
      <c r="C29" s="180"/>
      <c r="D29" s="180"/>
      <c r="E29" s="180"/>
      <c r="F29" s="180"/>
      <c r="G29" s="180"/>
      <c r="H29" s="180"/>
      <c r="I29" s="180"/>
      <c r="J29" s="180"/>
      <c r="K29" s="180"/>
      <c r="L29" s="181" t="s">
        <v>0</v>
      </c>
    </row>
    <row r="30" spans="1:18" ht="54" x14ac:dyDescent="0.3">
      <c r="A30" s="952" t="s">
        <v>382</v>
      </c>
      <c r="B30" s="183" t="s">
        <v>217</v>
      </c>
      <c r="C30" s="183" t="s">
        <v>229</v>
      </c>
      <c r="D30" s="183" t="s">
        <v>230</v>
      </c>
      <c r="E30" s="183" t="s">
        <v>231</v>
      </c>
      <c r="F30" s="183" t="s">
        <v>232</v>
      </c>
      <c r="G30" s="183" t="s">
        <v>233</v>
      </c>
      <c r="H30" s="183" t="s">
        <v>234</v>
      </c>
      <c r="I30" s="183" t="s">
        <v>235</v>
      </c>
      <c r="J30" s="183" t="s">
        <v>236</v>
      </c>
      <c r="K30" s="183" t="s">
        <v>237</v>
      </c>
      <c r="L30" s="184" t="s">
        <v>238</v>
      </c>
    </row>
    <row r="31" spans="1:18" ht="16.5" customHeight="1" x14ac:dyDescent="0.3">
      <c r="A31" s="953">
        <f>COUNT(A$30:$A30)+1</f>
        <v>1</v>
      </c>
      <c r="B31" s="958"/>
      <c r="C31" s="186"/>
      <c r="D31" s="186"/>
      <c r="E31" s="186"/>
      <c r="F31" s="186"/>
      <c r="G31" s="187">
        <f>D31-F31-E31</f>
        <v>0</v>
      </c>
      <c r="H31" s="186"/>
      <c r="I31" s="186"/>
      <c r="J31" s="186"/>
      <c r="K31" s="188">
        <f>H31-I31+J31</f>
        <v>0</v>
      </c>
      <c r="L31" s="189">
        <f t="shared" ref="L31:L36" si="0">IF(G31=0,0,IF(K31=0,0,IF(K31=0,0,K31/G31%)))</f>
        <v>0</v>
      </c>
    </row>
    <row r="32" spans="1:18" ht="16.5" customHeight="1" x14ac:dyDescent="0.3">
      <c r="A32" s="953">
        <f>COUNT(A$30:$A31)+1</f>
        <v>2</v>
      </c>
      <c r="B32" s="958"/>
      <c r="C32" s="186"/>
      <c r="D32" s="186"/>
      <c r="E32" s="186"/>
      <c r="F32" s="186"/>
      <c r="G32" s="187">
        <f>D32-F32-E32</f>
        <v>0</v>
      </c>
      <c r="H32" s="186"/>
      <c r="I32" s="186"/>
      <c r="J32" s="186"/>
      <c r="K32" s="188">
        <f>H32-I32+J32</f>
        <v>0</v>
      </c>
      <c r="L32" s="189">
        <f t="shared" si="0"/>
        <v>0</v>
      </c>
    </row>
    <row r="33" spans="1:12" ht="16.5" customHeight="1" x14ac:dyDescent="0.3">
      <c r="A33" s="953">
        <f>COUNT(A$30:$A32)+1</f>
        <v>3</v>
      </c>
      <c r="B33" s="954"/>
      <c r="C33" s="186"/>
      <c r="D33" s="186"/>
      <c r="E33" s="186"/>
      <c r="F33" s="186"/>
      <c r="G33" s="187">
        <f>D33-F33-E33</f>
        <v>0</v>
      </c>
      <c r="H33" s="186"/>
      <c r="I33" s="186"/>
      <c r="J33" s="186"/>
      <c r="K33" s="188">
        <f>H33-I33+J33</f>
        <v>0</v>
      </c>
      <c r="L33" s="189">
        <f t="shared" si="0"/>
        <v>0</v>
      </c>
    </row>
    <row r="34" spans="1:12" ht="16.5" customHeight="1" x14ac:dyDescent="0.3">
      <c r="A34" s="953">
        <f>COUNT(A$30:$A33)+1</f>
        <v>4</v>
      </c>
      <c r="B34" s="954"/>
      <c r="C34" s="186"/>
      <c r="D34" s="186"/>
      <c r="E34" s="186"/>
      <c r="F34" s="186"/>
      <c r="G34" s="187">
        <f>D34-F34-E34</f>
        <v>0</v>
      </c>
      <c r="H34" s="186"/>
      <c r="I34" s="186"/>
      <c r="J34" s="186"/>
      <c r="K34" s="188">
        <f>H34-I34+J34</f>
        <v>0</v>
      </c>
      <c r="L34" s="189">
        <f t="shared" si="0"/>
        <v>0</v>
      </c>
    </row>
    <row r="35" spans="1:12" ht="16.5" customHeight="1" x14ac:dyDescent="0.3">
      <c r="A35" s="953">
        <f>COUNT(A$30:$A34)+1</f>
        <v>5</v>
      </c>
      <c r="B35" s="954"/>
      <c r="C35" s="186"/>
      <c r="D35" s="186"/>
      <c r="E35" s="186"/>
      <c r="F35" s="186"/>
      <c r="G35" s="187">
        <f>D35-F35-E35</f>
        <v>0</v>
      </c>
      <c r="H35" s="186"/>
      <c r="I35" s="186"/>
      <c r="J35" s="186"/>
      <c r="K35" s="188">
        <f>H35-I35+J35</f>
        <v>0</v>
      </c>
      <c r="L35" s="189">
        <f t="shared" si="0"/>
        <v>0</v>
      </c>
    </row>
    <row r="36" spans="1:12" ht="16.5" customHeight="1" thickBot="1" x14ac:dyDescent="0.35">
      <c r="A36" s="174" t="s">
        <v>224</v>
      </c>
      <c r="B36" s="955"/>
      <c r="C36" s="175"/>
      <c r="D36" s="193">
        <f>SUM(D31:D35)</f>
        <v>0</v>
      </c>
      <c r="E36" s="193">
        <f t="shared" ref="E36:K36" si="1">SUM(E31:E35)</f>
        <v>0</v>
      </c>
      <c r="F36" s="193">
        <f t="shared" si="1"/>
        <v>0</v>
      </c>
      <c r="G36" s="193">
        <f t="shared" si="1"/>
        <v>0</v>
      </c>
      <c r="H36" s="193">
        <f t="shared" si="1"/>
        <v>0</v>
      </c>
      <c r="I36" s="193">
        <f t="shared" si="1"/>
        <v>0</v>
      </c>
      <c r="J36" s="193">
        <f t="shared" si="1"/>
        <v>0</v>
      </c>
      <c r="K36" s="193">
        <f t="shared" si="1"/>
        <v>0</v>
      </c>
      <c r="L36" s="194">
        <f t="shared" si="0"/>
        <v>0</v>
      </c>
    </row>
    <row r="37" spans="1:12" ht="16.5" customHeight="1" x14ac:dyDescent="0.3"/>
    <row r="38" spans="1:12" ht="16.5" customHeight="1" x14ac:dyDescent="0.3"/>
    <row r="39" spans="1:12" ht="16.5" customHeight="1" x14ac:dyDescent="0.3"/>
    <row r="40" spans="1:12" ht="16.5" customHeight="1" x14ac:dyDescent="0.3"/>
    <row r="41" spans="1:12" ht="16.5" customHeight="1" x14ac:dyDescent="0.3"/>
    <row r="42" spans="1:12" ht="16.5" customHeight="1" x14ac:dyDescent="0.3"/>
    <row r="43" spans="1:12" ht="16.5" customHeight="1" x14ac:dyDescent="0.3"/>
    <row r="44" spans="1:12" ht="16.5" customHeight="1" x14ac:dyDescent="0.3"/>
    <row r="45" spans="1:12" ht="16.5" customHeight="1" x14ac:dyDescent="0.3"/>
    <row r="46" spans="1:12" ht="16.5" customHeight="1" x14ac:dyDescent="0.3"/>
    <row r="47" spans="1:12" ht="16.5" customHeight="1" x14ac:dyDescent="0.3"/>
    <row r="48" spans="1:12"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sheetData>
  <hyperlinks>
    <hyperlink ref="M3" location="Tartalom!A1" display="Tartalom" xr:uid="{00000000-0004-0000-2700-000003000000}"/>
  </hyperlinks>
  <pageMargins left="0.70866141732283472" right="0.70866141732283472" top="0.74803149606299213" bottom="0.74803149606299213" header="0.31496062992125984" footer="0.31496062992125984"/>
  <pageSetup paperSize="9" fitToHeight="2" orientation="landscape" verticalDpi="300" r:id="rId1"/>
  <headerFooter>
    <oddFooter>&amp;L&amp;"Arial Narrow,Normál"&amp;8&amp;F/&amp;A&amp;C&amp;"Arial Narrow,Normál"&amp;8&amp;P/&amp;N&amp;R&amp;"Arial Narrow,Normál"&amp;8DigitAudit/Beszámoló</oddFooter>
  </headerFooter>
  <rowBreaks count="1" manualBreakCount="1">
    <brk id="28" min="1" max="11"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Munka40">
    <tabColor rgb="FFFFC000"/>
    <pageSetUpPr fitToPage="1"/>
  </sheetPr>
  <dimension ref="A1:L106"/>
  <sheetViews>
    <sheetView showGridLines="0" zoomScaleNormal="100" workbookViewId="0"/>
  </sheetViews>
  <sheetFormatPr defaultRowHeight="16.5" x14ac:dyDescent="0.3"/>
  <cols>
    <col min="1" max="1" width="4.125" style="52" customWidth="1"/>
    <col min="2" max="2" width="46.125" style="52" customWidth="1"/>
    <col min="3" max="6" width="14" style="52" customWidth="1"/>
    <col min="7" max="16384" width="9" style="52"/>
  </cols>
  <sheetData>
    <row r="1" spans="1:12" ht="18" customHeight="1" x14ac:dyDescent="0.3">
      <c r="A1" s="79" t="s">
        <v>127</v>
      </c>
      <c r="B1" s="80"/>
      <c r="C1" s="53"/>
      <c r="D1" s="53"/>
      <c r="E1" s="53"/>
      <c r="H1" s="82"/>
    </row>
    <row r="2" spans="1:12" ht="18" customHeight="1" x14ac:dyDescent="0.3">
      <c r="A2" s="83"/>
      <c r="B2" s="745">
        <f>C25</f>
        <v>0</v>
      </c>
      <c r="C2" s="83"/>
      <c r="D2" s="803" t="str">
        <f>G15</f>
        <v>NINCS FK. ADAT</v>
      </c>
      <c r="E2" s="803" t="str">
        <f>G17</f>
        <v>Ide írja a következtetés szövegét</v>
      </c>
      <c r="F2" s="48" t="s">
        <v>32</v>
      </c>
      <c r="H2" s="199"/>
    </row>
    <row r="3" spans="1:12" ht="18" customHeight="1" x14ac:dyDescent="0.3">
      <c r="A3" s="83"/>
      <c r="B3" s="195" t="s">
        <v>151</v>
      </c>
      <c r="C3" s="53"/>
      <c r="D3" s="53"/>
      <c r="E3" s="53"/>
      <c r="F3" s="730" t="s">
        <v>34</v>
      </c>
      <c r="G3" s="197" t="s">
        <v>34</v>
      </c>
    </row>
    <row r="4" spans="1:12" ht="18" customHeight="1" x14ac:dyDescent="0.3">
      <c r="A4" s="83"/>
      <c r="B4" s="53"/>
      <c r="C4" s="53"/>
      <c r="D4" s="53"/>
      <c r="E4" s="53"/>
      <c r="F4" s="76" t="s">
        <v>127</v>
      </c>
      <c r="G4" s="122" t="s">
        <v>151</v>
      </c>
    </row>
    <row r="5" spans="1:12" ht="18" customHeight="1" x14ac:dyDescent="0.3">
      <c r="A5" s="87">
        <f>Alapa!C17</f>
        <v>0</v>
      </c>
      <c r="B5" s="88"/>
      <c r="C5" s="87" t="s">
        <v>1</v>
      </c>
      <c r="D5" s="768">
        <f>Alapa!C15</f>
        <v>0</v>
      </c>
      <c r="E5" s="89"/>
      <c r="F5" s="76" t="s">
        <v>128</v>
      </c>
      <c r="G5" s="122" t="s">
        <v>78</v>
      </c>
    </row>
    <row r="6" spans="1:12" ht="18" customHeight="1" x14ac:dyDescent="0.3">
      <c r="A6" s="87" t="str">
        <f>"Fordulónap: "&amp;Alapa!C12</f>
        <v xml:space="preserve">Fordulónap: </v>
      </c>
      <c r="B6" s="88"/>
      <c r="C6" s="87" t="s">
        <v>2</v>
      </c>
      <c r="D6" s="554" t="str">
        <f>IFERROR(VLOOKUP(G9,Alapa!$K$2:$M$11,3),"")</f>
        <v/>
      </c>
      <c r="E6" s="89"/>
      <c r="F6" s="76" t="s">
        <v>129</v>
      </c>
      <c r="G6" s="122" t="s">
        <v>438</v>
      </c>
      <c r="H6" s="85"/>
    </row>
    <row r="7" spans="1:12" ht="18" customHeight="1" x14ac:dyDescent="0.3">
      <c r="A7" s="83"/>
      <c r="B7" s="53"/>
      <c r="C7" s="87" t="s">
        <v>10</v>
      </c>
      <c r="D7" s="124" t="str">
        <f>IF(Alapa!$M$2=0," ",Alapa!$M$2)</f>
        <v xml:space="preserve"> </v>
      </c>
      <c r="E7" s="89"/>
      <c r="F7" s="76" t="s">
        <v>798</v>
      </c>
      <c r="G7" s="545" t="s">
        <v>1032</v>
      </c>
      <c r="H7" s="92"/>
    </row>
    <row r="8" spans="1:12" ht="18" customHeight="1" thickBot="1" x14ac:dyDescent="0.35">
      <c r="A8" s="96"/>
      <c r="B8" s="97"/>
      <c r="C8" s="98"/>
      <c r="D8" s="98"/>
      <c r="E8" s="98"/>
      <c r="F8" s="76" t="s">
        <v>1023</v>
      </c>
      <c r="G8" s="545" t="s">
        <v>1022</v>
      </c>
      <c r="H8" s="95"/>
    </row>
    <row r="9" spans="1:12" ht="18" customHeight="1" thickBot="1" x14ac:dyDescent="0.35">
      <c r="A9" s="96"/>
      <c r="B9" s="97"/>
      <c r="C9" s="98"/>
      <c r="D9" s="98"/>
      <c r="E9" s="98"/>
      <c r="F9" s="555" t="s">
        <v>2</v>
      </c>
      <c r="G9" s="673">
        <v>2</v>
      </c>
      <c r="H9" s="95"/>
    </row>
    <row r="10" spans="1:12" ht="18" customHeight="1" x14ac:dyDescent="0.3">
      <c r="A10" s="99" t="s">
        <v>439</v>
      </c>
      <c r="B10" s="96"/>
      <c r="C10" s="100" t="str">
        <f>IF(D23=0,"NINCS FK. ADAT",IF(C23=0,"NINCS ANALITIKA",IF(C25=0,"EGYEZIK","NEM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f>COUNT(A$12:$A12)+1</f>
        <v>1</v>
      </c>
      <c r="B13" s="108" t="s">
        <v>440</v>
      </c>
      <c r="C13" s="109"/>
      <c r="D13" s="1126">
        <f>Import_M!H65</f>
        <v>0</v>
      </c>
      <c r="E13" s="1125">
        <f>Import_M!F65</f>
        <v>0</v>
      </c>
      <c r="F13" s="95"/>
      <c r="G13" s="95"/>
      <c r="H13" s="95"/>
    </row>
    <row r="14" spans="1:12" ht="18" customHeight="1" x14ac:dyDescent="0.3">
      <c r="A14" s="107">
        <f>COUNT(A$12:$A13)+1</f>
        <v>2</v>
      </c>
      <c r="B14" s="1110" t="s">
        <v>441</v>
      </c>
      <c r="C14" s="1111"/>
      <c r="D14" s="1126">
        <f>Import_M!H66</f>
        <v>0</v>
      </c>
      <c r="E14" s="1125">
        <f>Import_M!F66</f>
        <v>0</v>
      </c>
      <c r="F14" s="95"/>
      <c r="G14" s="15" t="s">
        <v>185</v>
      </c>
      <c r="H14" s="36"/>
      <c r="I14" s="36"/>
      <c r="J14" s="36"/>
      <c r="K14" s="36"/>
      <c r="L14" s="12"/>
    </row>
    <row r="15" spans="1:12" ht="18" customHeight="1" x14ac:dyDescent="0.3">
      <c r="A15" s="107">
        <f>COUNT(A$12:$A14)+1</f>
        <v>3</v>
      </c>
      <c r="B15" s="108" t="s">
        <v>442</v>
      </c>
      <c r="C15" s="109"/>
      <c r="D15" s="1126">
        <f>Import_M!H67</f>
        <v>0</v>
      </c>
      <c r="E15" s="1125">
        <f>Import_M!F67</f>
        <v>0</v>
      </c>
      <c r="F15" s="95"/>
      <c r="G15" s="68" t="str">
        <f>C10</f>
        <v>NINCS FK. ADAT</v>
      </c>
      <c r="H15" s="23"/>
      <c r="I15" s="23"/>
      <c r="J15" s="17"/>
      <c r="K15" s="17"/>
      <c r="L15" s="18"/>
    </row>
    <row r="16" spans="1:12" ht="18" customHeight="1" x14ac:dyDescent="0.3">
      <c r="A16" s="107">
        <f>COUNT(A$12:$A15)+1</f>
        <v>4</v>
      </c>
      <c r="B16" s="108" t="s">
        <v>443</v>
      </c>
      <c r="C16" s="109"/>
      <c r="D16" s="1126">
        <f>Import_M!H68</f>
        <v>0</v>
      </c>
      <c r="E16" s="1125">
        <f>Import_M!F68</f>
        <v>0</v>
      </c>
      <c r="F16" s="95"/>
      <c r="G16" s="16" t="s">
        <v>4</v>
      </c>
      <c r="H16" s="8"/>
      <c r="I16" s="8"/>
      <c r="J16" s="7"/>
      <c r="K16" s="7"/>
      <c r="L16" s="12"/>
    </row>
    <row r="17" spans="1:12" ht="18" customHeight="1" x14ac:dyDescent="0.3">
      <c r="A17" s="107">
        <f>COUNT(A$12:$A16)+1</f>
        <v>5</v>
      </c>
      <c r="B17" s="108" t="s">
        <v>444</v>
      </c>
      <c r="C17" s="109"/>
      <c r="D17" s="1126">
        <f>Import_M!H69</f>
        <v>0</v>
      </c>
      <c r="E17" s="1125">
        <f>Import_M!F69</f>
        <v>0</v>
      </c>
      <c r="F17" s="95"/>
      <c r="G17" s="68" t="s">
        <v>38</v>
      </c>
      <c r="H17" s="23"/>
      <c r="I17" s="23"/>
      <c r="J17" s="17"/>
      <c r="K17" s="17"/>
      <c r="L17" s="18"/>
    </row>
    <row r="18" spans="1:12" ht="18" customHeight="1" x14ac:dyDescent="0.3">
      <c r="A18" s="107">
        <f>COUNT(A$12:$A17)+1</f>
        <v>6</v>
      </c>
      <c r="B18" s="108" t="s">
        <v>445</v>
      </c>
      <c r="C18" s="109"/>
      <c r="D18" s="1126">
        <f>Import_M!H70</f>
        <v>0</v>
      </c>
      <c r="E18" s="1125">
        <f>Import_M!F70</f>
        <v>0</v>
      </c>
      <c r="F18" s="95"/>
      <c r="G18" s="67"/>
      <c r="H18" s="67"/>
      <c r="I18" s="8"/>
      <c r="J18" s="7"/>
      <c r="K18" s="7"/>
      <c r="L18" s="12"/>
    </row>
    <row r="19" spans="1:12" ht="18" customHeight="1" x14ac:dyDescent="0.3">
      <c r="A19" s="107">
        <f>COUNT(A$12:$A18)+1</f>
        <v>7</v>
      </c>
      <c r="B19" s="108" t="s">
        <v>446</v>
      </c>
      <c r="C19" s="109"/>
      <c r="D19" s="1126">
        <f>Import_M!H71</f>
        <v>0</v>
      </c>
      <c r="E19" s="1125">
        <f>Import_M!F71</f>
        <v>0</v>
      </c>
      <c r="F19" s="95"/>
      <c r="G19" s="95"/>
      <c r="H19" s="95"/>
    </row>
    <row r="20" spans="1:12" ht="18" customHeight="1" x14ac:dyDescent="0.3">
      <c r="A20" s="107">
        <f>COUNT(A$12:$A19)+1</f>
        <v>8</v>
      </c>
      <c r="B20" s="1110" t="s">
        <v>978</v>
      </c>
      <c r="C20" s="1111"/>
      <c r="D20" s="1126">
        <f>Import_M!H72</f>
        <v>0</v>
      </c>
      <c r="E20" s="1125">
        <f>Import_M!F72</f>
        <v>0</v>
      </c>
      <c r="F20" s="95"/>
      <c r="G20" s="95"/>
      <c r="H20" s="95"/>
    </row>
    <row r="21" spans="1:12" ht="18" customHeight="1" x14ac:dyDescent="0.3">
      <c r="A21" s="107">
        <f>COUNT(A$12:$A20)+1</f>
        <v>9</v>
      </c>
      <c r="B21" s="1110" t="s">
        <v>979</v>
      </c>
      <c r="C21" s="1111"/>
      <c r="D21" s="1126">
        <f>Import_M!H73</f>
        <v>0</v>
      </c>
      <c r="E21" s="1125">
        <f>Import_M!F73</f>
        <v>0</v>
      </c>
      <c r="F21" s="95"/>
      <c r="G21" s="95"/>
      <c r="H21" s="95"/>
    </row>
    <row r="22" spans="1:12" ht="18" customHeight="1" thickBot="1" x14ac:dyDescent="0.35">
      <c r="A22" s="112">
        <f>COUNT(A$12:$A21)+1</f>
        <v>10</v>
      </c>
      <c r="B22" s="113" t="s">
        <v>74</v>
      </c>
      <c r="C22" s="114"/>
      <c r="D22" s="1126">
        <f>Import_M!H74</f>
        <v>0</v>
      </c>
      <c r="E22" s="1125">
        <f>Import_M!F74</f>
        <v>0</v>
      </c>
      <c r="F22" s="95"/>
      <c r="G22" s="95"/>
      <c r="H22" s="95"/>
    </row>
    <row r="23" spans="1:12" ht="18" customHeight="1" thickBot="1" x14ac:dyDescent="0.35">
      <c r="A23" s="103"/>
      <c r="B23" s="104" t="s">
        <v>207</v>
      </c>
      <c r="C23" s="115">
        <f>ROUND(SUM(C13:C22)-SUM(C14+C20+C21),0)</f>
        <v>0</v>
      </c>
      <c r="D23" s="115">
        <f>SUM(D13:D22)-D14-D20-D21</f>
        <v>0</v>
      </c>
      <c r="E23" s="116">
        <f>SUM(E13:E22)-E14-E20-E21</f>
        <v>0</v>
      </c>
      <c r="F23" s="95"/>
      <c r="G23" s="95"/>
      <c r="H23" s="95"/>
    </row>
    <row r="24" spans="1:12" ht="18" customHeight="1" x14ac:dyDescent="0.3">
      <c r="A24" s="117"/>
      <c r="B24" s="118"/>
      <c r="C24" s="118"/>
      <c r="D24" s="118"/>
      <c r="E24" s="118"/>
      <c r="F24" s="95" t="s">
        <v>0</v>
      </c>
      <c r="G24" s="95"/>
      <c r="H24" s="95"/>
    </row>
    <row r="25" spans="1:12" ht="18" customHeight="1" thickBot="1" x14ac:dyDescent="0.35">
      <c r="A25" s="117"/>
      <c r="B25" s="119" t="s">
        <v>208</v>
      </c>
      <c r="C25" s="120">
        <f>C23-D23</f>
        <v>0</v>
      </c>
      <c r="D25" s="117"/>
      <c r="E25" s="118"/>
      <c r="F25" s="95" t="s">
        <v>0</v>
      </c>
      <c r="G25" s="95"/>
      <c r="H25" s="95"/>
    </row>
    <row r="26" spans="1:12" ht="18" customHeight="1" x14ac:dyDescent="0.3">
      <c r="A26" s="117"/>
      <c r="B26" s="118"/>
      <c r="C26" s="118"/>
      <c r="D26" s="118"/>
      <c r="E26" s="118"/>
      <c r="F26" s="95" t="s">
        <v>0</v>
      </c>
      <c r="G26" s="95"/>
      <c r="H26" s="95"/>
    </row>
    <row r="27" spans="1:12" ht="18" customHeight="1" x14ac:dyDescent="0.3">
      <c r="A27" s="117"/>
      <c r="B27" s="121"/>
      <c r="C27" s="118"/>
      <c r="D27" s="118"/>
      <c r="E27" s="118"/>
      <c r="F27" s="95" t="s">
        <v>0</v>
      </c>
      <c r="G27" s="95"/>
      <c r="H27" s="95"/>
    </row>
    <row r="28" spans="1:12" ht="18" customHeight="1" x14ac:dyDescent="0.3">
      <c r="A28" s="121" t="s">
        <v>209</v>
      </c>
      <c r="B28" s="117"/>
      <c r="C28" s="118"/>
      <c r="D28" s="118"/>
      <c r="E28" s="118"/>
      <c r="F28" s="95" t="s">
        <v>0</v>
      </c>
      <c r="G28" s="95"/>
      <c r="H28" s="95"/>
    </row>
    <row r="29" spans="1:12" ht="18" customHeight="1" x14ac:dyDescent="0.3">
      <c r="A29" s="203" t="s">
        <v>151</v>
      </c>
      <c r="B29" s="117"/>
      <c r="C29" s="118"/>
      <c r="D29" s="118"/>
      <c r="E29" s="118"/>
      <c r="F29" s="95" t="s">
        <v>0</v>
      </c>
      <c r="G29" s="95"/>
      <c r="H29" s="95"/>
    </row>
    <row r="30" spans="1:12" ht="18" customHeight="1" x14ac:dyDescent="0.3">
      <c r="A30" s="203" t="s">
        <v>78</v>
      </c>
      <c r="B30" s="117"/>
      <c r="C30" s="118"/>
      <c r="D30" s="118"/>
      <c r="E30" s="118"/>
      <c r="F30" s="95" t="s">
        <v>0</v>
      </c>
      <c r="G30" s="95"/>
      <c r="H30" s="95"/>
    </row>
    <row r="31" spans="1:12" ht="18" customHeight="1" x14ac:dyDescent="0.3">
      <c r="A31" s="203" t="s">
        <v>438</v>
      </c>
      <c r="B31" s="117"/>
      <c r="C31" s="118"/>
      <c r="D31" s="118"/>
      <c r="E31" s="118"/>
      <c r="F31" s="95" t="s">
        <v>0</v>
      </c>
      <c r="G31" s="95"/>
      <c r="H31" s="95"/>
    </row>
    <row r="32" spans="1:12" ht="18" customHeight="1" x14ac:dyDescent="0.3">
      <c r="A32" s="117"/>
      <c r="B32" s="117"/>
      <c r="C32" s="118"/>
      <c r="D32" s="118"/>
      <c r="E32" s="118"/>
      <c r="F32" s="95"/>
      <c r="G32" s="95"/>
    </row>
    <row r="33" spans="1:8" ht="18" customHeight="1" x14ac:dyDescent="0.3">
      <c r="A33" s="117"/>
      <c r="B33" s="118"/>
      <c r="C33" s="118"/>
      <c r="D33" s="118"/>
      <c r="E33" s="118"/>
      <c r="F33" s="95"/>
      <c r="G33" s="95"/>
      <c r="H33" s="95"/>
    </row>
    <row r="34" spans="1:8" ht="18" customHeight="1" x14ac:dyDescent="0.3">
      <c r="A34" s="117"/>
      <c r="B34" s="118"/>
      <c r="C34" s="118"/>
      <c r="D34" s="118"/>
      <c r="E34" s="118"/>
      <c r="F34" s="95"/>
      <c r="G34" s="95"/>
      <c r="H34" s="95"/>
    </row>
    <row r="35" spans="1:8" ht="18" customHeight="1" x14ac:dyDescent="0.3">
      <c r="A35" s="117"/>
      <c r="B35" s="118"/>
      <c r="C35" s="118"/>
      <c r="D35" s="118"/>
      <c r="E35" s="118"/>
      <c r="F35" s="95"/>
      <c r="G35" s="95"/>
      <c r="H35" s="95"/>
    </row>
    <row r="36" spans="1:8" ht="18" customHeight="1" x14ac:dyDescent="0.3">
      <c r="A36" s="117"/>
      <c r="B36" s="118"/>
      <c r="C36" s="118"/>
      <c r="D36" s="118"/>
      <c r="E36" s="118"/>
      <c r="F36" s="95"/>
      <c r="G36" s="95"/>
      <c r="H36" s="95"/>
    </row>
    <row r="37" spans="1:8" ht="18" customHeight="1" x14ac:dyDescent="0.3">
      <c r="A37" s="117"/>
      <c r="B37" s="118"/>
      <c r="C37" s="118"/>
      <c r="D37" s="118"/>
      <c r="E37" s="118"/>
      <c r="F37" s="95"/>
      <c r="G37" s="95"/>
      <c r="H37" s="95"/>
    </row>
    <row r="38" spans="1:8" ht="18" customHeight="1" x14ac:dyDescent="0.3">
      <c r="A38" s="117"/>
      <c r="B38" s="118"/>
      <c r="C38" s="118"/>
      <c r="D38" s="118"/>
      <c r="E38" s="118"/>
      <c r="F38" s="95"/>
      <c r="G38" s="95"/>
      <c r="H38" s="95"/>
    </row>
    <row r="39" spans="1:8" ht="18" customHeight="1" x14ac:dyDescent="0.3">
      <c r="A39" s="117"/>
      <c r="B39" s="118"/>
      <c r="C39" s="118"/>
      <c r="D39" s="118"/>
      <c r="E39" s="118"/>
      <c r="F39" s="95"/>
      <c r="G39" s="95"/>
      <c r="H39" s="95"/>
    </row>
    <row r="40" spans="1:8" ht="18" customHeight="1" x14ac:dyDescent="0.3">
      <c r="A40" s="117"/>
      <c r="B40" s="118"/>
      <c r="C40" s="118"/>
      <c r="D40" s="118"/>
      <c r="E40" s="118"/>
      <c r="F40" s="95"/>
      <c r="G40" s="95"/>
      <c r="H40" s="95"/>
    </row>
    <row r="41" spans="1:8" ht="16.5" customHeight="1" x14ac:dyDescent="0.3">
      <c r="B41" s="1186"/>
      <c r="C41" s="1186"/>
      <c r="D41" s="1186"/>
      <c r="E41" s="1186"/>
      <c r="H41" s="95"/>
    </row>
    <row r="42" spans="1:8" ht="16.5" customHeight="1" x14ac:dyDescent="0.3"/>
    <row r="43" spans="1:8" ht="16.5" customHeight="1" x14ac:dyDescent="0.3"/>
    <row r="44" spans="1:8" ht="16.5" customHeight="1" x14ac:dyDescent="0.3"/>
    <row r="45" spans="1:8" ht="16.5" customHeight="1" x14ac:dyDescent="0.3"/>
    <row r="46" spans="1:8" ht="16.5" customHeight="1" x14ac:dyDescent="0.3"/>
    <row r="47" spans="1:8" ht="16.5" customHeight="1" x14ac:dyDescent="0.3"/>
    <row r="48" spans="1:8"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sheetData>
  <mergeCells count="1">
    <mergeCell ref="B41:E41"/>
  </mergeCells>
  <hyperlinks>
    <hyperlink ref="F3" location="Tartalom!A1" display="Tartalom" xr:uid="{00000000-0004-0000-2800-000005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Munka41">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127</v>
      </c>
      <c r="B1" s="53"/>
      <c r="C1" s="99" t="s">
        <v>439</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197" t="s">
        <v>34</v>
      </c>
    </row>
    <row r="4" spans="1:17" ht="15.75" x14ac:dyDescent="0.25">
      <c r="A4" s="128" t="str">
        <f>"Fordulónap: "&amp;Alapa!C12</f>
        <v xml:space="preserve">Fordulónap: </v>
      </c>
      <c r="B4" s="129"/>
      <c r="C4" s="129"/>
      <c r="D4" s="820"/>
      <c r="E4" s="819" t="s">
        <v>2</v>
      </c>
      <c r="F4" s="808" t="str">
        <f>IFERROR(VLOOKUP(L9,Alapa!$K$2:$M$11,3),"")</f>
        <v/>
      </c>
      <c r="G4" s="130"/>
      <c r="H4" s="130"/>
      <c r="I4" s="130"/>
      <c r="J4" s="131"/>
      <c r="K4" s="76" t="s">
        <v>127</v>
      </c>
      <c r="L4" s="122" t="s">
        <v>151</v>
      </c>
    </row>
    <row r="5" spans="1:17" ht="15.75" x14ac:dyDescent="0.25">
      <c r="A5" s="132"/>
      <c r="B5" s="132"/>
      <c r="C5" s="132"/>
      <c r="D5" s="821"/>
      <c r="E5" s="819" t="s">
        <v>10</v>
      </c>
      <c r="F5" s="809" t="str">
        <f>IF(Alapa!$M$2=0," ",Alapa!$M$2)</f>
        <v xml:space="preserve"> </v>
      </c>
      <c r="G5" s="130"/>
      <c r="H5" s="130"/>
      <c r="I5" s="130"/>
      <c r="J5" s="131"/>
      <c r="K5" s="76" t="s">
        <v>128</v>
      </c>
      <c r="L5" s="122" t="s">
        <v>78</v>
      </c>
    </row>
    <row r="6" spans="1:17" ht="15.75" x14ac:dyDescent="0.25">
      <c r="A6" s="80" t="s">
        <v>211</v>
      </c>
      <c r="B6" s="132"/>
      <c r="C6" s="132"/>
      <c r="D6" s="810"/>
      <c r="E6" s="810"/>
      <c r="F6" s="810"/>
      <c r="G6" s="1058" t="s">
        <v>1234</v>
      </c>
      <c r="H6" s="849">
        <f>Tartalom!$F$112*Alapa!D33</f>
        <v>0</v>
      </c>
      <c r="I6" s="132"/>
      <c r="J6" s="132"/>
      <c r="K6" s="76" t="s">
        <v>129</v>
      </c>
      <c r="L6" s="122" t="s">
        <v>438</v>
      </c>
    </row>
    <row r="7" spans="1:17" x14ac:dyDescent="0.3">
      <c r="A7" s="133" t="s">
        <v>212</v>
      </c>
      <c r="B7" s="135"/>
      <c r="C7" s="136"/>
      <c r="D7" s="811">
        <f>Alapa!C10</f>
        <v>0</v>
      </c>
      <c r="E7" s="811">
        <f>Alapa!C11</f>
        <v>0</v>
      </c>
      <c r="F7" s="811" t="s">
        <v>8</v>
      </c>
      <c r="G7" s="58" t="str">
        <f>Alapa!C11&amp;"/"&amp;Alapa!C10</f>
        <v>/</v>
      </c>
      <c r="H7" s="59"/>
      <c r="I7" s="59"/>
      <c r="J7" s="59"/>
      <c r="K7" s="76" t="s">
        <v>798</v>
      </c>
      <c r="L7" s="545" t="s">
        <v>1032</v>
      </c>
    </row>
    <row r="8" spans="1:17" ht="17.25" thickBot="1" x14ac:dyDescent="0.35">
      <c r="A8" s="137"/>
      <c r="B8" s="137" t="s">
        <v>213</v>
      </c>
      <c r="C8" s="138"/>
      <c r="D8" s="812" t="s">
        <v>214</v>
      </c>
      <c r="E8" s="812" t="s">
        <v>214</v>
      </c>
      <c r="F8" s="812" t="s">
        <v>214</v>
      </c>
      <c r="G8" s="60" t="s">
        <v>7</v>
      </c>
      <c r="H8" s="60"/>
      <c r="I8" s="60"/>
      <c r="J8" s="60"/>
      <c r="K8" s="76" t="s">
        <v>1023</v>
      </c>
      <c r="L8" s="545" t="s">
        <v>1022</v>
      </c>
    </row>
    <row r="9" spans="1:17" ht="17.25" thickBot="1" x14ac:dyDescent="0.35">
      <c r="F9" s="817" t="str">
        <f>IF(E9-D9=0," ",E9-D9)</f>
        <v xml:space="preserve"> </v>
      </c>
      <c r="G9" s="142" t="str">
        <f t="shared" ref="G9:G72" si="0">IFERROR(E9/D9%," ")</f>
        <v xml:space="preserve"> </v>
      </c>
      <c r="K9" s="555" t="s">
        <v>2</v>
      </c>
      <c r="L9" s="673">
        <v>2</v>
      </c>
    </row>
    <row r="10" spans="1:17" ht="15.75" x14ac:dyDescent="0.25">
      <c r="A10" s="11"/>
      <c r="B10" s="11"/>
      <c r="C10" s="11"/>
      <c r="D10" s="11"/>
      <c r="E10" s="22"/>
      <c r="F10" s="817" t="str">
        <f t="shared" ref="F10:F31" si="1">IF(E10-D10=0," ",E10-D10)</f>
        <v xml:space="preserve"> </v>
      </c>
      <c r="G10" s="142" t="str">
        <f t="shared" ref="G10:G31" si="2">IFERROR(E10/D10%," ")</f>
        <v xml:space="preserve"> </v>
      </c>
      <c r="H10" s="140"/>
      <c r="I10" s="140"/>
      <c r="J10" s="11"/>
    </row>
    <row r="11" spans="1:17" ht="15.75" x14ac:dyDescent="0.25">
      <c r="A11" s="11"/>
      <c r="B11" s="11"/>
      <c r="C11" s="11"/>
      <c r="D11" s="11"/>
      <c r="E11" s="22"/>
      <c r="F11" s="817" t="str">
        <f t="shared" si="1"/>
        <v xml:space="preserve"> </v>
      </c>
      <c r="G11" s="142" t="str">
        <f t="shared" si="2"/>
        <v xml:space="preserve"> </v>
      </c>
      <c r="H11" s="140"/>
      <c r="I11" s="140"/>
      <c r="J11" s="11"/>
    </row>
    <row r="12" spans="1:17" ht="15.75" x14ac:dyDescent="0.25">
      <c r="A12" s="11"/>
      <c r="B12" s="11"/>
      <c r="C12" s="11"/>
      <c r="D12" s="11"/>
      <c r="E12" s="22"/>
      <c r="F12" s="817" t="str">
        <f t="shared" si="1"/>
        <v xml:space="preserve"> </v>
      </c>
      <c r="G12" s="142" t="str">
        <f t="shared" si="2"/>
        <v xml:space="preserve"> </v>
      </c>
      <c r="H12" s="140"/>
      <c r="I12" s="140"/>
      <c r="J12" s="11"/>
    </row>
    <row r="13" spans="1:17" ht="15.75" x14ac:dyDescent="0.25">
      <c r="A13" s="11"/>
      <c r="B13" s="11"/>
      <c r="C13" s="11"/>
      <c r="D13" s="11"/>
      <c r="E13" s="22"/>
      <c r="F13" s="817" t="str">
        <f t="shared" si="1"/>
        <v xml:space="preserve"> </v>
      </c>
      <c r="G13" s="142" t="str">
        <f t="shared" si="2"/>
        <v xml:space="preserve"> </v>
      </c>
      <c r="H13" s="142"/>
      <c r="I13" s="142"/>
      <c r="J13" s="11"/>
    </row>
    <row r="14" spans="1:17" ht="15.75" x14ac:dyDescent="0.25">
      <c r="A14" s="11"/>
      <c r="B14" s="11"/>
      <c r="C14" s="11"/>
      <c r="D14" s="11"/>
      <c r="E14" s="22"/>
      <c r="F14" s="817" t="str">
        <f t="shared" si="1"/>
        <v xml:space="preserve"> </v>
      </c>
      <c r="G14" s="142" t="str">
        <f t="shared" si="2"/>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2"/>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2"/>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2"/>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2"/>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2"/>
        <v xml:space="preserve"> </v>
      </c>
      <c r="H19" s="142"/>
      <c r="I19" s="142"/>
      <c r="J19" s="11"/>
    </row>
    <row r="20" spans="1:17" ht="16.5" customHeight="1" x14ac:dyDescent="0.25">
      <c r="A20" s="11"/>
      <c r="B20" s="11"/>
      <c r="C20" s="11"/>
      <c r="D20" s="11"/>
      <c r="E20" s="22"/>
      <c r="F20" s="817" t="str">
        <f t="shared" si="1"/>
        <v xml:space="preserve"> </v>
      </c>
      <c r="G20" s="142" t="str">
        <f t="shared" si="2"/>
        <v xml:space="preserve"> </v>
      </c>
      <c r="H20" s="142"/>
      <c r="I20" s="142"/>
      <c r="J20" s="11"/>
    </row>
    <row r="21" spans="1:17" ht="15.75" x14ac:dyDescent="0.25">
      <c r="A21" s="11"/>
      <c r="B21" s="11"/>
      <c r="C21" s="11"/>
      <c r="D21" s="11"/>
      <c r="E21" s="22"/>
      <c r="F21" s="817" t="str">
        <f t="shared" si="1"/>
        <v xml:space="preserve"> </v>
      </c>
      <c r="G21" s="142" t="str">
        <f t="shared" si="2"/>
        <v xml:space="preserve"> </v>
      </c>
      <c r="H21" s="140"/>
      <c r="I21" s="140"/>
      <c r="J21" s="11"/>
    </row>
    <row r="22" spans="1:17" ht="15.75" x14ac:dyDescent="0.25">
      <c r="A22" s="11"/>
      <c r="B22" s="11"/>
      <c r="C22" s="11"/>
      <c r="D22" s="11"/>
      <c r="E22" s="22"/>
      <c r="F22" s="817" t="str">
        <f t="shared" si="1"/>
        <v xml:space="preserve"> </v>
      </c>
      <c r="G22" s="142" t="str">
        <f t="shared" si="2"/>
        <v xml:space="preserve"> </v>
      </c>
      <c r="H22" s="142"/>
      <c r="I22" s="142"/>
      <c r="J22" s="11"/>
    </row>
    <row r="23" spans="1:17" ht="15.75" x14ac:dyDescent="0.25">
      <c r="A23" s="11"/>
      <c r="B23" s="11"/>
      <c r="C23" s="11"/>
      <c r="D23" s="11"/>
      <c r="E23" s="22"/>
      <c r="F23" s="817" t="str">
        <f t="shared" si="1"/>
        <v xml:space="preserve"> </v>
      </c>
      <c r="G23" s="142" t="str">
        <f t="shared" si="2"/>
        <v xml:space="preserve"> </v>
      </c>
      <c r="H23" s="142"/>
      <c r="I23" s="142"/>
      <c r="J23" s="11"/>
    </row>
    <row r="24" spans="1:17" ht="15.75" x14ac:dyDescent="0.25">
      <c r="A24" s="11"/>
      <c r="B24" s="11"/>
      <c r="C24" s="11"/>
      <c r="D24" s="11"/>
      <c r="E24" s="22"/>
      <c r="F24" s="817" t="str">
        <f t="shared" si="1"/>
        <v xml:space="preserve"> </v>
      </c>
      <c r="G24" s="142" t="str">
        <f t="shared" si="2"/>
        <v xml:space="preserve"> </v>
      </c>
      <c r="H24" s="142"/>
      <c r="I24" s="142"/>
      <c r="J24" s="11"/>
    </row>
    <row r="25" spans="1:17" ht="15.75" x14ac:dyDescent="0.25">
      <c r="A25" s="11"/>
      <c r="B25" s="11"/>
      <c r="C25" s="11"/>
      <c r="D25" s="11"/>
      <c r="E25" s="22"/>
      <c r="F25" s="817" t="str">
        <f t="shared" si="1"/>
        <v xml:space="preserve"> </v>
      </c>
      <c r="G25" s="142" t="str">
        <f t="shared" si="2"/>
        <v xml:space="preserve"> </v>
      </c>
      <c r="H25" s="140"/>
      <c r="I25" s="140"/>
      <c r="J25" s="11"/>
    </row>
    <row r="26" spans="1:17" ht="15.75" x14ac:dyDescent="0.25">
      <c r="A26" s="11"/>
      <c r="B26" s="11"/>
      <c r="C26" s="11"/>
      <c r="D26" s="11"/>
      <c r="E26" s="22"/>
      <c r="F26" s="817" t="str">
        <f t="shared" si="1"/>
        <v xml:space="preserve"> </v>
      </c>
      <c r="G26" s="142" t="str">
        <f t="shared" si="2"/>
        <v xml:space="preserve"> </v>
      </c>
      <c r="H26" s="142"/>
      <c r="I26" s="142"/>
      <c r="J26" s="11"/>
    </row>
    <row r="27" spans="1:17" ht="15.75" x14ac:dyDescent="0.25">
      <c r="A27" s="11"/>
      <c r="B27" s="11"/>
      <c r="C27" s="11"/>
      <c r="D27" s="11"/>
      <c r="E27" s="22"/>
      <c r="F27" s="817" t="str">
        <f t="shared" si="1"/>
        <v xml:space="preserve"> </v>
      </c>
      <c r="G27" s="142" t="str">
        <f t="shared" si="2"/>
        <v xml:space="preserve"> </v>
      </c>
      <c r="H27" s="142"/>
      <c r="I27" s="142"/>
      <c r="J27" s="11"/>
    </row>
    <row r="28" spans="1:17" ht="15.75" x14ac:dyDescent="0.25">
      <c r="A28" s="11"/>
      <c r="B28" s="11"/>
      <c r="C28" s="11"/>
      <c r="D28" s="11"/>
      <c r="E28" s="22"/>
      <c r="F28" s="817" t="str">
        <f t="shared" si="1"/>
        <v xml:space="preserve"> </v>
      </c>
      <c r="G28" s="142" t="str">
        <f t="shared" si="2"/>
        <v xml:space="preserve"> </v>
      </c>
      <c r="H28" s="142"/>
      <c r="I28" s="142"/>
      <c r="J28" s="11"/>
    </row>
    <row r="29" spans="1:17" ht="15.75" x14ac:dyDescent="0.25">
      <c r="A29" s="11"/>
      <c r="B29" s="11"/>
      <c r="C29" s="11"/>
      <c r="D29" s="11"/>
      <c r="E29" s="22"/>
      <c r="F29" s="817" t="str">
        <f t="shared" si="1"/>
        <v xml:space="preserve"> </v>
      </c>
      <c r="G29" s="142" t="str">
        <f t="shared" si="2"/>
        <v xml:space="preserve"> </v>
      </c>
      <c r="H29" s="142"/>
      <c r="I29" s="142"/>
      <c r="J29" s="11"/>
    </row>
    <row r="30" spans="1:17" ht="15.75" x14ac:dyDescent="0.25">
      <c r="A30" s="11"/>
      <c r="B30" s="11"/>
      <c r="C30" s="11"/>
      <c r="D30" s="11"/>
      <c r="E30" s="22"/>
      <c r="F30" s="817" t="str">
        <f t="shared" si="1"/>
        <v xml:space="preserve"> </v>
      </c>
      <c r="G30" s="142" t="str">
        <f t="shared" si="2"/>
        <v xml:space="preserve"> </v>
      </c>
      <c r="H30" s="142"/>
      <c r="I30" s="142"/>
      <c r="J30" s="11"/>
    </row>
    <row r="31" spans="1:17" ht="15.75" x14ac:dyDescent="0.25">
      <c r="A31" s="11"/>
      <c r="B31" s="11"/>
      <c r="C31" s="11"/>
      <c r="D31" s="11"/>
      <c r="E31" s="22"/>
      <c r="F31" s="817" t="str">
        <f t="shared" si="1"/>
        <v xml:space="preserve"> </v>
      </c>
      <c r="G31" s="142" t="str">
        <f t="shared" si="2"/>
        <v xml:space="preserve"> </v>
      </c>
      <c r="H31" s="142"/>
      <c r="I31" s="142"/>
      <c r="J31" s="11"/>
    </row>
    <row r="32" spans="1:17" ht="15.75" x14ac:dyDescent="0.25">
      <c r="A32" s="11"/>
      <c r="B32" s="11"/>
      <c r="C32" s="11"/>
      <c r="D32" s="11"/>
      <c r="E32" s="22"/>
      <c r="F32" s="817" t="str">
        <f t="shared" ref="F32:F74" si="3">IF(E32-D32=0," ",E32-D32)</f>
        <v xml:space="preserve"> </v>
      </c>
      <c r="G32" s="142" t="str">
        <f t="shared" si="0"/>
        <v xml:space="preserve"> </v>
      </c>
      <c r="H32" s="142"/>
      <c r="I32" s="142"/>
      <c r="J32" s="11"/>
    </row>
    <row r="33" spans="1:10" ht="15.75" x14ac:dyDescent="0.25">
      <c r="A33" s="11"/>
      <c r="B33" s="11"/>
      <c r="C33" s="11"/>
      <c r="D33" s="11"/>
      <c r="E33" s="22"/>
      <c r="F33" s="817" t="str">
        <f t="shared" si="3"/>
        <v xml:space="preserve"> </v>
      </c>
      <c r="G33" s="142" t="str">
        <f t="shared" si="0"/>
        <v xml:space="preserve"> </v>
      </c>
      <c r="H33" s="142"/>
      <c r="I33" s="142"/>
      <c r="J33" s="11"/>
    </row>
    <row r="34" spans="1:10" ht="15.75" x14ac:dyDescent="0.25">
      <c r="A34" s="11"/>
      <c r="B34" s="11"/>
      <c r="C34" s="11"/>
      <c r="D34" s="11"/>
      <c r="E34" s="22"/>
      <c r="F34" s="817" t="str">
        <f t="shared" si="3"/>
        <v xml:space="preserve"> </v>
      </c>
      <c r="G34" s="142" t="str">
        <f t="shared" si="0"/>
        <v xml:space="preserve"> </v>
      </c>
      <c r="H34" s="142"/>
      <c r="I34" s="142"/>
      <c r="J34" s="11"/>
    </row>
    <row r="35" spans="1:10" ht="15.75" x14ac:dyDescent="0.25">
      <c r="A35" s="11"/>
      <c r="B35" s="11"/>
      <c r="C35" s="11"/>
      <c r="D35" s="11"/>
      <c r="E35" s="22"/>
      <c r="F35" s="817" t="str">
        <f t="shared" si="3"/>
        <v xml:space="preserve"> </v>
      </c>
      <c r="G35" s="142" t="str">
        <f t="shared" si="0"/>
        <v xml:space="preserve"> </v>
      </c>
      <c r="H35" s="142"/>
      <c r="I35" s="142"/>
      <c r="J35" s="11"/>
    </row>
    <row r="36" spans="1:10" ht="15.75" x14ac:dyDescent="0.25">
      <c r="A36" s="11"/>
      <c r="B36" s="11"/>
      <c r="C36" s="11"/>
      <c r="D36" s="11"/>
      <c r="E36" s="22"/>
      <c r="F36" s="817" t="str">
        <f t="shared" si="3"/>
        <v xml:space="preserve"> </v>
      </c>
      <c r="G36" s="142" t="str">
        <f t="shared" si="0"/>
        <v xml:space="preserve"> </v>
      </c>
      <c r="H36" s="142"/>
      <c r="I36" s="142"/>
      <c r="J36" s="11"/>
    </row>
    <row r="37" spans="1:10" ht="15.75" x14ac:dyDescent="0.25">
      <c r="A37" s="11"/>
      <c r="B37" s="11"/>
      <c r="C37" s="11"/>
      <c r="D37" s="11"/>
      <c r="E37" s="22"/>
      <c r="F37" s="817" t="str">
        <f t="shared" si="3"/>
        <v xml:space="preserve"> </v>
      </c>
      <c r="G37" s="142" t="str">
        <f t="shared" si="0"/>
        <v xml:space="preserve"> </v>
      </c>
      <c r="H37" s="142"/>
      <c r="I37" s="142"/>
      <c r="J37" s="11"/>
    </row>
    <row r="38" spans="1:10" ht="15.75" x14ac:dyDescent="0.25">
      <c r="A38" s="11"/>
      <c r="B38" s="11"/>
      <c r="C38" s="11"/>
      <c r="D38" s="11"/>
      <c r="E38" s="22"/>
      <c r="F38" s="817" t="str">
        <f t="shared" si="3"/>
        <v xml:space="preserve"> </v>
      </c>
      <c r="G38" s="142" t="str">
        <f t="shared" si="0"/>
        <v xml:space="preserve"> </v>
      </c>
      <c r="H38" s="142"/>
      <c r="I38" s="142"/>
      <c r="J38" s="11"/>
    </row>
    <row r="39" spans="1:10" ht="15.75" x14ac:dyDescent="0.25">
      <c r="A39" s="11"/>
      <c r="B39" s="11"/>
      <c r="C39" s="11"/>
      <c r="D39" s="11"/>
      <c r="E39" s="22"/>
      <c r="F39" s="817" t="str">
        <f t="shared" si="3"/>
        <v xml:space="preserve"> </v>
      </c>
      <c r="G39" s="142" t="str">
        <f t="shared" si="0"/>
        <v xml:space="preserve"> </v>
      </c>
      <c r="H39" s="142"/>
      <c r="I39" s="142"/>
      <c r="J39" s="11"/>
    </row>
    <row r="40" spans="1:10" ht="15.75" x14ac:dyDescent="0.25">
      <c r="A40" s="11"/>
      <c r="B40" s="11"/>
      <c r="C40" s="11"/>
      <c r="D40" s="11"/>
      <c r="E40" s="22"/>
      <c r="F40" s="817" t="str">
        <f t="shared" si="3"/>
        <v xml:space="preserve"> </v>
      </c>
      <c r="G40" s="142" t="str">
        <f t="shared" si="0"/>
        <v xml:space="preserve"> </v>
      </c>
      <c r="H40" s="142"/>
      <c r="I40" s="142"/>
      <c r="J40" s="11"/>
    </row>
    <row r="41" spans="1:10" ht="15.75" x14ac:dyDescent="0.25">
      <c r="A41" s="11"/>
      <c r="B41" s="11"/>
      <c r="C41" s="11"/>
      <c r="D41" s="11"/>
      <c r="E41" s="22"/>
      <c r="F41" s="817" t="str">
        <f t="shared" si="3"/>
        <v xml:space="preserve"> </v>
      </c>
      <c r="G41" s="142" t="str">
        <f t="shared" si="0"/>
        <v xml:space="preserve"> </v>
      </c>
      <c r="H41" s="142"/>
      <c r="I41" s="142"/>
      <c r="J41" s="11"/>
    </row>
    <row r="42" spans="1:10" ht="15.75" x14ac:dyDescent="0.25">
      <c r="A42" s="11"/>
      <c r="B42" s="11"/>
      <c r="C42" s="11"/>
      <c r="D42" s="11"/>
      <c r="E42" s="22"/>
      <c r="F42" s="817" t="str">
        <f t="shared" si="3"/>
        <v xml:space="preserve"> </v>
      </c>
      <c r="G42" s="142" t="str">
        <f t="shared" si="0"/>
        <v xml:space="preserve"> </v>
      </c>
      <c r="H42" s="142"/>
      <c r="I42" s="142"/>
      <c r="J42" s="11"/>
    </row>
    <row r="43" spans="1:10" ht="15.75" x14ac:dyDescent="0.25">
      <c r="A43" s="11"/>
      <c r="B43" s="11"/>
      <c r="C43" s="11"/>
      <c r="D43" s="11"/>
      <c r="E43" s="22"/>
      <c r="F43" s="817" t="str">
        <f t="shared" si="3"/>
        <v xml:space="preserve"> </v>
      </c>
      <c r="G43" s="142" t="str">
        <f t="shared" si="0"/>
        <v xml:space="preserve"> </v>
      </c>
      <c r="H43" s="142"/>
      <c r="I43" s="142"/>
      <c r="J43" s="11"/>
    </row>
    <row r="44" spans="1:10" ht="15.75" x14ac:dyDescent="0.25">
      <c r="A44" s="11"/>
      <c r="B44" s="11"/>
      <c r="C44" s="11"/>
      <c r="D44" s="11"/>
      <c r="E44" s="22"/>
      <c r="F44" s="817" t="str">
        <f t="shared" si="3"/>
        <v xml:space="preserve"> </v>
      </c>
      <c r="G44" s="142" t="str">
        <f t="shared" si="0"/>
        <v xml:space="preserve"> </v>
      </c>
      <c r="H44" s="142"/>
      <c r="I44" s="142"/>
      <c r="J44" s="11"/>
    </row>
    <row r="45" spans="1:10" ht="15.75" x14ac:dyDescent="0.25">
      <c r="A45" s="11"/>
      <c r="B45" s="11"/>
      <c r="C45" s="11"/>
      <c r="D45" s="11"/>
      <c r="E45" s="22"/>
      <c r="F45" s="817" t="str">
        <f t="shared" si="3"/>
        <v xml:space="preserve"> </v>
      </c>
      <c r="G45" s="142" t="str">
        <f t="shared" si="0"/>
        <v xml:space="preserve"> </v>
      </c>
      <c r="H45" s="142"/>
      <c r="I45" s="142"/>
      <c r="J45" s="11"/>
    </row>
    <row r="46" spans="1:10" ht="15.75" x14ac:dyDescent="0.25">
      <c r="A46" s="11"/>
      <c r="B46" s="11"/>
      <c r="C46" s="11"/>
      <c r="D46" s="11"/>
      <c r="E46" s="22"/>
      <c r="F46" s="817" t="str">
        <f t="shared" si="3"/>
        <v xml:space="preserve"> </v>
      </c>
      <c r="G46" s="142" t="str">
        <f t="shared" si="0"/>
        <v xml:space="preserve"> </v>
      </c>
      <c r="H46" s="142"/>
      <c r="I46" s="142"/>
      <c r="J46" s="11"/>
    </row>
    <row r="47" spans="1:10" ht="15.75" x14ac:dyDescent="0.25">
      <c r="A47" s="11"/>
      <c r="B47" s="11"/>
      <c r="C47" s="11"/>
      <c r="D47" s="11"/>
      <c r="E47" s="22"/>
      <c r="F47" s="817" t="str">
        <f t="shared" si="3"/>
        <v xml:space="preserve"> </v>
      </c>
      <c r="G47" s="142" t="str">
        <f t="shared" si="0"/>
        <v xml:space="preserve"> </v>
      </c>
      <c r="H47" s="142"/>
      <c r="I47" s="142"/>
      <c r="J47" s="11"/>
    </row>
    <row r="48" spans="1:10" ht="15.75" x14ac:dyDescent="0.25">
      <c r="A48" s="11"/>
      <c r="B48" s="11"/>
      <c r="C48" s="11"/>
      <c r="D48" s="11"/>
      <c r="E48" s="22"/>
      <c r="F48" s="817" t="str">
        <f t="shared" si="3"/>
        <v xml:space="preserve"> </v>
      </c>
      <c r="G48" s="142" t="str">
        <f t="shared" si="0"/>
        <v xml:space="preserve"> </v>
      </c>
      <c r="H48" s="142"/>
      <c r="I48" s="142"/>
      <c r="J48" s="11"/>
    </row>
    <row r="49" spans="1:10" ht="15.75" x14ac:dyDescent="0.25">
      <c r="A49" s="11"/>
      <c r="B49" s="11"/>
      <c r="C49" s="11"/>
      <c r="D49" s="11"/>
      <c r="E49" s="22"/>
      <c r="F49" s="817" t="str">
        <f t="shared" si="3"/>
        <v xml:space="preserve"> </v>
      </c>
      <c r="G49" s="142" t="str">
        <f t="shared" si="0"/>
        <v xml:space="preserve"> </v>
      </c>
      <c r="H49" s="142"/>
      <c r="I49" s="142"/>
      <c r="J49" s="11"/>
    </row>
    <row r="50" spans="1:10" ht="15.75" x14ac:dyDescent="0.25">
      <c r="A50" s="11"/>
      <c r="B50" s="11"/>
      <c r="C50" s="11"/>
      <c r="D50" s="11"/>
      <c r="E50" s="22"/>
      <c r="F50" s="817" t="str">
        <f t="shared" si="3"/>
        <v xml:space="preserve"> </v>
      </c>
      <c r="G50" s="142" t="str">
        <f t="shared" si="0"/>
        <v xml:space="preserve"> </v>
      </c>
      <c r="H50" s="142"/>
      <c r="I50" s="142"/>
      <c r="J50" s="11"/>
    </row>
    <row r="51" spans="1:10" ht="15.75" x14ac:dyDescent="0.25">
      <c r="A51" s="11"/>
      <c r="B51" s="11"/>
      <c r="C51" s="11"/>
      <c r="D51" s="11"/>
      <c r="E51" s="22"/>
      <c r="F51" s="817" t="str">
        <f t="shared" si="3"/>
        <v xml:space="preserve"> </v>
      </c>
      <c r="G51" s="142" t="str">
        <f t="shared" si="0"/>
        <v xml:space="preserve"> </v>
      </c>
      <c r="H51" s="142"/>
      <c r="I51" s="142"/>
      <c r="J51" s="11"/>
    </row>
    <row r="52" spans="1:10" ht="15.75" x14ac:dyDescent="0.25">
      <c r="A52" s="11"/>
      <c r="B52" s="11"/>
      <c r="C52" s="11"/>
      <c r="D52" s="11"/>
      <c r="E52" s="22"/>
      <c r="F52" s="817" t="str">
        <f t="shared" si="3"/>
        <v xml:space="preserve"> </v>
      </c>
      <c r="G52" s="142" t="str">
        <f t="shared" si="0"/>
        <v xml:space="preserve"> </v>
      </c>
      <c r="J52" s="11"/>
    </row>
    <row r="53" spans="1:10" ht="15.75" x14ac:dyDescent="0.25">
      <c r="A53" s="11"/>
      <c r="B53" s="11"/>
      <c r="C53" s="11"/>
      <c r="D53" s="11"/>
      <c r="E53" s="22"/>
      <c r="F53" s="817" t="str">
        <f t="shared" si="3"/>
        <v xml:space="preserve"> </v>
      </c>
      <c r="G53" s="142" t="str">
        <f t="shared" si="0"/>
        <v xml:space="preserve"> </v>
      </c>
      <c r="J53" s="11"/>
    </row>
    <row r="54" spans="1:10" ht="15.75" x14ac:dyDescent="0.25">
      <c r="A54" s="11"/>
      <c r="B54" s="11"/>
      <c r="C54" s="11"/>
      <c r="D54" s="11"/>
      <c r="E54" s="22"/>
      <c r="F54" s="817" t="str">
        <f t="shared" si="3"/>
        <v xml:space="preserve"> </v>
      </c>
      <c r="G54" s="142" t="str">
        <f t="shared" si="0"/>
        <v xml:space="preserve"> </v>
      </c>
      <c r="J54" s="11"/>
    </row>
    <row r="55" spans="1:10" ht="15.75" x14ac:dyDescent="0.25">
      <c r="A55" s="11"/>
      <c r="B55" s="11"/>
      <c r="C55" s="11"/>
      <c r="D55" s="11"/>
      <c r="E55" s="22"/>
      <c r="F55" s="817" t="str">
        <f t="shared" si="3"/>
        <v xml:space="preserve"> </v>
      </c>
      <c r="G55" s="142" t="str">
        <f t="shared" si="0"/>
        <v xml:space="preserve"> </v>
      </c>
      <c r="J55" s="11"/>
    </row>
    <row r="56" spans="1:10" ht="15.75" x14ac:dyDescent="0.25">
      <c r="A56" s="11"/>
      <c r="B56" s="11"/>
      <c r="C56" s="11"/>
      <c r="D56" s="11"/>
      <c r="E56" s="22"/>
      <c r="F56" s="817" t="str">
        <f t="shared" si="3"/>
        <v xml:space="preserve"> </v>
      </c>
      <c r="G56" s="142" t="str">
        <f t="shared" si="0"/>
        <v xml:space="preserve"> </v>
      </c>
      <c r="J56" s="11"/>
    </row>
    <row r="57" spans="1:10" ht="15.75" x14ac:dyDescent="0.25">
      <c r="A57" s="11"/>
      <c r="B57" s="11"/>
      <c r="C57" s="11"/>
      <c r="D57" s="11"/>
      <c r="E57" s="22"/>
      <c r="F57" s="817" t="str">
        <f t="shared" si="3"/>
        <v xml:space="preserve"> </v>
      </c>
      <c r="G57" s="142" t="str">
        <f t="shared" si="0"/>
        <v xml:space="preserve"> </v>
      </c>
      <c r="J57" s="11"/>
    </row>
    <row r="58" spans="1:10" ht="15.75" x14ac:dyDescent="0.25">
      <c r="A58" s="11"/>
      <c r="B58" s="11"/>
      <c r="C58" s="11"/>
      <c r="D58" s="11"/>
      <c r="E58" s="22"/>
      <c r="F58" s="817" t="str">
        <f t="shared" si="3"/>
        <v xml:space="preserve"> </v>
      </c>
      <c r="G58" s="142" t="str">
        <f t="shared" si="0"/>
        <v xml:space="preserve"> </v>
      </c>
      <c r="J58" s="11"/>
    </row>
    <row r="59" spans="1:10" ht="15.75" x14ac:dyDescent="0.25">
      <c r="A59" s="11"/>
      <c r="B59" s="11"/>
      <c r="C59" s="11"/>
      <c r="D59" s="11"/>
      <c r="E59" s="22"/>
      <c r="F59" s="817" t="str">
        <f t="shared" si="3"/>
        <v xml:space="preserve"> </v>
      </c>
      <c r="G59" s="142" t="str">
        <f t="shared" si="0"/>
        <v xml:space="preserve"> </v>
      </c>
      <c r="J59" s="11"/>
    </row>
    <row r="60" spans="1:10" ht="15.75" x14ac:dyDescent="0.25">
      <c r="A60" s="11"/>
      <c r="B60" s="11"/>
      <c r="C60" s="11"/>
      <c r="D60" s="11"/>
      <c r="E60" s="22"/>
      <c r="F60" s="817" t="str">
        <f t="shared" si="3"/>
        <v xml:space="preserve"> </v>
      </c>
      <c r="G60" s="142" t="str">
        <f t="shared" si="0"/>
        <v xml:space="preserve"> </v>
      </c>
      <c r="J60" s="11"/>
    </row>
    <row r="61" spans="1:10" ht="15.75" x14ac:dyDescent="0.25">
      <c r="A61" s="11"/>
      <c r="B61" s="11"/>
      <c r="C61" s="11"/>
      <c r="D61" s="11"/>
      <c r="E61" s="22"/>
      <c r="F61" s="817" t="str">
        <f t="shared" si="3"/>
        <v xml:space="preserve"> </v>
      </c>
      <c r="G61" s="142" t="str">
        <f t="shared" si="0"/>
        <v xml:space="preserve"> </v>
      </c>
      <c r="J61" s="11"/>
    </row>
    <row r="62" spans="1:10" ht="15.75" x14ac:dyDescent="0.25">
      <c r="A62" s="11"/>
      <c r="B62" s="11"/>
      <c r="C62" s="11"/>
      <c r="D62" s="11"/>
      <c r="E62" s="22"/>
      <c r="F62" s="817" t="str">
        <f t="shared" si="3"/>
        <v xml:space="preserve"> </v>
      </c>
      <c r="G62" s="142" t="str">
        <f t="shared" si="0"/>
        <v xml:space="preserve"> </v>
      </c>
      <c r="J62" s="11"/>
    </row>
    <row r="63" spans="1:10" ht="15.75" x14ac:dyDescent="0.25">
      <c r="A63" s="11"/>
      <c r="B63" s="11"/>
      <c r="C63" s="11"/>
      <c r="D63" s="11"/>
      <c r="E63" s="22"/>
      <c r="F63" s="817" t="str">
        <f t="shared" si="3"/>
        <v xml:space="preserve"> </v>
      </c>
      <c r="G63" s="142" t="str">
        <f t="shared" si="0"/>
        <v xml:space="preserve"> </v>
      </c>
      <c r="J63" s="11"/>
    </row>
    <row r="64" spans="1:10" ht="15.75" x14ac:dyDescent="0.25">
      <c r="A64" s="11"/>
      <c r="B64" s="11"/>
      <c r="C64" s="11"/>
      <c r="D64" s="11"/>
      <c r="E64" s="22"/>
      <c r="F64" s="817" t="str">
        <f t="shared" si="3"/>
        <v xml:space="preserve"> </v>
      </c>
      <c r="G64" s="142" t="str">
        <f t="shared" si="0"/>
        <v xml:space="preserve"> </v>
      </c>
      <c r="J64" s="11"/>
    </row>
    <row r="65" spans="1:10" ht="15.75" x14ac:dyDescent="0.25">
      <c r="A65" s="11"/>
      <c r="B65" s="11"/>
      <c r="C65" s="11"/>
      <c r="D65" s="11"/>
      <c r="E65" s="22"/>
      <c r="F65" s="817" t="str">
        <f t="shared" si="3"/>
        <v xml:space="preserve"> </v>
      </c>
      <c r="G65" s="142" t="str">
        <f t="shared" si="0"/>
        <v xml:space="preserve"> </v>
      </c>
      <c r="J65" s="11"/>
    </row>
    <row r="66" spans="1:10" ht="15.75" x14ac:dyDescent="0.25">
      <c r="A66" s="11"/>
      <c r="B66" s="11"/>
      <c r="C66" s="11"/>
      <c r="D66" s="11"/>
      <c r="E66" s="22"/>
      <c r="F66" s="817" t="str">
        <f t="shared" si="3"/>
        <v xml:space="preserve"> </v>
      </c>
      <c r="G66" s="142" t="str">
        <f t="shared" si="0"/>
        <v xml:space="preserve"> </v>
      </c>
      <c r="J66" s="11"/>
    </row>
    <row r="67" spans="1:10" ht="15.75" x14ac:dyDescent="0.25">
      <c r="A67" s="11"/>
      <c r="B67" s="11"/>
      <c r="C67" s="11"/>
      <c r="D67" s="11"/>
      <c r="E67" s="22"/>
      <c r="F67" s="817" t="str">
        <f t="shared" si="3"/>
        <v xml:space="preserve"> </v>
      </c>
      <c r="G67" s="142" t="str">
        <f t="shared" si="0"/>
        <v xml:space="preserve"> </v>
      </c>
      <c r="J67" s="11"/>
    </row>
    <row r="68" spans="1:10" ht="15.75" x14ac:dyDescent="0.25">
      <c r="A68" s="11"/>
      <c r="B68" s="11"/>
      <c r="C68" s="11"/>
      <c r="D68" s="11"/>
      <c r="E68" s="22"/>
      <c r="F68" s="817" t="str">
        <f t="shared" si="3"/>
        <v xml:space="preserve"> </v>
      </c>
      <c r="G68" s="142" t="str">
        <f t="shared" si="0"/>
        <v xml:space="preserve"> </v>
      </c>
      <c r="J68" s="11"/>
    </row>
    <row r="69" spans="1:10" ht="15.75" x14ac:dyDescent="0.25">
      <c r="A69" s="11"/>
      <c r="B69" s="11"/>
      <c r="C69" s="11"/>
      <c r="D69" s="11"/>
      <c r="E69" s="22"/>
      <c r="F69" s="817" t="str">
        <f t="shared" si="3"/>
        <v xml:space="preserve"> </v>
      </c>
      <c r="G69" s="142" t="str">
        <f t="shared" si="0"/>
        <v xml:space="preserve"> </v>
      </c>
      <c r="J69" s="11"/>
    </row>
    <row r="70" spans="1:10" ht="15.75" x14ac:dyDescent="0.25">
      <c r="A70" s="11"/>
      <c r="B70" s="11"/>
      <c r="C70" s="11"/>
      <c r="D70" s="11"/>
      <c r="E70" s="22"/>
      <c r="F70" s="817" t="str">
        <f t="shared" si="3"/>
        <v xml:space="preserve"> </v>
      </c>
      <c r="G70" s="142" t="str">
        <f t="shared" si="0"/>
        <v xml:space="preserve"> </v>
      </c>
      <c r="J70" s="11"/>
    </row>
    <row r="71" spans="1:10" ht="15.75" x14ac:dyDescent="0.25">
      <c r="A71" s="11"/>
      <c r="B71" s="11"/>
      <c r="C71" s="11"/>
      <c r="D71" s="11"/>
      <c r="E71" s="22"/>
      <c r="F71" s="817" t="str">
        <f t="shared" si="3"/>
        <v xml:space="preserve"> </v>
      </c>
      <c r="G71" s="142" t="str">
        <f t="shared" si="0"/>
        <v xml:space="preserve"> </v>
      </c>
      <c r="J71" s="11"/>
    </row>
    <row r="72" spans="1:10" ht="15.75" x14ac:dyDescent="0.25">
      <c r="A72" s="11"/>
      <c r="B72" s="11"/>
      <c r="C72" s="11"/>
      <c r="D72" s="11"/>
      <c r="E72" s="22"/>
      <c r="F72" s="817" t="str">
        <f t="shared" si="3"/>
        <v xml:space="preserve"> </v>
      </c>
      <c r="G72" s="142" t="str">
        <f t="shared" si="0"/>
        <v xml:space="preserve"> </v>
      </c>
      <c r="J72" s="11"/>
    </row>
    <row r="73" spans="1:10" ht="15.75" x14ac:dyDescent="0.25">
      <c r="A73" s="11"/>
      <c r="B73" s="11"/>
      <c r="C73" s="11"/>
      <c r="D73" s="11"/>
      <c r="E73" s="22"/>
      <c r="F73" s="817" t="str">
        <f t="shared" si="3"/>
        <v xml:space="preserve"> </v>
      </c>
      <c r="G73" s="142" t="str">
        <f t="shared" ref="G73:G136" si="4">IFERROR(E73/D73%," ")</f>
        <v xml:space="preserve"> </v>
      </c>
      <c r="J73" s="11"/>
    </row>
    <row r="74" spans="1:10" ht="15.75" x14ac:dyDescent="0.25">
      <c r="A74" s="11"/>
      <c r="B74" s="11"/>
      <c r="C74" s="11"/>
      <c r="D74" s="11"/>
      <c r="E74" s="22"/>
      <c r="F74" s="817" t="str">
        <f t="shared" si="3"/>
        <v xml:space="preserve"> </v>
      </c>
      <c r="G74" s="142" t="str">
        <f t="shared" si="4"/>
        <v xml:space="preserve"> </v>
      </c>
      <c r="J74" s="11"/>
    </row>
    <row r="75" spans="1:10" ht="15.75" x14ac:dyDescent="0.25">
      <c r="A75" s="11"/>
      <c r="B75" s="11"/>
      <c r="C75" s="11"/>
      <c r="D75" s="11"/>
      <c r="E75" s="22"/>
      <c r="F75" s="817" t="str">
        <f t="shared" ref="F75:F138" si="5">IF(E75-D75=0," ",E75-D75)</f>
        <v xml:space="preserve"> </v>
      </c>
      <c r="G75" s="142" t="str">
        <f t="shared" si="4"/>
        <v xml:space="preserve"> </v>
      </c>
      <c r="J75" s="11"/>
    </row>
    <row r="76" spans="1:10" ht="15.75" x14ac:dyDescent="0.25">
      <c r="A76" s="11"/>
      <c r="B76" s="11"/>
      <c r="C76" s="11"/>
      <c r="D76" s="11"/>
      <c r="E76" s="22"/>
      <c r="F76" s="817" t="str">
        <f t="shared" si="5"/>
        <v xml:space="preserve"> </v>
      </c>
      <c r="G76" s="142" t="str">
        <f t="shared" si="4"/>
        <v xml:space="preserve"> </v>
      </c>
      <c r="J76" s="11"/>
    </row>
    <row r="77" spans="1:10" ht="15.75" x14ac:dyDescent="0.25">
      <c r="A77" s="11"/>
      <c r="B77" s="11"/>
      <c r="C77" s="11"/>
      <c r="D77" s="11"/>
      <c r="E77" s="22"/>
      <c r="F77" s="817" t="str">
        <f t="shared" si="5"/>
        <v xml:space="preserve"> </v>
      </c>
      <c r="G77" s="142" t="str">
        <f t="shared" si="4"/>
        <v xml:space="preserve"> </v>
      </c>
      <c r="J77" s="11"/>
    </row>
    <row r="78" spans="1:10" ht="15.75" x14ac:dyDescent="0.25">
      <c r="A78" s="11"/>
      <c r="B78" s="11"/>
      <c r="C78" s="11"/>
      <c r="D78" s="11"/>
      <c r="E78" s="22"/>
      <c r="F78" s="817" t="str">
        <f t="shared" si="5"/>
        <v xml:space="preserve"> </v>
      </c>
      <c r="G78" s="142" t="str">
        <f t="shared" si="4"/>
        <v xml:space="preserve"> </v>
      </c>
      <c r="J78" s="11"/>
    </row>
    <row r="79" spans="1:10" ht="15.75" x14ac:dyDescent="0.25">
      <c r="A79" s="11"/>
      <c r="B79" s="11"/>
      <c r="C79" s="11"/>
      <c r="D79" s="11"/>
      <c r="E79" s="22"/>
      <c r="F79" s="817" t="str">
        <f t="shared" si="5"/>
        <v xml:space="preserve"> </v>
      </c>
      <c r="G79" s="142" t="str">
        <f t="shared" si="4"/>
        <v xml:space="preserve"> </v>
      </c>
      <c r="J79" s="11"/>
    </row>
    <row r="80" spans="1:10" ht="15.75" x14ac:dyDescent="0.25">
      <c r="A80" s="11"/>
      <c r="B80" s="11"/>
      <c r="C80" s="11"/>
      <c r="D80" s="11"/>
      <c r="E80" s="22"/>
      <c r="F80" s="817" t="str">
        <f t="shared" si="5"/>
        <v xml:space="preserve"> </v>
      </c>
      <c r="G80" s="142" t="str">
        <f t="shared" si="4"/>
        <v xml:space="preserve"> </v>
      </c>
      <c r="J80" s="11"/>
    </row>
    <row r="81" spans="1:10" ht="15.75" x14ac:dyDescent="0.25">
      <c r="A81" s="11"/>
      <c r="B81" s="11"/>
      <c r="C81" s="11"/>
      <c r="D81" s="11"/>
      <c r="E81" s="22"/>
      <c r="F81" s="817" t="str">
        <f t="shared" si="5"/>
        <v xml:space="preserve"> </v>
      </c>
      <c r="G81" s="142" t="str">
        <f t="shared" si="4"/>
        <v xml:space="preserve"> </v>
      </c>
      <c r="J81" s="11"/>
    </row>
    <row r="82" spans="1:10" ht="15.75" x14ac:dyDescent="0.25">
      <c r="A82" s="11"/>
      <c r="B82" s="11"/>
      <c r="C82" s="11"/>
      <c r="D82" s="11"/>
      <c r="E82" s="22"/>
      <c r="F82" s="817" t="str">
        <f t="shared" si="5"/>
        <v xml:space="preserve"> </v>
      </c>
      <c r="G82" s="142" t="str">
        <f t="shared" si="4"/>
        <v xml:space="preserve"> </v>
      </c>
      <c r="J82" s="11"/>
    </row>
    <row r="83" spans="1:10" ht="15.75" x14ac:dyDescent="0.25">
      <c r="A83" s="11"/>
      <c r="B83" s="11"/>
      <c r="C83" s="11"/>
      <c r="D83" s="11"/>
      <c r="E83" s="22"/>
      <c r="F83" s="817" t="str">
        <f t="shared" si="5"/>
        <v xml:space="preserve"> </v>
      </c>
      <c r="G83" s="142" t="str">
        <f t="shared" si="4"/>
        <v xml:space="preserve"> </v>
      </c>
      <c r="J83" s="11"/>
    </row>
    <row r="84" spans="1:10" ht="15.75" x14ac:dyDescent="0.25">
      <c r="A84" s="11"/>
      <c r="B84" s="11"/>
      <c r="C84" s="11"/>
      <c r="D84" s="11"/>
      <c r="E84" s="22"/>
      <c r="F84" s="817" t="str">
        <f t="shared" si="5"/>
        <v xml:space="preserve"> </v>
      </c>
      <c r="G84" s="142" t="str">
        <f t="shared" si="4"/>
        <v xml:space="preserve"> </v>
      </c>
      <c r="J84" s="11"/>
    </row>
    <row r="85" spans="1:10" ht="15.75" x14ac:dyDescent="0.25">
      <c r="A85" s="11"/>
      <c r="B85" s="11"/>
      <c r="C85" s="11"/>
      <c r="D85" s="11"/>
      <c r="E85" s="22"/>
      <c r="F85" s="817" t="str">
        <f t="shared" si="5"/>
        <v xml:space="preserve"> </v>
      </c>
      <c r="G85" s="142" t="str">
        <f t="shared" si="4"/>
        <v xml:space="preserve"> </v>
      </c>
      <c r="J85" s="11"/>
    </row>
    <row r="86" spans="1:10" ht="15.75" x14ac:dyDescent="0.25">
      <c r="A86" s="11"/>
      <c r="B86" s="11"/>
      <c r="C86" s="11"/>
      <c r="D86" s="11"/>
      <c r="E86" s="22"/>
      <c r="F86" s="817" t="str">
        <f t="shared" si="5"/>
        <v xml:space="preserve"> </v>
      </c>
      <c r="G86" s="142" t="str">
        <f t="shared" si="4"/>
        <v xml:space="preserve"> </v>
      </c>
      <c r="J86" s="11"/>
    </row>
    <row r="87" spans="1:10" ht="15.75" x14ac:dyDescent="0.25">
      <c r="A87" s="11"/>
      <c r="B87" s="11"/>
      <c r="C87" s="11"/>
      <c r="D87" s="11"/>
      <c r="E87" s="22"/>
      <c r="F87" s="817" t="str">
        <f t="shared" si="5"/>
        <v xml:space="preserve"> </v>
      </c>
      <c r="G87" s="142" t="str">
        <f t="shared" si="4"/>
        <v xml:space="preserve"> </v>
      </c>
      <c r="J87" s="11"/>
    </row>
    <row r="88" spans="1:10" ht="15.75" x14ac:dyDescent="0.25">
      <c r="A88" s="11"/>
      <c r="B88" s="11"/>
      <c r="C88" s="11"/>
      <c r="D88" s="11"/>
      <c r="E88" s="22"/>
      <c r="F88" s="817" t="str">
        <f t="shared" si="5"/>
        <v xml:space="preserve"> </v>
      </c>
      <c r="G88" s="142" t="str">
        <f t="shared" si="4"/>
        <v xml:space="preserve"> </v>
      </c>
      <c r="J88" s="11"/>
    </row>
    <row r="89" spans="1:10" ht="15.75" x14ac:dyDescent="0.25">
      <c r="A89" s="11"/>
      <c r="B89" s="11"/>
      <c r="C89" s="11"/>
      <c r="D89" s="11"/>
      <c r="E89" s="22"/>
      <c r="F89" s="817" t="str">
        <f t="shared" si="5"/>
        <v xml:space="preserve"> </v>
      </c>
      <c r="G89" s="142" t="str">
        <f t="shared" si="4"/>
        <v xml:space="preserve"> </v>
      </c>
      <c r="J89" s="11"/>
    </row>
    <row r="90" spans="1:10" ht="15.75" x14ac:dyDescent="0.25">
      <c r="A90" s="11"/>
      <c r="B90" s="11"/>
      <c r="C90" s="11"/>
      <c r="D90" s="11"/>
      <c r="E90" s="22"/>
      <c r="F90" s="817" t="str">
        <f t="shared" si="5"/>
        <v xml:space="preserve"> </v>
      </c>
      <c r="G90" s="142" t="str">
        <f t="shared" si="4"/>
        <v xml:space="preserve"> </v>
      </c>
      <c r="J90" s="11"/>
    </row>
    <row r="91" spans="1:10" ht="15.75" x14ac:dyDescent="0.25">
      <c r="A91" s="11"/>
      <c r="B91" s="11"/>
      <c r="C91" s="11"/>
      <c r="D91" s="11"/>
      <c r="E91" s="22"/>
      <c r="F91" s="817" t="str">
        <f t="shared" si="5"/>
        <v xml:space="preserve"> </v>
      </c>
      <c r="G91" s="142" t="str">
        <f t="shared" si="4"/>
        <v xml:space="preserve"> </v>
      </c>
      <c r="J91" s="11"/>
    </row>
    <row r="92" spans="1:10" ht="15.75" x14ac:dyDescent="0.25">
      <c r="A92" s="11"/>
      <c r="B92" s="11"/>
      <c r="C92" s="11"/>
      <c r="D92" s="11"/>
      <c r="E92" s="22"/>
      <c r="F92" s="817" t="str">
        <f t="shared" si="5"/>
        <v xml:space="preserve"> </v>
      </c>
      <c r="G92" s="142" t="str">
        <f t="shared" si="4"/>
        <v xml:space="preserve"> </v>
      </c>
      <c r="J92" s="11"/>
    </row>
    <row r="93" spans="1:10" ht="15.75" x14ac:dyDescent="0.25">
      <c r="A93" s="11"/>
      <c r="B93" s="11"/>
      <c r="C93" s="11"/>
      <c r="D93" s="11"/>
      <c r="E93" s="22"/>
      <c r="F93" s="817" t="str">
        <f t="shared" si="5"/>
        <v xml:space="preserve"> </v>
      </c>
      <c r="G93" s="142" t="str">
        <f t="shared" si="4"/>
        <v xml:space="preserve"> </v>
      </c>
      <c r="J93" s="11"/>
    </row>
    <row r="94" spans="1:10" ht="15.75" x14ac:dyDescent="0.25">
      <c r="A94" s="11"/>
      <c r="B94" s="11"/>
      <c r="C94" s="11"/>
      <c r="D94" s="11"/>
      <c r="E94" s="22"/>
      <c r="F94" s="817" t="str">
        <f t="shared" si="5"/>
        <v xml:space="preserve"> </v>
      </c>
      <c r="G94" s="142" t="str">
        <f t="shared" si="4"/>
        <v xml:space="preserve"> </v>
      </c>
      <c r="J94" s="11"/>
    </row>
    <row r="95" spans="1:10" ht="15.75" x14ac:dyDescent="0.25">
      <c r="A95" s="11"/>
      <c r="B95" s="11"/>
      <c r="C95" s="11"/>
      <c r="D95" s="11"/>
      <c r="E95" s="22"/>
      <c r="F95" s="817" t="str">
        <f t="shared" si="5"/>
        <v xml:space="preserve"> </v>
      </c>
      <c r="G95" s="142" t="str">
        <f t="shared" si="4"/>
        <v xml:space="preserve"> </v>
      </c>
      <c r="J95" s="11"/>
    </row>
    <row r="96" spans="1:10" ht="15.75" x14ac:dyDescent="0.25">
      <c r="A96" s="11"/>
      <c r="B96" s="11"/>
      <c r="C96" s="11"/>
      <c r="D96" s="11"/>
      <c r="E96" s="22"/>
      <c r="F96" s="817" t="str">
        <f t="shared" si="5"/>
        <v xml:space="preserve"> </v>
      </c>
      <c r="G96" s="142" t="str">
        <f t="shared" si="4"/>
        <v xml:space="preserve"> </v>
      </c>
      <c r="J96" s="11"/>
    </row>
    <row r="97" spans="1:10" ht="15.75" x14ac:dyDescent="0.25">
      <c r="A97" s="11"/>
      <c r="B97" s="11"/>
      <c r="C97" s="11"/>
      <c r="D97" s="11"/>
      <c r="E97" s="22"/>
      <c r="F97" s="817" t="str">
        <f t="shared" si="5"/>
        <v xml:space="preserve"> </v>
      </c>
      <c r="G97" s="142" t="str">
        <f t="shared" si="4"/>
        <v xml:space="preserve"> </v>
      </c>
      <c r="J97" s="11"/>
    </row>
    <row r="98" spans="1:10" ht="15.75" x14ac:dyDescent="0.25">
      <c r="A98" s="11"/>
      <c r="B98" s="11"/>
      <c r="C98" s="11"/>
      <c r="D98" s="11"/>
      <c r="E98" s="22"/>
      <c r="F98" s="817" t="str">
        <f t="shared" si="5"/>
        <v xml:space="preserve"> </v>
      </c>
      <c r="G98" s="142" t="str">
        <f t="shared" si="4"/>
        <v xml:space="preserve"> </v>
      </c>
      <c r="J98" s="11"/>
    </row>
    <row r="99" spans="1:10" ht="15.75" x14ac:dyDescent="0.25">
      <c r="A99" s="11"/>
      <c r="B99" s="11"/>
      <c r="C99" s="11"/>
      <c r="D99" s="11"/>
      <c r="E99" s="22"/>
      <c r="F99" s="817" t="str">
        <f t="shared" si="5"/>
        <v xml:space="preserve"> </v>
      </c>
      <c r="G99" s="142" t="str">
        <f t="shared" si="4"/>
        <v xml:space="preserve"> </v>
      </c>
      <c r="J99" s="11"/>
    </row>
    <row r="100" spans="1:10" ht="15.75" x14ac:dyDescent="0.25">
      <c r="A100" s="11"/>
      <c r="B100" s="11"/>
      <c r="C100" s="11"/>
      <c r="D100" s="11"/>
      <c r="E100" s="22"/>
      <c r="F100" s="817" t="str">
        <f t="shared" si="5"/>
        <v xml:space="preserve"> </v>
      </c>
      <c r="G100" s="142" t="str">
        <f t="shared" si="4"/>
        <v xml:space="preserve"> </v>
      </c>
      <c r="J100" s="11"/>
    </row>
    <row r="101" spans="1:10" ht="15.75" x14ac:dyDescent="0.25">
      <c r="A101" s="11"/>
      <c r="B101" s="11"/>
      <c r="C101" s="11"/>
      <c r="D101" s="11"/>
      <c r="E101" s="22"/>
      <c r="F101" s="817" t="str">
        <f t="shared" si="5"/>
        <v xml:space="preserve"> </v>
      </c>
      <c r="G101" s="142" t="str">
        <f t="shared" si="4"/>
        <v xml:space="preserve"> </v>
      </c>
      <c r="J101" s="11"/>
    </row>
    <row r="102" spans="1:10" ht="15.75" x14ac:dyDescent="0.25">
      <c r="A102" s="11"/>
      <c r="B102" s="11"/>
      <c r="C102" s="11"/>
      <c r="D102" s="11"/>
      <c r="E102" s="22"/>
      <c r="F102" s="817" t="str">
        <f t="shared" si="5"/>
        <v xml:space="preserve"> </v>
      </c>
      <c r="G102" s="142" t="str">
        <f t="shared" si="4"/>
        <v xml:space="preserve"> </v>
      </c>
      <c r="J102" s="11"/>
    </row>
    <row r="103" spans="1:10" ht="15.75" x14ac:dyDescent="0.25">
      <c r="A103" s="11"/>
      <c r="B103" s="11"/>
      <c r="C103" s="11"/>
      <c r="D103" s="11"/>
      <c r="E103" s="22"/>
      <c r="F103" s="817" t="str">
        <f t="shared" si="5"/>
        <v xml:space="preserve"> </v>
      </c>
      <c r="G103" s="142" t="str">
        <f t="shared" si="4"/>
        <v xml:space="preserve"> </v>
      </c>
      <c r="J103" s="11"/>
    </row>
    <row r="104" spans="1:10" ht="15.75" x14ac:dyDescent="0.25">
      <c r="A104" s="11"/>
      <c r="B104" s="11"/>
      <c r="C104" s="11"/>
      <c r="D104" s="11"/>
      <c r="E104" s="22"/>
      <c r="F104" s="817" t="str">
        <f t="shared" si="5"/>
        <v xml:space="preserve"> </v>
      </c>
      <c r="G104" s="142" t="str">
        <f t="shared" si="4"/>
        <v xml:space="preserve"> </v>
      </c>
      <c r="J104" s="11"/>
    </row>
    <row r="105" spans="1:10" ht="15.75" x14ac:dyDescent="0.25">
      <c r="A105" s="11"/>
      <c r="B105" s="11"/>
      <c r="C105" s="11"/>
      <c r="D105" s="11"/>
      <c r="E105" s="22"/>
      <c r="F105" s="817" t="str">
        <f t="shared" si="5"/>
        <v xml:space="preserve"> </v>
      </c>
      <c r="G105" s="142" t="str">
        <f t="shared" si="4"/>
        <v xml:space="preserve"> </v>
      </c>
      <c r="J105" s="11"/>
    </row>
    <row r="106" spans="1:10" ht="15.75" x14ac:dyDescent="0.25">
      <c r="A106" s="11"/>
      <c r="B106" s="11"/>
      <c r="C106" s="11"/>
      <c r="D106" s="11"/>
      <c r="E106" s="22"/>
      <c r="F106" s="817" t="str">
        <f t="shared" si="5"/>
        <v xml:space="preserve"> </v>
      </c>
      <c r="G106" s="142" t="str">
        <f t="shared" si="4"/>
        <v xml:space="preserve"> </v>
      </c>
      <c r="J106" s="11"/>
    </row>
    <row r="107" spans="1:10" ht="15.75" x14ac:dyDescent="0.25">
      <c r="A107" s="11"/>
      <c r="B107" s="11"/>
      <c r="C107" s="11"/>
      <c r="D107" s="11"/>
      <c r="E107" s="22"/>
      <c r="F107" s="817" t="str">
        <f t="shared" si="5"/>
        <v xml:space="preserve"> </v>
      </c>
      <c r="G107" s="142" t="str">
        <f t="shared" si="4"/>
        <v xml:space="preserve"> </v>
      </c>
      <c r="J107" s="11"/>
    </row>
    <row r="108" spans="1:10" ht="15.75" x14ac:dyDescent="0.25">
      <c r="A108" s="11"/>
      <c r="B108" s="11"/>
      <c r="C108" s="11"/>
      <c r="D108" s="11"/>
      <c r="E108" s="22"/>
      <c r="F108" s="817" t="str">
        <f t="shared" si="5"/>
        <v xml:space="preserve"> </v>
      </c>
      <c r="G108" s="142" t="str">
        <f t="shared" si="4"/>
        <v xml:space="preserve"> </v>
      </c>
      <c r="J108" s="11"/>
    </row>
    <row r="109" spans="1:10" ht="15.75" x14ac:dyDescent="0.25">
      <c r="A109" s="11"/>
      <c r="B109" s="11"/>
      <c r="C109" s="11"/>
      <c r="D109" s="11"/>
      <c r="E109" s="22"/>
      <c r="F109" s="817" t="str">
        <f t="shared" si="5"/>
        <v xml:space="preserve"> </v>
      </c>
      <c r="G109" s="142" t="str">
        <f t="shared" si="4"/>
        <v xml:space="preserve"> </v>
      </c>
      <c r="J109" s="11"/>
    </row>
    <row r="110" spans="1:10" ht="15.75" x14ac:dyDescent="0.25">
      <c r="A110" s="11"/>
      <c r="B110" s="11"/>
      <c r="C110" s="11"/>
      <c r="D110" s="11"/>
      <c r="E110" s="22"/>
      <c r="F110" s="817" t="str">
        <f t="shared" si="5"/>
        <v xml:space="preserve"> </v>
      </c>
      <c r="G110" s="142" t="str">
        <f t="shared" si="4"/>
        <v xml:space="preserve"> </v>
      </c>
      <c r="J110" s="11"/>
    </row>
    <row r="111" spans="1:10" ht="15.75" x14ac:dyDescent="0.25">
      <c r="A111" s="11"/>
      <c r="B111" s="11"/>
      <c r="C111" s="11"/>
      <c r="D111" s="11"/>
      <c r="E111" s="22"/>
      <c r="F111" s="817" t="str">
        <f t="shared" si="5"/>
        <v xml:space="preserve"> </v>
      </c>
      <c r="G111" s="142" t="str">
        <f t="shared" si="4"/>
        <v xml:space="preserve"> </v>
      </c>
      <c r="J111" s="11"/>
    </row>
    <row r="112" spans="1:10" ht="15.75" x14ac:dyDescent="0.25">
      <c r="A112" s="11"/>
      <c r="B112" s="11"/>
      <c r="C112" s="11"/>
      <c r="D112" s="11"/>
      <c r="E112" s="22"/>
      <c r="F112" s="817" t="str">
        <f t="shared" si="5"/>
        <v xml:space="preserve"> </v>
      </c>
      <c r="G112" s="142" t="str">
        <f t="shared" si="4"/>
        <v xml:space="preserve"> </v>
      </c>
      <c r="J112" s="11"/>
    </row>
    <row r="113" spans="1:10" ht="15.75" x14ac:dyDescent="0.25">
      <c r="A113" s="11"/>
      <c r="B113" s="11"/>
      <c r="C113" s="11"/>
      <c r="D113" s="11"/>
      <c r="E113" s="22"/>
      <c r="F113" s="817" t="str">
        <f t="shared" si="5"/>
        <v xml:space="preserve"> </v>
      </c>
      <c r="G113" s="142" t="str">
        <f t="shared" si="4"/>
        <v xml:space="preserve"> </v>
      </c>
      <c r="J113" s="11"/>
    </row>
    <row r="114" spans="1:10" ht="15.75" x14ac:dyDescent="0.25">
      <c r="A114" s="11"/>
      <c r="B114" s="11"/>
      <c r="C114" s="11"/>
      <c r="D114" s="11"/>
      <c r="E114" s="22"/>
      <c r="F114" s="817" t="str">
        <f t="shared" si="5"/>
        <v xml:space="preserve"> </v>
      </c>
      <c r="G114" s="142" t="str">
        <f t="shared" si="4"/>
        <v xml:space="preserve"> </v>
      </c>
      <c r="J114" s="11"/>
    </row>
    <row r="115" spans="1:10" ht="15.75" x14ac:dyDescent="0.25">
      <c r="A115" s="11"/>
      <c r="B115" s="11"/>
      <c r="C115" s="11"/>
      <c r="D115" s="11"/>
      <c r="E115" s="22"/>
      <c r="F115" s="817" t="str">
        <f t="shared" si="5"/>
        <v xml:space="preserve"> </v>
      </c>
      <c r="G115" s="142" t="str">
        <f t="shared" si="4"/>
        <v xml:space="preserve"> </v>
      </c>
      <c r="J115" s="11"/>
    </row>
    <row r="116" spans="1:10" ht="15.75" x14ac:dyDescent="0.25">
      <c r="A116" s="11"/>
      <c r="B116" s="11"/>
      <c r="C116" s="11"/>
      <c r="D116" s="11"/>
      <c r="E116" s="22"/>
      <c r="F116" s="817" t="str">
        <f t="shared" si="5"/>
        <v xml:space="preserve"> </v>
      </c>
      <c r="G116" s="142" t="str">
        <f t="shared" si="4"/>
        <v xml:space="preserve"> </v>
      </c>
      <c r="J116" s="11"/>
    </row>
    <row r="117" spans="1:10" ht="15.75" x14ac:dyDescent="0.25">
      <c r="A117" s="11"/>
      <c r="B117" s="11"/>
      <c r="C117" s="11"/>
      <c r="D117" s="11"/>
      <c r="E117" s="22"/>
      <c r="F117" s="817" t="str">
        <f t="shared" si="5"/>
        <v xml:space="preserve"> </v>
      </c>
      <c r="G117" s="142" t="str">
        <f t="shared" si="4"/>
        <v xml:space="preserve"> </v>
      </c>
      <c r="J117" s="11"/>
    </row>
    <row r="118" spans="1:10" ht="15.75" x14ac:dyDescent="0.25">
      <c r="A118" s="11"/>
      <c r="B118" s="11"/>
      <c r="C118" s="11"/>
      <c r="D118" s="11"/>
      <c r="E118" s="22"/>
      <c r="F118" s="817" t="str">
        <f t="shared" si="5"/>
        <v xml:space="preserve"> </v>
      </c>
      <c r="G118" s="142" t="str">
        <f t="shared" si="4"/>
        <v xml:space="preserve"> </v>
      </c>
      <c r="J118" s="11"/>
    </row>
    <row r="119" spans="1:10" ht="15.75" x14ac:dyDescent="0.25">
      <c r="A119" s="11"/>
      <c r="B119" s="11"/>
      <c r="C119" s="11"/>
      <c r="D119" s="11"/>
      <c r="E119" s="22"/>
      <c r="F119" s="817" t="str">
        <f t="shared" si="5"/>
        <v xml:space="preserve"> </v>
      </c>
      <c r="G119" s="142" t="str">
        <f t="shared" si="4"/>
        <v xml:space="preserve"> </v>
      </c>
      <c r="J119" s="11"/>
    </row>
    <row r="120" spans="1:10" ht="15.75" x14ac:dyDescent="0.25">
      <c r="A120" s="11"/>
      <c r="B120" s="11"/>
      <c r="C120" s="11"/>
      <c r="D120" s="11"/>
      <c r="E120" s="22"/>
      <c r="F120" s="817" t="str">
        <f t="shared" si="5"/>
        <v xml:space="preserve"> </v>
      </c>
      <c r="G120" s="142" t="str">
        <f t="shared" si="4"/>
        <v xml:space="preserve"> </v>
      </c>
      <c r="J120" s="11"/>
    </row>
    <row r="121" spans="1:10" ht="15.75" x14ac:dyDescent="0.25">
      <c r="A121" s="11"/>
      <c r="B121" s="11"/>
      <c r="C121" s="11"/>
      <c r="D121" s="11"/>
      <c r="E121" s="22"/>
      <c r="F121" s="817" t="str">
        <f t="shared" si="5"/>
        <v xml:space="preserve"> </v>
      </c>
      <c r="G121" s="142" t="str">
        <f t="shared" si="4"/>
        <v xml:space="preserve"> </v>
      </c>
      <c r="J121" s="11"/>
    </row>
    <row r="122" spans="1:10" ht="15.75" x14ac:dyDescent="0.25">
      <c r="A122" s="11"/>
      <c r="B122" s="11"/>
      <c r="C122" s="11"/>
      <c r="D122" s="11"/>
      <c r="E122" s="22"/>
      <c r="F122" s="817" t="str">
        <f t="shared" si="5"/>
        <v xml:space="preserve"> </v>
      </c>
      <c r="G122" s="142" t="str">
        <f t="shared" si="4"/>
        <v xml:space="preserve"> </v>
      </c>
      <c r="J122" s="11"/>
    </row>
    <row r="123" spans="1:10" ht="15.75" x14ac:dyDescent="0.25">
      <c r="A123" s="11"/>
      <c r="B123" s="11"/>
      <c r="C123" s="11"/>
      <c r="D123" s="11"/>
      <c r="E123" s="22"/>
      <c r="F123" s="817" t="str">
        <f t="shared" si="5"/>
        <v xml:space="preserve"> </v>
      </c>
      <c r="G123" s="142" t="str">
        <f t="shared" si="4"/>
        <v xml:space="preserve"> </v>
      </c>
      <c r="J123" s="11"/>
    </row>
    <row r="124" spans="1:10" ht="15.75" x14ac:dyDescent="0.25">
      <c r="A124" s="11"/>
      <c r="B124" s="11"/>
      <c r="C124" s="11"/>
      <c r="D124" s="11"/>
      <c r="E124" s="22"/>
      <c r="F124" s="817" t="str">
        <f t="shared" si="5"/>
        <v xml:space="preserve"> </v>
      </c>
      <c r="G124" s="142" t="str">
        <f t="shared" si="4"/>
        <v xml:space="preserve"> </v>
      </c>
      <c r="J124" s="11"/>
    </row>
    <row r="125" spans="1:10" ht="15.75" x14ac:dyDescent="0.25">
      <c r="A125" s="11"/>
      <c r="B125" s="11"/>
      <c r="C125" s="11"/>
      <c r="D125" s="11"/>
      <c r="E125" s="22"/>
      <c r="F125" s="817" t="str">
        <f t="shared" si="5"/>
        <v xml:space="preserve"> </v>
      </c>
      <c r="G125" s="142" t="str">
        <f t="shared" si="4"/>
        <v xml:space="preserve"> </v>
      </c>
      <c r="J125" s="11"/>
    </row>
    <row r="126" spans="1:10" ht="15.75" x14ac:dyDescent="0.25">
      <c r="A126" s="11"/>
      <c r="B126" s="11"/>
      <c r="C126" s="11"/>
      <c r="D126" s="11"/>
      <c r="E126" s="22"/>
      <c r="F126" s="817" t="str">
        <f t="shared" si="5"/>
        <v xml:space="preserve"> </v>
      </c>
      <c r="G126" s="142" t="str">
        <f t="shared" si="4"/>
        <v xml:space="preserve"> </v>
      </c>
      <c r="J126" s="11"/>
    </row>
    <row r="127" spans="1:10" ht="15.75" x14ac:dyDescent="0.25">
      <c r="A127" s="11"/>
      <c r="B127" s="11"/>
      <c r="C127" s="11"/>
      <c r="D127" s="11"/>
      <c r="E127" s="22"/>
      <c r="F127" s="817" t="str">
        <f t="shared" si="5"/>
        <v xml:space="preserve"> </v>
      </c>
      <c r="G127" s="142" t="str">
        <f t="shared" si="4"/>
        <v xml:space="preserve"> </v>
      </c>
      <c r="J127" s="11"/>
    </row>
    <row r="128" spans="1:10" ht="15.75" x14ac:dyDescent="0.25">
      <c r="A128" s="11"/>
      <c r="B128" s="11"/>
      <c r="C128" s="11"/>
      <c r="D128" s="11"/>
      <c r="E128" s="22"/>
      <c r="F128" s="817" t="str">
        <f t="shared" si="5"/>
        <v xml:space="preserve"> </v>
      </c>
      <c r="G128" s="142" t="str">
        <f t="shared" si="4"/>
        <v xml:space="preserve"> </v>
      </c>
      <c r="J128" s="11"/>
    </row>
    <row r="129" spans="1:10" ht="15.75" x14ac:dyDescent="0.25">
      <c r="A129" s="11"/>
      <c r="B129" s="11"/>
      <c r="C129" s="11"/>
      <c r="D129" s="11"/>
      <c r="E129" s="22"/>
      <c r="F129" s="817" t="str">
        <f t="shared" si="5"/>
        <v xml:space="preserve"> </v>
      </c>
      <c r="G129" s="142" t="str">
        <f t="shared" si="4"/>
        <v xml:space="preserve"> </v>
      </c>
      <c r="J129" s="11"/>
    </row>
    <row r="130" spans="1:10" ht="15.75" x14ac:dyDescent="0.25">
      <c r="A130" s="11"/>
      <c r="B130" s="11"/>
      <c r="C130" s="11"/>
      <c r="D130" s="11"/>
      <c r="E130" s="22"/>
      <c r="F130" s="817" t="str">
        <f t="shared" si="5"/>
        <v xml:space="preserve"> </v>
      </c>
      <c r="G130" s="142" t="str">
        <f t="shared" si="4"/>
        <v xml:space="preserve"> </v>
      </c>
      <c r="J130" s="11"/>
    </row>
    <row r="131" spans="1:10" ht="15.75" x14ac:dyDescent="0.25">
      <c r="A131" s="11"/>
      <c r="B131" s="11"/>
      <c r="C131" s="11"/>
      <c r="D131" s="11"/>
      <c r="E131" s="22"/>
      <c r="F131" s="817" t="str">
        <f t="shared" si="5"/>
        <v xml:space="preserve"> </v>
      </c>
      <c r="G131" s="142" t="str">
        <f t="shared" si="4"/>
        <v xml:space="preserve"> </v>
      </c>
      <c r="J131" s="11"/>
    </row>
    <row r="132" spans="1:10" ht="15.75" x14ac:dyDescent="0.25">
      <c r="A132" s="11"/>
      <c r="B132" s="11"/>
      <c r="C132" s="11"/>
      <c r="D132" s="11"/>
      <c r="E132" s="22"/>
      <c r="F132" s="817" t="str">
        <f t="shared" si="5"/>
        <v xml:space="preserve"> </v>
      </c>
      <c r="G132" s="142" t="str">
        <f t="shared" si="4"/>
        <v xml:space="preserve"> </v>
      </c>
      <c r="J132" s="11"/>
    </row>
    <row r="133" spans="1:10" ht="15.75" x14ac:dyDescent="0.25">
      <c r="A133" s="11"/>
      <c r="B133" s="11"/>
      <c r="C133" s="11"/>
      <c r="D133" s="11"/>
      <c r="E133" s="22"/>
      <c r="F133" s="817" t="str">
        <f t="shared" si="5"/>
        <v xml:space="preserve"> </v>
      </c>
      <c r="G133" s="142" t="str">
        <f t="shared" si="4"/>
        <v xml:space="preserve"> </v>
      </c>
      <c r="J133" s="11"/>
    </row>
    <row r="134" spans="1:10" ht="15.75" x14ac:dyDescent="0.25">
      <c r="A134" s="11"/>
      <c r="B134" s="11"/>
      <c r="C134" s="11"/>
      <c r="D134" s="11"/>
      <c r="E134" s="22"/>
      <c r="F134" s="817" t="str">
        <f t="shared" si="5"/>
        <v xml:space="preserve"> </v>
      </c>
      <c r="G134" s="142" t="str">
        <f t="shared" si="4"/>
        <v xml:space="preserve"> </v>
      </c>
      <c r="J134" s="11"/>
    </row>
    <row r="135" spans="1:10" ht="15.75" x14ac:dyDescent="0.25">
      <c r="A135" s="11"/>
      <c r="B135" s="11"/>
      <c r="C135" s="11"/>
      <c r="D135" s="11"/>
      <c r="E135" s="22"/>
      <c r="F135" s="817" t="str">
        <f t="shared" si="5"/>
        <v xml:space="preserve"> </v>
      </c>
      <c r="G135" s="142" t="str">
        <f t="shared" si="4"/>
        <v xml:space="preserve"> </v>
      </c>
      <c r="J135" s="11"/>
    </row>
    <row r="136" spans="1:10" ht="15.75" x14ac:dyDescent="0.25">
      <c r="A136" s="11"/>
      <c r="B136" s="11"/>
      <c r="C136" s="11"/>
      <c r="D136" s="11"/>
      <c r="E136" s="22"/>
      <c r="F136" s="817" t="str">
        <f t="shared" si="5"/>
        <v xml:space="preserve"> </v>
      </c>
      <c r="G136" s="142" t="str">
        <f t="shared" si="4"/>
        <v xml:space="preserve"> </v>
      </c>
      <c r="J136" s="11"/>
    </row>
    <row r="137" spans="1:10" ht="15.75" x14ac:dyDescent="0.25">
      <c r="A137" s="11"/>
      <c r="B137" s="11"/>
      <c r="C137" s="11"/>
      <c r="D137" s="11"/>
      <c r="E137" s="22"/>
      <c r="F137" s="817" t="str">
        <f t="shared" si="5"/>
        <v xml:space="preserve"> </v>
      </c>
      <c r="G137" s="142" t="str">
        <f t="shared" ref="G137:G200" si="6">IFERROR(E137/D137%," ")</f>
        <v xml:space="preserve"> </v>
      </c>
      <c r="J137" s="11"/>
    </row>
    <row r="138" spans="1:10" ht="15.75" x14ac:dyDescent="0.25">
      <c r="A138" s="11"/>
      <c r="B138" s="11"/>
      <c r="C138" s="11"/>
      <c r="D138" s="11"/>
      <c r="E138" s="22"/>
      <c r="F138" s="817" t="str">
        <f t="shared" si="5"/>
        <v xml:space="preserve"> </v>
      </c>
      <c r="G138" s="142" t="str">
        <f t="shared" si="6"/>
        <v xml:space="preserve"> </v>
      </c>
      <c r="J138" s="11"/>
    </row>
    <row r="139" spans="1:10" ht="15.75" x14ac:dyDescent="0.25">
      <c r="A139" s="11"/>
      <c r="B139" s="11"/>
      <c r="C139" s="11"/>
      <c r="D139" s="11"/>
      <c r="E139" s="22"/>
      <c r="F139" s="817" t="str">
        <f t="shared" ref="F139:F202" si="7">IF(E139-D139=0," ",E139-D139)</f>
        <v xml:space="preserve"> </v>
      </c>
      <c r="G139" s="142" t="str">
        <f t="shared" si="6"/>
        <v xml:space="preserve"> </v>
      </c>
      <c r="J139" s="11"/>
    </row>
    <row r="140" spans="1:10" ht="15.75" x14ac:dyDescent="0.25">
      <c r="A140" s="11"/>
      <c r="B140" s="11"/>
      <c r="C140" s="11"/>
      <c r="D140" s="11"/>
      <c r="E140" s="22"/>
      <c r="F140" s="817" t="str">
        <f t="shared" si="7"/>
        <v xml:space="preserve"> </v>
      </c>
      <c r="G140" s="142" t="str">
        <f t="shared" si="6"/>
        <v xml:space="preserve"> </v>
      </c>
      <c r="J140" s="11"/>
    </row>
    <row r="141" spans="1:10" ht="15.75" x14ac:dyDescent="0.25">
      <c r="A141" s="11"/>
      <c r="B141" s="11"/>
      <c r="C141" s="11"/>
      <c r="D141" s="11"/>
      <c r="E141" s="22"/>
      <c r="F141" s="817" t="str">
        <f t="shared" si="7"/>
        <v xml:space="preserve"> </v>
      </c>
      <c r="G141" s="142" t="str">
        <f t="shared" si="6"/>
        <v xml:space="preserve"> </v>
      </c>
      <c r="J141" s="11"/>
    </row>
    <row r="142" spans="1:10" ht="15.75" x14ac:dyDescent="0.25">
      <c r="A142" s="11"/>
      <c r="B142" s="11"/>
      <c r="C142" s="11"/>
      <c r="D142" s="11"/>
      <c r="E142" s="22"/>
      <c r="F142" s="817" t="str">
        <f t="shared" si="7"/>
        <v xml:space="preserve"> </v>
      </c>
      <c r="G142" s="142" t="str">
        <f t="shared" si="6"/>
        <v xml:space="preserve"> </v>
      </c>
      <c r="J142" s="11"/>
    </row>
    <row r="143" spans="1:10" ht="15.75" x14ac:dyDescent="0.25">
      <c r="A143" s="11"/>
      <c r="B143" s="11"/>
      <c r="C143" s="11"/>
      <c r="D143" s="11"/>
      <c r="E143" s="22"/>
      <c r="F143" s="817" t="str">
        <f t="shared" si="7"/>
        <v xml:space="preserve"> </v>
      </c>
      <c r="G143" s="142" t="str">
        <f t="shared" si="6"/>
        <v xml:space="preserve"> </v>
      </c>
      <c r="J143" s="11"/>
    </row>
    <row r="144" spans="1:10" ht="15.75" x14ac:dyDescent="0.25">
      <c r="A144" s="11"/>
      <c r="B144" s="11"/>
      <c r="C144" s="11"/>
      <c r="D144" s="11"/>
      <c r="E144" s="22"/>
      <c r="F144" s="817" t="str">
        <f t="shared" si="7"/>
        <v xml:space="preserve"> </v>
      </c>
      <c r="G144" s="142" t="str">
        <f t="shared" si="6"/>
        <v xml:space="preserve"> </v>
      </c>
      <c r="J144" s="11"/>
    </row>
    <row r="145" spans="1:10" ht="15.75" x14ac:dyDescent="0.25">
      <c r="A145" s="11"/>
      <c r="B145" s="11"/>
      <c r="C145" s="11"/>
      <c r="D145" s="11"/>
      <c r="E145" s="22"/>
      <c r="F145" s="817" t="str">
        <f t="shared" si="7"/>
        <v xml:space="preserve"> </v>
      </c>
      <c r="G145" s="142" t="str">
        <f t="shared" si="6"/>
        <v xml:space="preserve"> </v>
      </c>
      <c r="J145" s="11"/>
    </row>
    <row r="146" spans="1:10" ht="15.75" x14ac:dyDescent="0.25">
      <c r="A146" s="11"/>
      <c r="B146" s="11"/>
      <c r="C146" s="11"/>
      <c r="D146" s="11"/>
      <c r="E146" s="22"/>
      <c r="F146" s="817" t="str">
        <f t="shared" si="7"/>
        <v xml:space="preserve"> </v>
      </c>
      <c r="G146" s="142" t="str">
        <f t="shared" si="6"/>
        <v xml:space="preserve"> </v>
      </c>
      <c r="J146" s="11"/>
    </row>
    <row r="147" spans="1:10" ht="15.75" x14ac:dyDescent="0.25">
      <c r="A147" s="11"/>
      <c r="B147" s="11"/>
      <c r="C147" s="11"/>
      <c r="D147" s="11"/>
      <c r="E147" s="22"/>
      <c r="F147" s="817" t="str">
        <f t="shared" si="7"/>
        <v xml:space="preserve"> </v>
      </c>
      <c r="G147" s="142" t="str">
        <f t="shared" si="6"/>
        <v xml:space="preserve"> </v>
      </c>
      <c r="J147" s="11"/>
    </row>
    <row r="148" spans="1:10" ht="15.75" x14ac:dyDescent="0.25">
      <c r="A148" s="11"/>
      <c r="B148" s="11"/>
      <c r="C148" s="11"/>
      <c r="D148" s="11"/>
      <c r="E148" s="22"/>
      <c r="F148" s="817" t="str">
        <f t="shared" si="7"/>
        <v xml:space="preserve"> </v>
      </c>
      <c r="G148" s="142" t="str">
        <f t="shared" si="6"/>
        <v xml:space="preserve"> </v>
      </c>
      <c r="J148" s="11"/>
    </row>
    <row r="149" spans="1:10" ht="15.75" x14ac:dyDescent="0.25">
      <c r="A149" s="11"/>
      <c r="B149" s="11"/>
      <c r="C149" s="11"/>
      <c r="D149" s="11"/>
      <c r="E149" s="22"/>
      <c r="F149" s="817" t="str">
        <f t="shared" si="7"/>
        <v xml:space="preserve"> </v>
      </c>
      <c r="G149" s="142" t="str">
        <f t="shared" si="6"/>
        <v xml:space="preserve"> </v>
      </c>
      <c r="J149" s="11"/>
    </row>
    <row r="150" spans="1:10" ht="15.75" x14ac:dyDescent="0.25">
      <c r="A150" s="11"/>
      <c r="B150" s="11"/>
      <c r="C150" s="11"/>
      <c r="D150" s="11"/>
      <c r="E150" s="22"/>
      <c r="F150" s="817" t="str">
        <f t="shared" si="7"/>
        <v xml:space="preserve"> </v>
      </c>
      <c r="G150" s="142" t="str">
        <f t="shared" si="6"/>
        <v xml:space="preserve"> </v>
      </c>
      <c r="J150" s="11"/>
    </row>
    <row r="151" spans="1:10" ht="15.75" x14ac:dyDescent="0.25">
      <c r="A151" s="11"/>
      <c r="B151" s="11"/>
      <c r="C151" s="11"/>
      <c r="D151" s="11"/>
      <c r="E151" s="22"/>
      <c r="F151" s="817" t="str">
        <f t="shared" si="7"/>
        <v xml:space="preserve"> </v>
      </c>
      <c r="G151" s="142" t="str">
        <f t="shared" si="6"/>
        <v xml:space="preserve"> </v>
      </c>
      <c r="J151" s="11"/>
    </row>
    <row r="152" spans="1:10" ht="15.75" x14ac:dyDescent="0.25">
      <c r="A152" s="11"/>
      <c r="B152" s="11"/>
      <c r="C152" s="11"/>
      <c r="D152" s="11"/>
      <c r="E152" s="22"/>
      <c r="F152" s="817" t="str">
        <f t="shared" si="7"/>
        <v xml:space="preserve"> </v>
      </c>
      <c r="G152" s="142" t="str">
        <f t="shared" si="6"/>
        <v xml:space="preserve"> </v>
      </c>
      <c r="J152" s="11"/>
    </row>
    <row r="153" spans="1:10" ht="15.75" x14ac:dyDescent="0.25">
      <c r="A153" s="11"/>
      <c r="B153" s="11"/>
      <c r="C153" s="11"/>
      <c r="D153" s="11"/>
      <c r="E153" s="22"/>
      <c r="F153" s="817" t="str">
        <f t="shared" si="7"/>
        <v xml:space="preserve"> </v>
      </c>
      <c r="G153" s="142" t="str">
        <f t="shared" si="6"/>
        <v xml:space="preserve"> </v>
      </c>
      <c r="J153" s="11"/>
    </row>
    <row r="154" spans="1:10" ht="15.75" x14ac:dyDescent="0.25">
      <c r="A154" s="11"/>
      <c r="B154" s="11"/>
      <c r="C154" s="11"/>
      <c r="D154" s="11"/>
      <c r="E154" s="22"/>
      <c r="F154" s="817" t="str">
        <f t="shared" si="7"/>
        <v xml:space="preserve"> </v>
      </c>
      <c r="G154" s="142" t="str">
        <f t="shared" si="6"/>
        <v xml:space="preserve"> </v>
      </c>
      <c r="J154" s="11"/>
    </row>
    <row r="155" spans="1:10" ht="15.75" x14ac:dyDescent="0.25">
      <c r="A155" s="11"/>
      <c r="B155" s="11"/>
      <c r="C155" s="11"/>
      <c r="D155" s="11"/>
      <c r="E155" s="22"/>
      <c r="F155" s="817" t="str">
        <f t="shared" si="7"/>
        <v xml:space="preserve"> </v>
      </c>
      <c r="G155" s="142" t="str">
        <f t="shared" si="6"/>
        <v xml:space="preserve"> </v>
      </c>
      <c r="J155" s="11"/>
    </row>
    <row r="156" spans="1:10" ht="15.75" x14ac:dyDescent="0.25">
      <c r="A156" s="11"/>
      <c r="B156" s="11"/>
      <c r="C156" s="11"/>
      <c r="D156" s="11"/>
      <c r="E156" s="22"/>
      <c r="F156" s="817" t="str">
        <f t="shared" si="7"/>
        <v xml:space="preserve"> </v>
      </c>
      <c r="G156" s="142" t="str">
        <f t="shared" si="6"/>
        <v xml:space="preserve"> </v>
      </c>
      <c r="J156" s="11"/>
    </row>
    <row r="157" spans="1:10" ht="15.75" x14ac:dyDescent="0.25">
      <c r="A157" s="11"/>
      <c r="B157" s="11"/>
      <c r="C157" s="11"/>
      <c r="D157" s="11"/>
      <c r="E157" s="22"/>
      <c r="F157" s="817" t="str">
        <f t="shared" si="7"/>
        <v xml:space="preserve"> </v>
      </c>
      <c r="G157" s="142" t="str">
        <f t="shared" si="6"/>
        <v xml:space="preserve"> </v>
      </c>
      <c r="J157" s="11"/>
    </row>
    <row r="158" spans="1:10" ht="15.75" x14ac:dyDescent="0.25">
      <c r="A158" s="11"/>
      <c r="B158" s="11"/>
      <c r="C158" s="11"/>
      <c r="D158" s="11"/>
      <c r="E158" s="22"/>
      <c r="F158" s="817" t="str">
        <f t="shared" si="7"/>
        <v xml:space="preserve"> </v>
      </c>
      <c r="G158" s="142" t="str">
        <f t="shared" si="6"/>
        <v xml:space="preserve"> </v>
      </c>
      <c r="J158" s="11"/>
    </row>
    <row r="159" spans="1:10" ht="15.75" x14ac:dyDescent="0.25">
      <c r="A159" s="11"/>
      <c r="B159" s="11"/>
      <c r="C159" s="11"/>
      <c r="D159" s="11"/>
      <c r="E159" s="22"/>
      <c r="F159" s="817" t="str">
        <f t="shared" si="7"/>
        <v xml:space="preserve"> </v>
      </c>
      <c r="G159" s="142" t="str">
        <f t="shared" si="6"/>
        <v xml:space="preserve"> </v>
      </c>
      <c r="J159" s="11"/>
    </row>
    <row r="160" spans="1:10" ht="15.75" x14ac:dyDescent="0.25">
      <c r="A160" s="11"/>
      <c r="B160" s="11"/>
      <c r="C160" s="11"/>
      <c r="D160" s="11"/>
      <c r="E160" s="22"/>
      <c r="F160" s="817" t="str">
        <f t="shared" si="7"/>
        <v xml:space="preserve"> </v>
      </c>
      <c r="G160" s="142" t="str">
        <f t="shared" si="6"/>
        <v xml:space="preserve"> </v>
      </c>
      <c r="J160" s="11"/>
    </row>
    <row r="161" spans="1:10" ht="15.75" x14ac:dyDescent="0.25">
      <c r="A161" s="11"/>
      <c r="B161" s="11"/>
      <c r="C161" s="11"/>
      <c r="D161" s="11"/>
      <c r="E161" s="22"/>
      <c r="F161" s="817" t="str">
        <f t="shared" si="7"/>
        <v xml:space="preserve"> </v>
      </c>
      <c r="G161" s="142" t="str">
        <f t="shared" si="6"/>
        <v xml:space="preserve"> </v>
      </c>
      <c r="J161" s="11"/>
    </row>
    <row r="162" spans="1:10" ht="15.75" x14ac:dyDescent="0.25">
      <c r="A162" s="11"/>
      <c r="B162" s="11"/>
      <c r="C162" s="11"/>
      <c r="D162" s="11"/>
      <c r="E162" s="22"/>
      <c r="F162" s="817" t="str">
        <f t="shared" si="7"/>
        <v xml:space="preserve"> </v>
      </c>
      <c r="G162" s="142" t="str">
        <f t="shared" si="6"/>
        <v xml:space="preserve"> </v>
      </c>
      <c r="J162" s="11"/>
    </row>
    <row r="163" spans="1:10" ht="15.75" x14ac:dyDescent="0.25">
      <c r="A163" s="11"/>
      <c r="B163" s="11"/>
      <c r="C163" s="11"/>
      <c r="D163" s="11"/>
      <c r="E163" s="22"/>
      <c r="F163" s="817" t="str">
        <f t="shared" si="7"/>
        <v xml:space="preserve"> </v>
      </c>
      <c r="G163" s="142" t="str">
        <f t="shared" si="6"/>
        <v xml:space="preserve"> </v>
      </c>
      <c r="J163" s="11"/>
    </row>
    <row r="164" spans="1:10" ht="15.75" x14ac:dyDescent="0.25">
      <c r="A164" s="11"/>
      <c r="B164" s="11"/>
      <c r="C164" s="11"/>
      <c r="D164" s="11"/>
      <c r="E164" s="22"/>
      <c r="F164" s="817" t="str">
        <f t="shared" si="7"/>
        <v xml:space="preserve"> </v>
      </c>
      <c r="G164" s="142" t="str">
        <f t="shared" si="6"/>
        <v xml:space="preserve"> </v>
      </c>
      <c r="J164" s="11"/>
    </row>
    <row r="165" spans="1:10" ht="15.75" x14ac:dyDescent="0.25">
      <c r="A165" s="11"/>
      <c r="B165" s="11"/>
      <c r="C165" s="11"/>
      <c r="D165" s="11"/>
      <c r="E165" s="22"/>
      <c r="F165" s="817" t="str">
        <f t="shared" si="7"/>
        <v xml:space="preserve"> </v>
      </c>
      <c r="G165" s="142" t="str">
        <f t="shared" si="6"/>
        <v xml:space="preserve"> </v>
      </c>
      <c r="J165" s="11"/>
    </row>
    <row r="166" spans="1:10" ht="15.75" x14ac:dyDescent="0.25">
      <c r="A166" s="11"/>
      <c r="B166" s="11"/>
      <c r="C166" s="11"/>
      <c r="D166" s="11"/>
      <c r="E166" s="22"/>
      <c r="F166" s="817" t="str">
        <f t="shared" si="7"/>
        <v xml:space="preserve"> </v>
      </c>
      <c r="G166" s="142" t="str">
        <f t="shared" si="6"/>
        <v xml:space="preserve"> </v>
      </c>
      <c r="J166" s="11"/>
    </row>
    <row r="167" spans="1:10" ht="15.75" x14ac:dyDescent="0.25">
      <c r="A167" s="11"/>
      <c r="B167" s="11"/>
      <c r="C167" s="11"/>
      <c r="D167" s="11"/>
      <c r="E167" s="22"/>
      <c r="F167" s="817" t="str">
        <f t="shared" si="7"/>
        <v xml:space="preserve"> </v>
      </c>
      <c r="G167" s="142" t="str">
        <f t="shared" si="6"/>
        <v xml:space="preserve"> </v>
      </c>
      <c r="J167" s="11"/>
    </row>
    <row r="168" spans="1:10" ht="15.75" x14ac:dyDescent="0.25">
      <c r="A168" s="11"/>
      <c r="B168" s="11"/>
      <c r="C168" s="11"/>
      <c r="D168" s="11"/>
      <c r="E168" s="22"/>
      <c r="F168" s="817" t="str">
        <f t="shared" si="7"/>
        <v xml:space="preserve"> </v>
      </c>
      <c r="G168" s="142" t="str">
        <f t="shared" si="6"/>
        <v xml:space="preserve"> </v>
      </c>
      <c r="J168" s="11"/>
    </row>
    <row r="169" spans="1:10" ht="15.75" x14ac:dyDescent="0.25">
      <c r="A169" s="11"/>
      <c r="B169" s="11"/>
      <c r="C169" s="11"/>
      <c r="D169" s="11"/>
      <c r="E169" s="22"/>
      <c r="F169" s="817" t="str">
        <f t="shared" si="7"/>
        <v xml:space="preserve"> </v>
      </c>
      <c r="G169" s="142" t="str">
        <f t="shared" si="6"/>
        <v xml:space="preserve"> </v>
      </c>
      <c r="J169" s="11"/>
    </row>
    <row r="170" spans="1:10" ht="15.75" x14ac:dyDescent="0.25">
      <c r="A170" s="11"/>
      <c r="B170" s="11"/>
      <c r="C170" s="11"/>
      <c r="D170" s="11"/>
      <c r="E170" s="22"/>
      <c r="F170" s="817" t="str">
        <f t="shared" si="7"/>
        <v xml:space="preserve"> </v>
      </c>
      <c r="G170" s="142" t="str">
        <f t="shared" si="6"/>
        <v xml:space="preserve"> </v>
      </c>
      <c r="J170" s="11"/>
    </row>
    <row r="171" spans="1:10" ht="15.75" x14ac:dyDescent="0.25">
      <c r="A171" s="11"/>
      <c r="B171" s="11"/>
      <c r="C171" s="11"/>
      <c r="D171" s="11"/>
      <c r="E171" s="22"/>
      <c r="F171" s="817" t="str">
        <f t="shared" si="7"/>
        <v xml:space="preserve"> </v>
      </c>
      <c r="G171" s="142" t="str">
        <f t="shared" si="6"/>
        <v xml:space="preserve"> </v>
      </c>
      <c r="J171" s="11"/>
    </row>
    <row r="172" spans="1:10" ht="15.75" x14ac:dyDescent="0.25">
      <c r="A172" s="11"/>
      <c r="B172" s="11"/>
      <c r="C172" s="11"/>
      <c r="D172" s="11"/>
      <c r="E172" s="22"/>
      <c r="F172" s="817" t="str">
        <f t="shared" si="7"/>
        <v xml:space="preserve"> </v>
      </c>
      <c r="G172" s="142" t="str">
        <f t="shared" si="6"/>
        <v xml:space="preserve"> </v>
      </c>
      <c r="J172" s="11"/>
    </row>
    <row r="173" spans="1:10" ht="15.75" x14ac:dyDescent="0.25">
      <c r="A173" s="11"/>
      <c r="B173" s="11"/>
      <c r="C173" s="11"/>
      <c r="D173" s="11"/>
      <c r="E173" s="22"/>
      <c r="F173" s="817" t="str">
        <f t="shared" si="7"/>
        <v xml:space="preserve"> </v>
      </c>
      <c r="G173" s="142" t="str">
        <f t="shared" si="6"/>
        <v xml:space="preserve"> </v>
      </c>
      <c r="J173" s="11"/>
    </row>
    <row r="174" spans="1:10" ht="15.75" x14ac:dyDescent="0.25">
      <c r="A174" s="11"/>
      <c r="B174" s="11"/>
      <c r="C174" s="11"/>
      <c r="D174" s="11"/>
      <c r="E174" s="22"/>
      <c r="F174" s="817" t="str">
        <f t="shared" si="7"/>
        <v xml:space="preserve"> </v>
      </c>
      <c r="G174" s="142" t="str">
        <f t="shared" si="6"/>
        <v xml:space="preserve"> </v>
      </c>
      <c r="J174" s="11"/>
    </row>
    <row r="175" spans="1:10" ht="15.75" x14ac:dyDescent="0.25">
      <c r="A175" s="11"/>
      <c r="B175" s="11"/>
      <c r="C175" s="11"/>
      <c r="D175" s="11"/>
      <c r="E175" s="22"/>
      <c r="F175" s="817" t="str">
        <f t="shared" si="7"/>
        <v xml:space="preserve"> </v>
      </c>
      <c r="G175" s="142" t="str">
        <f t="shared" si="6"/>
        <v xml:space="preserve"> </v>
      </c>
      <c r="J175" s="11"/>
    </row>
    <row r="176" spans="1:10" ht="15.75" x14ac:dyDescent="0.25">
      <c r="A176" s="11"/>
      <c r="B176" s="11"/>
      <c r="C176" s="11"/>
      <c r="D176" s="11"/>
      <c r="E176" s="22"/>
      <c r="F176" s="817" t="str">
        <f t="shared" si="7"/>
        <v xml:space="preserve"> </v>
      </c>
      <c r="G176" s="142" t="str">
        <f t="shared" si="6"/>
        <v xml:space="preserve"> </v>
      </c>
      <c r="J176" s="11"/>
    </row>
    <row r="177" spans="1:10" ht="15.75" x14ac:dyDescent="0.25">
      <c r="A177" s="11"/>
      <c r="B177" s="11"/>
      <c r="C177" s="11"/>
      <c r="D177" s="11"/>
      <c r="E177" s="22"/>
      <c r="F177" s="817" t="str">
        <f t="shared" si="7"/>
        <v xml:space="preserve"> </v>
      </c>
      <c r="G177" s="142" t="str">
        <f t="shared" si="6"/>
        <v xml:space="preserve"> </v>
      </c>
      <c r="J177" s="11"/>
    </row>
    <row r="178" spans="1:10" ht="15.75" x14ac:dyDescent="0.25">
      <c r="A178" s="11"/>
      <c r="B178" s="11"/>
      <c r="C178" s="11"/>
      <c r="D178" s="11"/>
      <c r="E178" s="22"/>
      <c r="F178" s="817" t="str">
        <f t="shared" si="7"/>
        <v xml:space="preserve"> </v>
      </c>
      <c r="G178" s="142" t="str">
        <f t="shared" si="6"/>
        <v xml:space="preserve"> </v>
      </c>
      <c r="J178" s="11"/>
    </row>
    <row r="179" spans="1:10" ht="15.75" x14ac:dyDescent="0.25">
      <c r="A179" s="11"/>
      <c r="B179" s="11"/>
      <c r="C179" s="11"/>
      <c r="D179" s="11"/>
      <c r="E179" s="22"/>
      <c r="F179" s="817" t="str">
        <f t="shared" si="7"/>
        <v xml:space="preserve"> </v>
      </c>
      <c r="G179" s="142" t="str">
        <f t="shared" si="6"/>
        <v xml:space="preserve"> </v>
      </c>
      <c r="J179" s="11"/>
    </row>
    <row r="180" spans="1:10" ht="15.75" x14ac:dyDescent="0.25">
      <c r="A180" s="11"/>
      <c r="B180" s="11"/>
      <c r="C180" s="11"/>
      <c r="D180" s="11"/>
      <c r="E180" s="22"/>
      <c r="F180" s="817" t="str">
        <f t="shared" si="7"/>
        <v xml:space="preserve"> </v>
      </c>
      <c r="G180" s="142" t="str">
        <f t="shared" si="6"/>
        <v xml:space="preserve"> </v>
      </c>
      <c r="J180" s="11"/>
    </row>
    <row r="181" spans="1:10" ht="15.75" x14ac:dyDescent="0.25">
      <c r="A181" s="11"/>
      <c r="B181" s="11"/>
      <c r="C181" s="11"/>
      <c r="D181" s="11"/>
      <c r="E181" s="22"/>
      <c r="F181" s="817" t="str">
        <f t="shared" si="7"/>
        <v xml:space="preserve"> </v>
      </c>
      <c r="G181" s="142" t="str">
        <f t="shared" si="6"/>
        <v xml:space="preserve"> </v>
      </c>
      <c r="J181" s="11"/>
    </row>
    <row r="182" spans="1:10" ht="15.75" x14ac:dyDescent="0.25">
      <c r="A182" s="11"/>
      <c r="B182" s="11"/>
      <c r="C182" s="11"/>
      <c r="D182" s="11"/>
      <c r="E182" s="22"/>
      <c r="F182" s="817" t="str">
        <f t="shared" si="7"/>
        <v xml:space="preserve"> </v>
      </c>
      <c r="G182" s="142" t="str">
        <f t="shared" si="6"/>
        <v xml:space="preserve"> </v>
      </c>
      <c r="J182" s="11"/>
    </row>
    <row r="183" spans="1:10" ht="15.75" x14ac:dyDescent="0.25">
      <c r="A183" s="11"/>
      <c r="B183" s="11"/>
      <c r="C183" s="11"/>
      <c r="D183" s="11"/>
      <c r="E183" s="22"/>
      <c r="F183" s="817" t="str">
        <f t="shared" si="7"/>
        <v xml:space="preserve"> </v>
      </c>
      <c r="G183" s="142" t="str">
        <f t="shared" si="6"/>
        <v xml:space="preserve"> </v>
      </c>
      <c r="J183" s="11"/>
    </row>
    <row r="184" spans="1:10" ht="15.75" x14ac:dyDescent="0.25">
      <c r="A184" s="11"/>
      <c r="B184" s="11"/>
      <c r="C184" s="11"/>
      <c r="D184" s="11"/>
      <c r="E184" s="22"/>
      <c r="F184" s="817" t="str">
        <f t="shared" si="7"/>
        <v xml:space="preserve"> </v>
      </c>
      <c r="G184" s="142" t="str">
        <f t="shared" si="6"/>
        <v xml:space="preserve"> </v>
      </c>
      <c r="J184" s="11"/>
    </row>
    <row r="185" spans="1:10" ht="15.75" x14ac:dyDescent="0.25">
      <c r="A185" s="11"/>
      <c r="B185" s="11"/>
      <c r="C185" s="11"/>
      <c r="D185" s="11"/>
      <c r="E185" s="22"/>
      <c r="F185" s="817" t="str">
        <f t="shared" si="7"/>
        <v xml:space="preserve"> </v>
      </c>
      <c r="G185" s="142" t="str">
        <f t="shared" si="6"/>
        <v xml:space="preserve"> </v>
      </c>
      <c r="J185" s="11"/>
    </row>
    <row r="186" spans="1:10" ht="15.75" x14ac:dyDescent="0.25">
      <c r="A186" s="11"/>
      <c r="B186" s="11"/>
      <c r="C186" s="11"/>
      <c r="D186" s="11"/>
      <c r="E186" s="22"/>
      <c r="F186" s="817" t="str">
        <f t="shared" si="7"/>
        <v xml:space="preserve"> </v>
      </c>
      <c r="G186" s="142" t="str">
        <f t="shared" si="6"/>
        <v xml:space="preserve"> </v>
      </c>
      <c r="J186" s="11"/>
    </row>
    <row r="187" spans="1:10" ht="15.75" x14ac:dyDescent="0.25">
      <c r="A187" s="11"/>
      <c r="B187" s="11"/>
      <c r="C187" s="11"/>
      <c r="D187" s="11"/>
      <c r="E187" s="22"/>
      <c r="F187" s="817" t="str">
        <f t="shared" si="7"/>
        <v xml:space="preserve"> </v>
      </c>
      <c r="G187" s="142" t="str">
        <f t="shared" si="6"/>
        <v xml:space="preserve"> </v>
      </c>
      <c r="J187" s="11"/>
    </row>
    <row r="188" spans="1:10" ht="15.75" x14ac:dyDescent="0.25">
      <c r="A188" s="11"/>
      <c r="B188" s="11"/>
      <c r="C188" s="11"/>
      <c r="D188" s="11"/>
      <c r="E188" s="22"/>
      <c r="F188" s="817" t="str">
        <f t="shared" si="7"/>
        <v xml:space="preserve"> </v>
      </c>
      <c r="G188" s="142" t="str">
        <f t="shared" si="6"/>
        <v xml:space="preserve"> </v>
      </c>
      <c r="J188" s="11"/>
    </row>
    <row r="189" spans="1:10" ht="15.75" x14ac:dyDescent="0.25">
      <c r="A189" s="11"/>
      <c r="B189" s="11"/>
      <c r="C189" s="11"/>
      <c r="D189" s="11"/>
      <c r="E189" s="22"/>
      <c r="F189" s="817" t="str">
        <f t="shared" si="7"/>
        <v xml:space="preserve"> </v>
      </c>
      <c r="G189" s="142" t="str">
        <f t="shared" si="6"/>
        <v xml:space="preserve"> </v>
      </c>
      <c r="J189" s="11"/>
    </row>
    <row r="190" spans="1:10" ht="15.75" x14ac:dyDescent="0.25">
      <c r="A190" s="11"/>
      <c r="B190" s="11"/>
      <c r="C190" s="11"/>
      <c r="D190" s="11"/>
      <c r="E190" s="22"/>
      <c r="F190" s="817" t="str">
        <f t="shared" si="7"/>
        <v xml:space="preserve"> </v>
      </c>
      <c r="G190" s="142" t="str">
        <f t="shared" si="6"/>
        <v xml:space="preserve"> </v>
      </c>
      <c r="J190" s="11"/>
    </row>
    <row r="191" spans="1:10" ht="15.75" x14ac:dyDescent="0.25">
      <c r="A191" s="11"/>
      <c r="B191" s="11"/>
      <c r="C191" s="11"/>
      <c r="D191" s="11"/>
      <c r="E191" s="22"/>
      <c r="F191" s="817" t="str">
        <f t="shared" si="7"/>
        <v xml:space="preserve"> </v>
      </c>
      <c r="G191" s="142" t="str">
        <f t="shared" si="6"/>
        <v xml:space="preserve"> </v>
      </c>
      <c r="J191" s="11"/>
    </row>
    <row r="192" spans="1:10" ht="15.75" x14ac:dyDescent="0.25">
      <c r="A192" s="11"/>
      <c r="B192" s="11"/>
      <c r="C192" s="11"/>
      <c r="D192" s="11"/>
      <c r="E192" s="22"/>
      <c r="F192" s="817" t="str">
        <f t="shared" si="7"/>
        <v xml:space="preserve"> </v>
      </c>
      <c r="G192" s="142" t="str">
        <f t="shared" si="6"/>
        <v xml:space="preserve"> </v>
      </c>
      <c r="J192" s="11"/>
    </row>
    <row r="193" spans="1:10" ht="15.75" x14ac:dyDescent="0.25">
      <c r="A193" s="11"/>
      <c r="B193" s="11"/>
      <c r="C193" s="11"/>
      <c r="D193" s="11"/>
      <c r="E193" s="22"/>
      <c r="F193" s="817" t="str">
        <f t="shared" si="7"/>
        <v xml:space="preserve"> </v>
      </c>
      <c r="G193" s="142" t="str">
        <f t="shared" si="6"/>
        <v xml:space="preserve"> </v>
      </c>
      <c r="J193" s="11"/>
    </row>
    <row r="194" spans="1:10" ht="15.75" x14ac:dyDescent="0.25">
      <c r="A194" s="11"/>
      <c r="B194" s="11"/>
      <c r="C194" s="11"/>
      <c r="D194" s="11"/>
      <c r="E194" s="22"/>
      <c r="F194" s="817" t="str">
        <f t="shared" si="7"/>
        <v xml:space="preserve"> </v>
      </c>
      <c r="G194" s="142" t="str">
        <f t="shared" si="6"/>
        <v xml:space="preserve"> </v>
      </c>
      <c r="J194" s="11"/>
    </row>
    <row r="195" spans="1:10" ht="15.75" x14ac:dyDescent="0.25">
      <c r="A195" s="11"/>
      <c r="B195" s="11"/>
      <c r="C195" s="11"/>
      <c r="D195" s="11"/>
      <c r="E195" s="22"/>
      <c r="F195" s="817" t="str">
        <f t="shared" si="7"/>
        <v xml:space="preserve"> </v>
      </c>
      <c r="G195" s="142" t="str">
        <f t="shared" si="6"/>
        <v xml:space="preserve"> </v>
      </c>
      <c r="J195" s="11"/>
    </row>
    <row r="196" spans="1:10" ht="15.75" x14ac:dyDescent="0.25">
      <c r="A196" s="11"/>
      <c r="B196" s="11"/>
      <c r="C196" s="11"/>
      <c r="D196" s="11"/>
      <c r="E196" s="22"/>
      <c r="F196" s="817" t="str">
        <f t="shared" si="7"/>
        <v xml:space="preserve"> </v>
      </c>
      <c r="G196" s="142" t="str">
        <f t="shared" si="6"/>
        <v xml:space="preserve"> </v>
      </c>
      <c r="J196" s="11"/>
    </row>
    <row r="197" spans="1:10" ht="15.75" x14ac:dyDescent="0.25">
      <c r="A197" s="11"/>
      <c r="B197" s="11"/>
      <c r="C197" s="11"/>
      <c r="D197" s="11"/>
      <c r="E197" s="22"/>
      <c r="F197" s="817" t="str">
        <f t="shared" si="7"/>
        <v xml:space="preserve"> </v>
      </c>
      <c r="G197" s="142" t="str">
        <f t="shared" si="6"/>
        <v xml:space="preserve"> </v>
      </c>
      <c r="J197" s="11"/>
    </row>
    <row r="198" spans="1:10" ht="15.75" x14ac:dyDescent="0.25">
      <c r="A198" s="11"/>
      <c r="B198" s="11"/>
      <c r="C198" s="11"/>
      <c r="D198" s="11"/>
      <c r="E198" s="22"/>
      <c r="F198" s="817" t="str">
        <f t="shared" si="7"/>
        <v xml:space="preserve"> </v>
      </c>
      <c r="G198" s="142" t="str">
        <f t="shared" si="6"/>
        <v xml:space="preserve"> </v>
      </c>
      <c r="J198" s="11"/>
    </row>
    <row r="199" spans="1:10" ht="15.75" x14ac:dyDescent="0.25">
      <c r="A199" s="11"/>
      <c r="B199" s="11"/>
      <c r="C199" s="11"/>
      <c r="D199" s="11"/>
      <c r="E199" s="22"/>
      <c r="F199" s="817" t="str">
        <f t="shared" si="7"/>
        <v xml:space="preserve"> </v>
      </c>
      <c r="G199" s="142" t="str">
        <f t="shared" si="6"/>
        <v xml:space="preserve"> </v>
      </c>
      <c r="J199" s="11"/>
    </row>
    <row r="200" spans="1:10" ht="15.75" x14ac:dyDescent="0.25">
      <c r="A200" s="11"/>
      <c r="B200" s="11"/>
      <c r="C200" s="11"/>
      <c r="D200" s="11"/>
      <c r="E200" s="22"/>
      <c r="F200" s="817" t="str">
        <f t="shared" si="7"/>
        <v xml:space="preserve"> </v>
      </c>
      <c r="G200" s="142" t="str">
        <f t="shared" si="6"/>
        <v xml:space="preserve"> </v>
      </c>
      <c r="J200" s="11"/>
    </row>
    <row r="201" spans="1:10" ht="15.75" x14ac:dyDescent="0.25">
      <c r="A201" s="11"/>
      <c r="B201" s="11"/>
      <c r="C201" s="11"/>
      <c r="D201" s="11"/>
      <c r="E201" s="22"/>
      <c r="F201" s="817" t="str">
        <f t="shared" si="7"/>
        <v xml:space="preserve"> </v>
      </c>
      <c r="G201" s="142" t="str">
        <f t="shared" ref="G201:G264" si="8">IFERROR(E201/D201%," ")</f>
        <v xml:space="preserve"> </v>
      </c>
      <c r="J201" s="11"/>
    </row>
    <row r="202" spans="1:10" ht="15.75" x14ac:dyDescent="0.25">
      <c r="A202" s="11"/>
      <c r="B202" s="11"/>
      <c r="C202" s="11"/>
      <c r="D202" s="11"/>
      <c r="E202" s="22"/>
      <c r="F202" s="817" t="str">
        <f t="shared" si="7"/>
        <v xml:space="preserve"> </v>
      </c>
      <c r="G202" s="142" t="str">
        <f t="shared" si="8"/>
        <v xml:space="preserve"> </v>
      </c>
      <c r="J202" s="11"/>
    </row>
    <row r="203" spans="1:10" ht="15.75" x14ac:dyDescent="0.25">
      <c r="A203" s="11"/>
      <c r="B203" s="11"/>
      <c r="C203" s="11"/>
      <c r="D203" s="11"/>
      <c r="E203" s="22"/>
      <c r="F203" s="817" t="str">
        <f t="shared" ref="F203:F266" si="9">IF(E203-D203=0," ",E203-D203)</f>
        <v xml:space="preserve"> </v>
      </c>
      <c r="G203" s="142" t="str">
        <f t="shared" si="8"/>
        <v xml:space="preserve"> </v>
      </c>
      <c r="J203" s="11"/>
    </row>
    <row r="204" spans="1:10" ht="15.75" x14ac:dyDescent="0.25">
      <c r="A204" s="11"/>
      <c r="B204" s="11"/>
      <c r="C204" s="11"/>
      <c r="D204" s="11"/>
      <c r="E204" s="22"/>
      <c r="F204" s="817" t="str">
        <f t="shared" si="9"/>
        <v xml:space="preserve"> </v>
      </c>
      <c r="G204" s="142" t="str">
        <f t="shared" si="8"/>
        <v xml:space="preserve"> </v>
      </c>
      <c r="J204" s="11"/>
    </row>
    <row r="205" spans="1:10" ht="15.75" x14ac:dyDescent="0.25">
      <c r="A205" s="11"/>
      <c r="B205" s="11"/>
      <c r="C205" s="11"/>
      <c r="D205" s="11"/>
      <c r="E205" s="22"/>
      <c r="F205" s="817" t="str">
        <f t="shared" si="9"/>
        <v xml:space="preserve"> </v>
      </c>
      <c r="G205" s="142" t="str">
        <f t="shared" si="8"/>
        <v xml:space="preserve"> </v>
      </c>
      <c r="J205" s="11"/>
    </row>
    <row r="206" spans="1:10" ht="15.75" x14ac:dyDescent="0.25">
      <c r="A206" s="11"/>
      <c r="B206" s="11"/>
      <c r="C206" s="11"/>
      <c r="D206" s="11"/>
      <c r="E206" s="22"/>
      <c r="F206" s="817" t="str">
        <f t="shared" si="9"/>
        <v xml:space="preserve"> </v>
      </c>
      <c r="G206" s="142" t="str">
        <f t="shared" si="8"/>
        <v xml:space="preserve"> </v>
      </c>
      <c r="J206" s="11"/>
    </row>
    <row r="207" spans="1:10" ht="15.75" x14ac:dyDescent="0.25">
      <c r="A207" s="11"/>
      <c r="B207" s="11"/>
      <c r="C207" s="11"/>
      <c r="D207" s="11"/>
      <c r="E207" s="22"/>
      <c r="F207" s="817" t="str">
        <f t="shared" si="9"/>
        <v xml:space="preserve"> </v>
      </c>
      <c r="G207" s="142" t="str">
        <f t="shared" si="8"/>
        <v xml:space="preserve"> </v>
      </c>
      <c r="J207" s="11"/>
    </row>
    <row r="208" spans="1:10" ht="15.75" x14ac:dyDescent="0.25">
      <c r="A208" s="11"/>
      <c r="B208" s="11"/>
      <c r="C208" s="11"/>
      <c r="D208" s="11"/>
      <c r="E208" s="22"/>
      <c r="F208" s="817" t="str">
        <f t="shared" si="9"/>
        <v xml:space="preserve"> </v>
      </c>
      <c r="G208" s="142" t="str">
        <f t="shared" si="8"/>
        <v xml:space="preserve"> </v>
      </c>
      <c r="J208" s="11"/>
    </row>
    <row r="209" spans="1:10" ht="15.75" x14ac:dyDescent="0.25">
      <c r="A209" s="11"/>
      <c r="B209" s="11"/>
      <c r="C209" s="11"/>
      <c r="D209" s="11"/>
      <c r="E209" s="22"/>
      <c r="F209" s="817" t="str">
        <f t="shared" si="9"/>
        <v xml:space="preserve"> </v>
      </c>
      <c r="G209" s="142" t="str">
        <f t="shared" si="8"/>
        <v xml:space="preserve"> </v>
      </c>
      <c r="J209" s="11"/>
    </row>
    <row r="210" spans="1:10" ht="15.75" x14ac:dyDescent="0.25">
      <c r="A210" s="11"/>
      <c r="B210" s="11"/>
      <c r="C210" s="11"/>
      <c r="D210" s="11"/>
      <c r="E210" s="22"/>
      <c r="F210" s="817" t="str">
        <f t="shared" si="9"/>
        <v xml:space="preserve"> </v>
      </c>
      <c r="G210" s="142" t="str">
        <f t="shared" si="8"/>
        <v xml:space="preserve"> </v>
      </c>
      <c r="J210" s="11"/>
    </row>
    <row r="211" spans="1:10" ht="15.75" x14ac:dyDescent="0.25">
      <c r="A211" s="11"/>
      <c r="B211" s="11"/>
      <c r="C211" s="11"/>
      <c r="D211" s="11"/>
      <c r="E211" s="22"/>
      <c r="F211" s="817" t="str">
        <f t="shared" si="9"/>
        <v xml:space="preserve"> </v>
      </c>
      <c r="G211" s="142" t="str">
        <f t="shared" si="8"/>
        <v xml:space="preserve"> </v>
      </c>
      <c r="J211" s="11"/>
    </row>
    <row r="212" spans="1:10" ht="15.75" x14ac:dyDescent="0.25">
      <c r="A212" s="11"/>
      <c r="B212" s="11"/>
      <c r="C212" s="11"/>
      <c r="D212" s="11"/>
      <c r="E212" s="22"/>
      <c r="F212" s="817" t="str">
        <f t="shared" si="9"/>
        <v xml:space="preserve"> </v>
      </c>
      <c r="G212" s="142" t="str">
        <f t="shared" si="8"/>
        <v xml:space="preserve"> </v>
      </c>
      <c r="J212" s="11"/>
    </row>
    <row r="213" spans="1:10" ht="15.75" x14ac:dyDescent="0.25">
      <c r="A213" s="11"/>
      <c r="B213" s="11"/>
      <c r="C213" s="11"/>
      <c r="D213" s="11"/>
      <c r="E213" s="22"/>
      <c r="F213" s="817" t="str">
        <f t="shared" si="9"/>
        <v xml:space="preserve"> </v>
      </c>
      <c r="G213" s="142" t="str">
        <f t="shared" si="8"/>
        <v xml:space="preserve"> </v>
      </c>
      <c r="J213" s="11"/>
    </row>
    <row r="214" spans="1:10" ht="15.75" x14ac:dyDescent="0.25">
      <c r="A214" s="11"/>
      <c r="B214" s="11"/>
      <c r="C214" s="11"/>
      <c r="D214" s="11"/>
      <c r="E214" s="22"/>
      <c r="F214" s="817" t="str">
        <f t="shared" si="9"/>
        <v xml:space="preserve"> </v>
      </c>
      <c r="G214" s="142" t="str">
        <f t="shared" si="8"/>
        <v xml:space="preserve"> </v>
      </c>
      <c r="J214" s="11"/>
    </row>
    <row r="215" spans="1:10" ht="15.75" x14ac:dyDescent="0.25">
      <c r="A215" s="11"/>
      <c r="B215" s="11"/>
      <c r="C215" s="11"/>
      <c r="D215" s="11"/>
      <c r="E215" s="22"/>
      <c r="F215" s="817" t="str">
        <f t="shared" si="9"/>
        <v xml:space="preserve"> </v>
      </c>
      <c r="G215" s="142" t="str">
        <f t="shared" si="8"/>
        <v xml:space="preserve"> </v>
      </c>
      <c r="J215" s="11"/>
    </row>
    <row r="216" spans="1:10" ht="15.75" x14ac:dyDescent="0.25">
      <c r="A216" s="11"/>
      <c r="B216" s="11"/>
      <c r="C216" s="11"/>
      <c r="D216" s="11"/>
      <c r="E216" s="22"/>
      <c r="F216" s="817" t="str">
        <f t="shared" si="9"/>
        <v xml:space="preserve"> </v>
      </c>
      <c r="G216" s="142" t="str">
        <f t="shared" si="8"/>
        <v xml:space="preserve"> </v>
      </c>
      <c r="J216" s="11"/>
    </row>
    <row r="217" spans="1:10" ht="15.75" x14ac:dyDescent="0.25">
      <c r="A217" s="11"/>
      <c r="B217" s="11"/>
      <c r="C217" s="11"/>
      <c r="D217" s="11"/>
      <c r="E217" s="22"/>
      <c r="F217" s="817" t="str">
        <f t="shared" si="9"/>
        <v xml:space="preserve"> </v>
      </c>
      <c r="G217" s="142" t="str">
        <f t="shared" si="8"/>
        <v xml:space="preserve"> </v>
      </c>
      <c r="J217" s="11"/>
    </row>
    <row r="218" spans="1:10" ht="15.75" x14ac:dyDescent="0.25">
      <c r="A218" s="11"/>
      <c r="B218" s="11"/>
      <c r="C218" s="11"/>
      <c r="D218" s="11"/>
      <c r="E218" s="22"/>
      <c r="F218" s="817" t="str">
        <f t="shared" si="9"/>
        <v xml:space="preserve"> </v>
      </c>
      <c r="G218" s="142" t="str">
        <f t="shared" si="8"/>
        <v xml:space="preserve"> </v>
      </c>
      <c r="J218" s="11"/>
    </row>
    <row r="219" spans="1:10" ht="15.75" x14ac:dyDescent="0.25">
      <c r="A219" s="11"/>
      <c r="B219" s="11"/>
      <c r="C219" s="11"/>
      <c r="D219" s="11"/>
      <c r="E219" s="22"/>
      <c r="F219" s="817" t="str">
        <f t="shared" si="9"/>
        <v xml:space="preserve"> </v>
      </c>
      <c r="G219" s="142" t="str">
        <f t="shared" si="8"/>
        <v xml:space="preserve"> </v>
      </c>
      <c r="J219" s="11"/>
    </row>
    <row r="220" spans="1:10" ht="15.75" x14ac:dyDescent="0.25">
      <c r="A220" s="11"/>
      <c r="B220" s="11"/>
      <c r="C220" s="11"/>
      <c r="D220" s="11"/>
      <c r="E220" s="22"/>
      <c r="F220" s="817" t="str">
        <f t="shared" si="9"/>
        <v xml:space="preserve"> </v>
      </c>
      <c r="G220" s="142" t="str">
        <f t="shared" si="8"/>
        <v xml:space="preserve"> </v>
      </c>
      <c r="J220" s="11"/>
    </row>
    <row r="221" spans="1:10" ht="15.75" x14ac:dyDescent="0.25">
      <c r="A221" s="11"/>
      <c r="B221" s="11"/>
      <c r="C221" s="11"/>
      <c r="D221" s="11"/>
      <c r="E221" s="22"/>
      <c r="F221" s="817" t="str">
        <f t="shared" si="9"/>
        <v xml:space="preserve"> </v>
      </c>
      <c r="G221" s="142" t="str">
        <f t="shared" si="8"/>
        <v xml:space="preserve"> </v>
      </c>
      <c r="J221" s="11"/>
    </row>
    <row r="222" spans="1:10" ht="15.75" x14ac:dyDescent="0.25">
      <c r="A222" s="11"/>
      <c r="B222" s="11"/>
      <c r="C222" s="11"/>
      <c r="D222" s="11"/>
      <c r="E222" s="22"/>
      <c r="F222" s="817" t="str">
        <f t="shared" si="9"/>
        <v xml:space="preserve"> </v>
      </c>
      <c r="G222" s="142" t="str">
        <f t="shared" si="8"/>
        <v xml:space="preserve"> </v>
      </c>
      <c r="J222" s="11"/>
    </row>
    <row r="223" spans="1:10" ht="15.75" x14ac:dyDescent="0.25">
      <c r="A223" s="11"/>
      <c r="B223" s="11"/>
      <c r="C223" s="11"/>
      <c r="D223" s="11"/>
      <c r="E223" s="22"/>
      <c r="F223" s="817" t="str">
        <f t="shared" si="9"/>
        <v xml:space="preserve"> </v>
      </c>
      <c r="G223" s="142" t="str">
        <f t="shared" si="8"/>
        <v xml:space="preserve"> </v>
      </c>
      <c r="J223" s="11"/>
    </row>
    <row r="224" spans="1:10" ht="15.75" x14ac:dyDescent="0.25">
      <c r="A224" s="11"/>
      <c r="B224" s="11"/>
      <c r="C224" s="11"/>
      <c r="D224" s="11"/>
      <c r="E224" s="22"/>
      <c r="F224" s="817" t="str">
        <f t="shared" si="9"/>
        <v xml:space="preserve"> </v>
      </c>
      <c r="G224" s="142" t="str">
        <f t="shared" si="8"/>
        <v xml:space="preserve"> </v>
      </c>
      <c r="J224" s="11"/>
    </row>
    <row r="225" spans="1:10" ht="15.75" x14ac:dyDescent="0.25">
      <c r="A225" s="11"/>
      <c r="B225" s="11"/>
      <c r="C225" s="11"/>
      <c r="D225" s="11"/>
      <c r="E225" s="22"/>
      <c r="F225" s="817" t="str">
        <f t="shared" si="9"/>
        <v xml:space="preserve"> </v>
      </c>
      <c r="G225" s="142" t="str">
        <f t="shared" si="8"/>
        <v xml:space="preserve"> </v>
      </c>
      <c r="J225" s="11"/>
    </row>
    <row r="226" spans="1:10" ht="15.75" x14ac:dyDescent="0.25">
      <c r="A226" s="11"/>
      <c r="B226" s="11"/>
      <c r="C226" s="11"/>
      <c r="D226" s="11"/>
      <c r="E226" s="22"/>
      <c r="F226" s="817" t="str">
        <f t="shared" si="9"/>
        <v xml:space="preserve"> </v>
      </c>
      <c r="G226" s="142" t="str">
        <f t="shared" si="8"/>
        <v xml:space="preserve"> </v>
      </c>
      <c r="J226" s="11"/>
    </row>
    <row r="227" spans="1:10" ht="15.75" x14ac:dyDescent="0.25">
      <c r="A227" s="11"/>
      <c r="B227" s="11"/>
      <c r="C227" s="11"/>
      <c r="D227" s="11"/>
      <c r="E227" s="22"/>
      <c r="F227" s="817" t="str">
        <f t="shared" si="9"/>
        <v xml:space="preserve"> </v>
      </c>
      <c r="G227" s="142" t="str">
        <f t="shared" si="8"/>
        <v xml:space="preserve"> </v>
      </c>
      <c r="J227" s="11"/>
    </row>
    <row r="228" spans="1:10" ht="15.75" x14ac:dyDescent="0.25">
      <c r="A228" s="11"/>
      <c r="B228" s="11"/>
      <c r="C228" s="11"/>
      <c r="D228" s="11"/>
      <c r="E228" s="22"/>
      <c r="F228" s="817" t="str">
        <f t="shared" si="9"/>
        <v xml:space="preserve"> </v>
      </c>
      <c r="G228" s="142" t="str">
        <f t="shared" si="8"/>
        <v xml:space="preserve"> </v>
      </c>
      <c r="J228" s="11"/>
    </row>
    <row r="229" spans="1:10" ht="15.75" x14ac:dyDescent="0.25">
      <c r="A229" s="11"/>
      <c r="B229" s="11"/>
      <c r="C229" s="11"/>
      <c r="D229" s="11"/>
      <c r="E229" s="22"/>
      <c r="F229" s="817" t="str">
        <f t="shared" si="9"/>
        <v xml:space="preserve"> </v>
      </c>
      <c r="G229" s="142" t="str">
        <f t="shared" si="8"/>
        <v xml:space="preserve"> </v>
      </c>
      <c r="J229" s="11"/>
    </row>
    <row r="230" spans="1:10" ht="15.75" x14ac:dyDescent="0.25">
      <c r="A230" s="11"/>
      <c r="B230" s="11"/>
      <c r="C230" s="11"/>
      <c r="D230" s="11"/>
      <c r="E230" s="22"/>
      <c r="F230" s="817" t="str">
        <f t="shared" si="9"/>
        <v xml:space="preserve"> </v>
      </c>
      <c r="G230" s="142" t="str">
        <f t="shared" si="8"/>
        <v xml:space="preserve"> </v>
      </c>
      <c r="J230" s="11"/>
    </row>
    <row r="231" spans="1:10" ht="15.75" x14ac:dyDescent="0.25">
      <c r="A231" s="11"/>
      <c r="B231" s="11"/>
      <c r="C231" s="11"/>
      <c r="D231" s="11"/>
      <c r="E231" s="22"/>
      <c r="F231" s="817" t="str">
        <f t="shared" si="9"/>
        <v xml:space="preserve"> </v>
      </c>
      <c r="G231" s="142" t="str">
        <f t="shared" si="8"/>
        <v xml:space="preserve"> </v>
      </c>
      <c r="J231" s="11"/>
    </row>
    <row r="232" spans="1:10" ht="15.75" x14ac:dyDescent="0.25">
      <c r="A232" s="11"/>
      <c r="B232" s="11"/>
      <c r="C232" s="11"/>
      <c r="D232" s="11"/>
      <c r="E232" s="22"/>
      <c r="F232" s="817" t="str">
        <f t="shared" si="9"/>
        <v xml:space="preserve"> </v>
      </c>
      <c r="G232" s="142" t="str">
        <f t="shared" si="8"/>
        <v xml:space="preserve"> </v>
      </c>
      <c r="J232" s="11"/>
    </row>
    <row r="233" spans="1:10" ht="15.75" x14ac:dyDescent="0.25">
      <c r="A233" s="11"/>
      <c r="B233" s="11"/>
      <c r="C233" s="11"/>
      <c r="D233" s="11"/>
      <c r="E233" s="22"/>
      <c r="F233" s="817" t="str">
        <f t="shared" si="9"/>
        <v xml:space="preserve"> </v>
      </c>
      <c r="G233" s="142" t="str">
        <f t="shared" si="8"/>
        <v xml:space="preserve"> </v>
      </c>
      <c r="J233" s="11"/>
    </row>
    <row r="234" spans="1:10" ht="15.75" x14ac:dyDescent="0.25">
      <c r="A234" s="11"/>
      <c r="B234" s="11"/>
      <c r="C234" s="11"/>
      <c r="D234" s="11"/>
      <c r="E234" s="22"/>
      <c r="F234" s="817" t="str">
        <f t="shared" si="9"/>
        <v xml:space="preserve"> </v>
      </c>
      <c r="G234" s="142" t="str">
        <f t="shared" si="8"/>
        <v xml:space="preserve"> </v>
      </c>
      <c r="J234" s="11"/>
    </row>
    <row r="235" spans="1:10" ht="15.75" x14ac:dyDescent="0.25">
      <c r="A235" s="11"/>
      <c r="B235" s="11"/>
      <c r="C235" s="11"/>
      <c r="D235" s="11"/>
      <c r="E235" s="22"/>
      <c r="F235" s="817" t="str">
        <f t="shared" si="9"/>
        <v xml:space="preserve"> </v>
      </c>
      <c r="G235" s="142" t="str">
        <f t="shared" si="8"/>
        <v xml:space="preserve"> </v>
      </c>
      <c r="J235" s="11"/>
    </row>
    <row r="236" spans="1:10" ht="15.75" x14ac:dyDescent="0.25">
      <c r="A236" s="11"/>
      <c r="B236" s="11"/>
      <c r="C236" s="11"/>
      <c r="D236" s="11"/>
      <c r="E236" s="22"/>
      <c r="F236" s="817" t="str">
        <f t="shared" si="9"/>
        <v xml:space="preserve"> </v>
      </c>
      <c r="G236" s="142" t="str">
        <f t="shared" si="8"/>
        <v xml:space="preserve"> </v>
      </c>
      <c r="J236" s="11"/>
    </row>
    <row r="237" spans="1:10" ht="15.75" x14ac:dyDescent="0.25">
      <c r="A237" s="11"/>
      <c r="B237" s="11"/>
      <c r="C237" s="11"/>
      <c r="D237" s="11"/>
      <c r="E237" s="22"/>
      <c r="F237" s="817" t="str">
        <f t="shared" si="9"/>
        <v xml:space="preserve"> </v>
      </c>
      <c r="G237" s="142" t="str">
        <f t="shared" si="8"/>
        <v xml:space="preserve"> </v>
      </c>
      <c r="J237" s="11"/>
    </row>
    <row r="238" spans="1:10" ht="15.75" x14ac:dyDescent="0.25">
      <c r="A238" s="11"/>
      <c r="B238" s="11"/>
      <c r="C238" s="11"/>
      <c r="D238" s="11"/>
      <c r="E238" s="22"/>
      <c r="F238" s="817" t="str">
        <f t="shared" si="9"/>
        <v xml:space="preserve"> </v>
      </c>
      <c r="G238" s="142" t="str">
        <f t="shared" si="8"/>
        <v xml:space="preserve"> </v>
      </c>
      <c r="J238" s="11"/>
    </row>
    <row r="239" spans="1:10" ht="15.75" x14ac:dyDescent="0.25">
      <c r="A239" s="11"/>
      <c r="B239" s="11"/>
      <c r="C239" s="11"/>
      <c r="D239" s="11"/>
      <c r="E239" s="22"/>
      <c r="F239" s="817" t="str">
        <f t="shared" si="9"/>
        <v xml:space="preserve"> </v>
      </c>
      <c r="G239" s="142" t="str">
        <f t="shared" si="8"/>
        <v xml:space="preserve"> </v>
      </c>
      <c r="J239" s="11"/>
    </row>
    <row r="240" spans="1:10" ht="15.75" x14ac:dyDescent="0.25">
      <c r="A240" s="11"/>
      <c r="B240" s="11"/>
      <c r="C240" s="11"/>
      <c r="D240" s="11"/>
      <c r="E240" s="22"/>
      <c r="F240" s="817" t="str">
        <f t="shared" si="9"/>
        <v xml:space="preserve"> </v>
      </c>
      <c r="G240" s="142" t="str">
        <f t="shared" si="8"/>
        <v xml:space="preserve"> </v>
      </c>
      <c r="J240" s="11"/>
    </row>
    <row r="241" spans="1:10" ht="15.75" x14ac:dyDescent="0.25">
      <c r="A241" s="11"/>
      <c r="B241" s="11"/>
      <c r="C241" s="11"/>
      <c r="D241" s="11"/>
      <c r="E241" s="22"/>
      <c r="F241" s="817" t="str">
        <f t="shared" si="9"/>
        <v xml:space="preserve"> </v>
      </c>
      <c r="G241" s="142" t="str">
        <f t="shared" si="8"/>
        <v xml:space="preserve"> </v>
      </c>
      <c r="J241" s="11"/>
    </row>
    <row r="242" spans="1:10" ht="15.75" x14ac:dyDescent="0.25">
      <c r="A242" s="11"/>
      <c r="B242" s="11"/>
      <c r="C242" s="11"/>
      <c r="D242" s="11"/>
      <c r="E242" s="22"/>
      <c r="F242" s="817" t="str">
        <f t="shared" si="9"/>
        <v xml:space="preserve"> </v>
      </c>
      <c r="G242" s="142" t="str">
        <f t="shared" si="8"/>
        <v xml:space="preserve"> </v>
      </c>
      <c r="J242" s="11"/>
    </row>
    <row r="243" spans="1:10" ht="15.75" x14ac:dyDescent="0.25">
      <c r="A243" s="11"/>
      <c r="B243" s="11"/>
      <c r="C243" s="11"/>
      <c r="D243" s="11"/>
      <c r="E243" s="22"/>
      <c r="F243" s="817" t="str">
        <f t="shared" si="9"/>
        <v xml:space="preserve"> </v>
      </c>
      <c r="G243" s="142" t="str">
        <f t="shared" si="8"/>
        <v xml:space="preserve"> </v>
      </c>
      <c r="J243" s="11"/>
    </row>
    <row r="244" spans="1:10" ht="15.75" x14ac:dyDescent="0.25">
      <c r="A244" s="11"/>
      <c r="B244" s="11"/>
      <c r="C244" s="11"/>
      <c r="D244" s="11"/>
      <c r="E244" s="22"/>
      <c r="F244" s="817" t="str">
        <f t="shared" si="9"/>
        <v xml:space="preserve"> </v>
      </c>
      <c r="G244" s="142" t="str">
        <f t="shared" si="8"/>
        <v xml:space="preserve"> </v>
      </c>
      <c r="J244" s="11"/>
    </row>
    <row r="245" spans="1:10" ht="15.75" x14ac:dyDescent="0.25">
      <c r="A245" s="11"/>
      <c r="B245" s="11"/>
      <c r="C245" s="11"/>
      <c r="D245" s="11"/>
      <c r="E245" s="22"/>
      <c r="F245" s="817" t="str">
        <f t="shared" si="9"/>
        <v xml:space="preserve"> </v>
      </c>
      <c r="G245" s="142" t="str">
        <f t="shared" si="8"/>
        <v xml:space="preserve"> </v>
      </c>
      <c r="J245" s="11"/>
    </row>
    <row r="246" spans="1:10" ht="15.75" x14ac:dyDescent="0.25">
      <c r="A246" s="11"/>
      <c r="B246" s="11"/>
      <c r="C246" s="11"/>
      <c r="D246" s="11"/>
      <c r="E246" s="22"/>
      <c r="F246" s="817" t="str">
        <f t="shared" si="9"/>
        <v xml:space="preserve"> </v>
      </c>
      <c r="G246" s="142" t="str">
        <f t="shared" si="8"/>
        <v xml:space="preserve"> </v>
      </c>
      <c r="J246" s="11"/>
    </row>
    <row r="247" spans="1:10" ht="15.75" x14ac:dyDescent="0.25">
      <c r="A247" s="11"/>
      <c r="B247" s="11"/>
      <c r="C247" s="11"/>
      <c r="D247" s="11"/>
      <c r="E247" s="22"/>
      <c r="F247" s="817" t="str">
        <f t="shared" si="9"/>
        <v xml:space="preserve"> </v>
      </c>
      <c r="G247" s="142" t="str">
        <f t="shared" si="8"/>
        <v xml:space="preserve"> </v>
      </c>
      <c r="J247" s="11"/>
    </row>
    <row r="248" spans="1:10" ht="15.75" x14ac:dyDescent="0.25">
      <c r="A248" s="11"/>
      <c r="B248" s="11"/>
      <c r="C248" s="11"/>
      <c r="D248" s="11"/>
      <c r="E248" s="22"/>
      <c r="F248" s="817" t="str">
        <f t="shared" si="9"/>
        <v xml:space="preserve"> </v>
      </c>
      <c r="G248" s="142" t="str">
        <f t="shared" si="8"/>
        <v xml:space="preserve"> </v>
      </c>
      <c r="J248" s="11"/>
    </row>
    <row r="249" spans="1:10" ht="15.75" x14ac:dyDescent="0.25">
      <c r="A249" s="11"/>
      <c r="B249" s="11"/>
      <c r="C249" s="11"/>
      <c r="D249" s="11"/>
      <c r="E249" s="22"/>
      <c r="F249" s="817" t="str">
        <f t="shared" si="9"/>
        <v xml:space="preserve"> </v>
      </c>
      <c r="G249" s="142" t="str">
        <f t="shared" si="8"/>
        <v xml:space="preserve"> </v>
      </c>
      <c r="J249" s="11"/>
    </row>
    <row r="250" spans="1:10" ht="15.75" x14ac:dyDescent="0.25">
      <c r="A250" s="11"/>
      <c r="B250" s="11"/>
      <c r="C250" s="11"/>
      <c r="D250" s="11"/>
      <c r="E250" s="22"/>
      <c r="F250" s="817" t="str">
        <f t="shared" si="9"/>
        <v xml:space="preserve"> </v>
      </c>
      <c r="G250" s="142" t="str">
        <f t="shared" si="8"/>
        <v xml:space="preserve"> </v>
      </c>
      <c r="J250" s="11"/>
    </row>
    <row r="251" spans="1:10" ht="15.75" x14ac:dyDescent="0.25">
      <c r="A251" s="11"/>
      <c r="B251" s="11"/>
      <c r="C251" s="11"/>
      <c r="D251" s="11"/>
      <c r="E251" s="22"/>
      <c r="F251" s="817" t="str">
        <f t="shared" si="9"/>
        <v xml:space="preserve"> </v>
      </c>
      <c r="G251" s="142" t="str">
        <f t="shared" si="8"/>
        <v xml:space="preserve"> </v>
      </c>
      <c r="J251" s="11"/>
    </row>
    <row r="252" spans="1:10" ht="15.75" x14ac:dyDescent="0.25">
      <c r="A252" s="11"/>
      <c r="B252" s="11"/>
      <c r="C252" s="11"/>
      <c r="D252" s="11"/>
      <c r="E252" s="22"/>
      <c r="F252" s="817" t="str">
        <f t="shared" si="9"/>
        <v xml:space="preserve"> </v>
      </c>
      <c r="G252" s="142" t="str">
        <f t="shared" si="8"/>
        <v xml:space="preserve"> </v>
      </c>
      <c r="J252" s="11"/>
    </row>
    <row r="253" spans="1:10" ht="15.75" x14ac:dyDescent="0.25">
      <c r="A253" s="11"/>
      <c r="B253" s="11"/>
      <c r="C253" s="11"/>
      <c r="D253" s="11"/>
      <c r="E253" s="22"/>
      <c r="F253" s="817" t="str">
        <f t="shared" si="9"/>
        <v xml:space="preserve"> </v>
      </c>
      <c r="G253" s="142" t="str">
        <f t="shared" si="8"/>
        <v xml:space="preserve"> </v>
      </c>
      <c r="J253" s="11"/>
    </row>
    <row r="254" spans="1:10" ht="15.75" x14ac:dyDescent="0.25">
      <c r="A254" s="11"/>
      <c r="B254" s="11"/>
      <c r="C254" s="11"/>
      <c r="D254" s="11"/>
      <c r="E254" s="22"/>
      <c r="F254" s="817" t="str">
        <f t="shared" si="9"/>
        <v xml:space="preserve"> </v>
      </c>
      <c r="G254" s="142" t="str">
        <f t="shared" si="8"/>
        <v xml:space="preserve"> </v>
      </c>
      <c r="J254" s="11"/>
    </row>
    <row r="255" spans="1:10" ht="15.75" x14ac:dyDescent="0.25">
      <c r="A255" s="11"/>
      <c r="B255" s="11"/>
      <c r="C255" s="11"/>
      <c r="D255" s="11"/>
      <c r="E255" s="22"/>
      <c r="F255" s="817" t="str">
        <f t="shared" si="9"/>
        <v xml:space="preserve"> </v>
      </c>
      <c r="G255" s="142" t="str">
        <f t="shared" si="8"/>
        <v xml:space="preserve"> </v>
      </c>
      <c r="J255" s="11"/>
    </row>
    <row r="256" spans="1:10" ht="15.75" x14ac:dyDescent="0.25">
      <c r="A256" s="11"/>
      <c r="B256" s="11"/>
      <c r="C256" s="11"/>
      <c r="D256" s="11"/>
      <c r="E256" s="22"/>
      <c r="F256" s="817" t="str">
        <f t="shared" si="9"/>
        <v xml:space="preserve"> </v>
      </c>
      <c r="G256" s="142" t="str">
        <f t="shared" si="8"/>
        <v xml:space="preserve"> </v>
      </c>
      <c r="J256" s="11"/>
    </row>
    <row r="257" spans="1:10" ht="15.75" x14ac:dyDescent="0.25">
      <c r="A257" s="11"/>
      <c r="B257" s="11"/>
      <c r="C257" s="11"/>
      <c r="D257" s="11"/>
      <c r="E257" s="22"/>
      <c r="F257" s="817" t="str">
        <f t="shared" si="9"/>
        <v xml:space="preserve"> </v>
      </c>
      <c r="G257" s="142" t="str">
        <f t="shared" si="8"/>
        <v xml:space="preserve"> </v>
      </c>
      <c r="J257" s="11"/>
    </row>
    <row r="258" spans="1:10" ht="15.75" x14ac:dyDescent="0.25">
      <c r="A258" s="11"/>
      <c r="B258" s="11"/>
      <c r="C258" s="11"/>
      <c r="D258" s="11"/>
      <c r="E258" s="22"/>
      <c r="F258" s="817" t="str">
        <f t="shared" si="9"/>
        <v xml:space="preserve"> </v>
      </c>
      <c r="G258" s="142" t="str">
        <f t="shared" si="8"/>
        <v xml:space="preserve"> </v>
      </c>
      <c r="J258" s="11"/>
    </row>
    <row r="259" spans="1:10" ht="15.75" x14ac:dyDescent="0.25">
      <c r="A259" s="11"/>
      <c r="B259" s="11"/>
      <c r="C259" s="11"/>
      <c r="D259" s="11"/>
      <c r="E259" s="22"/>
      <c r="F259" s="817" t="str">
        <f t="shared" si="9"/>
        <v xml:space="preserve"> </v>
      </c>
      <c r="G259" s="142" t="str">
        <f t="shared" si="8"/>
        <v xml:space="preserve"> </v>
      </c>
      <c r="J259" s="11"/>
    </row>
    <row r="260" spans="1:10" ht="15.75" x14ac:dyDescent="0.25">
      <c r="A260" s="11"/>
      <c r="B260" s="11"/>
      <c r="C260" s="11"/>
      <c r="D260" s="11"/>
      <c r="E260" s="22"/>
      <c r="F260" s="817" t="str">
        <f t="shared" si="9"/>
        <v xml:space="preserve"> </v>
      </c>
      <c r="G260" s="142" t="str">
        <f t="shared" si="8"/>
        <v xml:space="preserve"> </v>
      </c>
      <c r="J260" s="11"/>
    </row>
    <row r="261" spans="1:10" ht="15.75" x14ac:dyDescent="0.25">
      <c r="A261" s="11"/>
      <c r="B261" s="11"/>
      <c r="C261" s="11"/>
      <c r="D261" s="11"/>
      <c r="E261" s="22"/>
      <c r="F261" s="817" t="str">
        <f t="shared" si="9"/>
        <v xml:space="preserve"> </v>
      </c>
      <c r="G261" s="142" t="str">
        <f t="shared" si="8"/>
        <v xml:space="preserve"> </v>
      </c>
      <c r="J261" s="11"/>
    </row>
    <row r="262" spans="1:10" ht="15.75" x14ac:dyDescent="0.25">
      <c r="A262" s="11"/>
      <c r="B262" s="11"/>
      <c r="C262" s="11"/>
      <c r="D262" s="11"/>
      <c r="E262" s="22"/>
      <c r="F262" s="817" t="str">
        <f t="shared" si="9"/>
        <v xml:space="preserve"> </v>
      </c>
      <c r="G262" s="142" t="str">
        <f t="shared" si="8"/>
        <v xml:space="preserve"> </v>
      </c>
      <c r="J262" s="11"/>
    </row>
    <row r="263" spans="1:10" ht="15.75" x14ac:dyDescent="0.25">
      <c r="A263" s="11"/>
      <c r="B263" s="11"/>
      <c r="C263" s="11"/>
      <c r="D263" s="11"/>
      <c r="E263" s="22"/>
      <c r="F263" s="817" t="str">
        <f t="shared" si="9"/>
        <v xml:space="preserve"> </v>
      </c>
      <c r="G263" s="142" t="str">
        <f t="shared" si="8"/>
        <v xml:space="preserve"> </v>
      </c>
      <c r="J263" s="11"/>
    </row>
    <row r="264" spans="1:10" ht="15.75" x14ac:dyDescent="0.25">
      <c r="A264" s="11"/>
      <c r="B264" s="11"/>
      <c r="C264" s="11"/>
      <c r="D264" s="11"/>
      <c r="E264" s="22"/>
      <c r="F264" s="817" t="str">
        <f t="shared" si="9"/>
        <v xml:space="preserve"> </v>
      </c>
      <c r="G264" s="142" t="str">
        <f t="shared" si="8"/>
        <v xml:space="preserve"> </v>
      </c>
      <c r="J264" s="11"/>
    </row>
    <row r="265" spans="1:10" ht="15.75" x14ac:dyDescent="0.25">
      <c r="A265" s="11"/>
      <c r="B265" s="11"/>
      <c r="C265" s="11"/>
      <c r="D265" s="11"/>
      <c r="E265" s="22"/>
      <c r="F265" s="817" t="str">
        <f t="shared" si="9"/>
        <v xml:space="preserve"> </v>
      </c>
      <c r="G265" s="142" t="str">
        <f t="shared" ref="G265:G328" si="10">IFERROR(E265/D265%," ")</f>
        <v xml:space="preserve"> </v>
      </c>
      <c r="J265" s="11"/>
    </row>
    <row r="266" spans="1:10" ht="15.75" x14ac:dyDescent="0.25">
      <c r="A266" s="11"/>
      <c r="B266" s="11"/>
      <c r="C266" s="11"/>
      <c r="D266" s="11"/>
      <c r="E266" s="22"/>
      <c r="F266" s="817" t="str">
        <f t="shared" si="9"/>
        <v xml:space="preserve"> </v>
      </c>
      <c r="G266" s="142" t="str">
        <f t="shared" si="10"/>
        <v xml:space="preserve"> </v>
      </c>
      <c r="J266" s="11"/>
    </row>
    <row r="267" spans="1:10" ht="15.75" x14ac:dyDescent="0.25">
      <c r="A267" s="11"/>
      <c r="B267" s="11"/>
      <c r="C267" s="11"/>
      <c r="D267" s="11"/>
      <c r="E267" s="22"/>
      <c r="F267" s="817" t="str">
        <f t="shared" ref="F267:F330" si="11">IF(E267-D267=0," ",E267-D267)</f>
        <v xml:space="preserve"> </v>
      </c>
      <c r="G267" s="142" t="str">
        <f t="shared" si="10"/>
        <v xml:space="preserve"> </v>
      </c>
      <c r="J267" s="11"/>
    </row>
    <row r="268" spans="1:10" ht="15.75" x14ac:dyDescent="0.25">
      <c r="A268" s="11"/>
      <c r="B268" s="11"/>
      <c r="C268" s="11"/>
      <c r="D268" s="11"/>
      <c r="E268" s="22"/>
      <c r="F268" s="817" t="str">
        <f t="shared" si="11"/>
        <v xml:space="preserve"> </v>
      </c>
      <c r="G268" s="142" t="str">
        <f t="shared" si="10"/>
        <v xml:space="preserve"> </v>
      </c>
      <c r="J268" s="11"/>
    </row>
    <row r="269" spans="1:10" ht="15.75" x14ac:dyDescent="0.25">
      <c r="A269" s="11"/>
      <c r="B269" s="11"/>
      <c r="C269" s="11"/>
      <c r="D269" s="11"/>
      <c r="E269" s="22"/>
      <c r="F269" s="817" t="str">
        <f t="shared" si="11"/>
        <v xml:space="preserve"> </v>
      </c>
      <c r="G269" s="142" t="str">
        <f t="shared" si="10"/>
        <v xml:space="preserve"> </v>
      </c>
      <c r="J269" s="11"/>
    </row>
    <row r="270" spans="1:10" ht="15.75" x14ac:dyDescent="0.25">
      <c r="A270" s="11"/>
      <c r="B270" s="11"/>
      <c r="C270" s="11"/>
      <c r="D270" s="11"/>
      <c r="E270" s="22"/>
      <c r="F270" s="817" t="str">
        <f t="shared" si="11"/>
        <v xml:space="preserve"> </v>
      </c>
      <c r="G270" s="142" t="str">
        <f t="shared" si="10"/>
        <v xml:space="preserve"> </v>
      </c>
      <c r="J270" s="11"/>
    </row>
    <row r="271" spans="1:10" ht="15.75" x14ac:dyDescent="0.25">
      <c r="A271" s="11"/>
      <c r="B271" s="11"/>
      <c r="C271" s="11"/>
      <c r="D271" s="11"/>
      <c r="E271" s="22"/>
      <c r="F271" s="817" t="str">
        <f t="shared" si="11"/>
        <v xml:space="preserve"> </v>
      </c>
      <c r="G271" s="142" t="str">
        <f t="shared" si="10"/>
        <v xml:space="preserve"> </v>
      </c>
      <c r="J271" s="11"/>
    </row>
    <row r="272" spans="1:10" ht="15.75" x14ac:dyDescent="0.25">
      <c r="A272" s="11"/>
      <c r="B272" s="11"/>
      <c r="C272" s="11"/>
      <c r="D272" s="11"/>
      <c r="E272" s="22"/>
      <c r="F272" s="817" t="str">
        <f t="shared" si="11"/>
        <v xml:space="preserve"> </v>
      </c>
      <c r="G272" s="142" t="str">
        <f t="shared" si="10"/>
        <v xml:space="preserve"> </v>
      </c>
      <c r="J272" s="11"/>
    </row>
    <row r="273" spans="1:10" ht="15.75" x14ac:dyDescent="0.25">
      <c r="A273" s="11"/>
      <c r="B273" s="11"/>
      <c r="C273" s="11"/>
      <c r="D273" s="11"/>
      <c r="E273" s="22"/>
      <c r="F273" s="817" t="str">
        <f t="shared" si="11"/>
        <v xml:space="preserve"> </v>
      </c>
      <c r="G273" s="142" t="str">
        <f t="shared" si="10"/>
        <v xml:space="preserve"> </v>
      </c>
      <c r="J273" s="11"/>
    </row>
    <row r="274" spans="1:10" ht="15.75" x14ac:dyDescent="0.25">
      <c r="A274" s="11"/>
      <c r="B274" s="11"/>
      <c r="C274" s="11"/>
      <c r="D274" s="11"/>
      <c r="E274" s="22"/>
      <c r="F274" s="817" t="str">
        <f t="shared" si="11"/>
        <v xml:space="preserve"> </v>
      </c>
      <c r="G274" s="142" t="str">
        <f t="shared" si="10"/>
        <v xml:space="preserve"> </v>
      </c>
      <c r="J274" s="11"/>
    </row>
    <row r="275" spans="1:10" ht="15.75" x14ac:dyDescent="0.25">
      <c r="A275" s="11"/>
      <c r="B275" s="11"/>
      <c r="C275" s="11"/>
      <c r="D275" s="11"/>
      <c r="E275" s="22"/>
      <c r="F275" s="817" t="str">
        <f t="shared" si="11"/>
        <v xml:space="preserve"> </v>
      </c>
      <c r="G275" s="142" t="str">
        <f t="shared" si="10"/>
        <v xml:space="preserve"> </v>
      </c>
      <c r="J275" s="11"/>
    </row>
    <row r="276" spans="1:10" ht="15.75" x14ac:dyDescent="0.25">
      <c r="A276" s="11"/>
      <c r="B276" s="11"/>
      <c r="C276" s="11"/>
      <c r="D276" s="11"/>
      <c r="E276" s="22"/>
      <c r="F276" s="817" t="str">
        <f t="shared" si="11"/>
        <v xml:space="preserve"> </v>
      </c>
      <c r="G276" s="142" t="str">
        <f t="shared" si="10"/>
        <v xml:space="preserve"> </v>
      </c>
      <c r="J276" s="11"/>
    </row>
    <row r="277" spans="1:10" ht="15.75" x14ac:dyDescent="0.25">
      <c r="A277" s="11"/>
      <c r="B277" s="11"/>
      <c r="C277" s="11"/>
      <c r="D277" s="11"/>
      <c r="E277" s="22"/>
      <c r="F277" s="817" t="str">
        <f t="shared" si="11"/>
        <v xml:space="preserve"> </v>
      </c>
      <c r="G277" s="142" t="str">
        <f t="shared" si="10"/>
        <v xml:space="preserve"> </v>
      </c>
      <c r="J277" s="11"/>
    </row>
    <row r="278" spans="1:10" ht="15.75" x14ac:dyDescent="0.25">
      <c r="A278" s="11"/>
      <c r="B278" s="11"/>
      <c r="C278" s="11"/>
      <c r="D278" s="11"/>
      <c r="E278" s="22"/>
      <c r="F278" s="817" t="str">
        <f t="shared" si="11"/>
        <v xml:space="preserve"> </v>
      </c>
      <c r="G278" s="142" t="str">
        <f t="shared" si="10"/>
        <v xml:space="preserve"> </v>
      </c>
      <c r="J278" s="11"/>
    </row>
    <row r="279" spans="1:10" ht="15.75" x14ac:dyDescent="0.25">
      <c r="A279" s="11"/>
      <c r="B279" s="11"/>
      <c r="C279" s="11"/>
      <c r="D279" s="11"/>
      <c r="E279" s="22"/>
      <c r="F279" s="817" t="str">
        <f t="shared" si="11"/>
        <v xml:space="preserve"> </v>
      </c>
      <c r="G279" s="142" t="str">
        <f t="shared" si="10"/>
        <v xml:space="preserve"> </v>
      </c>
      <c r="J279" s="11"/>
    </row>
    <row r="280" spans="1:10" ht="15.75" x14ac:dyDescent="0.25">
      <c r="A280" s="11"/>
      <c r="B280" s="11"/>
      <c r="C280" s="11"/>
      <c r="D280" s="11"/>
      <c r="E280" s="22"/>
      <c r="F280" s="817" t="str">
        <f t="shared" si="11"/>
        <v xml:space="preserve"> </v>
      </c>
      <c r="G280" s="142" t="str">
        <f t="shared" si="10"/>
        <v xml:space="preserve"> </v>
      </c>
      <c r="J280" s="11"/>
    </row>
    <row r="281" spans="1:10" ht="15.75" x14ac:dyDescent="0.25">
      <c r="A281" s="11"/>
      <c r="B281" s="11"/>
      <c r="C281" s="11"/>
      <c r="D281" s="11"/>
      <c r="E281" s="22"/>
      <c r="F281" s="817" t="str">
        <f t="shared" si="11"/>
        <v xml:space="preserve"> </v>
      </c>
      <c r="G281" s="142" t="str">
        <f t="shared" si="10"/>
        <v xml:space="preserve"> </v>
      </c>
      <c r="J281" s="11"/>
    </row>
    <row r="282" spans="1:10" ht="15.75" x14ac:dyDescent="0.25">
      <c r="A282" s="11"/>
      <c r="B282" s="11"/>
      <c r="C282" s="11"/>
      <c r="D282" s="11"/>
      <c r="E282" s="22"/>
      <c r="F282" s="817" t="str">
        <f t="shared" si="11"/>
        <v xml:space="preserve"> </v>
      </c>
      <c r="G282" s="142" t="str">
        <f t="shared" si="10"/>
        <v xml:space="preserve"> </v>
      </c>
      <c r="J282" s="11"/>
    </row>
    <row r="283" spans="1:10" ht="15.75" x14ac:dyDescent="0.25">
      <c r="A283" s="11"/>
      <c r="B283" s="11"/>
      <c r="C283" s="11"/>
      <c r="D283" s="11"/>
      <c r="E283" s="22"/>
      <c r="F283" s="817" t="str">
        <f t="shared" si="11"/>
        <v xml:space="preserve"> </v>
      </c>
      <c r="G283" s="142" t="str">
        <f t="shared" si="10"/>
        <v xml:space="preserve"> </v>
      </c>
      <c r="J283" s="11"/>
    </row>
    <row r="284" spans="1:10" ht="15.75" x14ac:dyDescent="0.25">
      <c r="A284" s="11"/>
      <c r="B284" s="11"/>
      <c r="C284" s="11"/>
      <c r="D284" s="11"/>
      <c r="E284" s="22"/>
      <c r="F284" s="817" t="str">
        <f t="shared" si="11"/>
        <v xml:space="preserve"> </v>
      </c>
      <c r="G284" s="142" t="str">
        <f t="shared" si="10"/>
        <v xml:space="preserve"> </v>
      </c>
      <c r="J284" s="11"/>
    </row>
    <row r="285" spans="1:10" ht="15.75" x14ac:dyDescent="0.25">
      <c r="A285" s="11"/>
      <c r="B285" s="11"/>
      <c r="C285" s="11"/>
      <c r="D285" s="11"/>
      <c r="E285" s="22"/>
      <c r="F285" s="817" t="str">
        <f t="shared" si="11"/>
        <v xml:space="preserve"> </v>
      </c>
      <c r="G285" s="142" t="str">
        <f t="shared" si="10"/>
        <v xml:space="preserve"> </v>
      </c>
      <c r="J285" s="11"/>
    </row>
    <row r="286" spans="1:10" ht="15.75" x14ac:dyDescent="0.25">
      <c r="A286" s="11"/>
      <c r="B286" s="11"/>
      <c r="C286" s="11"/>
      <c r="D286" s="11"/>
      <c r="E286" s="22"/>
      <c r="F286" s="817" t="str">
        <f t="shared" si="11"/>
        <v xml:space="preserve"> </v>
      </c>
      <c r="G286" s="142" t="str">
        <f t="shared" si="10"/>
        <v xml:space="preserve"> </v>
      </c>
      <c r="J286" s="11"/>
    </row>
    <row r="287" spans="1:10" ht="15.75" x14ac:dyDescent="0.25">
      <c r="A287" s="11"/>
      <c r="B287" s="11"/>
      <c r="C287" s="11"/>
      <c r="D287" s="11"/>
      <c r="E287" s="22"/>
      <c r="F287" s="817" t="str">
        <f t="shared" si="11"/>
        <v xml:space="preserve"> </v>
      </c>
      <c r="G287" s="142" t="str">
        <f t="shared" si="10"/>
        <v xml:space="preserve"> </v>
      </c>
      <c r="J287" s="11"/>
    </row>
    <row r="288" spans="1:10" ht="15.75" x14ac:dyDescent="0.25">
      <c r="A288" s="11"/>
      <c r="B288" s="11"/>
      <c r="C288" s="11"/>
      <c r="D288" s="11"/>
      <c r="E288" s="22"/>
      <c r="F288" s="817" t="str">
        <f t="shared" si="11"/>
        <v xml:space="preserve"> </v>
      </c>
      <c r="G288" s="142" t="str">
        <f t="shared" si="10"/>
        <v xml:space="preserve"> </v>
      </c>
      <c r="J288" s="11"/>
    </row>
    <row r="289" spans="1:10" ht="15.75" x14ac:dyDescent="0.25">
      <c r="A289" s="11"/>
      <c r="B289" s="11"/>
      <c r="C289" s="11"/>
      <c r="D289" s="11"/>
      <c r="E289" s="22"/>
      <c r="F289" s="817" t="str">
        <f t="shared" si="11"/>
        <v xml:space="preserve"> </v>
      </c>
      <c r="G289" s="142" t="str">
        <f t="shared" si="10"/>
        <v xml:space="preserve"> </v>
      </c>
      <c r="J289" s="11"/>
    </row>
    <row r="290" spans="1:10" ht="15.75" x14ac:dyDescent="0.25">
      <c r="A290" s="11"/>
      <c r="B290" s="11"/>
      <c r="C290" s="11"/>
      <c r="D290" s="11"/>
      <c r="E290" s="22"/>
      <c r="F290" s="817" t="str">
        <f t="shared" si="11"/>
        <v xml:space="preserve"> </v>
      </c>
      <c r="G290" s="142" t="str">
        <f t="shared" si="10"/>
        <v xml:space="preserve"> </v>
      </c>
      <c r="J290" s="11"/>
    </row>
    <row r="291" spans="1:10" ht="15.75" x14ac:dyDescent="0.25">
      <c r="A291" s="11"/>
      <c r="B291" s="11"/>
      <c r="C291" s="11"/>
      <c r="D291" s="11"/>
      <c r="E291" s="22"/>
      <c r="F291" s="817" t="str">
        <f t="shared" si="11"/>
        <v xml:space="preserve"> </v>
      </c>
      <c r="G291" s="142" t="str">
        <f t="shared" si="10"/>
        <v xml:space="preserve"> </v>
      </c>
      <c r="J291" s="11"/>
    </row>
    <row r="292" spans="1:10" ht="15.75" x14ac:dyDescent="0.25">
      <c r="A292" s="11"/>
      <c r="B292" s="11"/>
      <c r="C292" s="11"/>
      <c r="D292" s="11"/>
      <c r="E292" s="22"/>
      <c r="F292" s="817" t="str">
        <f t="shared" si="11"/>
        <v xml:space="preserve"> </v>
      </c>
      <c r="G292" s="142" t="str">
        <f t="shared" si="10"/>
        <v xml:space="preserve"> </v>
      </c>
      <c r="J292" s="11"/>
    </row>
    <row r="293" spans="1:10" ht="15.75" x14ac:dyDescent="0.25">
      <c r="A293" s="11"/>
      <c r="B293" s="11"/>
      <c r="C293" s="11"/>
      <c r="D293" s="11"/>
      <c r="E293" s="22"/>
      <c r="F293" s="817" t="str">
        <f t="shared" si="11"/>
        <v xml:space="preserve"> </v>
      </c>
      <c r="G293" s="142" t="str">
        <f t="shared" si="10"/>
        <v xml:space="preserve"> </v>
      </c>
      <c r="J293" s="11"/>
    </row>
    <row r="294" spans="1:10" ht="15.75" x14ac:dyDescent="0.25">
      <c r="A294" s="11"/>
      <c r="B294" s="11"/>
      <c r="C294" s="11"/>
      <c r="D294" s="11"/>
      <c r="E294" s="22"/>
      <c r="F294" s="817" t="str">
        <f t="shared" si="11"/>
        <v xml:space="preserve"> </v>
      </c>
      <c r="G294" s="142" t="str">
        <f t="shared" si="10"/>
        <v xml:space="preserve"> </v>
      </c>
      <c r="J294" s="11"/>
    </row>
    <row r="295" spans="1:10" ht="15.75" x14ac:dyDescent="0.25">
      <c r="A295" s="11"/>
      <c r="B295" s="11"/>
      <c r="C295" s="11"/>
      <c r="D295" s="11"/>
      <c r="E295" s="22"/>
      <c r="F295" s="817" t="str">
        <f t="shared" si="11"/>
        <v xml:space="preserve"> </v>
      </c>
      <c r="G295" s="142" t="str">
        <f t="shared" si="10"/>
        <v xml:space="preserve"> </v>
      </c>
      <c r="J295" s="11"/>
    </row>
    <row r="296" spans="1:10" ht="15.75" x14ac:dyDescent="0.25">
      <c r="A296" s="11"/>
      <c r="B296" s="11"/>
      <c r="C296" s="11"/>
      <c r="D296" s="11"/>
      <c r="E296" s="22"/>
      <c r="F296" s="817" t="str">
        <f t="shared" si="11"/>
        <v xml:space="preserve"> </v>
      </c>
      <c r="G296" s="142" t="str">
        <f t="shared" si="10"/>
        <v xml:space="preserve"> </v>
      </c>
      <c r="J296" s="11"/>
    </row>
    <row r="297" spans="1:10" ht="15.75" x14ac:dyDescent="0.25">
      <c r="A297" s="11"/>
      <c r="B297" s="11"/>
      <c r="C297" s="11"/>
      <c r="D297" s="11"/>
      <c r="E297" s="22"/>
      <c r="F297" s="817" t="str">
        <f t="shared" si="11"/>
        <v xml:space="preserve"> </v>
      </c>
      <c r="G297" s="142" t="str">
        <f t="shared" si="10"/>
        <v xml:space="preserve"> </v>
      </c>
      <c r="J297" s="11"/>
    </row>
    <row r="298" spans="1:10" ht="15.75" x14ac:dyDescent="0.25">
      <c r="A298" s="11"/>
      <c r="B298" s="11"/>
      <c r="C298" s="11"/>
      <c r="D298" s="11"/>
      <c r="E298" s="22"/>
      <c r="F298" s="817" t="str">
        <f t="shared" si="11"/>
        <v xml:space="preserve"> </v>
      </c>
      <c r="G298" s="142" t="str">
        <f t="shared" si="10"/>
        <v xml:space="preserve"> </v>
      </c>
      <c r="J298" s="11"/>
    </row>
    <row r="299" spans="1:10" ht="15.75" x14ac:dyDescent="0.25">
      <c r="A299" s="11"/>
      <c r="B299" s="11"/>
      <c r="C299" s="11"/>
      <c r="D299" s="11"/>
      <c r="E299" s="22"/>
      <c r="F299" s="817" t="str">
        <f t="shared" si="11"/>
        <v xml:space="preserve"> </v>
      </c>
      <c r="G299" s="142" t="str">
        <f t="shared" si="10"/>
        <v xml:space="preserve"> </v>
      </c>
      <c r="J299" s="11"/>
    </row>
    <row r="300" spans="1:10" ht="15.75" x14ac:dyDescent="0.25">
      <c r="A300" s="11"/>
      <c r="B300" s="11"/>
      <c r="C300" s="11"/>
      <c r="D300" s="11"/>
      <c r="E300" s="22"/>
      <c r="F300" s="817" t="str">
        <f t="shared" si="11"/>
        <v xml:space="preserve"> </v>
      </c>
      <c r="G300" s="142" t="str">
        <f t="shared" si="10"/>
        <v xml:space="preserve"> </v>
      </c>
      <c r="J300" s="11"/>
    </row>
    <row r="301" spans="1:10" ht="15.75" x14ac:dyDescent="0.25">
      <c r="A301" s="11"/>
      <c r="B301" s="11"/>
      <c r="C301" s="11"/>
      <c r="D301" s="11"/>
      <c r="E301" s="22"/>
      <c r="F301" s="817" t="str">
        <f t="shared" si="11"/>
        <v xml:space="preserve"> </v>
      </c>
      <c r="G301" s="142" t="str">
        <f t="shared" si="10"/>
        <v xml:space="preserve"> </v>
      </c>
      <c r="J301" s="11"/>
    </row>
    <row r="302" spans="1:10" ht="15.75" x14ac:dyDescent="0.25">
      <c r="A302" s="11"/>
      <c r="B302" s="11"/>
      <c r="C302" s="11"/>
      <c r="D302" s="11"/>
      <c r="E302" s="22"/>
      <c r="F302" s="817" t="str">
        <f t="shared" si="11"/>
        <v xml:space="preserve"> </v>
      </c>
      <c r="G302" s="142" t="str">
        <f t="shared" si="10"/>
        <v xml:space="preserve"> </v>
      </c>
      <c r="J302" s="11"/>
    </row>
    <row r="303" spans="1:10" ht="15.75" x14ac:dyDescent="0.25">
      <c r="A303" s="11"/>
      <c r="B303" s="11"/>
      <c r="C303" s="11"/>
      <c r="D303" s="11"/>
      <c r="E303" s="22"/>
      <c r="F303" s="817" t="str">
        <f t="shared" si="11"/>
        <v xml:space="preserve"> </v>
      </c>
      <c r="G303" s="142" t="str">
        <f t="shared" si="10"/>
        <v xml:space="preserve"> </v>
      </c>
      <c r="J303" s="11"/>
    </row>
    <row r="304" spans="1:10" ht="15.75" x14ac:dyDescent="0.25">
      <c r="A304" s="11"/>
      <c r="B304" s="11"/>
      <c r="C304" s="11"/>
      <c r="D304" s="11"/>
      <c r="E304" s="22"/>
      <c r="F304" s="817" t="str">
        <f t="shared" si="11"/>
        <v xml:space="preserve"> </v>
      </c>
      <c r="G304" s="142" t="str">
        <f t="shared" si="10"/>
        <v xml:space="preserve"> </v>
      </c>
      <c r="J304" s="11"/>
    </row>
    <row r="305" spans="1:10" ht="15.75" x14ac:dyDescent="0.25">
      <c r="A305" s="11"/>
      <c r="B305" s="11"/>
      <c r="C305" s="11"/>
      <c r="D305" s="11"/>
      <c r="E305" s="22"/>
      <c r="F305" s="817" t="str">
        <f t="shared" si="11"/>
        <v xml:space="preserve"> </v>
      </c>
      <c r="G305" s="142" t="str">
        <f t="shared" si="10"/>
        <v xml:space="preserve"> </v>
      </c>
      <c r="J305" s="11"/>
    </row>
    <row r="306" spans="1:10" ht="15.75" x14ac:dyDescent="0.25">
      <c r="A306" s="11"/>
      <c r="B306" s="11"/>
      <c r="C306" s="11"/>
      <c r="D306" s="11"/>
      <c r="E306" s="22"/>
      <c r="F306" s="817" t="str">
        <f t="shared" si="11"/>
        <v xml:space="preserve"> </v>
      </c>
      <c r="G306" s="142" t="str">
        <f t="shared" si="10"/>
        <v xml:space="preserve"> </v>
      </c>
      <c r="J306" s="11"/>
    </row>
    <row r="307" spans="1:10" ht="15.75" x14ac:dyDescent="0.25">
      <c r="A307" s="11"/>
      <c r="B307" s="11"/>
      <c r="C307" s="11"/>
      <c r="D307" s="11"/>
      <c r="E307" s="22"/>
      <c r="F307" s="817" t="str">
        <f t="shared" si="11"/>
        <v xml:space="preserve"> </v>
      </c>
      <c r="G307" s="142" t="str">
        <f t="shared" si="10"/>
        <v xml:space="preserve"> </v>
      </c>
      <c r="J307" s="11"/>
    </row>
    <row r="308" spans="1:10" ht="15.75" x14ac:dyDescent="0.25">
      <c r="A308" s="11"/>
      <c r="B308" s="11"/>
      <c r="C308" s="11"/>
      <c r="D308" s="11"/>
      <c r="E308" s="22"/>
      <c r="F308" s="817" t="str">
        <f t="shared" si="11"/>
        <v xml:space="preserve"> </v>
      </c>
      <c r="G308" s="142" t="str">
        <f t="shared" si="10"/>
        <v xml:space="preserve"> </v>
      </c>
      <c r="J308" s="11"/>
    </row>
    <row r="309" spans="1:10" ht="15.75" x14ac:dyDescent="0.25">
      <c r="A309" s="11"/>
      <c r="B309" s="11"/>
      <c r="C309" s="11"/>
      <c r="D309" s="11"/>
      <c r="E309" s="22"/>
      <c r="F309" s="817" t="str">
        <f t="shared" si="11"/>
        <v xml:space="preserve"> </v>
      </c>
      <c r="G309" s="142" t="str">
        <f t="shared" si="10"/>
        <v xml:space="preserve"> </v>
      </c>
      <c r="J309" s="11"/>
    </row>
    <row r="310" spans="1:10" ht="15.75" x14ac:dyDescent="0.25">
      <c r="A310" s="11"/>
      <c r="B310" s="11"/>
      <c r="C310" s="11"/>
      <c r="D310" s="11"/>
      <c r="E310" s="22"/>
      <c r="F310" s="817" t="str">
        <f t="shared" si="11"/>
        <v xml:space="preserve"> </v>
      </c>
      <c r="G310" s="142" t="str">
        <f t="shared" si="10"/>
        <v xml:space="preserve"> </v>
      </c>
      <c r="J310" s="11"/>
    </row>
    <row r="311" spans="1:10" ht="15.75" x14ac:dyDescent="0.25">
      <c r="A311" s="11"/>
      <c r="B311" s="11"/>
      <c r="C311" s="11"/>
      <c r="D311" s="11"/>
      <c r="E311" s="22"/>
      <c r="F311" s="817" t="str">
        <f t="shared" si="11"/>
        <v xml:space="preserve"> </v>
      </c>
      <c r="G311" s="142" t="str">
        <f t="shared" si="10"/>
        <v xml:space="preserve"> </v>
      </c>
      <c r="J311" s="11"/>
    </row>
    <row r="312" spans="1:10" ht="15.75" x14ac:dyDescent="0.25">
      <c r="A312" s="11"/>
      <c r="B312" s="11"/>
      <c r="C312" s="11"/>
      <c r="D312" s="11"/>
      <c r="E312" s="22"/>
      <c r="F312" s="817" t="str">
        <f t="shared" si="11"/>
        <v xml:space="preserve"> </v>
      </c>
      <c r="G312" s="142" t="str">
        <f t="shared" si="10"/>
        <v xml:space="preserve"> </v>
      </c>
      <c r="J312" s="11"/>
    </row>
    <row r="313" spans="1:10" ht="15.75" x14ac:dyDescent="0.25">
      <c r="A313" s="11"/>
      <c r="B313" s="11"/>
      <c r="C313" s="11"/>
      <c r="D313" s="11"/>
      <c r="E313" s="22"/>
      <c r="F313" s="817" t="str">
        <f t="shared" si="11"/>
        <v xml:space="preserve"> </v>
      </c>
      <c r="G313" s="142" t="str">
        <f t="shared" si="10"/>
        <v xml:space="preserve"> </v>
      </c>
      <c r="J313" s="11"/>
    </row>
    <row r="314" spans="1:10" ht="15.75" x14ac:dyDescent="0.25">
      <c r="A314" s="11"/>
      <c r="B314" s="11"/>
      <c r="C314" s="11"/>
      <c r="D314" s="11"/>
      <c r="E314" s="22"/>
      <c r="F314" s="817" t="str">
        <f t="shared" si="11"/>
        <v xml:space="preserve"> </v>
      </c>
      <c r="G314" s="142" t="str">
        <f t="shared" si="10"/>
        <v xml:space="preserve"> </v>
      </c>
      <c r="J314" s="11"/>
    </row>
    <row r="315" spans="1:10" ht="15.75" x14ac:dyDescent="0.25">
      <c r="A315" s="11"/>
      <c r="B315" s="11"/>
      <c r="C315" s="11"/>
      <c r="D315" s="11"/>
      <c r="E315" s="22"/>
      <c r="F315" s="817" t="str">
        <f t="shared" si="11"/>
        <v xml:space="preserve"> </v>
      </c>
      <c r="G315" s="142" t="str">
        <f t="shared" si="10"/>
        <v xml:space="preserve"> </v>
      </c>
      <c r="J315" s="11"/>
    </row>
    <row r="316" spans="1:10" ht="15.75" x14ac:dyDescent="0.25">
      <c r="A316" s="11"/>
      <c r="B316" s="11"/>
      <c r="C316" s="11"/>
      <c r="D316" s="11"/>
      <c r="E316" s="22"/>
      <c r="F316" s="817" t="str">
        <f t="shared" si="11"/>
        <v xml:space="preserve"> </v>
      </c>
      <c r="G316" s="142" t="str">
        <f t="shared" si="10"/>
        <v xml:space="preserve"> </v>
      </c>
      <c r="J316" s="11"/>
    </row>
    <row r="317" spans="1:10" ht="15.75" x14ac:dyDescent="0.25">
      <c r="A317" s="11"/>
      <c r="B317" s="11"/>
      <c r="C317" s="11"/>
      <c r="D317" s="11"/>
      <c r="E317" s="22"/>
      <c r="F317" s="817" t="str">
        <f t="shared" si="11"/>
        <v xml:space="preserve"> </v>
      </c>
      <c r="G317" s="142" t="str">
        <f t="shared" si="10"/>
        <v xml:space="preserve"> </v>
      </c>
      <c r="J317" s="11"/>
    </row>
    <row r="318" spans="1:10" ht="15.75" x14ac:dyDescent="0.25">
      <c r="A318" s="11"/>
      <c r="B318" s="11"/>
      <c r="C318" s="11"/>
      <c r="D318" s="11"/>
      <c r="E318" s="22"/>
      <c r="F318" s="817" t="str">
        <f t="shared" si="11"/>
        <v xml:space="preserve"> </v>
      </c>
      <c r="G318" s="142" t="str">
        <f t="shared" si="10"/>
        <v xml:space="preserve"> </v>
      </c>
      <c r="J318" s="11"/>
    </row>
    <row r="319" spans="1:10" ht="15.75" x14ac:dyDescent="0.25">
      <c r="A319" s="11"/>
      <c r="B319" s="11"/>
      <c r="C319" s="11"/>
      <c r="D319" s="11"/>
      <c r="E319" s="22"/>
      <c r="F319" s="817" t="str">
        <f t="shared" si="11"/>
        <v xml:space="preserve"> </v>
      </c>
      <c r="G319" s="142" t="str">
        <f t="shared" si="10"/>
        <v xml:space="preserve"> </v>
      </c>
      <c r="J319" s="11"/>
    </row>
    <row r="320" spans="1:10" ht="15.75" x14ac:dyDescent="0.25">
      <c r="A320" s="11"/>
      <c r="B320" s="11"/>
      <c r="C320" s="11"/>
      <c r="D320" s="11"/>
      <c r="E320" s="22"/>
      <c r="F320" s="817" t="str">
        <f t="shared" si="11"/>
        <v xml:space="preserve"> </v>
      </c>
      <c r="G320" s="142" t="str">
        <f t="shared" si="10"/>
        <v xml:space="preserve"> </v>
      </c>
      <c r="J320" s="11"/>
    </row>
    <row r="321" spans="1:10" ht="15.75" x14ac:dyDescent="0.25">
      <c r="A321" s="11"/>
      <c r="B321" s="11"/>
      <c r="C321" s="11"/>
      <c r="D321" s="11"/>
      <c r="E321" s="22"/>
      <c r="F321" s="817" t="str">
        <f t="shared" si="11"/>
        <v xml:space="preserve"> </v>
      </c>
      <c r="G321" s="142" t="str">
        <f t="shared" si="10"/>
        <v xml:space="preserve"> </v>
      </c>
      <c r="J321" s="11"/>
    </row>
    <row r="322" spans="1:10" ht="15.75" x14ac:dyDescent="0.25">
      <c r="A322" s="11"/>
      <c r="B322" s="11"/>
      <c r="C322" s="11"/>
      <c r="D322" s="11"/>
      <c r="E322" s="22"/>
      <c r="F322" s="817" t="str">
        <f t="shared" si="11"/>
        <v xml:space="preserve"> </v>
      </c>
      <c r="G322" s="142" t="str">
        <f t="shared" si="10"/>
        <v xml:space="preserve"> </v>
      </c>
      <c r="J322" s="11"/>
    </row>
    <row r="323" spans="1:10" ht="15.75" x14ac:dyDescent="0.25">
      <c r="A323" s="11"/>
      <c r="B323" s="11"/>
      <c r="C323" s="11"/>
      <c r="D323" s="11"/>
      <c r="E323" s="22"/>
      <c r="F323" s="817" t="str">
        <f t="shared" si="11"/>
        <v xml:space="preserve"> </v>
      </c>
      <c r="G323" s="142" t="str">
        <f t="shared" si="10"/>
        <v xml:space="preserve"> </v>
      </c>
      <c r="J323" s="11"/>
    </row>
    <row r="324" spans="1:10" ht="15.75" x14ac:dyDescent="0.25">
      <c r="A324" s="11"/>
      <c r="B324" s="11"/>
      <c r="C324" s="11"/>
      <c r="D324" s="11"/>
      <c r="E324" s="22"/>
      <c r="F324" s="817" t="str">
        <f t="shared" si="11"/>
        <v xml:space="preserve"> </v>
      </c>
      <c r="G324" s="142" t="str">
        <f t="shared" si="10"/>
        <v xml:space="preserve"> </v>
      </c>
      <c r="J324" s="11"/>
    </row>
    <row r="325" spans="1:10" ht="15.75" x14ac:dyDescent="0.25">
      <c r="A325" s="11"/>
      <c r="B325" s="11"/>
      <c r="C325" s="11"/>
      <c r="D325" s="11"/>
      <c r="E325" s="22"/>
      <c r="F325" s="817" t="str">
        <f t="shared" si="11"/>
        <v xml:space="preserve"> </v>
      </c>
      <c r="G325" s="142" t="str">
        <f t="shared" si="10"/>
        <v xml:space="preserve"> </v>
      </c>
      <c r="J325" s="11"/>
    </row>
    <row r="326" spans="1:10" ht="15.75" x14ac:dyDescent="0.25">
      <c r="A326" s="11"/>
      <c r="B326" s="11"/>
      <c r="C326" s="11"/>
      <c r="D326" s="11"/>
      <c r="E326" s="22"/>
      <c r="F326" s="817" t="str">
        <f t="shared" si="11"/>
        <v xml:space="preserve"> </v>
      </c>
      <c r="G326" s="142" t="str">
        <f t="shared" si="10"/>
        <v xml:space="preserve"> </v>
      </c>
      <c r="J326" s="11"/>
    </row>
    <row r="327" spans="1:10" ht="15.75" x14ac:dyDescent="0.25">
      <c r="A327" s="11"/>
      <c r="B327" s="11"/>
      <c r="C327" s="11"/>
      <c r="D327" s="11"/>
      <c r="E327" s="22"/>
      <c r="F327" s="817" t="str">
        <f t="shared" si="11"/>
        <v xml:space="preserve"> </v>
      </c>
      <c r="G327" s="142" t="str">
        <f t="shared" si="10"/>
        <v xml:space="preserve"> </v>
      </c>
      <c r="J327" s="11"/>
    </row>
    <row r="328" spans="1:10" ht="15.75" x14ac:dyDescent="0.25">
      <c r="A328" s="11"/>
      <c r="B328" s="11"/>
      <c r="C328" s="11"/>
      <c r="D328" s="11"/>
      <c r="E328" s="22"/>
      <c r="F328" s="817" t="str">
        <f t="shared" si="11"/>
        <v xml:space="preserve"> </v>
      </c>
      <c r="G328" s="142" t="str">
        <f t="shared" si="10"/>
        <v xml:space="preserve"> </v>
      </c>
      <c r="J328" s="11"/>
    </row>
    <row r="329" spans="1:10" ht="15.75" x14ac:dyDescent="0.25">
      <c r="A329" s="11"/>
      <c r="B329" s="11"/>
      <c r="C329" s="11"/>
      <c r="D329" s="11"/>
      <c r="E329" s="22"/>
      <c r="F329" s="817" t="str">
        <f t="shared" si="11"/>
        <v xml:space="preserve"> </v>
      </c>
      <c r="G329" s="142" t="str">
        <f t="shared" ref="G329:G392" si="12">IFERROR(E329/D329%," ")</f>
        <v xml:space="preserve"> </v>
      </c>
      <c r="J329" s="11"/>
    </row>
    <row r="330" spans="1:10" ht="15.75" x14ac:dyDescent="0.25">
      <c r="A330" s="11"/>
      <c r="B330" s="11"/>
      <c r="C330" s="11"/>
      <c r="D330" s="11"/>
      <c r="E330" s="22"/>
      <c r="F330" s="817" t="str">
        <f t="shared" si="11"/>
        <v xml:space="preserve"> </v>
      </c>
      <c r="G330" s="142" t="str">
        <f t="shared" si="12"/>
        <v xml:space="preserve"> </v>
      </c>
      <c r="J330" s="11"/>
    </row>
    <row r="331" spans="1:10" ht="15.75" x14ac:dyDescent="0.25">
      <c r="A331" s="11"/>
      <c r="B331" s="11"/>
      <c r="C331" s="11"/>
      <c r="D331" s="11"/>
      <c r="E331" s="22"/>
      <c r="F331" s="817" t="str">
        <f t="shared" ref="F331:F394" si="13">IF(E331-D331=0," ",E331-D331)</f>
        <v xml:space="preserve"> </v>
      </c>
      <c r="G331" s="142" t="str">
        <f t="shared" si="12"/>
        <v xml:space="preserve"> </v>
      </c>
      <c r="J331" s="11"/>
    </row>
    <row r="332" spans="1:10" ht="15.75" x14ac:dyDescent="0.25">
      <c r="A332" s="11"/>
      <c r="B332" s="11"/>
      <c r="C332" s="11"/>
      <c r="D332" s="11"/>
      <c r="E332" s="22"/>
      <c r="F332" s="817" t="str">
        <f t="shared" si="13"/>
        <v xml:space="preserve"> </v>
      </c>
      <c r="G332" s="142" t="str">
        <f t="shared" si="12"/>
        <v xml:space="preserve"> </v>
      </c>
      <c r="J332" s="11"/>
    </row>
    <row r="333" spans="1:10" ht="15.75" x14ac:dyDescent="0.25">
      <c r="A333" s="11"/>
      <c r="B333" s="11"/>
      <c r="C333" s="11"/>
      <c r="D333" s="11"/>
      <c r="E333" s="22"/>
      <c r="F333" s="817" t="str">
        <f t="shared" si="13"/>
        <v xml:space="preserve"> </v>
      </c>
      <c r="G333" s="142" t="str">
        <f t="shared" si="12"/>
        <v xml:space="preserve"> </v>
      </c>
      <c r="J333" s="11"/>
    </row>
    <row r="334" spans="1:10" ht="15.75" x14ac:dyDescent="0.25">
      <c r="A334" s="11"/>
      <c r="B334" s="11"/>
      <c r="C334" s="11"/>
      <c r="D334" s="11"/>
      <c r="E334" s="22"/>
      <c r="F334" s="817" t="str">
        <f t="shared" si="13"/>
        <v xml:space="preserve"> </v>
      </c>
      <c r="G334" s="142" t="str">
        <f t="shared" si="12"/>
        <v xml:space="preserve"> </v>
      </c>
      <c r="J334" s="11"/>
    </row>
    <row r="335" spans="1:10" ht="15.75" x14ac:dyDescent="0.25">
      <c r="A335" s="11"/>
      <c r="B335" s="11"/>
      <c r="C335" s="11"/>
      <c r="D335" s="11"/>
      <c r="E335" s="22"/>
      <c r="F335" s="817" t="str">
        <f t="shared" si="13"/>
        <v xml:space="preserve"> </v>
      </c>
      <c r="G335" s="142" t="str">
        <f t="shared" si="12"/>
        <v xml:space="preserve"> </v>
      </c>
      <c r="J335" s="11"/>
    </row>
    <row r="336" spans="1:10" ht="15.75" x14ac:dyDescent="0.25">
      <c r="A336" s="11"/>
      <c r="B336" s="11"/>
      <c r="C336" s="11"/>
      <c r="D336" s="11"/>
      <c r="E336" s="22"/>
      <c r="F336" s="817" t="str">
        <f t="shared" si="13"/>
        <v xml:space="preserve"> </v>
      </c>
      <c r="G336" s="142" t="str">
        <f t="shared" si="12"/>
        <v xml:space="preserve"> </v>
      </c>
      <c r="J336" s="11"/>
    </row>
    <row r="337" spans="1:10" ht="15.75" x14ac:dyDescent="0.25">
      <c r="A337" s="11"/>
      <c r="B337" s="11"/>
      <c r="C337" s="11"/>
      <c r="D337" s="11"/>
      <c r="E337" s="22"/>
      <c r="F337" s="817" t="str">
        <f t="shared" si="13"/>
        <v xml:space="preserve"> </v>
      </c>
      <c r="G337" s="142" t="str">
        <f t="shared" si="12"/>
        <v xml:space="preserve"> </v>
      </c>
      <c r="J337" s="11"/>
    </row>
    <row r="338" spans="1:10" ht="15.75" x14ac:dyDescent="0.25">
      <c r="A338" s="11"/>
      <c r="B338" s="11"/>
      <c r="C338" s="11"/>
      <c r="D338" s="11"/>
      <c r="E338" s="22"/>
      <c r="F338" s="817" t="str">
        <f t="shared" si="13"/>
        <v xml:space="preserve"> </v>
      </c>
      <c r="G338" s="142" t="str">
        <f t="shared" si="12"/>
        <v xml:space="preserve"> </v>
      </c>
      <c r="J338" s="11"/>
    </row>
    <row r="339" spans="1:10" ht="15.75" x14ac:dyDescent="0.25">
      <c r="A339" s="11"/>
      <c r="B339" s="11"/>
      <c r="C339" s="11"/>
      <c r="D339" s="11"/>
      <c r="E339" s="22"/>
      <c r="F339" s="817" t="str">
        <f t="shared" si="13"/>
        <v xml:space="preserve"> </v>
      </c>
      <c r="G339" s="142" t="str">
        <f t="shared" si="12"/>
        <v xml:space="preserve"> </v>
      </c>
      <c r="J339" s="11"/>
    </row>
    <row r="340" spans="1:10" ht="15.75" x14ac:dyDescent="0.25">
      <c r="A340" s="11"/>
      <c r="B340" s="11"/>
      <c r="C340" s="11"/>
      <c r="D340" s="11"/>
      <c r="E340" s="22"/>
      <c r="F340" s="817" t="str">
        <f t="shared" si="13"/>
        <v xml:space="preserve"> </v>
      </c>
      <c r="G340" s="142" t="str">
        <f t="shared" si="12"/>
        <v xml:space="preserve"> </v>
      </c>
      <c r="J340" s="11"/>
    </row>
    <row r="341" spans="1:10" ht="15.75" x14ac:dyDescent="0.25">
      <c r="A341" s="11"/>
      <c r="B341" s="11"/>
      <c r="C341" s="11"/>
      <c r="D341" s="11"/>
      <c r="E341" s="22"/>
      <c r="F341" s="817" t="str">
        <f t="shared" si="13"/>
        <v xml:space="preserve"> </v>
      </c>
      <c r="G341" s="142" t="str">
        <f t="shared" si="12"/>
        <v xml:space="preserve"> </v>
      </c>
      <c r="J341" s="11"/>
    </row>
    <row r="342" spans="1:10" ht="15.75" x14ac:dyDescent="0.25">
      <c r="A342" s="11"/>
      <c r="B342" s="11"/>
      <c r="C342" s="11"/>
      <c r="D342" s="11"/>
      <c r="E342" s="22"/>
      <c r="F342" s="817" t="str">
        <f t="shared" si="13"/>
        <v xml:space="preserve"> </v>
      </c>
      <c r="G342" s="142" t="str">
        <f t="shared" si="12"/>
        <v xml:space="preserve"> </v>
      </c>
      <c r="J342" s="11"/>
    </row>
    <row r="343" spans="1:10" ht="15.75" x14ac:dyDescent="0.25">
      <c r="A343" s="11"/>
      <c r="B343" s="11"/>
      <c r="C343" s="11"/>
      <c r="D343" s="11"/>
      <c r="E343" s="22"/>
      <c r="F343" s="817" t="str">
        <f t="shared" si="13"/>
        <v xml:space="preserve"> </v>
      </c>
      <c r="G343" s="142" t="str">
        <f t="shared" si="12"/>
        <v xml:space="preserve"> </v>
      </c>
      <c r="J343" s="11"/>
    </row>
    <row r="344" spans="1:10" ht="15.75" x14ac:dyDescent="0.25">
      <c r="A344" s="11"/>
      <c r="B344" s="11"/>
      <c r="C344" s="11"/>
      <c r="D344" s="11"/>
      <c r="E344" s="22"/>
      <c r="F344" s="817" t="str">
        <f t="shared" si="13"/>
        <v xml:space="preserve"> </v>
      </c>
      <c r="G344" s="142" t="str">
        <f t="shared" si="12"/>
        <v xml:space="preserve"> </v>
      </c>
      <c r="J344" s="11"/>
    </row>
    <row r="345" spans="1:10" ht="15.75" x14ac:dyDescent="0.25">
      <c r="A345" s="11"/>
      <c r="B345" s="11"/>
      <c r="C345" s="11"/>
      <c r="D345" s="11"/>
      <c r="E345" s="22"/>
      <c r="F345" s="817" t="str">
        <f t="shared" si="13"/>
        <v xml:space="preserve"> </v>
      </c>
      <c r="G345" s="142" t="str">
        <f t="shared" si="12"/>
        <v xml:space="preserve"> </v>
      </c>
      <c r="J345" s="11"/>
    </row>
    <row r="346" spans="1:10" ht="15.75" x14ac:dyDescent="0.25">
      <c r="A346" s="11"/>
      <c r="B346" s="11"/>
      <c r="C346" s="11"/>
      <c r="D346" s="11"/>
      <c r="E346" s="22"/>
      <c r="F346" s="817" t="str">
        <f t="shared" si="13"/>
        <v xml:space="preserve"> </v>
      </c>
      <c r="G346" s="142" t="str">
        <f t="shared" si="12"/>
        <v xml:space="preserve"> </v>
      </c>
      <c r="J346" s="11"/>
    </row>
    <row r="347" spans="1:10" ht="15.75" x14ac:dyDescent="0.25">
      <c r="A347" s="11"/>
      <c r="B347" s="11"/>
      <c r="C347" s="11"/>
      <c r="D347" s="11"/>
      <c r="E347" s="22"/>
      <c r="F347" s="817" t="str">
        <f t="shared" si="13"/>
        <v xml:space="preserve"> </v>
      </c>
      <c r="G347" s="142" t="str">
        <f t="shared" si="12"/>
        <v xml:space="preserve"> </v>
      </c>
      <c r="J347" s="11"/>
    </row>
    <row r="348" spans="1:10" ht="15.75" x14ac:dyDescent="0.25">
      <c r="A348" s="11"/>
      <c r="B348" s="11"/>
      <c r="C348" s="11"/>
      <c r="D348" s="11"/>
      <c r="E348" s="22"/>
      <c r="F348" s="817" t="str">
        <f t="shared" si="13"/>
        <v xml:space="preserve"> </v>
      </c>
      <c r="G348" s="142" t="str">
        <f t="shared" si="12"/>
        <v xml:space="preserve"> </v>
      </c>
      <c r="J348" s="11"/>
    </row>
    <row r="349" spans="1:10" ht="15.75" x14ac:dyDescent="0.25">
      <c r="A349" s="11"/>
      <c r="B349" s="11"/>
      <c r="C349" s="11"/>
      <c r="D349" s="11"/>
      <c r="E349" s="22"/>
      <c r="F349" s="817" t="str">
        <f t="shared" si="13"/>
        <v xml:space="preserve"> </v>
      </c>
      <c r="G349" s="142" t="str">
        <f t="shared" si="12"/>
        <v xml:space="preserve"> </v>
      </c>
      <c r="J349" s="11"/>
    </row>
    <row r="350" spans="1:10" ht="15.75" x14ac:dyDescent="0.25">
      <c r="A350" s="11"/>
      <c r="B350" s="11"/>
      <c r="C350" s="11"/>
      <c r="D350" s="11"/>
      <c r="E350" s="22"/>
      <c r="F350" s="817" t="str">
        <f t="shared" si="13"/>
        <v xml:space="preserve"> </v>
      </c>
      <c r="G350" s="142" t="str">
        <f t="shared" si="12"/>
        <v xml:space="preserve"> </v>
      </c>
      <c r="J350" s="11"/>
    </row>
    <row r="351" spans="1:10" ht="15.75" x14ac:dyDescent="0.25">
      <c r="A351" s="11"/>
      <c r="B351" s="11"/>
      <c r="C351" s="11"/>
      <c r="D351" s="11"/>
      <c r="E351" s="22"/>
      <c r="F351" s="817" t="str">
        <f t="shared" si="13"/>
        <v xml:space="preserve"> </v>
      </c>
      <c r="G351" s="142" t="str">
        <f t="shared" si="12"/>
        <v xml:space="preserve"> </v>
      </c>
      <c r="J351" s="11"/>
    </row>
    <row r="352" spans="1:10" ht="15.75" x14ac:dyDescent="0.25">
      <c r="A352" s="11"/>
      <c r="B352" s="11"/>
      <c r="C352" s="11"/>
      <c r="D352" s="11"/>
      <c r="E352" s="22"/>
      <c r="F352" s="817" t="str">
        <f t="shared" si="13"/>
        <v xml:space="preserve"> </v>
      </c>
      <c r="G352" s="142" t="str">
        <f t="shared" si="12"/>
        <v xml:space="preserve"> </v>
      </c>
      <c r="J352" s="11"/>
    </row>
    <row r="353" spans="1:10" ht="15.75" x14ac:dyDescent="0.25">
      <c r="A353" s="11"/>
      <c r="B353" s="11"/>
      <c r="C353" s="11"/>
      <c r="D353" s="11"/>
      <c r="E353" s="22"/>
      <c r="F353" s="817" t="str">
        <f t="shared" si="13"/>
        <v xml:space="preserve"> </v>
      </c>
      <c r="G353" s="142" t="str">
        <f t="shared" si="12"/>
        <v xml:space="preserve"> </v>
      </c>
      <c r="J353" s="11"/>
    </row>
    <row r="354" spans="1:10" ht="15.75" x14ac:dyDescent="0.25">
      <c r="A354" s="11"/>
      <c r="B354" s="11"/>
      <c r="C354" s="11"/>
      <c r="D354" s="11"/>
      <c r="E354" s="22"/>
      <c r="F354" s="817" t="str">
        <f t="shared" si="13"/>
        <v xml:space="preserve"> </v>
      </c>
      <c r="G354" s="142" t="str">
        <f t="shared" si="12"/>
        <v xml:space="preserve"> </v>
      </c>
      <c r="J354" s="11"/>
    </row>
    <row r="355" spans="1:10" ht="15.75" x14ac:dyDescent="0.25">
      <c r="A355" s="11"/>
      <c r="B355" s="11"/>
      <c r="C355" s="11"/>
      <c r="D355" s="11"/>
      <c r="E355" s="22"/>
      <c r="F355" s="817" t="str">
        <f t="shared" si="13"/>
        <v xml:space="preserve"> </v>
      </c>
      <c r="G355" s="142" t="str">
        <f t="shared" si="12"/>
        <v xml:space="preserve"> </v>
      </c>
      <c r="J355" s="11"/>
    </row>
    <row r="356" spans="1:10" ht="15.75" x14ac:dyDescent="0.25">
      <c r="A356" s="11"/>
      <c r="B356" s="11"/>
      <c r="C356" s="11"/>
      <c r="D356" s="11"/>
      <c r="E356" s="22"/>
      <c r="F356" s="817" t="str">
        <f t="shared" si="13"/>
        <v xml:space="preserve"> </v>
      </c>
      <c r="G356" s="142" t="str">
        <f t="shared" si="12"/>
        <v xml:space="preserve"> </v>
      </c>
      <c r="J356" s="11"/>
    </row>
    <row r="357" spans="1:10" ht="15.75" x14ac:dyDescent="0.25">
      <c r="A357" s="11"/>
      <c r="B357" s="11"/>
      <c r="C357" s="11"/>
      <c r="D357" s="11"/>
      <c r="E357" s="22"/>
      <c r="F357" s="817" t="str">
        <f t="shared" si="13"/>
        <v xml:space="preserve"> </v>
      </c>
      <c r="G357" s="142" t="str">
        <f t="shared" si="12"/>
        <v xml:space="preserve"> </v>
      </c>
      <c r="J357" s="11"/>
    </row>
    <row r="358" spans="1:10" ht="15.75" x14ac:dyDescent="0.25">
      <c r="A358" s="11"/>
      <c r="B358" s="11"/>
      <c r="C358" s="11"/>
      <c r="D358" s="11"/>
      <c r="E358" s="22"/>
      <c r="F358" s="817" t="str">
        <f t="shared" si="13"/>
        <v xml:space="preserve"> </v>
      </c>
      <c r="G358" s="142" t="str">
        <f t="shared" si="12"/>
        <v xml:space="preserve"> </v>
      </c>
      <c r="J358" s="11"/>
    </row>
    <row r="359" spans="1:10" ht="15.75" x14ac:dyDescent="0.25">
      <c r="A359" s="11"/>
      <c r="B359" s="11"/>
      <c r="C359" s="11"/>
      <c r="D359" s="11"/>
      <c r="E359" s="22"/>
      <c r="F359" s="817" t="str">
        <f t="shared" si="13"/>
        <v xml:space="preserve"> </v>
      </c>
      <c r="G359" s="142" t="str">
        <f t="shared" si="12"/>
        <v xml:space="preserve"> </v>
      </c>
      <c r="J359" s="11"/>
    </row>
    <row r="360" spans="1:10" ht="15.75" x14ac:dyDescent="0.25">
      <c r="A360" s="11"/>
      <c r="B360" s="11"/>
      <c r="C360" s="11"/>
      <c r="D360" s="11"/>
      <c r="E360" s="22"/>
      <c r="F360" s="817" t="str">
        <f t="shared" si="13"/>
        <v xml:space="preserve"> </v>
      </c>
      <c r="G360" s="142" t="str">
        <f t="shared" si="12"/>
        <v xml:space="preserve"> </v>
      </c>
      <c r="J360" s="11"/>
    </row>
    <row r="361" spans="1:10" ht="15.75" x14ac:dyDescent="0.25">
      <c r="A361" s="11"/>
      <c r="B361" s="11"/>
      <c r="C361" s="11"/>
      <c r="D361" s="11"/>
      <c r="E361" s="22"/>
      <c r="F361" s="817" t="str">
        <f t="shared" si="13"/>
        <v xml:space="preserve"> </v>
      </c>
      <c r="G361" s="142" t="str">
        <f t="shared" si="12"/>
        <v xml:space="preserve"> </v>
      </c>
      <c r="J361" s="11"/>
    </row>
    <row r="362" spans="1:10" ht="15.75" x14ac:dyDescent="0.25">
      <c r="A362" s="11"/>
      <c r="B362" s="11"/>
      <c r="C362" s="11"/>
      <c r="D362" s="11"/>
      <c r="E362" s="22"/>
      <c r="F362" s="817" t="str">
        <f t="shared" si="13"/>
        <v xml:space="preserve"> </v>
      </c>
      <c r="G362" s="142" t="str">
        <f t="shared" si="12"/>
        <v xml:space="preserve"> </v>
      </c>
      <c r="J362" s="11"/>
    </row>
    <row r="363" spans="1:10" ht="15.75" x14ac:dyDescent="0.25">
      <c r="A363" s="11"/>
      <c r="B363" s="11"/>
      <c r="C363" s="11"/>
      <c r="D363" s="11"/>
      <c r="E363" s="22"/>
      <c r="F363" s="817" t="str">
        <f t="shared" si="13"/>
        <v xml:space="preserve"> </v>
      </c>
      <c r="G363" s="142" t="str">
        <f t="shared" si="12"/>
        <v xml:space="preserve"> </v>
      </c>
      <c r="J363" s="11"/>
    </row>
    <row r="364" spans="1:10" ht="15.75" x14ac:dyDescent="0.25">
      <c r="A364" s="11"/>
      <c r="B364" s="11"/>
      <c r="C364" s="11"/>
      <c r="D364" s="11"/>
      <c r="E364" s="22"/>
      <c r="F364" s="817" t="str">
        <f t="shared" si="13"/>
        <v xml:space="preserve"> </v>
      </c>
      <c r="G364" s="142" t="str">
        <f t="shared" si="12"/>
        <v xml:space="preserve"> </v>
      </c>
      <c r="J364" s="11"/>
    </row>
    <row r="365" spans="1:10" ht="15.75" x14ac:dyDescent="0.25">
      <c r="A365" s="11"/>
      <c r="B365" s="11"/>
      <c r="C365" s="11"/>
      <c r="D365" s="11"/>
      <c r="E365" s="22"/>
      <c r="F365" s="817" t="str">
        <f t="shared" si="13"/>
        <v xml:space="preserve"> </v>
      </c>
      <c r="G365" s="142" t="str">
        <f t="shared" si="12"/>
        <v xml:space="preserve"> </v>
      </c>
      <c r="J365" s="11"/>
    </row>
    <row r="366" spans="1:10" ht="15.75" x14ac:dyDescent="0.25">
      <c r="A366" s="11"/>
      <c r="B366" s="11"/>
      <c r="C366" s="11"/>
      <c r="D366" s="11"/>
      <c r="E366" s="22"/>
      <c r="F366" s="817" t="str">
        <f t="shared" si="13"/>
        <v xml:space="preserve"> </v>
      </c>
      <c r="G366" s="142" t="str">
        <f t="shared" si="12"/>
        <v xml:space="preserve"> </v>
      </c>
      <c r="J366" s="11"/>
    </row>
    <row r="367" spans="1:10" ht="15.75" x14ac:dyDescent="0.25">
      <c r="A367" s="11"/>
      <c r="B367" s="11"/>
      <c r="C367" s="11"/>
      <c r="D367" s="11"/>
      <c r="E367" s="22"/>
      <c r="F367" s="817" t="str">
        <f t="shared" si="13"/>
        <v xml:space="preserve"> </v>
      </c>
      <c r="G367" s="142" t="str">
        <f t="shared" si="12"/>
        <v xml:space="preserve"> </v>
      </c>
      <c r="J367" s="11"/>
    </row>
    <row r="368" spans="1:10" ht="15.75" x14ac:dyDescent="0.25">
      <c r="A368" s="11"/>
      <c r="B368" s="11"/>
      <c r="C368" s="11"/>
      <c r="D368" s="11"/>
      <c r="E368" s="22"/>
      <c r="F368" s="817" t="str">
        <f t="shared" si="13"/>
        <v xml:space="preserve"> </v>
      </c>
      <c r="G368" s="142" t="str">
        <f t="shared" si="12"/>
        <v xml:space="preserve"> </v>
      </c>
      <c r="J368" s="11"/>
    </row>
    <row r="369" spans="1:10" ht="15.75" x14ac:dyDescent="0.25">
      <c r="A369" s="11"/>
      <c r="B369" s="11"/>
      <c r="C369" s="11"/>
      <c r="D369" s="11"/>
      <c r="E369" s="22"/>
      <c r="F369" s="817" t="str">
        <f t="shared" si="13"/>
        <v xml:space="preserve"> </v>
      </c>
      <c r="G369" s="142" t="str">
        <f t="shared" si="12"/>
        <v xml:space="preserve"> </v>
      </c>
      <c r="J369" s="11"/>
    </row>
    <row r="370" spans="1:10" ht="15.75" x14ac:dyDescent="0.25">
      <c r="A370" s="11"/>
      <c r="B370" s="11"/>
      <c r="C370" s="11"/>
      <c r="D370" s="11"/>
      <c r="E370" s="22"/>
      <c r="F370" s="817" t="str">
        <f t="shared" si="13"/>
        <v xml:space="preserve"> </v>
      </c>
      <c r="G370" s="142" t="str">
        <f t="shared" si="12"/>
        <v xml:space="preserve"> </v>
      </c>
      <c r="J370" s="11"/>
    </row>
    <row r="371" spans="1:10" ht="15.75" x14ac:dyDescent="0.25">
      <c r="A371" s="11"/>
      <c r="B371" s="11"/>
      <c r="C371" s="11"/>
      <c r="D371" s="11"/>
      <c r="E371" s="22"/>
      <c r="F371" s="817" t="str">
        <f t="shared" si="13"/>
        <v xml:space="preserve"> </v>
      </c>
      <c r="G371" s="142" t="str">
        <f t="shared" si="12"/>
        <v xml:space="preserve"> </v>
      </c>
      <c r="J371" s="11"/>
    </row>
    <row r="372" spans="1:10" ht="15.75" x14ac:dyDescent="0.25">
      <c r="A372" s="11"/>
      <c r="B372" s="11"/>
      <c r="C372" s="11"/>
      <c r="D372" s="11"/>
      <c r="E372" s="22"/>
      <c r="F372" s="817" t="str">
        <f t="shared" si="13"/>
        <v xml:space="preserve"> </v>
      </c>
      <c r="G372" s="142" t="str">
        <f t="shared" si="12"/>
        <v xml:space="preserve"> </v>
      </c>
      <c r="J372" s="11"/>
    </row>
    <row r="373" spans="1:10" ht="15.75" x14ac:dyDescent="0.25">
      <c r="A373" s="11"/>
      <c r="B373" s="11"/>
      <c r="C373" s="11"/>
      <c r="D373" s="11"/>
      <c r="E373" s="22"/>
      <c r="F373" s="817" t="str">
        <f t="shared" si="13"/>
        <v xml:space="preserve"> </v>
      </c>
      <c r="G373" s="142" t="str">
        <f t="shared" si="12"/>
        <v xml:space="preserve"> </v>
      </c>
      <c r="J373" s="11"/>
    </row>
    <row r="374" spans="1:10" ht="15.75" x14ac:dyDescent="0.25">
      <c r="A374" s="11"/>
      <c r="B374" s="11"/>
      <c r="C374" s="11"/>
      <c r="D374" s="11"/>
      <c r="E374" s="22"/>
      <c r="F374" s="817" t="str">
        <f t="shared" si="13"/>
        <v xml:space="preserve"> </v>
      </c>
      <c r="G374" s="142" t="str">
        <f t="shared" si="12"/>
        <v xml:space="preserve"> </v>
      </c>
      <c r="J374" s="11"/>
    </row>
    <row r="375" spans="1:10" ht="15.75" x14ac:dyDescent="0.25">
      <c r="A375" s="11"/>
      <c r="B375" s="11"/>
      <c r="C375" s="11"/>
      <c r="D375" s="11"/>
      <c r="E375" s="22"/>
      <c r="F375" s="817" t="str">
        <f t="shared" si="13"/>
        <v xml:space="preserve"> </v>
      </c>
      <c r="G375" s="142" t="str">
        <f t="shared" si="12"/>
        <v xml:space="preserve"> </v>
      </c>
      <c r="J375" s="11"/>
    </row>
    <row r="376" spans="1:10" ht="15.75" x14ac:dyDescent="0.25">
      <c r="A376" s="11"/>
      <c r="B376" s="11"/>
      <c r="C376" s="11"/>
      <c r="D376" s="11"/>
      <c r="E376" s="22"/>
      <c r="F376" s="817" t="str">
        <f t="shared" si="13"/>
        <v xml:space="preserve"> </v>
      </c>
      <c r="G376" s="142" t="str">
        <f t="shared" si="12"/>
        <v xml:space="preserve"> </v>
      </c>
      <c r="J376" s="11"/>
    </row>
    <row r="377" spans="1:10" ht="15.75" x14ac:dyDescent="0.25">
      <c r="A377" s="11"/>
      <c r="B377" s="11"/>
      <c r="C377" s="11"/>
      <c r="D377" s="11"/>
      <c r="E377" s="22"/>
      <c r="F377" s="817" t="str">
        <f t="shared" si="13"/>
        <v xml:space="preserve"> </v>
      </c>
      <c r="G377" s="142" t="str">
        <f t="shared" si="12"/>
        <v xml:space="preserve"> </v>
      </c>
      <c r="J377" s="11"/>
    </row>
    <row r="378" spans="1:10" ht="15.75" x14ac:dyDescent="0.25">
      <c r="A378" s="11"/>
      <c r="B378" s="11"/>
      <c r="C378" s="11"/>
      <c r="D378" s="11"/>
      <c r="E378" s="22"/>
      <c r="F378" s="817" t="str">
        <f t="shared" si="13"/>
        <v xml:space="preserve"> </v>
      </c>
      <c r="G378" s="142" t="str">
        <f t="shared" si="12"/>
        <v xml:space="preserve"> </v>
      </c>
      <c r="J378" s="11"/>
    </row>
    <row r="379" spans="1:10" ht="15.75" x14ac:dyDescent="0.25">
      <c r="A379" s="11"/>
      <c r="B379" s="11"/>
      <c r="C379" s="11"/>
      <c r="D379" s="11"/>
      <c r="E379" s="22"/>
      <c r="F379" s="817" t="str">
        <f t="shared" si="13"/>
        <v xml:space="preserve"> </v>
      </c>
      <c r="G379" s="142" t="str">
        <f t="shared" si="12"/>
        <v xml:space="preserve"> </v>
      </c>
      <c r="J379" s="11"/>
    </row>
    <row r="380" spans="1:10" ht="15.75" x14ac:dyDescent="0.25">
      <c r="A380" s="11"/>
      <c r="B380" s="11"/>
      <c r="C380" s="11"/>
      <c r="D380" s="11"/>
      <c r="E380" s="22"/>
      <c r="F380" s="817" t="str">
        <f t="shared" si="13"/>
        <v xml:space="preserve"> </v>
      </c>
      <c r="G380" s="142" t="str">
        <f t="shared" si="12"/>
        <v xml:space="preserve"> </v>
      </c>
      <c r="J380" s="11"/>
    </row>
    <row r="381" spans="1:10" ht="15.75" x14ac:dyDescent="0.25">
      <c r="A381" s="11"/>
      <c r="B381" s="11"/>
      <c r="C381" s="11"/>
      <c r="D381" s="11"/>
      <c r="E381" s="22"/>
      <c r="F381" s="817" t="str">
        <f t="shared" si="13"/>
        <v xml:space="preserve"> </v>
      </c>
      <c r="G381" s="142" t="str">
        <f t="shared" si="12"/>
        <v xml:space="preserve"> </v>
      </c>
      <c r="J381" s="11"/>
    </row>
    <row r="382" spans="1:10" ht="15.75" x14ac:dyDescent="0.25">
      <c r="A382" s="11"/>
      <c r="B382" s="11"/>
      <c r="C382" s="11"/>
      <c r="D382" s="11"/>
      <c r="E382" s="22"/>
      <c r="F382" s="817" t="str">
        <f t="shared" si="13"/>
        <v xml:space="preserve"> </v>
      </c>
      <c r="G382" s="142" t="str">
        <f t="shared" si="12"/>
        <v xml:space="preserve"> </v>
      </c>
      <c r="J382" s="11"/>
    </row>
    <row r="383" spans="1:10" ht="15.75" x14ac:dyDescent="0.25">
      <c r="A383" s="11"/>
      <c r="B383" s="11"/>
      <c r="C383" s="11"/>
      <c r="D383" s="11"/>
      <c r="E383" s="22"/>
      <c r="F383" s="817" t="str">
        <f t="shared" si="13"/>
        <v xml:space="preserve"> </v>
      </c>
      <c r="G383" s="142" t="str">
        <f t="shared" si="12"/>
        <v xml:space="preserve"> </v>
      </c>
      <c r="J383" s="11"/>
    </row>
    <row r="384" spans="1:10" ht="15.75" x14ac:dyDescent="0.25">
      <c r="A384" s="11"/>
      <c r="B384" s="11"/>
      <c r="C384" s="11"/>
      <c r="D384" s="11"/>
      <c r="E384" s="22"/>
      <c r="F384" s="817" t="str">
        <f t="shared" si="13"/>
        <v xml:space="preserve"> </v>
      </c>
      <c r="G384" s="142" t="str">
        <f t="shared" si="12"/>
        <v xml:space="preserve"> </v>
      </c>
      <c r="J384" s="11"/>
    </row>
    <row r="385" spans="1:10" ht="15.75" x14ac:dyDescent="0.25">
      <c r="A385" s="11"/>
      <c r="B385" s="11"/>
      <c r="C385" s="11"/>
      <c r="D385" s="11"/>
      <c r="E385" s="22"/>
      <c r="F385" s="817" t="str">
        <f t="shared" si="13"/>
        <v xml:space="preserve"> </v>
      </c>
      <c r="G385" s="142" t="str">
        <f t="shared" si="12"/>
        <v xml:space="preserve"> </v>
      </c>
      <c r="J385" s="11"/>
    </row>
    <row r="386" spans="1:10" ht="15.75" x14ac:dyDescent="0.25">
      <c r="A386" s="11"/>
      <c r="B386" s="11"/>
      <c r="C386" s="11"/>
      <c r="D386" s="11"/>
      <c r="E386" s="22"/>
      <c r="F386" s="817" t="str">
        <f t="shared" si="13"/>
        <v xml:space="preserve"> </v>
      </c>
      <c r="G386" s="142" t="str">
        <f t="shared" si="12"/>
        <v xml:space="preserve"> </v>
      </c>
      <c r="J386" s="11"/>
    </row>
    <row r="387" spans="1:10" ht="15.75" x14ac:dyDescent="0.25">
      <c r="A387" s="11"/>
      <c r="B387" s="11"/>
      <c r="C387" s="11"/>
      <c r="D387" s="11"/>
      <c r="E387" s="22"/>
      <c r="F387" s="817" t="str">
        <f t="shared" si="13"/>
        <v xml:space="preserve"> </v>
      </c>
      <c r="G387" s="142" t="str">
        <f t="shared" si="12"/>
        <v xml:space="preserve"> </v>
      </c>
      <c r="J387" s="11"/>
    </row>
    <row r="388" spans="1:10" ht="15.75" x14ac:dyDescent="0.25">
      <c r="A388" s="11"/>
      <c r="B388" s="11"/>
      <c r="C388" s="11"/>
      <c r="D388" s="11"/>
      <c r="E388" s="22"/>
      <c r="F388" s="817" t="str">
        <f t="shared" si="13"/>
        <v xml:space="preserve"> </v>
      </c>
      <c r="G388" s="142" t="str">
        <f t="shared" si="12"/>
        <v xml:space="preserve"> </v>
      </c>
      <c r="J388" s="11"/>
    </row>
    <row r="389" spans="1:10" ht="15.75" x14ac:dyDescent="0.25">
      <c r="A389" s="11"/>
      <c r="B389" s="11"/>
      <c r="C389" s="11"/>
      <c r="D389" s="11"/>
      <c r="E389" s="22"/>
      <c r="F389" s="817" t="str">
        <f t="shared" si="13"/>
        <v xml:space="preserve"> </v>
      </c>
      <c r="G389" s="142" t="str">
        <f t="shared" si="12"/>
        <v xml:space="preserve"> </v>
      </c>
      <c r="J389" s="11"/>
    </row>
    <row r="390" spans="1:10" ht="15.75" x14ac:dyDescent="0.25">
      <c r="A390" s="11"/>
      <c r="B390" s="11"/>
      <c r="C390" s="11"/>
      <c r="D390" s="11"/>
      <c r="E390" s="22"/>
      <c r="F390" s="817" t="str">
        <f t="shared" si="13"/>
        <v xml:space="preserve"> </v>
      </c>
      <c r="G390" s="142" t="str">
        <f t="shared" si="12"/>
        <v xml:space="preserve"> </v>
      </c>
      <c r="J390" s="11"/>
    </row>
    <row r="391" spans="1:10" ht="15.75" x14ac:dyDescent="0.25">
      <c r="A391" s="11"/>
      <c r="B391" s="11"/>
      <c r="C391" s="11"/>
      <c r="D391" s="11"/>
      <c r="E391" s="22"/>
      <c r="F391" s="817" t="str">
        <f t="shared" si="13"/>
        <v xml:space="preserve"> </v>
      </c>
      <c r="G391" s="142" t="str">
        <f t="shared" si="12"/>
        <v xml:space="preserve"> </v>
      </c>
      <c r="J391" s="11"/>
    </row>
    <row r="392" spans="1:10" ht="15.75" x14ac:dyDescent="0.25">
      <c r="A392" s="11"/>
      <c r="B392" s="11"/>
      <c r="C392" s="11"/>
      <c r="D392" s="11"/>
      <c r="E392" s="22"/>
      <c r="F392" s="817" t="str">
        <f t="shared" si="13"/>
        <v xml:space="preserve"> </v>
      </c>
      <c r="G392" s="142" t="str">
        <f t="shared" si="12"/>
        <v xml:space="preserve"> </v>
      </c>
      <c r="J392" s="11"/>
    </row>
    <row r="393" spans="1:10" ht="15.75" x14ac:dyDescent="0.25">
      <c r="A393" s="11"/>
      <c r="B393" s="11"/>
      <c r="C393" s="11"/>
      <c r="D393" s="11"/>
      <c r="E393" s="22"/>
      <c r="F393" s="817" t="str">
        <f t="shared" si="13"/>
        <v xml:space="preserve"> </v>
      </c>
      <c r="G393" s="142" t="str">
        <f t="shared" ref="G393:G400" si="14">IFERROR(E393/D393%," ")</f>
        <v xml:space="preserve"> </v>
      </c>
      <c r="J393" s="11"/>
    </row>
    <row r="394" spans="1:10" ht="15.75" x14ac:dyDescent="0.25">
      <c r="A394" s="11"/>
      <c r="B394" s="11"/>
      <c r="C394" s="11"/>
      <c r="D394" s="11"/>
      <c r="E394" s="22"/>
      <c r="F394" s="817" t="str">
        <f t="shared" si="13"/>
        <v xml:space="preserve"> </v>
      </c>
      <c r="G394" s="142" t="str">
        <f t="shared" si="14"/>
        <v xml:space="preserve"> </v>
      </c>
      <c r="J394" s="11"/>
    </row>
    <row r="395" spans="1:10" ht="15.75" x14ac:dyDescent="0.25">
      <c r="A395" s="11"/>
      <c r="B395" s="11"/>
      <c r="C395" s="11"/>
      <c r="D395" s="11"/>
      <c r="E395" s="22"/>
      <c r="F395" s="817" t="str">
        <f t="shared" ref="F395:F400" si="15">IF(E395-D395=0," ",E395-D395)</f>
        <v xml:space="preserve"> </v>
      </c>
      <c r="G395" s="142" t="str">
        <f t="shared" si="14"/>
        <v xml:space="preserve"> </v>
      </c>
      <c r="J395" s="11"/>
    </row>
    <row r="396" spans="1:10" ht="15.75" x14ac:dyDescent="0.25">
      <c r="A396" s="11"/>
      <c r="B396" s="11"/>
      <c r="C396" s="11"/>
      <c r="D396" s="11"/>
      <c r="E396" s="22"/>
      <c r="F396" s="817" t="str">
        <f t="shared" si="15"/>
        <v xml:space="preserve"> </v>
      </c>
      <c r="G396" s="142" t="str">
        <f t="shared" si="14"/>
        <v xml:space="preserve"> </v>
      </c>
      <c r="J396" s="11"/>
    </row>
    <row r="397" spans="1:10" ht="15.75" x14ac:dyDescent="0.25">
      <c r="A397" s="11"/>
      <c r="B397" s="11"/>
      <c r="C397" s="11"/>
      <c r="D397" s="11"/>
      <c r="E397" s="22"/>
      <c r="F397" s="817" t="str">
        <f t="shared" si="15"/>
        <v xml:space="preserve"> </v>
      </c>
      <c r="G397" s="142" t="str">
        <f t="shared" si="14"/>
        <v xml:space="preserve"> </v>
      </c>
      <c r="J397" s="11"/>
    </row>
    <row r="398" spans="1:10" ht="15.75" x14ac:dyDescent="0.25">
      <c r="A398" s="11"/>
      <c r="B398" s="11"/>
      <c r="C398" s="11"/>
      <c r="D398" s="11"/>
      <c r="E398" s="22"/>
      <c r="F398" s="817" t="str">
        <f t="shared" si="15"/>
        <v xml:space="preserve"> </v>
      </c>
      <c r="G398" s="142" t="str">
        <f t="shared" si="14"/>
        <v xml:space="preserve"> </v>
      </c>
      <c r="J398" s="11"/>
    </row>
    <row r="399" spans="1:10" ht="15.75" x14ac:dyDescent="0.25">
      <c r="A399" s="11"/>
      <c r="B399" s="11"/>
      <c r="C399" s="11"/>
      <c r="D399" s="11"/>
      <c r="E399" s="22"/>
      <c r="F399" s="817" t="str">
        <f t="shared" si="15"/>
        <v xml:space="preserve"> </v>
      </c>
      <c r="G399" s="142" t="str">
        <f t="shared" si="14"/>
        <v xml:space="preserve"> </v>
      </c>
      <c r="J399" s="11"/>
    </row>
    <row r="400" spans="1:10" ht="15.7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xr:uid="{00000000-0004-0000-2900-000005000000}"/>
  </hyperlinks>
  <pageMargins left="0.70866141732283472" right="0.70866141732283472" top="0.70866141732283472" bottom="0.70866141732283472" header="0.51181102362204722" footer="0.31496062992125984"/>
  <pageSetup paperSize="9" scale="95" orientation="portrait" r:id="rId1"/>
  <headerFooter alignWithMargins="0">
    <oddFooter>&amp;L&amp;"Arial Narrow,Normál"&amp;8&amp;F/KM-AI-03&amp;C&amp;"Arial Narrow,Normál"&amp;8&amp;P/&amp;N&amp;R&amp;"Arial Narrow,Normál"&amp;8DigitAudit/Beszámoló</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Munka42">
    <pageSetUpPr fitToPage="1"/>
  </sheetPr>
  <dimension ref="A1:N116"/>
  <sheetViews>
    <sheetView showGridLines="0" zoomScaleNormal="100" workbookViewId="0"/>
  </sheetViews>
  <sheetFormatPr defaultRowHeight="16.5" x14ac:dyDescent="0.3"/>
  <cols>
    <col min="1" max="1" width="9" style="52"/>
    <col min="2" max="2" width="40.25" style="52" customWidth="1"/>
    <col min="3" max="3" width="16.375" style="52" customWidth="1"/>
    <col min="4" max="7" width="9" style="52"/>
    <col min="8" max="8" width="15.75" style="52" customWidth="1"/>
    <col min="9" max="9" width="7.5" style="52" customWidth="1"/>
    <col min="10" max="16384" width="9" style="52"/>
  </cols>
  <sheetData>
    <row r="1" spans="1:14" ht="16.5" customHeight="1" x14ac:dyDescent="0.3">
      <c r="A1" s="144" t="s">
        <v>129</v>
      </c>
      <c r="B1" s="144"/>
      <c r="C1" s="144"/>
      <c r="D1" s="47"/>
      <c r="E1" s="47"/>
      <c r="F1" s="47"/>
      <c r="G1" s="47"/>
    </row>
    <row r="2" spans="1:14" ht="16.5" customHeight="1" x14ac:dyDescent="0.3">
      <c r="A2" s="145"/>
      <c r="B2" s="145"/>
      <c r="C2" s="145"/>
      <c r="D2" s="973" t="str">
        <f>I12</f>
        <v>Ide írja az egyeztetés / vizsgálat szöveges értékelését</v>
      </c>
      <c r="E2" s="803" t="str">
        <f>I14</f>
        <v>Ide írja a következtetés szövegét</v>
      </c>
      <c r="F2" s="803"/>
      <c r="G2" s="145"/>
      <c r="H2" s="48" t="s">
        <v>32</v>
      </c>
    </row>
    <row r="3" spans="1:14" ht="16.5" customHeight="1" x14ac:dyDescent="0.3">
      <c r="A3" s="145"/>
      <c r="B3" s="196" t="s">
        <v>215</v>
      </c>
      <c r="C3" s="196"/>
      <c r="D3" s="47"/>
      <c r="E3" s="47"/>
      <c r="F3" s="47"/>
      <c r="G3" s="47"/>
      <c r="H3" s="730" t="s">
        <v>34</v>
      </c>
      <c r="I3" s="197" t="s">
        <v>34</v>
      </c>
    </row>
    <row r="4" spans="1:14" ht="16.5" customHeight="1" x14ac:dyDescent="0.3">
      <c r="A4" s="145" t="s">
        <v>439</v>
      </c>
      <c r="B4" s="47"/>
      <c r="C4" s="47"/>
      <c r="D4" s="47"/>
      <c r="E4" s="47"/>
      <c r="F4" s="47"/>
      <c r="G4" s="47"/>
      <c r="H4" s="76" t="s">
        <v>127</v>
      </c>
      <c r="I4" s="122" t="s">
        <v>151</v>
      </c>
    </row>
    <row r="5" spans="1:14" ht="16.5" customHeight="1" x14ac:dyDescent="0.3">
      <c r="A5" s="123">
        <f>Alapa!C17</f>
        <v>0</v>
      </c>
      <c r="B5" s="130"/>
      <c r="C5" s="130"/>
      <c r="D5" s="123" t="s">
        <v>1</v>
      </c>
      <c r="E5" s="769">
        <f>Alapa!C15</f>
        <v>0</v>
      </c>
      <c r="F5" s="125"/>
      <c r="G5" s="394"/>
      <c r="H5" s="76" t="s">
        <v>128</v>
      </c>
      <c r="I5" s="122" t="s">
        <v>78</v>
      </c>
    </row>
    <row r="6" spans="1:14" ht="16.5" customHeight="1" x14ac:dyDescent="0.3">
      <c r="A6" s="128" t="str">
        <f>"Fordulónap: "&amp;Alapa!C12</f>
        <v xml:space="preserve">Fordulónap: </v>
      </c>
      <c r="B6" s="147"/>
      <c r="C6" s="147"/>
      <c r="D6" s="123" t="s">
        <v>2</v>
      </c>
      <c r="E6" s="554" t="str">
        <f>IFERROR(VLOOKUP(I9,Alapa!$K$2:$M$11,3),"")</f>
        <v/>
      </c>
      <c r="F6" s="554"/>
      <c r="G6" s="393"/>
      <c r="H6" s="76" t="s">
        <v>129</v>
      </c>
      <c r="I6" s="122" t="s">
        <v>438</v>
      </c>
    </row>
    <row r="7" spans="1:14" ht="16.5" customHeight="1" x14ac:dyDescent="0.3">
      <c r="A7" s="132"/>
      <c r="B7" s="132"/>
      <c r="C7" s="132"/>
      <c r="D7" s="123" t="s">
        <v>10</v>
      </c>
      <c r="E7" s="124" t="str">
        <f>IF(Alapa!$M$2=0," ",Alapa!$M$2)</f>
        <v xml:space="preserve"> </v>
      </c>
      <c r="F7" s="124"/>
      <c r="G7" s="131"/>
      <c r="H7" s="76" t="s">
        <v>798</v>
      </c>
      <c r="I7" s="545" t="s">
        <v>1032</v>
      </c>
    </row>
    <row r="8" spans="1:14" ht="16.5" customHeight="1" thickBot="1" x14ac:dyDescent="0.35">
      <c r="A8" s="143"/>
      <c r="B8" s="143"/>
      <c r="C8" s="143"/>
      <c r="D8" s="392"/>
      <c r="E8" s="392"/>
      <c r="F8" s="392"/>
      <c r="G8" s="143"/>
      <c r="H8" s="76" t="s">
        <v>1023</v>
      </c>
      <c r="I8" s="545" t="s">
        <v>1022</v>
      </c>
    </row>
    <row r="9" spans="1:14" ht="16.5" customHeight="1" thickBot="1" x14ac:dyDescent="0.35">
      <c r="A9" s="143"/>
      <c r="B9" s="143"/>
      <c r="C9" s="143"/>
      <c r="D9" s="143"/>
      <c r="E9" s="143"/>
      <c r="F9" s="143"/>
      <c r="G9" s="149" t="s">
        <v>1019</v>
      </c>
      <c r="H9" s="555" t="s">
        <v>2</v>
      </c>
      <c r="I9" s="673">
        <v>2</v>
      </c>
    </row>
    <row r="10" spans="1:14" ht="26.25" thickBot="1" x14ac:dyDescent="0.35">
      <c r="A10" s="985" t="s">
        <v>382</v>
      </c>
      <c r="B10" s="432" t="s">
        <v>31</v>
      </c>
      <c r="C10" s="432" t="s">
        <v>982</v>
      </c>
      <c r="D10" s="432" t="s">
        <v>268</v>
      </c>
      <c r="E10" s="432" t="s">
        <v>1017</v>
      </c>
      <c r="F10" s="432" t="s">
        <v>1016</v>
      </c>
      <c r="G10" s="433" t="s">
        <v>447</v>
      </c>
    </row>
    <row r="11" spans="1:14" ht="16.5" customHeight="1" thickBot="1" x14ac:dyDescent="0.35">
      <c r="A11" s="986">
        <f>COUNT(A$10:$A10)+1</f>
        <v>1</v>
      </c>
      <c r="B11" s="987" t="s">
        <v>170</v>
      </c>
      <c r="C11" s="988"/>
      <c r="D11" s="970">
        <f>SUM(D17+D29+D36+D44+D54+D55+D74)</f>
        <v>0</v>
      </c>
      <c r="E11" s="970">
        <f t="shared" ref="E11:G11" si="0">SUM(E17+E29+E36+E44+E54+E55+E74)</f>
        <v>0</v>
      </c>
      <c r="F11" s="970">
        <f t="shared" si="0"/>
        <v>0</v>
      </c>
      <c r="G11" s="970">
        <f t="shared" si="0"/>
        <v>0</v>
      </c>
      <c r="I11" s="15" t="s">
        <v>185</v>
      </c>
      <c r="J11" s="36"/>
      <c r="K11" s="36"/>
      <c r="L11" s="36"/>
      <c r="M11" s="36"/>
      <c r="N11" s="12"/>
    </row>
    <row r="12" spans="1:14" ht="16.5" customHeight="1" thickBot="1" x14ac:dyDescent="0.35">
      <c r="A12" s="989">
        <f>COUNT(A$10:$A11)+1</f>
        <v>2</v>
      </c>
      <c r="B12" s="990" t="s">
        <v>448</v>
      </c>
      <c r="C12" s="990"/>
      <c r="D12" s="968">
        <f>Import_M!D65</f>
        <v>0</v>
      </c>
      <c r="E12" s="991"/>
      <c r="F12" s="991"/>
      <c r="G12" s="992"/>
      <c r="I12" s="68" t="s">
        <v>186</v>
      </c>
      <c r="J12" s="23"/>
      <c r="K12" s="23"/>
      <c r="L12" s="17"/>
      <c r="M12" s="17"/>
      <c r="N12" s="18"/>
    </row>
    <row r="13" spans="1:14" ht="16.5" customHeight="1" x14ac:dyDescent="0.3">
      <c r="A13" s="964">
        <f>COUNT(A$10:$A12)+1</f>
        <v>3</v>
      </c>
      <c r="B13" s="159" t="s">
        <v>985</v>
      </c>
      <c r="C13" s="159" t="s">
        <v>986</v>
      </c>
      <c r="D13" s="965"/>
      <c r="E13" s="961"/>
      <c r="F13" s="160"/>
      <c r="G13" s="963"/>
      <c r="I13" s="16" t="s">
        <v>4</v>
      </c>
      <c r="J13" s="8"/>
      <c r="K13" s="8"/>
      <c r="L13" s="7"/>
      <c r="M13" s="7"/>
      <c r="N13" s="12"/>
    </row>
    <row r="14" spans="1:14" ht="16.5" customHeight="1" x14ac:dyDescent="0.3">
      <c r="A14" s="964">
        <f>COUNT(A$10:$A13)+1</f>
        <v>4</v>
      </c>
      <c r="B14" s="159" t="s">
        <v>1008</v>
      </c>
      <c r="C14" s="159"/>
      <c r="D14" s="961"/>
      <c r="E14" s="961"/>
      <c r="F14" s="160"/>
      <c r="G14" s="963"/>
      <c r="I14" s="68" t="s">
        <v>38</v>
      </c>
      <c r="J14" s="23"/>
      <c r="K14" s="23"/>
      <c r="L14" s="17"/>
      <c r="M14" s="17"/>
      <c r="N14" s="18"/>
    </row>
    <row r="15" spans="1:14" ht="16.5" customHeight="1" x14ac:dyDescent="0.3">
      <c r="A15" s="964">
        <f>COUNT(A$10:$A14)+1</f>
        <v>5</v>
      </c>
      <c r="B15" s="159" t="s">
        <v>987</v>
      </c>
      <c r="C15" s="159" t="s">
        <v>986</v>
      </c>
      <c r="D15" s="961"/>
      <c r="E15" s="160"/>
      <c r="F15" s="961"/>
      <c r="G15" s="963"/>
      <c r="I15" s="67"/>
      <c r="J15" s="67"/>
      <c r="K15" s="8"/>
      <c r="L15" s="7"/>
      <c r="M15" s="7"/>
      <c r="N15" s="12"/>
    </row>
    <row r="16" spans="1:14" ht="16.5" customHeight="1" thickBot="1" x14ac:dyDescent="0.35">
      <c r="A16" s="964">
        <f>COUNT(A$10:$A15)+1</f>
        <v>6</v>
      </c>
      <c r="B16" s="159" t="s">
        <v>1008</v>
      </c>
      <c r="C16" s="159"/>
      <c r="D16" s="961"/>
      <c r="E16" s="160"/>
      <c r="F16" s="961"/>
      <c r="G16" s="966"/>
    </row>
    <row r="17" spans="1:7" ht="16.5" customHeight="1" thickBot="1" x14ac:dyDescent="0.35">
      <c r="A17" s="964">
        <f>COUNT(A$10:$A16)+1</f>
        <v>7</v>
      </c>
      <c r="B17" s="223" t="s">
        <v>224</v>
      </c>
      <c r="C17" s="223"/>
      <c r="D17" s="969">
        <f>SUM(D12:D16)</f>
        <v>0</v>
      </c>
      <c r="E17" s="167">
        <f>SUM(E12:E16)</f>
        <v>0</v>
      </c>
      <c r="F17" s="169">
        <f>SUM(F12:F16)</f>
        <v>0</v>
      </c>
      <c r="G17" s="968">
        <f>D17+F17-E17</f>
        <v>0</v>
      </c>
    </row>
    <row r="18" spans="1:7" ht="16.5" customHeight="1" thickBot="1" x14ac:dyDescent="0.35">
      <c r="A18" s="964">
        <f>COUNT(A$10:$A17)+1</f>
        <v>8</v>
      </c>
      <c r="B18" s="154" t="s">
        <v>449</v>
      </c>
      <c r="C18" s="154"/>
      <c r="D18" s="968">
        <f>Import_M!D66</f>
        <v>0</v>
      </c>
      <c r="E18" s="155"/>
      <c r="F18" s="155"/>
      <c r="G18" s="967"/>
    </row>
    <row r="19" spans="1:7" ht="16.5" customHeight="1" x14ac:dyDescent="0.3">
      <c r="A19" s="964">
        <f>COUNT(A$10:$A18)+1</f>
        <v>9</v>
      </c>
      <c r="B19" s="159" t="s">
        <v>988</v>
      </c>
      <c r="C19" s="159" t="s">
        <v>989</v>
      </c>
      <c r="D19" s="965"/>
      <c r="E19" s="961"/>
      <c r="F19" s="160"/>
      <c r="G19" s="963"/>
    </row>
    <row r="20" spans="1:7" ht="16.5" customHeight="1" x14ac:dyDescent="0.3">
      <c r="A20" s="964">
        <f>COUNT(A$10:$A19)+1</f>
        <v>10</v>
      </c>
      <c r="B20" s="159" t="s">
        <v>1008</v>
      </c>
      <c r="C20" s="159"/>
      <c r="D20" s="961"/>
      <c r="E20" s="961"/>
      <c r="F20" s="160"/>
      <c r="G20" s="963"/>
    </row>
    <row r="21" spans="1:7" ht="16.5" customHeight="1" x14ac:dyDescent="0.3">
      <c r="A21" s="964">
        <f>COUNT(A$10:$A20)+1</f>
        <v>11</v>
      </c>
      <c r="B21" s="159" t="s">
        <v>322</v>
      </c>
      <c r="C21" s="159" t="s">
        <v>989</v>
      </c>
      <c r="D21" s="961"/>
      <c r="E21" s="160"/>
      <c r="F21" s="961"/>
      <c r="G21" s="963"/>
    </row>
    <row r="22" spans="1:7" ht="16.5" customHeight="1" thickBot="1" x14ac:dyDescent="0.35">
      <c r="A22" s="964">
        <f>COUNT(A$10:$A21)+1</f>
        <v>12</v>
      </c>
      <c r="B22" s="159" t="s">
        <v>1008</v>
      </c>
      <c r="C22" s="159"/>
      <c r="D22" s="961"/>
      <c r="E22" s="160"/>
      <c r="F22" s="961"/>
      <c r="G22" s="966"/>
    </row>
    <row r="23" spans="1:7" ht="16.5" customHeight="1" thickBot="1" x14ac:dyDescent="0.35">
      <c r="A23" s="964">
        <f>COUNT(A$10:$A22)+1</f>
        <v>13</v>
      </c>
      <c r="B23" s="223" t="s">
        <v>224</v>
      </c>
      <c r="C23" s="166"/>
      <c r="D23" s="167">
        <f>SUM(D18:D22)</f>
        <v>0</v>
      </c>
      <c r="E23" s="167">
        <f>SUM(E18:E22)</f>
        <v>0</v>
      </c>
      <c r="F23" s="169">
        <f>SUM(F18:F22)</f>
        <v>0</v>
      </c>
      <c r="G23" s="968">
        <f>D23+F23-E23</f>
        <v>0</v>
      </c>
    </row>
    <row r="24" spans="1:7" ht="16.5" customHeight="1" thickBot="1" x14ac:dyDescent="0.35">
      <c r="A24" s="964">
        <f>COUNT(A$10:$A23)+1</f>
        <v>14</v>
      </c>
      <c r="B24" s="223" t="s">
        <v>450</v>
      </c>
      <c r="C24" s="154"/>
      <c r="D24" s="968">
        <f>Import_M!D67</f>
        <v>0</v>
      </c>
      <c r="E24" s="155"/>
      <c r="F24" s="155"/>
      <c r="G24" s="967"/>
    </row>
    <row r="25" spans="1:7" ht="16.5" customHeight="1" x14ac:dyDescent="0.3">
      <c r="A25" s="964">
        <f>COUNT(A$10:$A24)+1</f>
        <v>15</v>
      </c>
      <c r="B25" s="159" t="s">
        <v>991</v>
      </c>
      <c r="C25" s="159" t="s">
        <v>992</v>
      </c>
      <c r="D25" s="965"/>
      <c r="E25" s="961"/>
      <c r="F25" s="160"/>
      <c r="G25" s="963"/>
    </row>
    <row r="26" spans="1:7" ht="16.5" customHeight="1" x14ac:dyDescent="0.3">
      <c r="A26" s="964">
        <f>COUNT(A$10:$A25)+1</f>
        <v>16</v>
      </c>
      <c r="B26" s="159" t="s">
        <v>993</v>
      </c>
      <c r="C26" s="159" t="s">
        <v>994</v>
      </c>
      <c r="D26" s="961"/>
      <c r="E26" s="961"/>
      <c r="F26" s="160"/>
      <c r="G26" s="963"/>
    </row>
    <row r="27" spans="1:7" ht="16.5" customHeight="1" x14ac:dyDescent="0.3">
      <c r="A27" s="964">
        <f>COUNT(A$10:$A26)+1</f>
        <v>17</v>
      </c>
      <c r="B27" s="159" t="s">
        <v>990</v>
      </c>
      <c r="C27" s="159" t="s">
        <v>986</v>
      </c>
      <c r="D27" s="961"/>
      <c r="E27" s="160"/>
      <c r="F27" s="961"/>
      <c r="G27" s="963"/>
    </row>
    <row r="28" spans="1:7" ht="16.5" customHeight="1" thickBot="1" x14ac:dyDescent="0.35">
      <c r="A28" s="964">
        <f>COUNT(A$10:$A27)+1</f>
        <v>18</v>
      </c>
      <c r="B28" s="159" t="s">
        <v>1008</v>
      </c>
      <c r="C28" s="159"/>
      <c r="D28" s="961"/>
      <c r="E28" s="160"/>
      <c r="F28" s="961"/>
      <c r="G28" s="966"/>
    </row>
    <row r="29" spans="1:7" ht="16.5" customHeight="1" thickBot="1" x14ac:dyDescent="0.35">
      <c r="A29" s="964">
        <f>COUNT(A$10:$A28)+1</f>
        <v>19</v>
      </c>
      <c r="B29" s="223" t="s">
        <v>224</v>
      </c>
      <c r="C29" s="166"/>
      <c r="D29" s="167">
        <f>SUM(D24:D28)</f>
        <v>0</v>
      </c>
      <c r="E29" s="167">
        <f>SUM(E24:E28)</f>
        <v>0</v>
      </c>
      <c r="F29" s="169">
        <f>SUM(F24:F28)</f>
        <v>0</v>
      </c>
      <c r="G29" s="968">
        <f>D29+F29-E29</f>
        <v>0</v>
      </c>
    </row>
    <row r="30" spans="1:7" ht="16.5" customHeight="1" thickBot="1" x14ac:dyDescent="0.35">
      <c r="A30" s="964">
        <f>COUNT(A$10:$A29)+1</f>
        <v>20</v>
      </c>
      <c r="B30" s="223" t="s">
        <v>451</v>
      </c>
      <c r="C30" s="154"/>
      <c r="D30" s="968">
        <f>Import_M!D68</f>
        <v>0</v>
      </c>
      <c r="E30" s="155"/>
      <c r="F30" s="155"/>
      <c r="G30" s="967"/>
    </row>
    <row r="31" spans="1:7" ht="16.5" customHeight="1" x14ac:dyDescent="0.3">
      <c r="A31" s="964">
        <f>COUNT(A$10:$A30)+1</f>
        <v>21</v>
      </c>
      <c r="B31" s="159" t="s">
        <v>995</v>
      </c>
      <c r="C31" s="159"/>
      <c r="D31" s="965"/>
      <c r="E31" s="961"/>
      <c r="F31" s="160"/>
      <c r="G31" s="963"/>
    </row>
    <row r="32" spans="1:7" ht="16.5" customHeight="1" x14ac:dyDescent="0.3">
      <c r="A32" s="964">
        <f>COUNT(A$10:$A31)+1</f>
        <v>22</v>
      </c>
      <c r="B32" s="159" t="s">
        <v>996</v>
      </c>
      <c r="C32" s="159"/>
      <c r="D32" s="961"/>
      <c r="E32" s="961"/>
      <c r="F32" s="160"/>
      <c r="G32" s="963"/>
    </row>
    <row r="33" spans="1:7" ht="16.5" customHeight="1" x14ac:dyDescent="0.3">
      <c r="A33" s="964">
        <f>COUNT(A$10:$A32)+1</f>
        <v>23</v>
      </c>
      <c r="B33" s="159" t="s">
        <v>997</v>
      </c>
      <c r="C33" s="159"/>
      <c r="D33" s="961"/>
      <c r="E33" s="160"/>
      <c r="F33" s="961"/>
      <c r="G33" s="963"/>
    </row>
    <row r="34" spans="1:7" ht="16.5" customHeight="1" x14ac:dyDescent="0.3">
      <c r="A34" s="964">
        <f>COUNT(A$10:$A33)+1</f>
        <v>24</v>
      </c>
      <c r="B34" s="159" t="s">
        <v>981</v>
      </c>
      <c r="C34" s="159"/>
      <c r="D34" s="961"/>
      <c r="E34" s="160"/>
      <c r="F34" s="961"/>
      <c r="G34" s="966"/>
    </row>
    <row r="35" spans="1:7" ht="16.5" customHeight="1" thickBot="1" x14ac:dyDescent="0.35">
      <c r="A35" s="964">
        <f>COUNT(A$10:$A34)+1</f>
        <v>25</v>
      </c>
      <c r="B35" s="159" t="s">
        <v>998</v>
      </c>
      <c r="C35" s="159"/>
      <c r="D35" s="961"/>
      <c r="E35" s="160"/>
      <c r="F35" s="961"/>
      <c r="G35" s="966"/>
    </row>
    <row r="36" spans="1:7" ht="16.5" customHeight="1" thickBot="1" x14ac:dyDescent="0.35">
      <c r="A36" s="964">
        <f>COUNT(A$10:$A35)+1</f>
        <v>26</v>
      </c>
      <c r="B36" s="223" t="s">
        <v>224</v>
      </c>
      <c r="C36" s="166"/>
      <c r="D36" s="167">
        <f>SUM(D30:D35)</f>
        <v>0</v>
      </c>
      <c r="E36" s="167">
        <f>SUM(E30:E35)</f>
        <v>0</v>
      </c>
      <c r="F36" s="169">
        <f>SUM(F30:F35)</f>
        <v>0</v>
      </c>
      <c r="G36" s="968">
        <f>D36+F36-E36</f>
        <v>0</v>
      </c>
    </row>
    <row r="37" spans="1:7" ht="16.5" customHeight="1" thickBot="1" x14ac:dyDescent="0.35">
      <c r="A37" s="964">
        <f>COUNT(A$10:$A36)+1</f>
        <v>27</v>
      </c>
      <c r="B37" s="223" t="s">
        <v>452</v>
      </c>
      <c r="C37" s="154"/>
      <c r="D37" s="968">
        <f>Import_M!D69</f>
        <v>0</v>
      </c>
      <c r="E37" s="155"/>
      <c r="F37" s="155"/>
      <c r="G37" s="967"/>
    </row>
    <row r="38" spans="1:7" ht="16.5" customHeight="1" x14ac:dyDescent="0.3">
      <c r="A38" s="964">
        <f>COUNT(A$10:$A37)+1</f>
        <v>28</v>
      </c>
      <c r="B38" s="159" t="s">
        <v>1015</v>
      </c>
      <c r="C38" s="159"/>
      <c r="D38" s="965"/>
      <c r="E38" s="961"/>
      <c r="F38" s="160"/>
      <c r="G38" s="963"/>
    </row>
    <row r="39" spans="1:7" ht="16.5" customHeight="1" x14ac:dyDescent="0.3">
      <c r="A39" s="964">
        <f>COUNT(A$10:$A38)+1</f>
        <v>29</v>
      </c>
      <c r="B39" s="159" t="s">
        <v>998</v>
      </c>
      <c r="C39" s="159"/>
      <c r="D39" s="961"/>
      <c r="E39" s="961"/>
      <c r="F39" s="160"/>
      <c r="G39" s="963"/>
    </row>
    <row r="40" spans="1:7" ht="16.5" customHeight="1" x14ac:dyDescent="0.3">
      <c r="A40" s="964">
        <f>COUNT(A$10:$A39)+1</f>
        <v>30</v>
      </c>
      <c r="B40" s="159" t="s">
        <v>1014</v>
      </c>
      <c r="C40" s="159"/>
      <c r="D40" s="961"/>
      <c r="E40" s="160"/>
      <c r="F40" s="961"/>
      <c r="G40" s="963"/>
    </row>
    <row r="41" spans="1:7" ht="16.5" customHeight="1" x14ac:dyDescent="0.3">
      <c r="A41" s="964"/>
      <c r="B41" s="159" t="s">
        <v>999</v>
      </c>
      <c r="C41" s="159"/>
      <c r="D41" s="961"/>
      <c r="E41" s="160"/>
      <c r="F41" s="961"/>
      <c r="G41" s="966"/>
    </row>
    <row r="42" spans="1:7" ht="16.5" customHeight="1" x14ac:dyDescent="0.3">
      <c r="A42" s="964">
        <f>COUNT(A$10:$A40)+1</f>
        <v>31</v>
      </c>
      <c r="B42" s="159" t="s">
        <v>981</v>
      </c>
      <c r="C42" s="159"/>
      <c r="D42" s="961"/>
      <c r="E42" s="160"/>
      <c r="F42" s="961"/>
      <c r="G42" s="966"/>
    </row>
    <row r="43" spans="1:7" ht="16.5" customHeight="1" thickBot="1" x14ac:dyDescent="0.35">
      <c r="A43" s="964">
        <f>COUNT(A$10:$A42)+1</f>
        <v>32</v>
      </c>
      <c r="B43" s="159" t="s">
        <v>1000</v>
      </c>
      <c r="C43" s="159"/>
      <c r="D43" s="961"/>
      <c r="E43" s="160"/>
      <c r="F43" s="961"/>
      <c r="G43" s="966"/>
    </row>
    <row r="44" spans="1:7" ht="16.5" customHeight="1" thickBot="1" x14ac:dyDescent="0.35">
      <c r="A44" s="964">
        <f>COUNT(A$10:$A43)+1</f>
        <v>33</v>
      </c>
      <c r="B44" s="223" t="s">
        <v>224</v>
      </c>
      <c r="C44" s="166"/>
      <c r="D44" s="167">
        <f>SUM(D37:D43)</f>
        <v>0</v>
      </c>
      <c r="E44" s="167">
        <f>SUM(E37:E43)</f>
        <v>0</v>
      </c>
      <c r="F44" s="169">
        <f>SUM(F37:F43)</f>
        <v>0</v>
      </c>
      <c r="G44" s="968">
        <f>D44+F44-E44</f>
        <v>0</v>
      </c>
    </row>
    <row r="45" spans="1:7" ht="16.5" customHeight="1" thickBot="1" x14ac:dyDescent="0.35">
      <c r="A45" s="964">
        <f>COUNT(A$10:$A44)+1</f>
        <v>34</v>
      </c>
      <c r="B45" s="223" t="s">
        <v>453</v>
      </c>
      <c r="C45" s="154"/>
      <c r="D45" s="968">
        <f>Import_M!D70</f>
        <v>0</v>
      </c>
      <c r="E45" s="155"/>
      <c r="F45" s="155"/>
      <c r="G45" s="967"/>
    </row>
    <row r="46" spans="1:7" ht="16.5" customHeight="1" x14ac:dyDescent="0.3">
      <c r="A46" s="964">
        <f>COUNT(A$10:$A45)+1</f>
        <v>35</v>
      </c>
      <c r="B46" s="159" t="s">
        <v>1001</v>
      </c>
      <c r="C46" s="159"/>
      <c r="D46" s="965"/>
      <c r="E46" s="961"/>
      <c r="F46" s="160"/>
      <c r="G46" s="963"/>
    </row>
    <row r="47" spans="1:7" ht="16.5" customHeight="1" x14ac:dyDescent="0.3">
      <c r="A47" s="964">
        <f>COUNT(A$10:$A46)+1</f>
        <v>36</v>
      </c>
      <c r="B47" s="159" t="s">
        <v>1002</v>
      </c>
      <c r="C47" s="159"/>
      <c r="D47" s="965"/>
      <c r="E47" s="961"/>
      <c r="F47" s="160"/>
      <c r="G47" s="963"/>
    </row>
    <row r="48" spans="1:7" ht="16.5" customHeight="1" x14ac:dyDescent="0.3">
      <c r="A48" s="964">
        <f>COUNT(A$10:$A47)+1</f>
        <v>37</v>
      </c>
      <c r="B48" s="159" t="s">
        <v>1003</v>
      </c>
      <c r="C48" s="159"/>
      <c r="D48" s="965"/>
      <c r="E48" s="961"/>
      <c r="F48" s="160"/>
      <c r="G48" s="963"/>
    </row>
    <row r="49" spans="1:7" ht="16.5" customHeight="1" x14ac:dyDescent="0.3">
      <c r="A49" s="964">
        <f>COUNT(A$10:$A48)+1</f>
        <v>38</v>
      </c>
      <c r="B49" s="159" t="s">
        <v>1004</v>
      </c>
      <c r="C49" s="159"/>
      <c r="D49" s="961"/>
      <c r="E49" s="961"/>
      <c r="F49" s="160"/>
      <c r="G49" s="963"/>
    </row>
    <row r="50" spans="1:7" ht="16.5" customHeight="1" x14ac:dyDescent="0.3">
      <c r="A50" s="964">
        <f>COUNT(A$10:$A49)+1</f>
        <v>39</v>
      </c>
      <c r="B50" s="159" t="s">
        <v>1005</v>
      </c>
      <c r="C50" s="159"/>
      <c r="D50" s="961"/>
      <c r="E50" s="160"/>
      <c r="F50" s="961"/>
      <c r="G50" s="963"/>
    </row>
    <row r="51" spans="1:7" ht="16.5" customHeight="1" x14ac:dyDescent="0.3">
      <c r="A51" s="964">
        <f>COUNT(A$10:$A50)+1</f>
        <v>40</v>
      </c>
      <c r="B51" s="159" t="s">
        <v>1006</v>
      </c>
      <c r="C51" s="159"/>
      <c r="D51" s="961"/>
      <c r="E51" s="160"/>
      <c r="F51" s="961"/>
      <c r="G51" s="966"/>
    </row>
    <row r="52" spans="1:7" ht="16.5" customHeight="1" x14ac:dyDescent="0.3">
      <c r="A52" s="964">
        <f>COUNT(A$10:$A51)+1</f>
        <v>41</v>
      </c>
      <c r="B52" s="159" t="s">
        <v>980</v>
      </c>
      <c r="C52" s="159"/>
      <c r="D52" s="961"/>
      <c r="E52" s="160"/>
      <c r="F52" s="961"/>
      <c r="G52" s="966"/>
    </row>
    <row r="53" spans="1:7" ht="16.5" customHeight="1" thickBot="1" x14ac:dyDescent="0.35">
      <c r="A53" s="964">
        <f>COUNT(A$10:$A52)+1</f>
        <v>42</v>
      </c>
      <c r="B53" s="159" t="s">
        <v>1007</v>
      </c>
      <c r="C53" s="159"/>
      <c r="D53" s="961"/>
      <c r="E53" s="160"/>
      <c r="F53" s="961"/>
      <c r="G53" s="966"/>
    </row>
    <row r="54" spans="1:7" ht="16.5" customHeight="1" thickBot="1" x14ac:dyDescent="0.35">
      <c r="A54" s="964">
        <f>COUNT(A$10:$A53)+1</f>
        <v>43</v>
      </c>
      <c r="B54" s="223" t="s">
        <v>224</v>
      </c>
      <c r="C54" s="166"/>
      <c r="D54" s="969">
        <f>SUM(D45:D53)</f>
        <v>0</v>
      </c>
      <c r="E54" s="173">
        <f>SUM(E45:E53)</f>
        <v>0</v>
      </c>
      <c r="F54" s="169">
        <f>SUM(F45:F53)</f>
        <v>0</v>
      </c>
      <c r="G54" s="968">
        <f>D54+F54-E54</f>
        <v>0</v>
      </c>
    </row>
    <row r="55" spans="1:7" ht="16.5" customHeight="1" thickBot="1" x14ac:dyDescent="0.35">
      <c r="A55" s="964">
        <f>COUNT(A$10:$A54)+1</f>
        <v>44</v>
      </c>
      <c r="B55" s="223" t="s">
        <v>454</v>
      </c>
      <c r="C55" s="154"/>
      <c r="D55" s="968">
        <f>Import_M!D71</f>
        <v>0</v>
      </c>
      <c r="E55" s="173">
        <f>SUM(E61+E67)</f>
        <v>0</v>
      </c>
      <c r="F55" s="169">
        <f>SUM(F61+F67)</f>
        <v>0</v>
      </c>
      <c r="G55" s="968">
        <f t="shared" ref="G55" si="1">SUM(G61+G67)</f>
        <v>0</v>
      </c>
    </row>
    <row r="56" spans="1:7" ht="16.5" customHeight="1" thickBot="1" x14ac:dyDescent="0.35">
      <c r="A56" s="964">
        <f>COUNT(A$10:$A55)+1</f>
        <v>45</v>
      </c>
      <c r="B56" s="972" t="s">
        <v>983</v>
      </c>
      <c r="C56" s="154"/>
      <c r="D56" s="968">
        <f>Import_M!D72</f>
        <v>0</v>
      </c>
      <c r="E56" s="155"/>
      <c r="F56" s="155"/>
      <c r="G56" s="967"/>
    </row>
    <row r="57" spans="1:7" ht="16.5" customHeight="1" x14ac:dyDescent="0.3">
      <c r="A57" s="964">
        <f>COUNT(A$10:$A56)+1</f>
        <v>46</v>
      </c>
      <c r="B57" s="159" t="s">
        <v>1009</v>
      </c>
      <c r="C57" s="159"/>
      <c r="D57" s="965"/>
      <c r="E57" s="961"/>
      <c r="F57" s="160"/>
      <c r="G57" s="963"/>
    </row>
    <row r="58" spans="1:7" ht="16.5" customHeight="1" x14ac:dyDescent="0.3">
      <c r="A58" s="964">
        <f>COUNT(A$10:$A57)+1</f>
        <v>47</v>
      </c>
      <c r="B58" s="159" t="s">
        <v>1009</v>
      </c>
      <c r="C58" s="159"/>
      <c r="D58" s="961"/>
      <c r="E58" s="961"/>
      <c r="F58" s="160"/>
      <c r="G58" s="963"/>
    </row>
    <row r="59" spans="1:7" ht="16.5" customHeight="1" x14ac:dyDescent="0.3">
      <c r="A59" s="964">
        <f>COUNT(A$10:$A58)+1</f>
        <v>48</v>
      </c>
      <c r="B59" s="159" t="s">
        <v>1010</v>
      </c>
      <c r="C59" s="159"/>
      <c r="D59" s="961"/>
      <c r="E59" s="160"/>
      <c r="F59" s="961"/>
      <c r="G59" s="963"/>
    </row>
    <row r="60" spans="1:7" ht="16.5" customHeight="1" thickBot="1" x14ac:dyDescent="0.35">
      <c r="A60" s="964">
        <f>COUNT(A$10:$A59)+1</f>
        <v>49</v>
      </c>
      <c r="B60" s="159" t="s">
        <v>1011</v>
      </c>
      <c r="C60" s="159"/>
      <c r="D60" s="961"/>
      <c r="E60" s="160"/>
      <c r="F60" s="961"/>
      <c r="G60" s="966"/>
    </row>
    <row r="61" spans="1:7" ht="16.5" customHeight="1" thickBot="1" x14ac:dyDescent="0.35">
      <c r="A61" s="964">
        <f>COUNT(A$10:$A60)+1</f>
        <v>50</v>
      </c>
      <c r="B61" s="223" t="s">
        <v>224</v>
      </c>
      <c r="C61" s="166"/>
      <c r="D61" s="167">
        <f>SUM(D56:D60)</f>
        <v>0</v>
      </c>
      <c r="E61" s="167">
        <f>SUM(E56:E60)</f>
        <v>0</v>
      </c>
      <c r="F61" s="169">
        <f>SUM(F56:F60)</f>
        <v>0</v>
      </c>
      <c r="G61" s="968">
        <f>D61+F61-E61</f>
        <v>0</v>
      </c>
    </row>
    <row r="62" spans="1:7" ht="16.5" customHeight="1" thickBot="1" x14ac:dyDescent="0.35">
      <c r="A62" s="964">
        <f>COUNT(A$10:$A61)+1</f>
        <v>51</v>
      </c>
      <c r="B62" s="972" t="s">
        <v>984</v>
      </c>
      <c r="C62" s="154"/>
      <c r="D62" s="968">
        <f>Import_M!D73</f>
        <v>0</v>
      </c>
      <c r="E62" s="155"/>
      <c r="F62" s="155"/>
      <c r="G62" s="967"/>
    </row>
    <row r="63" spans="1:7" ht="16.5" customHeight="1" x14ac:dyDescent="0.3">
      <c r="A63" s="964">
        <f>COUNT(A$10:$A62)+1</f>
        <v>52</v>
      </c>
      <c r="B63" s="159" t="s">
        <v>1009</v>
      </c>
      <c r="C63" s="159"/>
      <c r="D63" s="965"/>
      <c r="E63" s="961"/>
      <c r="F63" s="160"/>
      <c r="G63" s="963"/>
    </row>
    <row r="64" spans="1:7" ht="16.5" customHeight="1" x14ac:dyDescent="0.3">
      <c r="A64" s="964">
        <f>COUNT(A$10:$A63)+1</f>
        <v>53</v>
      </c>
      <c r="B64" s="159"/>
      <c r="C64" s="159"/>
      <c r="D64" s="961"/>
      <c r="E64" s="961"/>
      <c r="F64" s="160"/>
      <c r="G64" s="963"/>
    </row>
    <row r="65" spans="1:7" ht="16.5" customHeight="1" x14ac:dyDescent="0.3">
      <c r="A65" s="964">
        <f>COUNT(A$10:$A64)+1</f>
        <v>54</v>
      </c>
      <c r="B65" s="159" t="s">
        <v>1020</v>
      </c>
      <c r="C65" s="159"/>
      <c r="D65" s="961"/>
      <c r="E65" s="160"/>
      <c r="F65" s="961"/>
      <c r="G65" s="963"/>
    </row>
    <row r="66" spans="1:7" ht="16.5" customHeight="1" thickBot="1" x14ac:dyDescent="0.35">
      <c r="A66" s="964">
        <f>COUNT(A$10:$A65)+1</f>
        <v>55</v>
      </c>
      <c r="B66" s="159"/>
      <c r="C66" s="159"/>
      <c r="D66" s="961"/>
      <c r="E66" s="160"/>
      <c r="F66" s="961"/>
      <c r="G66" s="966"/>
    </row>
    <row r="67" spans="1:7" ht="16.5" customHeight="1" thickBot="1" x14ac:dyDescent="0.35">
      <c r="A67" s="964">
        <f>COUNT(A$10:$A66)+1</f>
        <v>56</v>
      </c>
      <c r="B67" s="223" t="s">
        <v>224</v>
      </c>
      <c r="C67" s="166"/>
      <c r="D67" s="167">
        <f>SUM(D62:D66)</f>
        <v>0</v>
      </c>
      <c r="E67" s="167">
        <f>SUM(E62:E66)</f>
        <v>0</v>
      </c>
      <c r="F67" s="169">
        <f>SUM(F62:F66)</f>
        <v>0</v>
      </c>
      <c r="G67" s="968">
        <f>D67+F67-E67</f>
        <v>0</v>
      </c>
    </row>
    <row r="68" spans="1:7" ht="16.5" customHeight="1" thickBot="1" x14ac:dyDescent="0.35">
      <c r="A68" s="964">
        <f>COUNT(A$10:$A67)+1</f>
        <v>57</v>
      </c>
      <c r="B68" s="223" t="s">
        <v>888</v>
      </c>
      <c r="C68" s="154"/>
      <c r="D68" s="968">
        <f>Import_M!D74</f>
        <v>0</v>
      </c>
      <c r="E68" s="155"/>
      <c r="F68" s="155"/>
      <c r="G68" s="967"/>
    </row>
    <row r="69" spans="1:7" ht="16.5" customHeight="1" x14ac:dyDescent="0.3">
      <c r="A69" s="964">
        <f>COUNT(A$10:$A68)+1</f>
        <v>58</v>
      </c>
      <c r="B69" s="159" t="s">
        <v>1014</v>
      </c>
      <c r="C69" s="159"/>
      <c r="D69" s="965"/>
      <c r="E69" s="961"/>
      <c r="F69" s="160"/>
      <c r="G69" s="963"/>
    </row>
    <row r="70" spans="1:7" ht="16.5" customHeight="1" x14ac:dyDescent="0.3">
      <c r="A70" s="964">
        <f>COUNT(A$10:$A69)+1</f>
        <v>59</v>
      </c>
      <c r="B70" s="159" t="s">
        <v>1012</v>
      </c>
      <c r="C70" s="159"/>
      <c r="D70" s="965"/>
      <c r="E70" s="961"/>
      <c r="F70" s="160"/>
      <c r="G70" s="963"/>
    </row>
    <row r="71" spans="1:7" ht="16.5" customHeight="1" x14ac:dyDescent="0.3">
      <c r="A71" s="964">
        <f>COUNT(A$10:$A70)+1</f>
        <v>60</v>
      </c>
      <c r="B71" s="159" t="s">
        <v>1013</v>
      </c>
      <c r="C71" s="159"/>
      <c r="D71" s="961"/>
      <c r="E71" s="961"/>
      <c r="F71" s="160"/>
      <c r="G71" s="963"/>
    </row>
    <row r="72" spans="1:7" ht="16.5" customHeight="1" x14ac:dyDescent="0.3">
      <c r="A72" s="964">
        <f>COUNT(A$10:$A71)+1</f>
        <v>61</v>
      </c>
      <c r="B72" s="159" t="s">
        <v>1015</v>
      </c>
      <c r="C72" s="159"/>
      <c r="D72" s="961"/>
      <c r="E72" s="160"/>
      <c r="F72" s="961"/>
      <c r="G72" s="963"/>
    </row>
    <row r="73" spans="1:7" ht="16.5" customHeight="1" thickBot="1" x14ac:dyDescent="0.35">
      <c r="A73" s="964">
        <f>COUNT(A$10:$A72)+1</f>
        <v>62</v>
      </c>
      <c r="B73" s="159" t="s">
        <v>1018</v>
      </c>
      <c r="C73" s="159"/>
      <c r="D73" s="961"/>
      <c r="E73" s="160"/>
      <c r="F73" s="961"/>
      <c r="G73" s="966"/>
    </row>
    <row r="74" spans="1:7" ht="16.5" customHeight="1" thickBot="1" x14ac:dyDescent="0.35">
      <c r="A74" s="971">
        <f>COUNT(A$10:$A73)+1</f>
        <v>63</v>
      </c>
      <c r="B74" s="993" t="s">
        <v>224</v>
      </c>
      <c r="C74" s="176"/>
      <c r="D74" s="177">
        <f>SUM(D68:D73)</f>
        <v>0</v>
      </c>
      <c r="E74" s="177">
        <f>SUM(E68:E73)</f>
        <v>0</v>
      </c>
      <c r="F74" s="179">
        <f>SUM(F68:F73)</f>
        <v>0</v>
      </c>
      <c r="G74" s="968">
        <f>D74+F74-E74</f>
        <v>0</v>
      </c>
    </row>
    <row r="75" spans="1:7" ht="16.5" customHeight="1" x14ac:dyDescent="0.3"/>
    <row r="76" spans="1:7" ht="16.5" customHeight="1" x14ac:dyDescent="0.3"/>
    <row r="77" spans="1:7" ht="16.5" customHeight="1" x14ac:dyDescent="0.3"/>
    <row r="78" spans="1:7" ht="16.5" customHeight="1" x14ac:dyDescent="0.3"/>
    <row r="79" spans="1:7" ht="16.5" customHeight="1" x14ac:dyDescent="0.3"/>
    <row r="80" spans="1:7"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row r="100" ht="16.5" customHeight="1" x14ac:dyDescent="0.3"/>
    <row r="101" ht="16.5" customHeight="1" x14ac:dyDescent="0.3"/>
    <row r="102" ht="16.5" customHeight="1" x14ac:dyDescent="0.3"/>
    <row r="103" ht="16.5" customHeight="1" x14ac:dyDescent="0.3"/>
    <row r="104" ht="16.5" customHeight="1" x14ac:dyDescent="0.3"/>
    <row r="105" ht="16.5" customHeight="1" x14ac:dyDescent="0.3"/>
    <row r="106" ht="16.5" customHeight="1" x14ac:dyDescent="0.3"/>
    <row r="107" ht="16.5" customHeight="1" x14ac:dyDescent="0.3"/>
    <row r="108" ht="16.5" customHeight="1" x14ac:dyDescent="0.3"/>
    <row r="109" ht="16.5" customHeight="1" x14ac:dyDescent="0.3"/>
    <row r="110" ht="16.5" customHeight="1" x14ac:dyDescent="0.3"/>
    <row r="111" ht="16.5" customHeight="1" x14ac:dyDescent="0.3"/>
    <row r="112" ht="16.5" customHeight="1" x14ac:dyDescent="0.3"/>
    <row r="113" ht="16.5" customHeight="1" x14ac:dyDescent="0.3"/>
    <row r="114" ht="16.5" customHeight="1" x14ac:dyDescent="0.3"/>
    <row r="115" ht="16.5" customHeight="1" x14ac:dyDescent="0.3"/>
    <row r="116" ht="16.5" customHeight="1" x14ac:dyDescent="0.3"/>
  </sheetData>
  <hyperlinks>
    <hyperlink ref="H3" location="Tartalom!A1" display="Tartalom" xr:uid="{00000000-0004-0000-2A00-000005000000}"/>
  </hyperlinks>
  <pageMargins left="0.70866141732283472" right="0.70866141732283472" top="0.74803149606299213" bottom="0.74803149606299213" header="0.31496062992125984" footer="0.31496062992125984"/>
  <pageSetup paperSize="9" scale="61" orientation="portrait" verticalDpi="300" r:id="rId1"/>
  <headerFooter>
    <oddFooter>&amp;L&amp;"Arial Narrow,Normál"&amp;8&amp;F/&amp;A&amp;C&amp;"Arial Narrow,Normál"&amp;8&amp;P/&amp;N&amp;R&amp;"Arial Narrow,Normál"&amp;8DigitAudit/Beszámoló</oddFooter>
  </headerFooter>
  <ignoredErrors>
    <ignoredError sqref="D11:G11 D13:G17 E12:G12 D19:G23 E18:G18 D25:G29 E24:G24 D31:G36 E30:G30 D38:G44 E37:G37 D46:G54 E45:G45 D57:G61 E55:G55 E56:G56 D63:G67 E62:G62 D69:G74 E68:G68" unlockedFormula="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Munka43">
    <pageSetUpPr fitToPage="1"/>
  </sheetPr>
  <dimension ref="A1:P35"/>
  <sheetViews>
    <sheetView showGridLines="0" zoomScaleNormal="100" workbookViewId="0"/>
  </sheetViews>
  <sheetFormatPr defaultRowHeight="12.75" x14ac:dyDescent="0.2"/>
  <cols>
    <col min="1" max="1" width="26.125" style="701" customWidth="1"/>
    <col min="2" max="8" width="9.25" style="701" customWidth="1"/>
    <col min="9" max="9" width="13.125" style="701" customWidth="1"/>
    <col min="10" max="10" width="9.25" style="701" customWidth="1"/>
    <col min="11" max="17" width="9" style="701" customWidth="1"/>
    <col min="18" max="18" width="11.75" style="701" customWidth="1"/>
    <col min="19" max="19" width="11.375" style="701" customWidth="1"/>
    <col min="20" max="16384" width="9" style="701"/>
  </cols>
  <sheetData>
    <row r="1" spans="1:16" ht="16.5" x14ac:dyDescent="0.3">
      <c r="A1" s="724" t="s">
        <v>798</v>
      </c>
      <c r="B1" s="724"/>
      <c r="C1" s="724"/>
      <c r="D1" s="725"/>
      <c r="E1" s="725"/>
      <c r="F1" s="725"/>
      <c r="G1" s="725"/>
      <c r="H1" s="725"/>
    </row>
    <row r="2" spans="1:16" ht="16.5" x14ac:dyDescent="0.3">
      <c r="A2" s="716"/>
      <c r="B2" s="716"/>
      <c r="C2" s="716"/>
      <c r="D2" s="803" t="str">
        <f>K15</f>
        <v>Ide írja az egyeztetés / vizsgálat szöveges értékelését</v>
      </c>
      <c r="E2" s="803" t="str">
        <f>K17</f>
        <v>Ide írja a következtetés szövegét</v>
      </c>
      <c r="F2" s="716"/>
      <c r="G2" s="716"/>
      <c r="H2" s="716"/>
      <c r="I2" s="20" t="s">
        <v>32</v>
      </c>
    </row>
    <row r="3" spans="1:16" ht="16.5" x14ac:dyDescent="0.3">
      <c r="A3" s="724" t="s">
        <v>785</v>
      </c>
      <c r="B3" s="724"/>
      <c r="C3" s="724"/>
      <c r="D3" s="716"/>
      <c r="E3" s="716"/>
      <c r="F3" s="716"/>
      <c r="G3" s="716"/>
      <c r="H3" s="716"/>
      <c r="I3" s="730" t="s">
        <v>34</v>
      </c>
      <c r="J3" s="197" t="s">
        <v>34</v>
      </c>
    </row>
    <row r="4" spans="1:16" ht="15.75" x14ac:dyDescent="0.25">
      <c r="A4" s="5" t="str">
        <f>"Ügyfél:   "&amp;Alapa!$C$17</f>
        <v xml:space="preserve">Ügyfél:   </v>
      </c>
      <c r="B4" s="708"/>
      <c r="C4" s="708"/>
      <c r="D4" s="5" t="s">
        <v>264</v>
      </c>
      <c r="E4" s="771">
        <f>Alapa!$C$15</f>
        <v>0</v>
      </c>
      <c r="F4" s="709"/>
      <c r="G4" s="29"/>
      <c r="H4" s="710"/>
      <c r="I4" s="76" t="s">
        <v>127</v>
      </c>
      <c r="J4" s="122" t="s">
        <v>151</v>
      </c>
    </row>
    <row r="5" spans="1:16" ht="15.75" x14ac:dyDescent="0.25">
      <c r="A5" s="5" t="str">
        <f>"Fordulónap: "&amp;Alapa!$C$12</f>
        <v xml:space="preserve">Fordulónap: </v>
      </c>
      <c r="B5" s="711"/>
      <c r="C5" s="711"/>
      <c r="D5" s="5" t="s">
        <v>265</v>
      </c>
      <c r="E5" s="554" t="str">
        <f>IFERROR(VLOOKUP(J9,Alapa!$K$2:$M$11,3),"")</f>
        <v/>
      </c>
      <c r="F5" s="709"/>
      <c r="G5" s="29"/>
      <c r="H5" s="710"/>
      <c r="I5" s="76" t="s">
        <v>128</v>
      </c>
      <c r="J5" s="122" t="s">
        <v>78</v>
      </c>
    </row>
    <row r="6" spans="1:16" ht="15.75" x14ac:dyDescent="0.25">
      <c r="A6" s="7"/>
      <c r="B6" s="7"/>
      <c r="C6" s="7"/>
      <c r="D6" s="712" t="s">
        <v>267</v>
      </c>
      <c r="E6" s="713" t="str">
        <f>IF(Alapa!$N$2=0," ",Alapa!$N$2)</f>
        <v xml:space="preserve"> </v>
      </c>
      <c r="F6" s="713"/>
      <c r="G6" s="30"/>
      <c r="H6" s="714"/>
      <c r="I6" s="76" t="s">
        <v>129</v>
      </c>
      <c r="J6" s="122" t="s">
        <v>438</v>
      </c>
    </row>
    <row r="7" spans="1:16" ht="15.75" x14ac:dyDescent="0.25">
      <c r="A7" s="715" t="s">
        <v>0</v>
      </c>
      <c r="B7" s="715"/>
      <c r="C7" s="715"/>
      <c r="D7" s="716"/>
      <c r="E7" s="716"/>
      <c r="F7" s="716"/>
      <c r="G7" s="716"/>
      <c r="H7" s="716"/>
      <c r="I7" s="76" t="s">
        <v>798</v>
      </c>
      <c r="J7" s="545" t="s">
        <v>1032</v>
      </c>
    </row>
    <row r="8" spans="1:16" ht="16.5" thickBot="1" x14ac:dyDescent="0.3">
      <c r="A8" s="716"/>
      <c r="B8" s="716"/>
      <c r="C8" s="716"/>
      <c r="D8" s="716"/>
      <c r="E8" s="716"/>
      <c r="F8" s="716"/>
      <c r="G8" s="717" t="s">
        <v>786</v>
      </c>
      <c r="H8" s="717"/>
      <c r="I8" s="76" t="s">
        <v>1023</v>
      </c>
      <c r="J8" s="545" t="s">
        <v>1022</v>
      </c>
    </row>
    <row r="9" spans="1:16" ht="20.100000000000001" customHeight="1" thickBot="1" x14ac:dyDescent="0.25">
      <c r="A9" s="980" t="s">
        <v>787</v>
      </c>
      <c r="B9" s="682">
        <f t="shared" ref="B9:G9" si="0">C9-1</f>
        <v>-6</v>
      </c>
      <c r="C9" s="682">
        <f t="shared" si="0"/>
        <v>-5</v>
      </c>
      <c r="D9" s="682">
        <f t="shared" si="0"/>
        <v>-4</v>
      </c>
      <c r="E9" s="682">
        <f t="shared" si="0"/>
        <v>-3</v>
      </c>
      <c r="F9" s="682">
        <f t="shared" si="0"/>
        <v>-2</v>
      </c>
      <c r="G9" s="682">
        <f t="shared" si="0"/>
        <v>-1</v>
      </c>
      <c r="H9" s="683">
        <f>Alapa!C11</f>
        <v>0</v>
      </c>
      <c r="I9" s="19" t="s">
        <v>2</v>
      </c>
      <c r="J9" s="723">
        <v>2</v>
      </c>
    </row>
    <row r="10" spans="1:16" ht="20.100000000000001" customHeight="1" x14ac:dyDescent="0.2">
      <c r="A10" s="718" t="s">
        <v>788</v>
      </c>
      <c r="B10" s="974"/>
      <c r="C10" s="719"/>
      <c r="D10" s="719"/>
      <c r="E10" s="719"/>
      <c r="F10" s="719"/>
      <c r="G10" s="719"/>
      <c r="H10" s="720"/>
    </row>
    <row r="11" spans="1:16" ht="20.100000000000001" customHeight="1" x14ac:dyDescent="0.2">
      <c r="A11" s="718" t="s">
        <v>789</v>
      </c>
      <c r="B11" s="975"/>
      <c r="C11" s="702"/>
      <c r="D11" s="702"/>
      <c r="E11" s="702"/>
      <c r="F11" s="702"/>
      <c r="G11" s="37">
        <f>Import_O!D47</f>
        <v>0</v>
      </c>
      <c r="H11" s="726">
        <f>Import_O!F47</f>
        <v>0</v>
      </c>
    </row>
    <row r="12" spans="1:16" ht="20.100000000000001" customHeight="1" x14ac:dyDescent="0.2">
      <c r="A12" s="718" t="s">
        <v>790</v>
      </c>
      <c r="B12" s="975"/>
      <c r="C12" s="686">
        <v>0.5</v>
      </c>
      <c r="D12" s="686">
        <v>0.5</v>
      </c>
      <c r="E12" s="686">
        <v>0.5</v>
      </c>
      <c r="F12" s="686">
        <v>0.5</v>
      </c>
      <c r="G12" s="686">
        <v>0.5</v>
      </c>
      <c r="H12" s="687">
        <v>0.5</v>
      </c>
    </row>
    <row r="13" spans="1:16" ht="20.100000000000001" customHeight="1" x14ac:dyDescent="0.2">
      <c r="A13" s="718" t="s">
        <v>791</v>
      </c>
      <c r="B13" s="975"/>
      <c r="C13" s="688" t="str">
        <f t="shared" ref="C13:H13" si="1">IF(C11*C12&gt;=C14,"RENDBEN","NEM JÓ")</f>
        <v>RENDBEN</v>
      </c>
      <c r="D13" s="688" t="str">
        <f t="shared" si="1"/>
        <v>RENDBEN</v>
      </c>
      <c r="E13" s="688" t="str">
        <f t="shared" si="1"/>
        <v>RENDBEN</v>
      </c>
      <c r="F13" s="688" t="str">
        <f t="shared" si="1"/>
        <v>RENDBEN</v>
      </c>
      <c r="G13" s="688" t="str">
        <f>IF(G11*G12&gt;=G14,"RENDBEN","NEM JÓ")</f>
        <v>RENDBEN</v>
      </c>
      <c r="H13" s="689" t="str">
        <f t="shared" si="1"/>
        <v>RENDBEN</v>
      </c>
    </row>
    <row r="14" spans="1:16" ht="20.100000000000001" customHeight="1" x14ac:dyDescent="0.25">
      <c r="A14" s="718" t="s">
        <v>792</v>
      </c>
      <c r="B14" s="975"/>
      <c r="C14" s="705"/>
      <c r="D14" s="705"/>
      <c r="E14" s="705"/>
      <c r="F14" s="705"/>
      <c r="G14" s="706"/>
      <c r="H14" s="707"/>
      <c r="K14" s="15" t="s">
        <v>185</v>
      </c>
      <c r="L14" s="36"/>
      <c r="M14" s="36"/>
      <c r="N14" s="36"/>
      <c r="O14" s="36"/>
      <c r="P14" s="12"/>
    </row>
    <row r="15" spans="1:16" ht="20.100000000000001" customHeight="1" x14ac:dyDescent="0.3">
      <c r="A15" s="721" t="s">
        <v>1021</v>
      </c>
      <c r="B15" s="705"/>
      <c r="C15" s="690">
        <f>B15+C14</f>
        <v>0</v>
      </c>
      <c r="D15" s="690">
        <f>C15+D14</f>
        <v>0</v>
      </c>
      <c r="E15" s="690">
        <f>D15+E14</f>
        <v>0</v>
      </c>
      <c r="F15" s="690">
        <f>E15+F14</f>
        <v>0</v>
      </c>
      <c r="G15" s="690">
        <f>F15+G14</f>
        <v>0</v>
      </c>
      <c r="H15" s="691">
        <f>F15+H14</f>
        <v>0</v>
      </c>
      <c r="K15" s="68" t="s">
        <v>186</v>
      </c>
      <c r="L15" s="23"/>
      <c r="M15" s="23"/>
      <c r="N15" s="17"/>
      <c r="O15" s="17"/>
      <c r="P15" s="18"/>
    </row>
    <row r="16" spans="1:16" ht="20.100000000000001" customHeight="1" x14ac:dyDescent="0.25">
      <c r="A16" s="718" t="s">
        <v>793</v>
      </c>
      <c r="B16" s="974"/>
      <c r="C16" s="684"/>
      <c r="D16" s="684"/>
      <c r="E16" s="684"/>
      <c r="F16" s="684"/>
      <c r="G16" s="684"/>
      <c r="H16" s="685"/>
      <c r="K16" s="16" t="s">
        <v>4</v>
      </c>
      <c r="L16" s="8"/>
      <c r="M16" s="8"/>
      <c r="N16" s="7"/>
      <c r="O16" s="7"/>
      <c r="P16" s="12"/>
    </row>
    <row r="17" spans="1:16" ht="20.100000000000001" customHeight="1" x14ac:dyDescent="0.3">
      <c r="A17" s="981">
        <f>A18-1</f>
        <v>-4</v>
      </c>
      <c r="B17" s="976"/>
      <c r="C17" s="702"/>
      <c r="D17" s="692"/>
      <c r="E17" s="702"/>
      <c r="F17" s="702"/>
      <c r="G17" s="703"/>
      <c r="H17" s="704"/>
      <c r="K17" s="68" t="s">
        <v>38</v>
      </c>
      <c r="L17" s="23"/>
      <c r="M17" s="23"/>
      <c r="N17" s="17"/>
      <c r="O17" s="17"/>
      <c r="P17" s="18"/>
    </row>
    <row r="18" spans="1:16" ht="20.100000000000001" customHeight="1" x14ac:dyDescent="0.25">
      <c r="A18" s="981">
        <f>A19-1</f>
        <v>-3</v>
      </c>
      <c r="B18" s="976"/>
      <c r="C18" s="702"/>
      <c r="D18" s="702"/>
      <c r="E18" s="692"/>
      <c r="F18" s="702"/>
      <c r="G18" s="703"/>
      <c r="H18" s="704"/>
      <c r="K18" s="67"/>
      <c r="L18" s="67"/>
      <c r="M18" s="8"/>
      <c r="N18" s="7"/>
      <c r="O18" s="7"/>
      <c r="P18" s="12"/>
    </row>
    <row r="19" spans="1:16" ht="20.100000000000001" customHeight="1" x14ac:dyDescent="0.2">
      <c r="A19" s="981">
        <f>A20-1</f>
        <v>-2</v>
      </c>
      <c r="B19" s="976"/>
      <c r="C19" s="702"/>
      <c r="D19" s="702"/>
      <c r="E19" s="702"/>
      <c r="F19" s="692"/>
      <c r="G19" s="703"/>
      <c r="H19" s="704"/>
    </row>
    <row r="20" spans="1:16" ht="20.100000000000001" customHeight="1" x14ac:dyDescent="0.2">
      <c r="A20" s="981">
        <f>A21-1</f>
        <v>-1</v>
      </c>
      <c r="B20" s="976"/>
      <c r="C20" s="702"/>
      <c r="D20" s="702"/>
      <c r="E20" s="702"/>
      <c r="F20" s="702"/>
      <c r="G20" s="693"/>
      <c r="H20" s="704"/>
    </row>
    <row r="21" spans="1:16" ht="20.100000000000001" customHeight="1" x14ac:dyDescent="0.2">
      <c r="A21" s="981">
        <f>Alapa!C11</f>
        <v>0</v>
      </c>
      <c r="B21" s="976"/>
      <c r="C21" s="692"/>
      <c r="D21" s="702"/>
      <c r="E21" s="702"/>
      <c r="F21" s="702"/>
      <c r="G21" s="703"/>
      <c r="H21" s="694"/>
    </row>
    <row r="22" spans="1:16" ht="20.100000000000001" customHeight="1" x14ac:dyDescent="0.2">
      <c r="A22" s="981">
        <f>A21+1</f>
        <v>1</v>
      </c>
      <c r="B22" s="976"/>
      <c r="C22" s="692"/>
      <c r="D22" s="692"/>
      <c r="E22" s="702"/>
      <c r="F22" s="702"/>
      <c r="G22" s="703"/>
      <c r="H22" s="704"/>
    </row>
    <row r="23" spans="1:16" ht="20.100000000000001" customHeight="1" x14ac:dyDescent="0.2">
      <c r="A23" s="981">
        <f>A22+1</f>
        <v>2</v>
      </c>
      <c r="B23" s="976"/>
      <c r="C23" s="692"/>
      <c r="D23" s="692"/>
      <c r="E23" s="692"/>
      <c r="F23" s="702"/>
      <c r="G23" s="703"/>
      <c r="H23" s="704"/>
    </row>
    <row r="24" spans="1:16" ht="20.100000000000001" customHeight="1" x14ac:dyDescent="0.2">
      <c r="A24" s="981">
        <f>A23+1</f>
        <v>3</v>
      </c>
      <c r="B24" s="976"/>
      <c r="C24" s="692"/>
      <c r="D24" s="692"/>
      <c r="E24" s="692"/>
      <c r="F24" s="692"/>
      <c r="G24" s="703"/>
      <c r="H24" s="704"/>
    </row>
    <row r="25" spans="1:16" ht="20.100000000000001" customHeight="1" x14ac:dyDescent="0.2">
      <c r="A25" s="981">
        <f>A24+1</f>
        <v>4</v>
      </c>
      <c r="B25" s="976"/>
      <c r="C25" s="692"/>
      <c r="D25" s="692"/>
      <c r="E25" s="692"/>
      <c r="F25" s="692"/>
      <c r="G25" s="693"/>
      <c r="H25" s="704"/>
    </row>
    <row r="26" spans="1:16" ht="20.100000000000001" customHeight="1" x14ac:dyDescent="0.2">
      <c r="A26" s="982" t="s">
        <v>794</v>
      </c>
      <c r="B26" s="977"/>
      <c r="C26" s="695">
        <f>SUM(C17:C20)</f>
        <v>0</v>
      </c>
      <c r="D26" s="695">
        <f>SUM(D18:D21)</f>
        <v>0</v>
      </c>
      <c r="E26" s="695">
        <f>SUM(E19:E22)</f>
        <v>0</v>
      </c>
      <c r="F26" s="695">
        <f>SUM(F20:F23)</f>
        <v>0</v>
      </c>
      <c r="G26" s="695">
        <f>SUM(G21:G24)</f>
        <v>0</v>
      </c>
      <c r="H26" s="696">
        <f>SUM(H22:H25)</f>
        <v>0</v>
      </c>
    </row>
    <row r="27" spans="1:16" ht="20.100000000000001" customHeight="1" x14ac:dyDescent="0.2">
      <c r="A27" s="983" t="s">
        <v>795</v>
      </c>
      <c r="B27" s="978"/>
      <c r="C27" s="690">
        <f>C26</f>
        <v>0</v>
      </c>
      <c r="D27" s="690">
        <f>C27+D26</f>
        <v>0</v>
      </c>
      <c r="E27" s="690">
        <f>D27+E26</f>
        <v>0</v>
      </c>
      <c r="F27" s="690">
        <f>E27+F26</f>
        <v>0</v>
      </c>
      <c r="G27" s="690">
        <f>F27+G26</f>
        <v>0</v>
      </c>
      <c r="H27" s="691">
        <f>G27+H26</f>
        <v>0</v>
      </c>
    </row>
    <row r="28" spans="1:16" ht="20.100000000000001" customHeight="1" x14ac:dyDescent="0.2">
      <c r="A28" s="983" t="s">
        <v>796</v>
      </c>
      <c r="B28" s="978"/>
      <c r="C28" s="690">
        <f t="shared" ref="C28:H28" si="2">C15-C27</f>
        <v>0</v>
      </c>
      <c r="D28" s="690">
        <f t="shared" si="2"/>
        <v>0</v>
      </c>
      <c r="E28" s="690">
        <f t="shared" si="2"/>
        <v>0</v>
      </c>
      <c r="F28" s="690">
        <f t="shared" si="2"/>
        <v>0</v>
      </c>
      <c r="G28" s="690">
        <f t="shared" si="2"/>
        <v>0</v>
      </c>
      <c r="H28" s="691">
        <f t="shared" si="2"/>
        <v>0</v>
      </c>
    </row>
    <row r="29" spans="1:16" ht="20.100000000000001" customHeight="1" thickBot="1" x14ac:dyDescent="0.25">
      <c r="A29" s="984" t="s">
        <v>797</v>
      </c>
      <c r="B29" s="979"/>
      <c r="C29" s="697">
        <f t="shared" ref="C29:H29" si="3">C14-C26</f>
        <v>0</v>
      </c>
      <c r="D29" s="697">
        <f t="shared" si="3"/>
        <v>0</v>
      </c>
      <c r="E29" s="697">
        <f t="shared" si="3"/>
        <v>0</v>
      </c>
      <c r="F29" s="697">
        <f t="shared" si="3"/>
        <v>0</v>
      </c>
      <c r="G29" s="697">
        <f t="shared" si="3"/>
        <v>0</v>
      </c>
      <c r="H29" s="698">
        <f t="shared" si="3"/>
        <v>0</v>
      </c>
    </row>
    <row r="30" spans="1:16" ht="20.100000000000001" customHeight="1" x14ac:dyDescent="0.2">
      <c r="A30" s="699"/>
      <c r="B30" s="700"/>
      <c r="C30" s="700"/>
      <c r="D30" s="700"/>
      <c r="E30" s="700"/>
      <c r="F30" s="700"/>
      <c r="G30" s="700"/>
      <c r="H30" s="700"/>
    </row>
    <row r="31" spans="1:16" x14ac:dyDescent="0.2">
      <c r="A31" s="67"/>
      <c r="B31" s="67"/>
      <c r="C31" s="8"/>
      <c r="D31" s="7"/>
      <c r="E31" s="7"/>
      <c r="F31" s="7"/>
      <c r="G31" s="7"/>
      <c r="H31" s="7"/>
    </row>
    <row r="32" spans="1:16" ht="16.5" x14ac:dyDescent="0.3">
      <c r="A32" s="722"/>
      <c r="B32" s="8"/>
      <c r="C32" s="8"/>
      <c r="D32" s="7"/>
      <c r="E32" s="7"/>
      <c r="F32" s="7"/>
      <c r="G32" s="7"/>
      <c r="H32" s="7"/>
    </row>
    <row r="33" spans="1:8" x14ac:dyDescent="0.2">
      <c r="A33" s="67"/>
      <c r="B33" s="67"/>
      <c r="C33" s="8"/>
      <c r="D33" s="7"/>
      <c r="E33" s="7"/>
      <c r="F33" s="7"/>
      <c r="G33" s="7"/>
      <c r="H33" s="7"/>
    </row>
    <row r="34" spans="1:8" ht="16.5" x14ac:dyDescent="0.3">
      <c r="A34" s="722"/>
      <c r="B34" s="8"/>
      <c r="C34" s="8"/>
      <c r="D34" s="7"/>
      <c r="E34" s="7"/>
      <c r="F34" s="7"/>
      <c r="G34" s="7"/>
      <c r="H34" s="7"/>
    </row>
    <row r="35" spans="1:8" x14ac:dyDescent="0.2">
      <c r="A35" s="67"/>
      <c r="B35" s="67"/>
      <c r="C35" s="8"/>
      <c r="D35" s="7"/>
      <c r="E35" s="7"/>
      <c r="F35" s="7"/>
      <c r="G35" s="7"/>
      <c r="H35" s="7"/>
    </row>
  </sheetData>
  <hyperlinks>
    <hyperlink ref="I3" location="Tartalom!A1" display="Tartalom" xr:uid="{00000000-0004-0000-2B00-000005000000}"/>
  </hyperlinks>
  <pageMargins left="0.74803149606299213" right="0.74803149606299213" top="0.98425196850393704" bottom="0.98425196850393704" header="0.51181102362204722" footer="0.51181102362204722"/>
  <pageSetup paperSize="9" scale="87"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Munka81">
    <pageSetUpPr fitToPage="1"/>
  </sheetPr>
  <dimension ref="A1:M34"/>
  <sheetViews>
    <sheetView showGridLines="0" workbookViewId="0"/>
  </sheetViews>
  <sheetFormatPr defaultRowHeight="12.75" x14ac:dyDescent="0.2"/>
  <cols>
    <col min="1" max="1" width="6.75" style="210" customWidth="1"/>
    <col min="2" max="2" width="40.375" style="210" customWidth="1"/>
    <col min="3" max="6" width="10.625" style="210" customWidth="1"/>
    <col min="7" max="7" width="13.125" style="210" customWidth="1"/>
    <col min="8" max="16384" width="9" style="210"/>
  </cols>
  <sheetData>
    <row r="1" spans="1:13" ht="16.5" customHeight="1" x14ac:dyDescent="0.3">
      <c r="A1" s="208" t="s">
        <v>1023</v>
      </c>
      <c r="B1" s="209"/>
      <c r="C1" s="209"/>
      <c r="D1" s="209"/>
      <c r="E1" s="209"/>
      <c r="F1" s="209"/>
    </row>
    <row r="2" spans="1:13" ht="16.5" customHeight="1" x14ac:dyDescent="0.3">
      <c r="A2" s="214"/>
      <c r="B2" s="214"/>
      <c r="C2" s="214"/>
      <c r="D2" s="803" t="str">
        <f>H12</f>
        <v>Ide írja az egyeztetés / vizsgálat szöveges értékelését</v>
      </c>
      <c r="E2" s="803" t="str">
        <f>H14</f>
        <v>Ide írja a következtetés szövegét</v>
      </c>
      <c r="F2" s="214"/>
      <c r="G2" s="48" t="s">
        <v>32</v>
      </c>
    </row>
    <row r="3" spans="1:13" ht="16.5" customHeight="1" x14ac:dyDescent="0.3">
      <c r="A3" s="208" t="s">
        <v>1022</v>
      </c>
      <c r="B3" s="212"/>
      <c r="C3" s="212"/>
      <c r="D3" s="212"/>
      <c r="E3" s="214"/>
      <c r="F3" s="214"/>
      <c r="G3" s="730" t="s">
        <v>34</v>
      </c>
      <c r="H3" s="197" t="s">
        <v>34</v>
      </c>
    </row>
    <row r="4" spans="1:13" ht="16.5" customHeight="1" x14ac:dyDescent="0.25">
      <c r="A4" s="50" t="str">
        <f>"Ügyfél:   "&amp;Alapa!$C$17</f>
        <v xml:space="preserve">Ügyfél:   </v>
      </c>
      <c r="B4" s="216"/>
      <c r="C4" s="216"/>
      <c r="D4" s="50" t="s">
        <v>264</v>
      </c>
      <c r="E4" s="772">
        <f>Alapa!$C$15</f>
        <v>0</v>
      </c>
      <c r="F4" s="217"/>
      <c r="G4" s="76" t="s">
        <v>127</v>
      </c>
      <c r="H4" s="122" t="s">
        <v>151</v>
      </c>
    </row>
    <row r="5" spans="1:13" ht="16.5" customHeight="1" x14ac:dyDescent="0.25">
      <c r="A5" s="50" t="str">
        <f>"Fordulónap: "&amp;Alapa!$C$12</f>
        <v xml:space="preserve">Fordulónap: </v>
      </c>
      <c r="B5" s="218"/>
      <c r="C5" s="218"/>
      <c r="D5" s="50" t="s">
        <v>265</v>
      </c>
      <c r="E5" s="554" t="str">
        <f>IFERROR(VLOOKUP(H9,Alapa!$K$2:$M$11,3),"")</f>
        <v/>
      </c>
      <c r="F5" s="217"/>
      <c r="G5" s="76" t="s">
        <v>128</v>
      </c>
      <c r="H5" s="122" t="s">
        <v>78</v>
      </c>
    </row>
    <row r="6" spans="1:13" ht="16.5" customHeight="1" x14ac:dyDescent="0.25">
      <c r="A6" s="47"/>
      <c r="B6" s="47"/>
      <c r="C6" s="47"/>
      <c r="D6" s="219" t="s">
        <v>267</v>
      </c>
      <c r="E6" s="124" t="str">
        <f>IF(Alapa!$M$2=0," ",Alapa!$M$2)</f>
        <v xml:space="preserve"> </v>
      </c>
      <c r="F6" s="220"/>
      <c r="G6" s="76" t="s">
        <v>129</v>
      </c>
      <c r="H6" s="122" t="s">
        <v>438</v>
      </c>
    </row>
    <row r="7" spans="1:13" ht="16.5" customHeight="1" x14ac:dyDescent="0.25">
      <c r="A7" s="221" t="s">
        <v>0</v>
      </c>
      <c r="B7" s="221"/>
      <c r="C7" s="221"/>
      <c r="D7" s="213"/>
      <c r="E7" s="213"/>
      <c r="F7" s="213"/>
      <c r="G7" s="76" t="s">
        <v>798</v>
      </c>
      <c r="H7" s="545" t="s">
        <v>1032</v>
      </c>
    </row>
    <row r="8" spans="1:13" ht="16.5" customHeight="1" thickBot="1" x14ac:dyDescent="0.3">
      <c r="A8" s="213"/>
      <c r="B8" s="221"/>
      <c r="C8" s="221"/>
      <c r="D8" s="213"/>
      <c r="E8" s="213"/>
      <c r="F8" s="213"/>
      <c r="G8" s="76" t="s">
        <v>1023</v>
      </c>
      <c r="H8" s="545" t="s">
        <v>1022</v>
      </c>
    </row>
    <row r="9" spans="1:13" ht="16.5" customHeight="1" thickBot="1" x14ac:dyDescent="0.35">
      <c r="A9" s="962" t="s">
        <v>382</v>
      </c>
      <c r="B9" s="994" t="s">
        <v>31</v>
      </c>
      <c r="C9" s="151">
        <f>Alapa!C10</f>
        <v>0</v>
      </c>
      <c r="D9" s="151">
        <f>Alapa!C11</f>
        <v>0</v>
      </c>
      <c r="E9" s="151" t="s">
        <v>529</v>
      </c>
      <c r="F9" s="152" t="s">
        <v>3</v>
      </c>
      <c r="G9" s="555" t="s">
        <v>2</v>
      </c>
      <c r="H9" s="673">
        <v>2</v>
      </c>
    </row>
    <row r="10" spans="1:13" ht="16.5" customHeight="1" x14ac:dyDescent="0.2">
      <c r="A10" s="964">
        <f>COUNT(A$9:$A9)+1</f>
        <v>1</v>
      </c>
      <c r="B10" s="995" t="s">
        <v>440</v>
      </c>
      <c r="C10" s="1002">
        <f>Import_M!D65</f>
        <v>0</v>
      </c>
      <c r="D10" s="1002">
        <f>Import_M!F65</f>
        <v>0</v>
      </c>
      <c r="E10" s="168">
        <f>D10-C10</f>
        <v>0</v>
      </c>
      <c r="F10" s="999">
        <f>IF(C10=0,0,(D10-C10)/ABS(C10))</f>
        <v>0</v>
      </c>
    </row>
    <row r="11" spans="1:13" ht="16.5" customHeight="1" x14ac:dyDescent="0.25">
      <c r="A11" s="964">
        <f>COUNT(A$10:$A10)+1</f>
        <v>2</v>
      </c>
      <c r="B11" s="995" t="s">
        <v>442</v>
      </c>
      <c r="C11" s="1002">
        <f>Import_M!D67</f>
        <v>0</v>
      </c>
      <c r="D11" s="1002">
        <f>Import_M!F67</f>
        <v>0</v>
      </c>
      <c r="E11" s="168">
        <f t="shared" ref="E11:E29" si="0">D11-C11</f>
        <v>0</v>
      </c>
      <c r="F11" s="999">
        <f t="shared" ref="F11:F29" si="1">IF(C11=0,0,(D11-C11)/ABS(C11))</f>
        <v>0</v>
      </c>
      <c r="H11" s="15" t="s">
        <v>185</v>
      </c>
      <c r="I11" s="36"/>
      <c r="J11" s="36"/>
      <c r="K11" s="36"/>
      <c r="L11" s="36"/>
      <c r="M11" s="12"/>
    </row>
    <row r="12" spans="1:13" ht="16.5" customHeight="1" x14ac:dyDescent="0.3">
      <c r="A12" s="964">
        <f>COUNT(A$10:$A11)+1</f>
        <v>3</v>
      </c>
      <c r="B12" s="995" t="s">
        <v>443</v>
      </c>
      <c r="C12" s="1002">
        <f>Import_M!D68</f>
        <v>0</v>
      </c>
      <c r="D12" s="1002">
        <f>Import_M!F68</f>
        <v>0</v>
      </c>
      <c r="E12" s="168">
        <f t="shared" si="0"/>
        <v>0</v>
      </c>
      <c r="F12" s="999">
        <f t="shared" si="1"/>
        <v>0</v>
      </c>
      <c r="H12" s="68" t="s">
        <v>186</v>
      </c>
      <c r="I12" s="23"/>
      <c r="J12" s="23"/>
      <c r="K12" s="17"/>
      <c r="L12" s="17"/>
      <c r="M12" s="18"/>
    </row>
    <row r="13" spans="1:13" ht="16.5" customHeight="1" x14ac:dyDescent="0.25">
      <c r="A13" s="964">
        <f>COUNT(A$10:$A12)+1</f>
        <v>4</v>
      </c>
      <c r="B13" s="995" t="s">
        <v>444</v>
      </c>
      <c r="C13" s="1002">
        <f>Import_M!D69</f>
        <v>0</v>
      </c>
      <c r="D13" s="1002">
        <f>Import_M!F69</f>
        <v>0</v>
      </c>
      <c r="E13" s="168">
        <f t="shared" si="0"/>
        <v>0</v>
      </c>
      <c r="F13" s="999">
        <f t="shared" si="1"/>
        <v>0</v>
      </c>
      <c r="H13" s="16" t="s">
        <v>4</v>
      </c>
      <c r="I13" s="8"/>
      <c r="J13" s="8"/>
      <c r="K13" s="7"/>
      <c r="L13" s="7"/>
      <c r="M13" s="12"/>
    </row>
    <row r="14" spans="1:13" ht="16.5" customHeight="1" x14ac:dyDescent="0.3">
      <c r="A14" s="964">
        <f>COUNT(A$10:$A13)+1</f>
        <v>5</v>
      </c>
      <c r="B14" s="995" t="s">
        <v>445</v>
      </c>
      <c r="C14" s="1002">
        <f>Import_M!D70</f>
        <v>0</v>
      </c>
      <c r="D14" s="1002">
        <f>Import_M!F70</f>
        <v>0</v>
      </c>
      <c r="E14" s="168">
        <f t="shared" si="0"/>
        <v>0</v>
      </c>
      <c r="F14" s="999">
        <f t="shared" si="1"/>
        <v>0</v>
      </c>
      <c r="H14" s="68" t="s">
        <v>38</v>
      </c>
      <c r="I14" s="23"/>
      <c r="J14" s="23"/>
      <c r="K14" s="17"/>
      <c r="L14" s="17"/>
      <c r="M14" s="18"/>
    </row>
    <row r="15" spans="1:13" ht="16.5" customHeight="1" x14ac:dyDescent="0.25">
      <c r="A15" s="964">
        <f>COUNT(A$10:$A14)+1</f>
        <v>6</v>
      </c>
      <c r="B15" s="995" t="s">
        <v>446</v>
      </c>
      <c r="C15" s="1002">
        <f>Import_M!D71</f>
        <v>0</v>
      </c>
      <c r="D15" s="1002">
        <f>Import_M!F71</f>
        <v>0</v>
      </c>
      <c r="E15" s="168">
        <f t="shared" si="0"/>
        <v>0</v>
      </c>
      <c r="F15" s="999">
        <f t="shared" si="1"/>
        <v>0</v>
      </c>
      <c r="H15" s="67"/>
      <c r="I15" s="67"/>
      <c r="J15" s="8"/>
      <c r="K15" s="7"/>
      <c r="L15" s="7"/>
      <c r="M15" s="12"/>
    </row>
    <row r="16" spans="1:13" ht="16.5" customHeight="1" x14ac:dyDescent="0.2">
      <c r="A16" s="964">
        <f>COUNT(A$10:$A15)+1</f>
        <v>7</v>
      </c>
      <c r="B16" s="995" t="s">
        <v>74</v>
      </c>
      <c r="C16" s="1003">
        <f>Import_M!D74</f>
        <v>0</v>
      </c>
      <c r="D16" s="1003">
        <f>Import_M!F74</f>
        <v>0</v>
      </c>
      <c r="E16" s="168">
        <f t="shared" si="0"/>
        <v>0</v>
      </c>
      <c r="F16" s="999">
        <f t="shared" si="1"/>
        <v>0</v>
      </c>
    </row>
    <row r="17" spans="1:7" ht="16.5" customHeight="1" x14ac:dyDescent="0.2">
      <c r="A17" s="964">
        <f>COUNT(A$10:$A16)+1</f>
        <v>8</v>
      </c>
      <c r="B17" s="154" t="s">
        <v>1024</v>
      </c>
      <c r="C17" s="167">
        <f>SUM(C10:C16)</f>
        <v>0</v>
      </c>
      <c r="D17" s="167">
        <f>SUM(D10:D16)</f>
        <v>0</v>
      </c>
      <c r="E17" s="168">
        <f t="shared" si="0"/>
        <v>0</v>
      </c>
      <c r="F17" s="999">
        <f t="shared" si="1"/>
        <v>0</v>
      </c>
    </row>
    <row r="18" spans="1:7" ht="16.5" customHeight="1" x14ac:dyDescent="0.2">
      <c r="A18" s="964">
        <f>COUNT(A$10:$A17)+1</f>
        <v>9</v>
      </c>
      <c r="B18" s="998" t="s">
        <v>1026</v>
      </c>
      <c r="C18" s="168">
        <f>-C14</f>
        <v>0</v>
      </c>
      <c r="D18" s="168">
        <f>-D14</f>
        <v>0</v>
      </c>
      <c r="E18" s="168">
        <f t="shared" si="0"/>
        <v>0</v>
      </c>
      <c r="F18" s="999">
        <f t="shared" si="1"/>
        <v>0</v>
      </c>
    </row>
    <row r="19" spans="1:7" ht="16.5" customHeight="1" x14ac:dyDescent="0.2">
      <c r="A19" s="964">
        <f>COUNT(A$10:$A18)+1</f>
        <v>10</v>
      </c>
      <c r="B19" s="998" t="s">
        <v>1031</v>
      </c>
      <c r="C19" s="168">
        <f>IF(C15&lt;0,0,-C15)</f>
        <v>0</v>
      </c>
      <c r="D19" s="168">
        <f>IF(D15&lt;0,0,-D15)</f>
        <v>0</v>
      </c>
      <c r="E19" s="168">
        <f t="shared" si="0"/>
        <v>0</v>
      </c>
      <c r="F19" s="999">
        <f t="shared" si="1"/>
        <v>0</v>
      </c>
    </row>
    <row r="20" spans="1:7" ht="16.5" customHeight="1" x14ac:dyDescent="0.2">
      <c r="A20" s="964">
        <f>COUNT(A$10:$A19)+1</f>
        <v>11</v>
      </c>
      <c r="B20" s="998" t="s">
        <v>1027</v>
      </c>
      <c r="C20" s="168">
        <f>-C10</f>
        <v>0</v>
      </c>
      <c r="D20" s="168">
        <f>-D10</f>
        <v>0</v>
      </c>
      <c r="E20" s="168">
        <f t="shared" si="0"/>
        <v>0</v>
      </c>
      <c r="F20" s="999">
        <f t="shared" si="1"/>
        <v>0</v>
      </c>
    </row>
    <row r="21" spans="1:7" ht="16.5" customHeight="1" x14ac:dyDescent="0.2">
      <c r="A21" s="964">
        <f>COUNT(A$10:$A20)+1</f>
        <v>12</v>
      </c>
      <c r="B21" s="997" t="s">
        <v>1028</v>
      </c>
      <c r="C21" s="160"/>
      <c r="D21" s="160"/>
      <c r="E21" s="168">
        <f t="shared" si="0"/>
        <v>0</v>
      </c>
      <c r="F21" s="999">
        <f t="shared" si="1"/>
        <v>0</v>
      </c>
    </row>
    <row r="22" spans="1:7" ht="16.5" customHeight="1" x14ac:dyDescent="0.2">
      <c r="A22" s="964">
        <f>COUNT(A$10:$A21)+1</f>
        <v>13</v>
      </c>
      <c r="B22" s="223" t="s">
        <v>1030</v>
      </c>
      <c r="C22" s="167">
        <f>SUM(C17:C21)</f>
        <v>0</v>
      </c>
      <c r="D22" s="167">
        <f>SUM(D17:D21)</f>
        <v>0</v>
      </c>
      <c r="E22" s="168">
        <f t="shared" si="0"/>
        <v>0</v>
      </c>
      <c r="F22" s="999">
        <f t="shared" si="1"/>
        <v>0</v>
      </c>
    </row>
    <row r="23" spans="1:7" ht="16.5" customHeight="1" x14ac:dyDescent="0.2">
      <c r="A23" s="964">
        <f>COUNT(A$10:$A22)+1</f>
        <v>14</v>
      </c>
      <c r="B23" s="154"/>
      <c r="C23" s="155"/>
      <c r="D23" s="155"/>
      <c r="E23" s="1000"/>
      <c r="F23" s="1001"/>
    </row>
    <row r="24" spans="1:7" ht="16.5" customHeight="1" x14ac:dyDescent="0.2">
      <c r="A24" s="964">
        <f>COUNT(A$10:$A23)+1</f>
        <v>15</v>
      </c>
      <c r="B24" s="995" t="s">
        <v>444</v>
      </c>
      <c r="C24" s="167">
        <f>C13</f>
        <v>0</v>
      </c>
      <c r="D24" s="167">
        <f>D13</f>
        <v>0</v>
      </c>
      <c r="E24" s="168">
        <f t="shared" si="0"/>
        <v>0</v>
      </c>
      <c r="F24" s="999">
        <f t="shared" si="1"/>
        <v>0</v>
      </c>
      <c r="G24" s="228"/>
    </row>
    <row r="25" spans="1:7" ht="16.5" customHeight="1" x14ac:dyDescent="0.2">
      <c r="A25" s="964">
        <f>COUNT(A$10:$A24)+1</f>
        <v>16</v>
      </c>
      <c r="B25" s="995" t="s">
        <v>74</v>
      </c>
      <c r="C25" s="168">
        <f>C16</f>
        <v>0</v>
      </c>
      <c r="D25" s="168">
        <f>D16</f>
        <v>0</v>
      </c>
      <c r="E25" s="168">
        <f t="shared" ref="E25" si="2">D25-C25</f>
        <v>0</v>
      </c>
      <c r="F25" s="999">
        <f t="shared" ref="F25" si="3">IF(C25=0,0,(D25-C25)/ABS(C25))</f>
        <v>0</v>
      </c>
      <c r="G25" s="228"/>
    </row>
    <row r="26" spans="1:7" ht="16.5" customHeight="1" x14ac:dyDescent="0.2">
      <c r="A26" s="964">
        <f>COUNT(A$10:$A25)+1</f>
        <v>17</v>
      </c>
      <c r="B26" s="997" t="s">
        <v>1028</v>
      </c>
      <c r="C26" s="168">
        <f>C21</f>
        <v>0</v>
      </c>
      <c r="D26" s="168">
        <f>D21</f>
        <v>0</v>
      </c>
      <c r="E26" s="168">
        <f t="shared" si="0"/>
        <v>0</v>
      </c>
      <c r="F26" s="999">
        <f t="shared" si="1"/>
        <v>0</v>
      </c>
    </row>
    <row r="27" spans="1:7" ht="16.5" customHeight="1" x14ac:dyDescent="0.2">
      <c r="A27" s="964">
        <f>COUNT(A$10:$A26)+1</f>
        <v>18</v>
      </c>
      <c r="B27" s="996" t="s">
        <v>1029</v>
      </c>
      <c r="C27" s="168">
        <f>IF(SUM(C24:C26)&lt;0,0,SUM(C24:C26))</f>
        <v>0</v>
      </c>
      <c r="D27" s="168">
        <f>IF(SUM(D24:D26)&lt;0,0,SUM(D24:D26))</f>
        <v>0</v>
      </c>
      <c r="E27" s="168">
        <f t="shared" si="0"/>
        <v>0</v>
      </c>
      <c r="F27" s="999">
        <f t="shared" si="1"/>
        <v>0</v>
      </c>
    </row>
    <row r="28" spans="1:7" ht="16.5" customHeight="1" x14ac:dyDescent="0.2">
      <c r="A28" s="964">
        <f>COUNT(A$10:$A27)+1</f>
        <v>19</v>
      </c>
      <c r="B28" s="154"/>
      <c r="C28" s="155"/>
      <c r="D28" s="155"/>
      <c r="E28" s="1000"/>
      <c r="F28" s="1001"/>
    </row>
    <row r="29" spans="1:7" ht="16.5" customHeight="1" thickBot="1" x14ac:dyDescent="0.25">
      <c r="A29" s="971">
        <f>COUNT(A$10:$A28)+1</f>
        <v>20</v>
      </c>
      <c r="B29" s="431" t="s">
        <v>1025</v>
      </c>
      <c r="C29" s="178">
        <f>IF(C27&lt;C22,C27,C22)</f>
        <v>0</v>
      </c>
      <c r="D29" s="178">
        <f>IF(D27&lt;D22,D27,D22)</f>
        <v>0</v>
      </c>
      <c r="E29" s="178">
        <f t="shared" si="0"/>
        <v>0</v>
      </c>
      <c r="F29" s="1004">
        <f t="shared" si="1"/>
        <v>0</v>
      </c>
    </row>
    <row r="30" spans="1:7" ht="16.5" customHeight="1" x14ac:dyDescent="0.2"/>
    <row r="31" spans="1:7" ht="16.5" customHeight="1" x14ac:dyDescent="0.2"/>
    <row r="32" spans="1:7" ht="16.5" customHeight="1" x14ac:dyDescent="0.2"/>
    <row r="33" ht="15.75" customHeight="1" x14ac:dyDescent="0.2"/>
    <row r="34" ht="15.75" customHeight="1" x14ac:dyDescent="0.2"/>
  </sheetData>
  <hyperlinks>
    <hyperlink ref="G3" location="Tartalom!A1" display="Tartalom" xr:uid="{00000000-0004-0000-2C00-000005000000}"/>
  </hyperlinks>
  <pageMargins left="0.74803149606299213" right="0.74803149606299213" top="0.98425196850393704" bottom="0.98425196850393704" header="0.51181102362204722" footer="0.51181102362204722"/>
  <pageSetup paperSize="9" scale="88"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Munka44">
    <tabColor rgb="FFFFC000"/>
    <pageSetUpPr fitToPage="1"/>
  </sheetPr>
  <dimension ref="A1:L99"/>
  <sheetViews>
    <sheetView showGridLines="0" zoomScaleNormal="100" workbookViewId="0"/>
  </sheetViews>
  <sheetFormatPr defaultRowHeight="15.75" x14ac:dyDescent="0.25"/>
  <cols>
    <col min="1" max="1" width="4.25" style="197" customWidth="1"/>
    <col min="2" max="2" width="46.125" style="197" customWidth="1"/>
    <col min="3" max="5" width="14" style="197" customWidth="1"/>
    <col min="6" max="6" width="12.875" style="197" customWidth="1"/>
    <col min="7" max="16384" width="9" style="197"/>
  </cols>
  <sheetData>
    <row r="1" spans="1:12" ht="18" customHeight="1" x14ac:dyDescent="0.25">
      <c r="A1" s="79" t="s">
        <v>92</v>
      </c>
      <c r="B1" s="80"/>
      <c r="C1" s="53"/>
      <c r="D1" s="53"/>
      <c r="E1" s="53"/>
      <c r="H1" s="198"/>
    </row>
    <row r="2" spans="1:12" ht="18" customHeight="1" x14ac:dyDescent="0.3">
      <c r="A2" s="83"/>
      <c r="B2" s="745">
        <f>C18</f>
        <v>0</v>
      </c>
      <c r="C2" s="83"/>
      <c r="D2" s="803" t="str">
        <f>G15</f>
        <v>NINCS FK. ADAT</v>
      </c>
      <c r="E2" s="803" t="str">
        <f>G17</f>
        <v>Ide írja a következtetés szövegét</v>
      </c>
      <c r="F2" s="48" t="s">
        <v>32</v>
      </c>
      <c r="H2" s="200"/>
    </row>
    <row r="3" spans="1:12" ht="18" customHeight="1" x14ac:dyDescent="0.25">
      <c r="A3" s="83"/>
      <c r="B3" s="195" t="s">
        <v>151</v>
      </c>
      <c r="C3" s="134"/>
      <c r="D3" s="53"/>
      <c r="E3" s="53"/>
      <c r="F3" s="730" t="s">
        <v>34</v>
      </c>
      <c r="G3" s="122" t="s">
        <v>34</v>
      </c>
      <c r="H3" s="200"/>
    </row>
    <row r="4" spans="1:12" ht="18" customHeight="1" x14ac:dyDescent="0.25">
      <c r="A4" s="83"/>
      <c r="B4" s="53"/>
      <c r="C4" s="53"/>
      <c r="D4" s="53"/>
      <c r="E4" s="53"/>
      <c r="F4" s="76" t="s">
        <v>130</v>
      </c>
      <c r="G4" s="545" t="s">
        <v>241</v>
      </c>
      <c r="H4" s="200"/>
    </row>
    <row r="5" spans="1:12" ht="18" customHeight="1" x14ac:dyDescent="0.25">
      <c r="A5" s="87">
        <f>Alapa!C17</f>
        <v>0</v>
      </c>
      <c r="B5" s="88"/>
      <c r="C5" s="87" t="s">
        <v>1</v>
      </c>
      <c r="D5" s="768">
        <f>Alapa!C15</f>
        <v>0</v>
      </c>
      <c r="E5" s="89"/>
      <c r="F5" s="76" t="s">
        <v>131</v>
      </c>
      <c r="G5" s="545" t="s">
        <v>78</v>
      </c>
      <c r="H5" s="200"/>
    </row>
    <row r="6" spans="1:12" ht="18" customHeight="1" thickBot="1" x14ac:dyDescent="0.3">
      <c r="A6" s="87" t="str">
        <f>"Fordulónap: "&amp;Alapa!C12</f>
        <v xml:space="preserve">Fordulónap: </v>
      </c>
      <c r="B6" s="88"/>
      <c r="C6" s="87" t="s">
        <v>2</v>
      </c>
      <c r="D6" s="554" t="str">
        <f>IFERROR(VLOOKUP(G7,Alapa!$K$2:$M$11,3),"")</f>
        <v/>
      </c>
      <c r="E6" s="89"/>
      <c r="F6" s="76" t="s">
        <v>132</v>
      </c>
      <c r="G6" s="545" t="s">
        <v>426</v>
      </c>
      <c r="H6" s="122"/>
    </row>
    <row r="7" spans="1:12" ht="18" customHeight="1" thickBot="1" x14ac:dyDescent="0.35">
      <c r="A7" s="83"/>
      <c r="B7" s="53"/>
      <c r="C7" s="87" t="s">
        <v>10</v>
      </c>
      <c r="D7" s="124" t="str">
        <f>IF(Alapa!$M$2=0," ",Alapa!$M$2)</f>
        <v xml:space="preserve"> </v>
      </c>
      <c r="E7" s="89"/>
      <c r="F7" s="555" t="s">
        <v>2</v>
      </c>
      <c r="G7" s="673">
        <v>2</v>
      </c>
      <c r="H7" s="122"/>
    </row>
    <row r="8" spans="1:12" ht="18" customHeight="1" x14ac:dyDescent="0.25">
      <c r="A8" s="96"/>
      <c r="B8" s="97"/>
      <c r="C8" s="98"/>
      <c r="D8" s="98"/>
      <c r="E8" s="98"/>
      <c r="F8" s="122"/>
      <c r="G8" s="122"/>
      <c r="H8" s="122"/>
    </row>
    <row r="9" spans="1:12" ht="18" customHeight="1" x14ac:dyDescent="0.25">
      <c r="A9" s="96"/>
      <c r="B9" s="97"/>
      <c r="C9" s="98"/>
      <c r="D9" s="98"/>
      <c r="E9" s="98"/>
      <c r="H9" s="122"/>
    </row>
    <row r="10" spans="1:12" ht="18" customHeight="1" x14ac:dyDescent="0.25">
      <c r="A10" s="99" t="s">
        <v>427</v>
      </c>
      <c r="B10" s="96"/>
      <c r="C10" s="100" t="str">
        <f>IF(D16=0,"NINCS FK. ADAT",IF(C16=0,"NINCS ANALITIKA",IF(C18=0,"EGYEZIK","NEM EGYEZIK !")))</f>
        <v>NINCS FK. ADAT</v>
      </c>
      <c r="D10" s="98"/>
      <c r="E10" s="98"/>
      <c r="H10" s="122"/>
    </row>
    <row r="11" spans="1:12" ht="18" customHeight="1" thickBot="1" x14ac:dyDescent="0.3">
      <c r="A11" s="96"/>
      <c r="B11" s="101"/>
      <c r="C11" s="102" t="s">
        <v>196</v>
      </c>
      <c r="D11" s="102" t="s">
        <v>196</v>
      </c>
      <c r="E11" s="102" t="s">
        <v>197</v>
      </c>
      <c r="F11" s="122"/>
      <c r="G11" s="122"/>
      <c r="H11" s="122"/>
    </row>
    <row r="12" spans="1:12" ht="18" customHeight="1" thickBot="1" x14ac:dyDescent="0.3">
      <c r="A12" s="103"/>
      <c r="B12" s="104" t="s">
        <v>31</v>
      </c>
      <c r="C12" s="105" t="s">
        <v>198</v>
      </c>
      <c r="D12" s="105" t="s">
        <v>199</v>
      </c>
      <c r="E12" s="106" t="s">
        <v>200</v>
      </c>
      <c r="F12" s="122"/>
      <c r="G12" s="122"/>
      <c r="H12" s="122"/>
    </row>
    <row r="13" spans="1:12" ht="18" customHeight="1" x14ac:dyDescent="0.25">
      <c r="A13" s="107">
        <f>COUNT(A$12:$A12)+1</f>
        <v>1</v>
      </c>
      <c r="B13" s="108" t="s">
        <v>428</v>
      </c>
      <c r="C13" s="408"/>
      <c r="D13" s="1126">
        <f>Import_M!H76</f>
        <v>0</v>
      </c>
      <c r="E13" s="1125">
        <f>Import_M!F76</f>
        <v>0</v>
      </c>
      <c r="F13" s="122"/>
      <c r="G13" s="122"/>
      <c r="H13" s="122"/>
    </row>
    <row r="14" spans="1:12" ht="18" customHeight="1" x14ac:dyDescent="0.25">
      <c r="A14" s="107">
        <f>COUNT(A$12:$A13)+1</f>
        <v>2</v>
      </c>
      <c r="B14" s="113" t="s">
        <v>429</v>
      </c>
      <c r="C14" s="407"/>
      <c r="D14" s="1126">
        <f>Import_M!H77</f>
        <v>0</v>
      </c>
      <c r="E14" s="1125">
        <f>Import_M!F77</f>
        <v>0</v>
      </c>
      <c r="G14" s="15" t="s">
        <v>185</v>
      </c>
      <c r="H14" s="36"/>
      <c r="I14" s="36"/>
      <c r="J14" s="36"/>
      <c r="K14" s="36"/>
      <c r="L14" s="12"/>
    </row>
    <row r="15" spans="1:12" ht="18" customHeight="1" thickBot="1" x14ac:dyDescent="0.35">
      <c r="A15" s="107">
        <f>COUNT(A$12:$A14)+1</f>
        <v>3</v>
      </c>
      <c r="B15" s="113" t="s">
        <v>430</v>
      </c>
      <c r="C15" s="407"/>
      <c r="D15" s="1126">
        <f>Import_M!H78</f>
        <v>0</v>
      </c>
      <c r="E15" s="1125">
        <f>Import_M!F78</f>
        <v>0</v>
      </c>
      <c r="G15" s="68" t="str">
        <f>C10</f>
        <v>NINCS FK. ADAT</v>
      </c>
      <c r="H15" s="23"/>
      <c r="I15" s="23"/>
      <c r="J15" s="17"/>
      <c r="K15" s="17"/>
      <c r="L15" s="18"/>
    </row>
    <row r="16" spans="1:12" ht="18" customHeight="1" thickBot="1" x14ac:dyDescent="0.3">
      <c r="A16" s="103"/>
      <c r="B16" s="104" t="s">
        <v>263</v>
      </c>
      <c r="C16" s="115">
        <f>ROUND(SUM(C13:C15),0)</f>
        <v>0</v>
      </c>
      <c r="D16" s="115">
        <f>SUM(D13:D15)</f>
        <v>0</v>
      </c>
      <c r="E16" s="116">
        <f>SUM(E13:E15)</f>
        <v>0</v>
      </c>
      <c r="G16" s="16" t="s">
        <v>4</v>
      </c>
      <c r="H16" s="8"/>
      <c r="I16" s="8"/>
      <c r="J16" s="7"/>
      <c r="K16" s="7"/>
      <c r="L16" s="12"/>
    </row>
    <row r="17" spans="1:12" ht="18" customHeight="1" x14ac:dyDescent="0.3">
      <c r="A17" s="96"/>
      <c r="B17" s="139"/>
      <c r="C17" s="139"/>
      <c r="D17" s="139"/>
      <c r="E17" s="139"/>
      <c r="G17" s="68" t="s">
        <v>38</v>
      </c>
      <c r="H17" s="23"/>
      <c r="I17" s="23"/>
      <c r="J17" s="17"/>
      <c r="K17" s="17"/>
      <c r="L17" s="18"/>
    </row>
    <row r="18" spans="1:12" ht="18" customHeight="1" thickBot="1" x14ac:dyDescent="0.3">
      <c r="A18" s="96"/>
      <c r="B18" s="119" t="s">
        <v>208</v>
      </c>
      <c r="C18" s="120">
        <f>C16-D16</f>
        <v>0</v>
      </c>
      <c r="D18" s="96"/>
      <c r="E18" s="139"/>
      <c r="G18" s="67"/>
      <c r="H18" s="67"/>
      <c r="I18" s="8"/>
      <c r="J18" s="7"/>
      <c r="K18" s="7"/>
      <c r="L18" s="12"/>
    </row>
    <row r="19" spans="1:12" ht="18" customHeight="1" x14ac:dyDescent="0.25">
      <c r="A19" s="96"/>
      <c r="B19" s="139"/>
      <c r="C19" s="139"/>
      <c r="D19" s="139"/>
      <c r="E19" s="139"/>
      <c r="F19" s="122"/>
      <c r="G19" s="122"/>
      <c r="H19" s="122"/>
    </row>
    <row r="20" spans="1:12" ht="18" customHeight="1" x14ac:dyDescent="0.25">
      <c r="A20" s="96"/>
      <c r="B20" s="99"/>
      <c r="C20" s="139"/>
      <c r="D20" s="139"/>
      <c r="E20" s="139"/>
      <c r="F20" s="122"/>
      <c r="G20" s="122"/>
      <c r="H20" s="122"/>
    </row>
    <row r="21" spans="1:12" ht="18" customHeight="1" x14ac:dyDescent="0.3">
      <c r="A21" s="121" t="s">
        <v>209</v>
      </c>
      <c r="B21" s="96"/>
      <c r="C21" s="139"/>
      <c r="D21" s="139"/>
      <c r="E21" s="139"/>
      <c r="F21" s="122"/>
      <c r="G21" s="122"/>
      <c r="H21" s="122"/>
    </row>
    <row r="22" spans="1:12" ht="18" customHeight="1" x14ac:dyDescent="0.25">
      <c r="A22" s="203" t="s">
        <v>9</v>
      </c>
      <c r="B22" s="96"/>
      <c r="C22" s="139"/>
      <c r="D22" s="139"/>
      <c r="E22" s="139"/>
      <c r="F22" s="122"/>
      <c r="G22" s="122"/>
    </row>
    <row r="23" spans="1:12" ht="18" customHeight="1" x14ac:dyDescent="0.25">
      <c r="A23" s="203" t="s">
        <v>423</v>
      </c>
      <c r="B23" s="96"/>
      <c r="C23" s="139"/>
      <c r="D23" s="139"/>
      <c r="E23" s="139"/>
      <c r="F23" s="122"/>
      <c r="G23" s="122"/>
    </row>
    <row r="24" spans="1:12" ht="18" customHeight="1" x14ac:dyDescent="0.25">
      <c r="A24" s="139" t="s">
        <v>431</v>
      </c>
      <c r="B24" s="96"/>
      <c r="C24" s="139"/>
      <c r="D24" s="139"/>
      <c r="E24" s="139"/>
      <c r="F24" s="122"/>
      <c r="G24" s="122"/>
    </row>
    <row r="25" spans="1:12" ht="18" customHeight="1" x14ac:dyDescent="0.25">
      <c r="A25" s="139" t="s">
        <v>432</v>
      </c>
      <c r="B25" s="204"/>
      <c r="C25" s="204"/>
      <c r="D25" s="204"/>
      <c r="E25" s="139"/>
      <c r="F25" s="122"/>
      <c r="G25" s="122"/>
    </row>
    <row r="26" spans="1:12" ht="18" customHeight="1" x14ac:dyDescent="0.25">
      <c r="A26" s="96" t="s">
        <v>433</v>
      </c>
      <c r="B26" s="139"/>
      <c r="C26" s="139"/>
      <c r="D26" s="139"/>
      <c r="E26" s="139"/>
      <c r="F26" s="122"/>
      <c r="G26" s="122"/>
      <c r="H26" s="122"/>
    </row>
    <row r="27" spans="1:12" ht="18" customHeight="1" x14ac:dyDescent="0.25">
      <c r="A27" s="96"/>
      <c r="B27" s="139"/>
      <c r="C27" s="139"/>
      <c r="D27" s="139"/>
      <c r="E27" s="139"/>
      <c r="F27" s="122"/>
      <c r="G27" s="122"/>
      <c r="H27" s="122"/>
    </row>
    <row r="28" spans="1:12" ht="18" customHeight="1" x14ac:dyDescent="0.25">
      <c r="A28" s="96"/>
      <c r="B28" s="139"/>
      <c r="C28" s="139"/>
      <c r="D28" s="139"/>
      <c r="E28" s="139"/>
      <c r="F28" s="122"/>
      <c r="G28" s="122"/>
      <c r="H28" s="122"/>
    </row>
    <row r="29" spans="1:12" ht="18" customHeight="1" x14ac:dyDescent="0.25">
      <c r="A29" s="96"/>
      <c r="B29" s="139"/>
      <c r="C29" s="139"/>
      <c r="D29" s="139"/>
      <c r="E29" s="139"/>
      <c r="F29" s="122"/>
      <c r="G29" s="122"/>
      <c r="H29" s="122"/>
    </row>
    <row r="30" spans="1:12" ht="18" customHeight="1" x14ac:dyDescent="0.25">
      <c r="A30" s="96"/>
      <c r="B30" s="139"/>
      <c r="C30" s="139"/>
      <c r="D30" s="139"/>
      <c r="E30" s="139"/>
      <c r="F30" s="122"/>
      <c r="G30" s="122"/>
      <c r="H30" s="122"/>
    </row>
    <row r="31" spans="1:12" ht="18" customHeight="1" x14ac:dyDescent="0.25">
      <c r="A31" s="96"/>
      <c r="B31" s="139"/>
      <c r="C31" s="139"/>
      <c r="D31" s="139"/>
      <c r="E31" s="139"/>
      <c r="F31" s="122"/>
      <c r="G31" s="122"/>
      <c r="H31" s="122"/>
    </row>
    <row r="32" spans="1:12" ht="18" customHeight="1" x14ac:dyDescent="0.25">
      <c r="A32" s="96"/>
      <c r="B32" s="139"/>
      <c r="C32" s="139"/>
      <c r="D32" s="139"/>
      <c r="E32" s="139"/>
      <c r="F32" s="122"/>
      <c r="G32" s="122"/>
      <c r="H32" s="122"/>
    </row>
    <row r="33" spans="1:8" ht="18" customHeight="1" x14ac:dyDescent="0.25">
      <c r="A33" s="96"/>
      <c r="B33" s="139"/>
      <c r="C33" s="139"/>
      <c r="D33" s="139"/>
      <c r="E33" s="139"/>
      <c r="F33" s="122"/>
      <c r="G33" s="122"/>
      <c r="H33" s="122"/>
    </row>
    <row r="34" spans="1:8" ht="16.5" customHeight="1" x14ac:dyDescent="0.25">
      <c r="B34" s="1174"/>
      <c r="C34" s="1174"/>
      <c r="D34" s="1174"/>
      <c r="E34" s="1174"/>
      <c r="F34" s="122"/>
      <c r="G34" s="122"/>
      <c r="H34" s="122"/>
    </row>
    <row r="35" spans="1:8" ht="16.5" customHeight="1" x14ac:dyDescent="0.25">
      <c r="F35" s="122"/>
      <c r="G35" s="122"/>
    </row>
    <row r="36" spans="1:8" ht="16.5" customHeight="1" x14ac:dyDescent="0.25"/>
    <row r="37" spans="1:8" ht="16.5" customHeight="1" x14ac:dyDescent="0.25"/>
    <row r="38" spans="1:8" ht="16.5" customHeight="1" x14ac:dyDescent="0.25"/>
    <row r="39" spans="1:8" ht="16.5" customHeight="1" x14ac:dyDescent="0.25"/>
    <row r="40" spans="1:8" ht="16.5" customHeight="1" x14ac:dyDescent="0.25"/>
    <row r="41" spans="1:8" ht="16.5" customHeight="1" x14ac:dyDescent="0.25"/>
    <row r="42" spans="1:8" ht="16.5" customHeight="1" x14ac:dyDescent="0.25"/>
    <row r="43" spans="1:8" ht="16.5" customHeight="1" x14ac:dyDescent="0.25"/>
    <row r="44" spans="1:8" ht="16.5" customHeight="1" x14ac:dyDescent="0.25"/>
    <row r="45" spans="1:8" ht="16.5" customHeight="1" x14ac:dyDescent="0.25"/>
    <row r="46" spans="1:8" ht="16.5" customHeight="1" x14ac:dyDescent="0.25"/>
    <row r="47" spans="1:8" ht="16.5" customHeight="1" x14ac:dyDescent="0.25"/>
    <row r="48" spans="1: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sheetData>
  <mergeCells count="1">
    <mergeCell ref="B34:E34"/>
  </mergeCells>
  <hyperlinks>
    <hyperlink ref="F3" location="Tartalom!A1" display="Tartalom" xr:uid="{00000000-0004-0000-2D00-000000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Munka45"/>
  <dimension ref="A1:Q400"/>
  <sheetViews>
    <sheetView showGridLines="0" zoomScaleNormal="100" workbookViewId="0">
      <pane ySplit="9" topLeftCell="A10" activePane="bottomLeft" state="frozen"/>
      <selection pane="bottomLeft"/>
    </sheetView>
  </sheetViews>
  <sheetFormatPr defaultRowHeight="16.5" x14ac:dyDescent="0.3"/>
  <cols>
    <col min="1" max="1" width="6" style="143" customWidth="1"/>
    <col min="2" max="2" width="6.75" style="143" customWidth="1"/>
    <col min="3" max="3" width="30.375" style="143" customWidth="1"/>
    <col min="4" max="5" width="10.75" style="822" customWidth="1"/>
    <col min="6" max="6" width="10.75" style="814" customWidth="1"/>
    <col min="7" max="7" width="9.125" style="139" bestFit="1" customWidth="1"/>
    <col min="8" max="10" width="9" style="143"/>
    <col min="11" max="11" width="15.25" style="92" customWidth="1"/>
    <col min="12" max="16384" width="9" style="92"/>
  </cols>
  <sheetData>
    <row r="1" spans="1:17" s="95" customFormat="1" ht="15.75" x14ac:dyDescent="0.25">
      <c r="A1" s="80" t="s">
        <v>131</v>
      </c>
      <c r="B1" s="47"/>
      <c r="C1" s="99" t="s">
        <v>427</v>
      </c>
      <c r="D1" s="806"/>
      <c r="E1" s="806"/>
      <c r="F1" s="806"/>
      <c r="G1" s="53"/>
      <c r="H1" s="47"/>
      <c r="I1" s="47"/>
      <c r="J1" s="47"/>
    </row>
    <row r="2" spans="1:17" s="95" customFormat="1" x14ac:dyDescent="0.3">
      <c r="A2" s="47"/>
      <c r="B2" s="47"/>
      <c r="C2" s="47"/>
      <c r="D2" s="818" t="str">
        <f>L15</f>
        <v>Ide írja az egyeztetés / vizsgálat szöveges értékelését</v>
      </c>
      <c r="E2" s="818" t="str">
        <f>L17</f>
        <v>Ide írja a következtetés szövegét</v>
      </c>
      <c r="F2" s="815"/>
      <c r="G2" s="816"/>
      <c r="H2" s="47"/>
      <c r="I2" s="47"/>
      <c r="J2" s="47"/>
      <c r="K2" s="48" t="s">
        <v>32</v>
      </c>
    </row>
    <row r="3" spans="1:17" ht="15.75" x14ac:dyDescent="0.25">
      <c r="A3" s="123" t="str">
        <f>"Ügyfél:   "&amp;Alapa!$C$17</f>
        <v xml:space="preserve">Ügyfél:   </v>
      </c>
      <c r="B3" s="124"/>
      <c r="C3" s="124"/>
      <c r="D3" s="809"/>
      <c r="E3" s="819" t="s">
        <v>264</v>
      </c>
      <c r="F3" s="807">
        <f>Alapa!$C$15</f>
        <v>0</v>
      </c>
      <c r="G3" s="126"/>
      <c r="H3" s="130"/>
      <c r="I3" s="130"/>
      <c r="J3" s="131"/>
      <c r="K3" s="730" t="s">
        <v>34</v>
      </c>
      <c r="L3" s="122" t="s">
        <v>34</v>
      </c>
      <c r="M3" s="95"/>
    </row>
    <row r="4" spans="1:17" ht="15.75" x14ac:dyDescent="0.25">
      <c r="A4" s="123" t="str">
        <f>"Fordulónap: "&amp;Alapa!$C$12</f>
        <v xml:space="preserve">Fordulónap: </v>
      </c>
      <c r="B4" s="129"/>
      <c r="C4" s="129"/>
      <c r="D4" s="820"/>
      <c r="E4" s="819" t="s">
        <v>265</v>
      </c>
      <c r="F4" s="808" t="str">
        <f>IFERROR(VLOOKUP(L7,Alapa!$K$2:$M$11,3),"")</f>
        <v/>
      </c>
      <c r="G4" s="130"/>
      <c r="H4" s="130"/>
      <c r="I4" s="130"/>
      <c r="J4" s="131"/>
      <c r="K4" s="76" t="s">
        <v>130</v>
      </c>
      <c r="L4" s="545" t="s">
        <v>241</v>
      </c>
      <c r="M4" s="95"/>
    </row>
    <row r="5" spans="1:17" ht="15.75" x14ac:dyDescent="0.25">
      <c r="A5" s="132"/>
      <c r="B5" s="132"/>
      <c r="C5" s="132"/>
      <c r="D5" s="821"/>
      <c r="E5" s="819" t="s">
        <v>266</v>
      </c>
      <c r="F5" s="809" t="str">
        <f>IF(Alapa!$M$2=0," ",Alapa!$M$2)</f>
        <v xml:space="preserve"> </v>
      </c>
      <c r="G5" s="130"/>
      <c r="H5" s="147"/>
      <c r="I5" s="147"/>
      <c r="J5" s="327"/>
      <c r="K5" s="76" t="s">
        <v>131</v>
      </c>
      <c r="L5" s="545" t="s">
        <v>78</v>
      </c>
    </row>
    <row r="6" spans="1:17" thickBot="1" x14ac:dyDescent="0.3">
      <c r="A6" s="406" t="s">
        <v>211</v>
      </c>
      <c r="B6" s="132"/>
      <c r="C6" s="132"/>
      <c r="D6" s="810"/>
      <c r="E6" s="810"/>
      <c r="F6" s="810"/>
      <c r="G6" s="1058" t="s">
        <v>1234</v>
      </c>
      <c r="H6" s="849">
        <f>Tartalom!$F$112*Alapa!D33</f>
        <v>0</v>
      </c>
      <c r="I6" s="132"/>
      <c r="J6" s="132"/>
      <c r="K6" s="76" t="s">
        <v>132</v>
      </c>
      <c r="L6" s="545" t="s">
        <v>426</v>
      </c>
    </row>
    <row r="7" spans="1:17" ht="17.25" thickBot="1" x14ac:dyDescent="0.35">
      <c r="A7" s="133" t="s">
        <v>212</v>
      </c>
      <c r="B7" s="133"/>
      <c r="C7" s="136"/>
      <c r="D7" s="811">
        <f>Alapa!C10</f>
        <v>0</v>
      </c>
      <c r="E7" s="811">
        <f>Alapa!C11</f>
        <v>0</v>
      </c>
      <c r="F7" s="811" t="s">
        <v>8</v>
      </c>
      <c r="G7" s="58" t="str">
        <f>Alapa!C11&amp;"/"&amp;Alapa!C10</f>
        <v>/</v>
      </c>
      <c r="H7" s="59"/>
      <c r="I7" s="59"/>
      <c r="J7" s="59"/>
      <c r="K7" s="555" t="s">
        <v>2</v>
      </c>
      <c r="L7" s="673">
        <v>2</v>
      </c>
    </row>
    <row r="8" spans="1:17" ht="13.5" x14ac:dyDescent="0.25">
      <c r="A8" s="137"/>
      <c r="B8" s="137" t="s">
        <v>213</v>
      </c>
      <c r="C8" s="137"/>
      <c r="D8" s="812" t="s">
        <v>214</v>
      </c>
      <c r="E8" s="812" t="s">
        <v>214</v>
      </c>
      <c r="F8" s="812" t="s">
        <v>214</v>
      </c>
      <c r="G8" s="60" t="s">
        <v>7</v>
      </c>
      <c r="H8" s="60"/>
      <c r="I8" s="60"/>
      <c r="J8" s="60"/>
    </row>
    <row r="9" spans="1:17" x14ac:dyDescent="0.3">
      <c r="A9" s="141"/>
      <c r="B9" s="141"/>
      <c r="C9" s="141"/>
      <c r="F9" s="817" t="str">
        <f>IF(E9-D9=0," ",E9-D9)</f>
        <v xml:space="preserve"> </v>
      </c>
      <c r="G9" s="142" t="str">
        <f t="shared" ref="G9:G72" si="0">IFERROR(E9/D9%," ")</f>
        <v xml:space="preserve"> </v>
      </c>
    </row>
    <row r="10" spans="1:17" ht="13.5" x14ac:dyDescent="0.25">
      <c r="A10" s="11"/>
      <c r="B10" s="11"/>
      <c r="C10" s="11"/>
      <c r="D10" s="11"/>
      <c r="E10" s="22"/>
      <c r="F10" s="813"/>
      <c r="G10" s="140"/>
      <c r="J10" s="11"/>
    </row>
    <row r="11" spans="1:17" ht="13.5" x14ac:dyDescent="0.25">
      <c r="A11" s="11"/>
      <c r="B11" s="11"/>
      <c r="C11" s="11"/>
      <c r="D11" s="11"/>
      <c r="E11" s="22"/>
      <c r="F11" s="813"/>
      <c r="G11" s="140"/>
      <c r="J11" s="11"/>
    </row>
    <row r="12" spans="1:17" ht="13.5" x14ac:dyDescent="0.25">
      <c r="A12" s="11"/>
      <c r="B12" s="11"/>
      <c r="C12" s="11"/>
      <c r="D12" s="11"/>
      <c r="E12" s="22"/>
      <c r="F12" s="813" t="str">
        <f t="shared" ref="F12:F74" si="1">IF(E12-D12=0," ",E12-D12)</f>
        <v xml:space="preserve"> </v>
      </c>
      <c r="G12" s="140" t="str">
        <f t="shared" si="0"/>
        <v xml:space="preserve"> </v>
      </c>
      <c r="J12" s="11"/>
    </row>
    <row r="13" spans="1:17" ht="13.5" x14ac:dyDescent="0.25">
      <c r="A13" s="11"/>
      <c r="B13" s="11"/>
      <c r="C13" s="11"/>
      <c r="D13" s="11"/>
      <c r="E13" s="22"/>
      <c r="F13" s="817" t="str">
        <f t="shared" si="1"/>
        <v xml:space="preserve"> </v>
      </c>
      <c r="G13" s="142" t="str">
        <f t="shared" si="0"/>
        <v xml:space="preserve"> </v>
      </c>
      <c r="J13" s="11"/>
    </row>
    <row r="14" spans="1:17" ht="15.75" x14ac:dyDescent="0.25">
      <c r="A14" s="11"/>
      <c r="B14" s="11"/>
      <c r="C14" s="11"/>
      <c r="D14" s="11"/>
      <c r="E14" s="22"/>
      <c r="F14" s="817" t="str">
        <f t="shared" si="1"/>
        <v xml:space="preserve"> </v>
      </c>
      <c r="G14" s="142" t="str">
        <f t="shared" si="0"/>
        <v xml:space="preserve"> </v>
      </c>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J18" s="11"/>
      <c r="L18" s="67"/>
      <c r="M18" s="67"/>
      <c r="N18" s="8"/>
      <c r="O18" s="7"/>
      <c r="P18" s="7"/>
      <c r="Q18" s="12"/>
    </row>
    <row r="19" spans="1:17" ht="13.5" x14ac:dyDescent="0.25">
      <c r="A19" s="11"/>
      <c r="B19" s="11"/>
      <c r="C19" s="11"/>
      <c r="D19" s="11"/>
      <c r="E19" s="22"/>
      <c r="F19" s="817" t="str">
        <f t="shared" si="1"/>
        <v xml:space="preserve"> </v>
      </c>
      <c r="G19" s="142" t="str">
        <f t="shared" si="0"/>
        <v xml:space="preserve"> </v>
      </c>
      <c r="J19" s="11"/>
    </row>
    <row r="20" spans="1:17" ht="13.5" x14ac:dyDescent="0.25">
      <c r="A20" s="11"/>
      <c r="B20" s="11"/>
      <c r="C20" s="11"/>
      <c r="D20" s="11"/>
      <c r="E20" s="22"/>
      <c r="F20" s="817" t="str">
        <f t="shared" si="1"/>
        <v xml:space="preserve"> </v>
      </c>
      <c r="G20" s="142" t="str">
        <f t="shared" si="0"/>
        <v xml:space="preserve"> </v>
      </c>
      <c r="J20" s="11"/>
    </row>
    <row r="21" spans="1:17" ht="13.5" x14ac:dyDescent="0.25">
      <c r="A21" s="11"/>
      <c r="B21" s="11"/>
      <c r="C21" s="11"/>
      <c r="D21" s="11"/>
      <c r="E21" s="22"/>
      <c r="F21" s="817" t="str">
        <f t="shared" si="1"/>
        <v xml:space="preserve"> </v>
      </c>
      <c r="G21" s="142" t="str">
        <f t="shared" si="0"/>
        <v xml:space="preserve"> </v>
      </c>
      <c r="J21" s="11"/>
    </row>
    <row r="22" spans="1:17" ht="13.5" x14ac:dyDescent="0.25">
      <c r="A22" s="11"/>
      <c r="B22" s="11"/>
      <c r="C22" s="11"/>
      <c r="D22" s="11"/>
      <c r="E22" s="22"/>
      <c r="F22" s="817" t="str">
        <f t="shared" si="1"/>
        <v xml:space="preserve"> </v>
      </c>
      <c r="G22" s="142" t="str">
        <f t="shared" si="0"/>
        <v xml:space="preserve"> </v>
      </c>
      <c r="J22" s="11"/>
    </row>
    <row r="23" spans="1:17" ht="13.5" x14ac:dyDescent="0.25">
      <c r="A23" s="11"/>
      <c r="B23" s="11"/>
      <c r="C23" s="11"/>
      <c r="D23" s="11"/>
      <c r="E23" s="22"/>
      <c r="F23" s="817" t="str">
        <f t="shared" si="1"/>
        <v xml:space="preserve"> </v>
      </c>
      <c r="G23" s="142" t="str">
        <f t="shared" si="0"/>
        <v xml:space="preserve"> </v>
      </c>
      <c r="J23" s="11"/>
    </row>
    <row r="24" spans="1:17" ht="13.5" x14ac:dyDescent="0.25">
      <c r="A24" s="11"/>
      <c r="B24" s="11"/>
      <c r="C24" s="11"/>
      <c r="D24" s="11"/>
      <c r="E24" s="22"/>
      <c r="F24" s="817" t="str">
        <f t="shared" si="1"/>
        <v xml:space="preserve"> </v>
      </c>
      <c r="G24" s="142" t="str">
        <f t="shared" si="0"/>
        <v xml:space="preserve"> </v>
      </c>
      <c r="J24" s="11"/>
    </row>
    <row r="25" spans="1:17" ht="13.5" x14ac:dyDescent="0.25">
      <c r="A25" s="11"/>
      <c r="B25" s="11"/>
      <c r="C25" s="11"/>
      <c r="D25" s="11"/>
      <c r="E25" s="22"/>
      <c r="F25" s="817" t="str">
        <f t="shared" si="1"/>
        <v xml:space="preserve"> </v>
      </c>
      <c r="G25" s="142" t="str">
        <f t="shared" si="0"/>
        <v xml:space="preserve"> </v>
      </c>
      <c r="J25" s="11"/>
    </row>
    <row r="26" spans="1:17" ht="13.5" x14ac:dyDescent="0.25">
      <c r="A26" s="11"/>
      <c r="B26" s="11"/>
      <c r="C26" s="11"/>
      <c r="D26" s="11"/>
      <c r="E26" s="22"/>
      <c r="F26" s="817" t="str">
        <f t="shared" si="1"/>
        <v xml:space="preserve"> </v>
      </c>
      <c r="G26" s="142" t="str">
        <f t="shared" si="0"/>
        <v xml:space="preserve"> </v>
      </c>
      <c r="J26" s="11"/>
    </row>
    <row r="27" spans="1:17" ht="13.5" x14ac:dyDescent="0.25">
      <c r="A27" s="11"/>
      <c r="B27" s="11"/>
      <c r="C27" s="11"/>
      <c r="D27" s="11"/>
      <c r="E27" s="22"/>
      <c r="F27" s="817" t="str">
        <f t="shared" si="1"/>
        <v xml:space="preserve"> </v>
      </c>
      <c r="G27" s="142" t="str">
        <f t="shared" si="0"/>
        <v xml:space="preserve"> </v>
      </c>
      <c r="J27" s="11"/>
    </row>
    <row r="28" spans="1:17" ht="13.5" x14ac:dyDescent="0.25">
      <c r="A28" s="11"/>
      <c r="B28" s="11"/>
      <c r="C28" s="11"/>
      <c r="D28" s="11"/>
      <c r="E28" s="22"/>
      <c r="F28" s="817" t="str">
        <f t="shared" si="1"/>
        <v xml:space="preserve"> </v>
      </c>
      <c r="G28" s="142" t="str">
        <f t="shared" si="0"/>
        <v xml:space="preserve"> </v>
      </c>
      <c r="J28" s="11"/>
    </row>
    <row r="29" spans="1:17" ht="13.5" x14ac:dyDescent="0.25">
      <c r="A29" s="11"/>
      <c r="B29" s="11"/>
      <c r="C29" s="11"/>
      <c r="D29" s="11"/>
      <c r="E29" s="22"/>
      <c r="F29" s="817" t="str">
        <f t="shared" si="1"/>
        <v xml:space="preserve"> </v>
      </c>
      <c r="G29" s="142" t="str">
        <f t="shared" si="0"/>
        <v xml:space="preserve"> </v>
      </c>
      <c r="J29" s="11"/>
    </row>
    <row r="30" spans="1:17" ht="13.5" x14ac:dyDescent="0.25">
      <c r="A30" s="11"/>
      <c r="B30" s="11"/>
      <c r="C30" s="11"/>
      <c r="D30" s="11"/>
      <c r="E30" s="22"/>
      <c r="F30" s="817" t="str">
        <f t="shared" si="1"/>
        <v xml:space="preserve"> </v>
      </c>
      <c r="G30" s="142" t="str">
        <f t="shared" si="0"/>
        <v xml:space="preserve"> </v>
      </c>
      <c r="J30" s="11"/>
    </row>
    <row r="31" spans="1:17" ht="13.5" x14ac:dyDescent="0.25">
      <c r="A31" s="11"/>
      <c r="B31" s="11"/>
      <c r="C31" s="11"/>
      <c r="D31" s="11"/>
      <c r="E31" s="22"/>
      <c r="F31" s="817" t="str">
        <f t="shared" si="1"/>
        <v xml:space="preserve"> </v>
      </c>
      <c r="G31" s="142" t="str">
        <f t="shared" si="0"/>
        <v xml:space="preserve"> </v>
      </c>
      <c r="J31" s="11"/>
    </row>
    <row r="32" spans="1:17" ht="13.5" x14ac:dyDescent="0.25">
      <c r="A32" s="11"/>
      <c r="B32" s="11"/>
      <c r="C32" s="11"/>
      <c r="D32" s="11"/>
      <c r="E32" s="22"/>
      <c r="F32" s="817" t="str">
        <f t="shared" si="1"/>
        <v xml:space="preserve"> </v>
      </c>
      <c r="G32" s="142" t="str">
        <f t="shared" si="0"/>
        <v xml:space="preserve"> </v>
      </c>
      <c r="J32" s="11"/>
    </row>
    <row r="33" spans="1:10" ht="13.5" x14ac:dyDescent="0.25">
      <c r="A33" s="11"/>
      <c r="B33" s="11"/>
      <c r="C33" s="11"/>
      <c r="D33" s="11"/>
      <c r="E33" s="22"/>
      <c r="F33" s="817" t="str">
        <f t="shared" si="1"/>
        <v xml:space="preserve"> </v>
      </c>
      <c r="G33" s="142" t="str">
        <f t="shared" si="0"/>
        <v xml:space="preserve"> </v>
      </c>
      <c r="J33" s="11"/>
    </row>
    <row r="34" spans="1:10" ht="13.5" x14ac:dyDescent="0.25">
      <c r="A34" s="11"/>
      <c r="B34" s="11"/>
      <c r="C34" s="11"/>
      <c r="D34" s="11"/>
      <c r="E34" s="22"/>
      <c r="F34" s="817" t="str">
        <f t="shared" si="1"/>
        <v xml:space="preserve"> </v>
      </c>
      <c r="G34" s="142" t="str">
        <f t="shared" si="0"/>
        <v xml:space="preserve"> </v>
      </c>
      <c r="J34" s="11"/>
    </row>
    <row r="35" spans="1:10" ht="13.5" x14ac:dyDescent="0.25">
      <c r="A35" s="11"/>
      <c r="B35" s="11"/>
      <c r="C35" s="11"/>
      <c r="D35" s="11"/>
      <c r="E35" s="22"/>
      <c r="F35" s="817" t="str">
        <f t="shared" si="1"/>
        <v xml:space="preserve"> </v>
      </c>
      <c r="G35" s="142" t="str">
        <f t="shared" si="0"/>
        <v xml:space="preserve"> </v>
      </c>
      <c r="J35" s="11"/>
    </row>
    <row r="36" spans="1:10" ht="13.5" x14ac:dyDescent="0.25">
      <c r="A36" s="11"/>
      <c r="B36" s="11"/>
      <c r="C36" s="11"/>
      <c r="D36" s="11"/>
      <c r="E36" s="22"/>
      <c r="F36" s="817" t="str">
        <f t="shared" si="1"/>
        <v xml:space="preserve"> </v>
      </c>
      <c r="G36" s="142" t="str">
        <f t="shared" si="0"/>
        <v xml:space="preserve"> </v>
      </c>
      <c r="J36" s="11"/>
    </row>
    <row r="37" spans="1:10" ht="13.5" x14ac:dyDescent="0.25">
      <c r="A37" s="11"/>
      <c r="B37" s="11"/>
      <c r="C37" s="11"/>
      <c r="D37" s="11"/>
      <c r="E37" s="22"/>
      <c r="F37" s="817" t="str">
        <f t="shared" si="1"/>
        <v xml:space="preserve"> </v>
      </c>
      <c r="G37" s="142" t="str">
        <f t="shared" si="0"/>
        <v xml:space="preserve"> </v>
      </c>
      <c r="J37" s="11"/>
    </row>
    <row r="38" spans="1:10" ht="13.5" x14ac:dyDescent="0.25">
      <c r="A38" s="11"/>
      <c r="B38" s="11"/>
      <c r="C38" s="11"/>
      <c r="D38" s="11"/>
      <c r="E38" s="22"/>
      <c r="F38" s="817" t="str">
        <f t="shared" si="1"/>
        <v xml:space="preserve"> </v>
      </c>
      <c r="G38" s="142" t="str">
        <f t="shared" si="0"/>
        <v xml:space="preserve"> </v>
      </c>
      <c r="J38" s="11"/>
    </row>
    <row r="39" spans="1:10" ht="13.5" x14ac:dyDescent="0.25">
      <c r="A39" s="11"/>
      <c r="B39" s="11"/>
      <c r="C39" s="11"/>
      <c r="D39" s="11"/>
      <c r="E39" s="22"/>
      <c r="F39" s="817" t="str">
        <f t="shared" si="1"/>
        <v xml:space="preserve"> </v>
      </c>
      <c r="G39" s="142" t="str">
        <f t="shared" si="0"/>
        <v xml:space="preserve"> </v>
      </c>
      <c r="J39" s="11"/>
    </row>
    <row r="40" spans="1:10" ht="13.5" x14ac:dyDescent="0.25">
      <c r="A40" s="11"/>
      <c r="B40" s="11"/>
      <c r="C40" s="11"/>
      <c r="D40" s="11"/>
      <c r="E40" s="22"/>
      <c r="F40" s="817" t="str">
        <f t="shared" si="1"/>
        <v xml:space="preserve"> </v>
      </c>
      <c r="G40" s="142" t="str">
        <f t="shared" si="0"/>
        <v xml:space="preserve"> </v>
      </c>
      <c r="J40" s="11"/>
    </row>
    <row r="41" spans="1:10" ht="13.5" x14ac:dyDescent="0.25">
      <c r="A41" s="11"/>
      <c r="B41" s="11"/>
      <c r="C41" s="11"/>
      <c r="D41" s="11"/>
      <c r="E41" s="22"/>
      <c r="F41" s="817" t="str">
        <f t="shared" si="1"/>
        <v xml:space="preserve"> </v>
      </c>
      <c r="G41" s="142" t="str">
        <f t="shared" si="0"/>
        <v xml:space="preserve"> </v>
      </c>
      <c r="J41" s="11"/>
    </row>
    <row r="42" spans="1:10" ht="13.5" x14ac:dyDescent="0.25">
      <c r="A42" s="11"/>
      <c r="B42" s="11"/>
      <c r="C42" s="11"/>
      <c r="D42" s="11"/>
      <c r="E42" s="22"/>
      <c r="F42" s="817" t="str">
        <f t="shared" si="1"/>
        <v xml:space="preserve"> </v>
      </c>
      <c r="G42" s="142" t="str">
        <f t="shared" si="0"/>
        <v xml:space="preserve"> </v>
      </c>
      <c r="J42" s="11"/>
    </row>
    <row r="43" spans="1:10" ht="13.5" x14ac:dyDescent="0.25">
      <c r="A43" s="11"/>
      <c r="B43" s="11"/>
      <c r="C43" s="11"/>
      <c r="D43" s="11"/>
      <c r="E43" s="22"/>
      <c r="F43" s="817" t="str">
        <f t="shared" si="1"/>
        <v xml:space="preserve"> </v>
      </c>
      <c r="G43" s="142" t="str">
        <f t="shared" si="0"/>
        <v xml:space="preserve"> </v>
      </c>
      <c r="J43" s="11"/>
    </row>
    <row r="44" spans="1:10" ht="13.5" x14ac:dyDescent="0.25">
      <c r="A44" s="11"/>
      <c r="B44" s="11"/>
      <c r="C44" s="11"/>
      <c r="D44" s="11"/>
      <c r="E44" s="22"/>
      <c r="F44" s="817" t="str">
        <f t="shared" si="1"/>
        <v xml:space="preserve"> </v>
      </c>
      <c r="G44" s="142" t="str">
        <f t="shared" si="0"/>
        <v xml:space="preserve"> </v>
      </c>
      <c r="J44" s="11"/>
    </row>
    <row r="45" spans="1:10" ht="13.5" x14ac:dyDescent="0.25">
      <c r="A45" s="11"/>
      <c r="B45" s="11"/>
      <c r="C45" s="11"/>
      <c r="D45" s="11"/>
      <c r="E45" s="22"/>
      <c r="F45" s="817" t="str">
        <f t="shared" si="1"/>
        <v xml:space="preserve"> </v>
      </c>
      <c r="G45" s="142" t="str">
        <f t="shared" si="0"/>
        <v xml:space="preserve"> </v>
      </c>
      <c r="J45" s="11"/>
    </row>
    <row r="46" spans="1:10" ht="13.5" x14ac:dyDescent="0.25">
      <c r="A46" s="11"/>
      <c r="B46" s="11"/>
      <c r="C46" s="11"/>
      <c r="D46" s="11"/>
      <c r="E46" s="22"/>
      <c r="F46" s="817" t="str">
        <f t="shared" si="1"/>
        <v xml:space="preserve"> </v>
      </c>
      <c r="G46" s="142" t="str">
        <f t="shared" si="0"/>
        <v xml:space="preserve"> </v>
      </c>
      <c r="J46" s="11"/>
    </row>
    <row r="47" spans="1:10" ht="13.5" x14ac:dyDescent="0.25">
      <c r="A47" s="11"/>
      <c r="B47" s="11"/>
      <c r="C47" s="11"/>
      <c r="D47" s="11"/>
      <c r="E47" s="22"/>
      <c r="F47" s="817" t="str">
        <f t="shared" si="1"/>
        <v xml:space="preserve"> </v>
      </c>
      <c r="G47" s="142" t="str">
        <f t="shared" si="0"/>
        <v xml:space="preserve"> </v>
      </c>
      <c r="J47" s="11"/>
    </row>
    <row r="48" spans="1:10" ht="13.5" x14ac:dyDescent="0.25">
      <c r="A48" s="11"/>
      <c r="B48" s="11"/>
      <c r="C48" s="11"/>
      <c r="D48" s="11"/>
      <c r="E48" s="22"/>
      <c r="F48" s="817" t="str">
        <f t="shared" si="1"/>
        <v xml:space="preserve"> </v>
      </c>
      <c r="G48" s="142" t="str">
        <f t="shared" si="0"/>
        <v xml:space="preserve"> </v>
      </c>
      <c r="J48" s="11"/>
    </row>
    <row r="49" spans="1:10" ht="13.5" x14ac:dyDescent="0.25">
      <c r="A49" s="11"/>
      <c r="B49" s="11"/>
      <c r="C49" s="11"/>
      <c r="D49" s="11"/>
      <c r="E49" s="22"/>
      <c r="F49" s="817" t="str">
        <f t="shared" si="1"/>
        <v xml:space="preserve"> </v>
      </c>
      <c r="G49" s="142" t="str">
        <f t="shared" si="0"/>
        <v xml:space="preserve"> </v>
      </c>
      <c r="J49" s="11"/>
    </row>
    <row r="50" spans="1:10" ht="13.5" x14ac:dyDescent="0.25">
      <c r="A50" s="11"/>
      <c r="B50" s="11"/>
      <c r="C50" s="11"/>
      <c r="D50" s="11"/>
      <c r="E50" s="22"/>
      <c r="F50" s="817" t="str">
        <f t="shared" si="1"/>
        <v xml:space="preserve"> </v>
      </c>
      <c r="G50" s="142" t="str">
        <f t="shared" si="0"/>
        <v xml:space="preserve"> </v>
      </c>
      <c r="J50" s="11"/>
    </row>
    <row r="51" spans="1:10" ht="13.5" x14ac:dyDescent="0.25">
      <c r="A51" s="11"/>
      <c r="B51" s="11"/>
      <c r="C51" s="11"/>
      <c r="D51" s="11"/>
      <c r="E51" s="22"/>
      <c r="F51" s="817" t="str">
        <f t="shared" si="1"/>
        <v xml:space="preserve"> </v>
      </c>
      <c r="G51" s="142" t="str">
        <f t="shared" si="0"/>
        <v xml:space="preserve"> </v>
      </c>
      <c r="J51" s="11"/>
    </row>
    <row r="52" spans="1:10" ht="13.5" x14ac:dyDescent="0.25">
      <c r="A52" s="11"/>
      <c r="B52" s="11"/>
      <c r="C52" s="11"/>
      <c r="D52" s="11"/>
      <c r="E52" s="22"/>
      <c r="F52" s="817" t="str">
        <f t="shared" si="1"/>
        <v xml:space="preserve"> </v>
      </c>
      <c r="G52" s="142" t="str">
        <f t="shared" si="0"/>
        <v xml:space="preserve"> </v>
      </c>
      <c r="J52" s="11"/>
    </row>
    <row r="53" spans="1:10" ht="13.5" x14ac:dyDescent="0.25">
      <c r="A53" s="11"/>
      <c r="B53" s="11"/>
      <c r="C53" s="11"/>
      <c r="D53" s="11"/>
      <c r="E53" s="22"/>
      <c r="F53" s="817" t="str">
        <f t="shared" si="1"/>
        <v xml:space="preserve"> </v>
      </c>
      <c r="G53" s="142" t="str">
        <f t="shared" si="0"/>
        <v xml:space="preserve"> </v>
      </c>
      <c r="J53" s="11"/>
    </row>
    <row r="54" spans="1:10" ht="13.5" x14ac:dyDescent="0.25">
      <c r="A54" s="11"/>
      <c r="B54" s="11"/>
      <c r="C54" s="11"/>
      <c r="D54" s="11"/>
      <c r="E54" s="22"/>
      <c r="F54" s="817" t="str">
        <f t="shared" si="1"/>
        <v xml:space="preserve"> </v>
      </c>
      <c r="G54" s="142" t="str">
        <f t="shared" si="0"/>
        <v xml:space="preserve"> </v>
      </c>
      <c r="J54" s="11"/>
    </row>
    <row r="55" spans="1:10" ht="13.5" x14ac:dyDescent="0.25">
      <c r="A55" s="11"/>
      <c r="B55" s="11"/>
      <c r="C55" s="11"/>
      <c r="D55" s="11"/>
      <c r="E55" s="22"/>
      <c r="F55" s="817" t="str">
        <f t="shared" si="1"/>
        <v xml:space="preserve"> </v>
      </c>
      <c r="G55" s="142" t="str">
        <f t="shared" si="0"/>
        <v xml:space="preserve"> </v>
      </c>
      <c r="J55" s="11"/>
    </row>
    <row r="56" spans="1:10" ht="13.5" x14ac:dyDescent="0.25">
      <c r="A56" s="11"/>
      <c r="B56" s="11"/>
      <c r="C56" s="11"/>
      <c r="D56" s="11"/>
      <c r="E56" s="22"/>
      <c r="F56" s="817" t="str">
        <f t="shared" si="1"/>
        <v xml:space="preserve"> </v>
      </c>
      <c r="G56" s="142" t="str">
        <f t="shared" si="0"/>
        <v xml:space="preserve"> </v>
      </c>
      <c r="J56" s="11"/>
    </row>
    <row r="57" spans="1:10" ht="13.5" x14ac:dyDescent="0.25">
      <c r="A57" s="11"/>
      <c r="B57" s="11"/>
      <c r="C57" s="11"/>
      <c r="D57" s="11"/>
      <c r="E57" s="22"/>
      <c r="F57" s="817" t="str">
        <f t="shared" si="1"/>
        <v xml:space="preserve"> </v>
      </c>
      <c r="G57" s="142" t="str">
        <f t="shared" si="0"/>
        <v xml:space="preserve"> </v>
      </c>
      <c r="J57" s="11"/>
    </row>
    <row r="58" spans="1:10" ht="13.5" x14ac:dyDescent="0.25">
      <c r="A58" s="11"/>
      <c r="B58" s="11"/>
      <c r="C58" s="11"/>
      <c r="D58" s="11"/>
      <c r="E58" s="22"/>
      <c r="F58" s="817" t="str">
        <f t="shared" si="1"/>
        <v xml:space="preserve"> </v>
      </c>
      <c r="G58" s="142" t="str">
        <f t="shared" si="0"/>
        <v xml:space="preserve"> </v>
      </c>
      <c r="J58" s="11"/>
    </row>
    <row r="59" spans="1:10" ht="13.5" x14ac:dyDescent="0.25">
      <c r="A59" s="11"/>
      <c r="B59" s="11"/>
      <c r="C59" s="11"/>
      <c r="D59" s="11"/>
      <c r="E59" s="22"/>
      <c r="F59" s="817" t="str">
        <f t="shared" si="1"/>
        <v xml:space="preserve"> </v>
      </c>
      <c r="G59" s="142" t="str">
        <f t="shared" si="0"/>
        <v xml:space="preserve"> </v>
      </c>
      <c r="J59" s="11"/>
    </row>
    <row r="60" spans="1:10" ht="13.5" x14ac:dyDescent="0.25">
      <c r="A60" s="11"/>
      <c r="B60" s="11"/>
      <c r="C60" s="11"/>
      <c r="D60" s="11"/>
      <c r="E60" s="22"/>
      <c r="F60" s="817" t="str">
        <f t="shared" si="1"/>
        <v xml:space="preserve"> </v>
      </c>
      <c r="G60" s="142" t="str">
        <f t="shared" si="0"/>
        <v xml:space="preserve"> </v>
      </c>
      <c r="J60" s="11"/>
    </row>
    <row r="61" spans="1:10" ht="13.5" x14ac:dyDescent="0.25">
      <c r="A61" s="11"/>
      <c r="B61" s="11"/>
      <c r="C61" s="11"/>
      <c r="D61" s="11"/>
      <c r="E61" s="22"/>
      <c r="F61" s="817" t="str">
        <f t="shared" si="1"/>
        <v xml:space="preserve"> </v>
      </c>
      <c r="G61" s="142" t="str">
        <f t="shared" si="0"/>
        <v xml:space="preserve"> </v>
      </c>
      <c r="J61" s="11"/>
    </row>
    <row r="62" spans="1:10" ht="13.5" x14ac:dyDescent="0.25">
      <c r="A62" s="11"/>
      <c r="B62" s="11"/>
      <c r="C62" s="11"/>
      <c r="D62" s="11"/>
      <c r="E62" s="22"/>
      <c r="F62" s="817" t="str">
        <f t="shared" si="1"/>
        <v xml:space="preserve"> </v>
      </c>
      <c r="G62" s="142" t="str">
        <f t="shared" si="0"/>
        <v xml:space="preserve"> </v>
      </c>
      <c r="J62" s="11"/>
    </row>
    <row r="63" spans="1:10" ht="13.5" x14ac:dyDescent="0.25">
      <c r="A63" s="11"/>
      <c r="B63" s="11"/>
      <c r="C63" s="11"/>
      <c r="D63" s="11"/>
      <c r="E63" s="22"/>
      <c r="F63" s="817" t="str">
        <f t="shared" si="1"/>
        <v xml:space="preserve"> </v>
      </c>
      <c r="G63" s="142" t="str">
        <f t="shared" si="0"/>
        <v xml:space="preserve"> </v>
      </c>
      <c r="J63" s="11"/>
    </row>
    <row r="64" spans="1:10" ht="13.5" x14ac:dyDescent="0.25">
      <c r="A64" s="11"/>
      <c r="B64" s="11"/>
      <c r="C64" s="11"/>
      <c r="D64" s="11"/>
      <c r="E64" s="22"/>
      <c r="F64" s="817" t="str">
        <f t="shared" si="1"/>
        <v xml:space="preserve"> </v>
      </c>
      <c r="G64" s="142" t="str">
        <f t="shared" si="0"/>
        <v xml:space="preserve"> </v>
      </c>
      <c r="J64" s="11"/>
    </row>
    <row r="65" spans="1:10" ht="13.5" x14ac:dyDescent="0.25">
      <c r="A65" s="11"/>
      <c r="B65" s="11"/>
      <c r="C65" s="11"/>
      <c r="D65" s="11"/>
      <c r="E65" s="22"/>
      <c r="F65" s="817" t="str">
        <f t="shared" si="1"/>
        <v xml:space="preserve"> </v>
      </c>
      <c r="G65" s="142" t="str">
        <f t="shared" si="0"/>
        <v xml:space="preserve"> </v>
      </c>
      <c r="J65" s="11"/>
    </row>
    <row r="66" spans="1:10" ht="13.5" x14ac:dyDescent="0.25">
      <c r="A66" s="11"/>
      <c r="B66" s="11"/>
      <c r="C66" s="11"/>
      <c r="D66" s="11"/>
      <c r="E66" s="22"/>
      <c r="F66" s="817" t="str">
        <f t="shared" si="1"/>
        <v xml:space="preserve"> </v>
      </c>
      <c r="G66" s="142" t="str">
        <f t="shared" si="0"/>
        <v xml:space="preserve"> </v>
      </c>
      <c r="J66" s="11"/>
    </row>
    <row r="67" spans="1:10" ht="13.5" x14ac:dyDescent="0.25">
      <c r="A67" s="11"/>
      <c r="B67" s="11"/>
      <c r="C67" s="11"/>
      <c r="D67" s="11"/>
      <c r="E67" s="22"/>
      <c r="F67" s="817" t="str">
        <f t="shared" si="1"/>
        <v xml:space="preserve"> </v>
      </c>
      <c r="G67" s="142" t="str">
        <f t="shared" si="0"/>
        <v xml:space="preserve"> </v>
      </c>
      <c r="J67" s="11"/>
    </row>
    <row r="68" spans="1:10" ht="13.5" x14ac:dyDescent="0.25">
      <c r="A68" s="11"/>
      <c r="B68" s="11"/>
      <c r="C68" s="11"/>
      <c r="D68" s="11"/>
      <c r="E68" s="22"/>
      <c r="F68" s="817" t="str">
        <f t="shared" si="1"/>
        <v xml:space="preserve"> </v>
      </c>
      <c r="G68" s="142" t="str">
        <f t="shared" si="0"/>
        <v xml:space="preserve"> </v>
      </c>
      <c r="J68" s="11"/>
    </row>
    <row r="69" spans="1:10" ht="13.5" x14ac:dyDescent="0.25">
      <c r="A69" s="11"/>
      <c r="B69" s="11"/>
      <c r="C69" s="11"/>
      <c r="D69" s="11"/>
      <c r="E69" s="22"/>
      <c r="F69" s="817" t="str">
        <f t="shared" si="1"/>
        <v xml:space="preserve"> </v>
      </c>
      <c r="G69" s="142" t="str">
        <f t="shared" si="0"/>
        <v xml:space="preserve"> </v>
      </c>
      <c r="J69" s="11"/>
    </row>
    <row r="70" spans="1:10" ht="13.5" x14ac:dyDescent="0.25">
      <c r="A70" s="11"/>
      <c r="B70" s="11"/>
      <c r="C70" s="11"/>
      <c r="D70" s="11"/>
      <c r="E70" s="22"/>
      <c r="F70" s="817" t="str">
        <f t="shared" si="1"/>
        <v xml:space="preserve"> </v>
      </c>
      <c r="G70" s="142" t="str">
        <f t="shared" si="0"/>
        <v xml:space="preserve"> </v>
      </c>
      <c r="J70" s="11"/>
    </row>
    <row r="71" spans="1:10" ht="13.5" x14ac:dyDescent="0.25">
      <c r="A71" s="11"/>
      <c r="B71" s="11"/>
      <c r="C71" s="11"/>
      <c r="D71" s="11"/>
      <c r="E71" s="22"/>
      <c r="F71" s="817" t="str">
        <f t="shared" si="1"/>
        <v xml:space="preserve"> </v>
      </c>
      <c r="G71" s="142" t="str">
        <f t="shared" si="0"/>
        <v xml:space="preserve"> </v>
      </c>
      <c r="J71" s="11"/>
    </row>
    <row r="72" spans="1:10" ht="13.5" x14ac:dyDescent="0.25">
      <c r="A72" s="11"/>
      <c r="B72" s="11"/>
      <c r="C72" s="11"/>
      <c r="D72" s="11"/>
      <c r="E72" s="22"/>
      <c r="F72" s="817" t="str">
        <f t="shared" si="1"/>
        <v xml:space="preserve"> </v>
      </c>
      <c r="G72" s="142" t="str">
        <f t="shared" si="0"/>
        <v xml:space="preserve"> </v>
      </c>
      <c r="J72" s="11"/>
    </row>
    <row r="73" spans="1:10" ht="13.5" x14ac:dyDescent="0.25">
      <c r="A73" s="11"/>
      <c r="B73" s="11"/>
      <c r="C73" s="11"/>
      <c r="D73" s="11"/>
      <c r="E73" s="22"/>
      <c r="F73" s="817" t="str">
        <f t="shared" si="1"/>
        <v xml:space="preserve"> </v>
      </c>
      <c r="G73" s="142" t="str">
        <f t="shared" ref="G73:G136" si="2">IFERROR(E73/D73%," ")</f>
        <v xml:space="preserve"> </v>
      </c>
      <c r="J73" s="11"/>
    </row>
    <row r="74" spans="1:10" ht="13.5" x14ac:dyDescent="0.25">
      <c r="A74" s="11"/>
      <c r="B74" s="11"/>
      <c r="C74" s="11"/>
      <c r="D74" s="11"/>
      <c r="E74" s="22"/>
      <c r="F74" s="817" t="str">
        <f t="shared" si="1"/>
        <v xml:space="preserve"> </v>
      </c>
      <c r="G74" s="142" t="str">
        <f t="shared" si="2"/>
        <v xml:space="preserve"> </v>
      </c>
      <c r="J74" s="11"/>
    </row>
    <row r="75" spans="1:10" ht="13.5" x14ac:dyDescent="0.25">
      <c r="A75" s="11"/>
      <c r="B75" s="11"/>
      <c r="C75" s="11"/>
      <c r="D75" s="11"/>
      <c r="E75" s="22"/>
      <c r="F75" s="817" t="str">
        <f t="shared" ref="F75:F138" si="3">IF(E75-D75=0," ",E75-D75)</f>
        <v xml:space="preserve"> </v>
      </c>
      <c r="G75" s="142" t="str">
        <f t="shared" si="2"/>
        <v xml:space="preserve"> </v>
      </c>
      <c r="J75" s="11"/>
    </row>
    <row r="76" spans="1:10" ht="13.5" x14ac:dyDescent="0.25">
      <c r="A76" s="11"/>
      <c r="B76" s="11"/>
      <c r="C76" s="11"/>
      <c r="D76" s="11"/>
      <c r="E76" s="22"/>
      <c r="F76" s="817" t="str">
        <f t="shared" si="3"/>
        <v xml:space="preserve"> </v>
      </c>
      <c r="G76" s="142" t="str">
        <f t="shared" si="2"/>
        <v xml:space="preserve"> </v>
      </c>
      <c r="J76" s="11"/>
    </row>
    <row r="77" spans="1:10" ht="13.5" x14ac:dyDescent="0.25">
      <c r="A77" s="11"/>
      <c r="B77" s="11"/>
      <c r="C77" s="11"/>
      <c r="D77" s="11"/>
      <c r="E77" s="22"/>
      <c r="F77" s="817" t="str">
        <f t="shared" si="3"/>
        <v xml:space="preserve"> </v>
      </c>
      <c r="G77" s="142" t="str">
        <f t="shared" si="2"/>
        <v xml:space="preserve"> </v>
      </c>
      <c r="J77" s="11"/>
    </row>
    <row r="78" spans="1:10" ht="13.5" x14ac:dyDescent="0.25">
      <c r="A78" s="11"/>
      <c r="B78" s="11"/>
      <c r="C78" s="11"/>
      <c r="D78" s="11"/>
      <c r="E78" s="22"/>
      <c r="F78" s="817" t="str">
        <f t="shared" si="3"/>
        <v xml:space="preserve"> </v>
      </c>
      <c r="G78" s="142" t="str">
        <f t="shared" si="2"/>
        <v xml:space="preserve"> </v>
      </c>
      <c r="J78" s="11"/>
    </row>
    <row r="79" spans="1:10" ht="13.5" x14ac:dyDescent="0.25">
      <c r="A79" s="11"/>
      <c r="B79" s="11"/>
      <c r="C79" s="11"/>
      <c r="D79" s="11"/>
      <c r="E79" s="22"/>
      <c r="F79" s="817" t="str">
        <f t="shared" si="3"/>
        <v xml:space="preserve"> </v>
      </c>
      <c r="G79" s="142" t="str">
        <f t="shared" si="2"/>
        <v xml:space="preserve"> </v>
      </c>
      <c r="J79" s="11"/>
    </row>
    <row r="80" spans="1:10" ht="13.5" x14ac:dyDescent="0.25">
      <c r="A80" s="11"/>
      <c r="B80" s="11"/>
      <c r="C80" s="11"/>
      <c r="D80" s="11"/>
      <c r="E80" s="22"/>
      <c r="F80" s="817" t="str">
        <f t="shared" si="3"/>
        <v xml:space="preserve"> </v>
      </c>
      <c r="G80" s="142" t="str">
        <f t="shared" si="2"/>
        <v xml:space="preserve"> </v>
      </c>
      <c r="J80" s="11"/>
    </row>
    <row r="81" spans="1:10" ht="13.5" x14ac:dyDescent="0.25">
      <c r="A81" s="11"/>
      <c r="B81" s="11"/>
      <c r="C81" s="11"/>
      <c r="D81" s="11"/>
      <c r="E81" s="22"/>
      <c r="F81" s="817" t="str">
        <f t="shared" si="3"/>
        <v xml:space="preserve"> </v>
      </c>
      <c r="G81" s="142" t="str">
        <f t="shared" si="2"/>
        <v xml:space="preserve"> </v>
      </c>
      <c r="J81" s="11"/>
    </row>
    <row r="82" spans="1:10" ht="13.5" x14ac:dyDescent="0.25">
      <c r="A82" s="11"/>
      <c r="B82" s="11"/>
      <c r="C82" s="11"/>
      <c r="D82" s="11"/>
      <c r="E82" s="22"/>
      <c r="F82" s="817" t="str">
        <f t="shared" si="3"/>
        <v xml:space="preserve"> </v>
      </c>
      <c r="G82" s="142" t="str">
        <f t="shared" si="2"/>
        <v xml:space="preserve"> </v>
      </c>
      <c r="J82" s="11"/>
    </row>
    <row r="83" spans="1:10" ht="13.5" x14ac:dyDescent="0.25">
      <c r="A83" s="11"/>
      <c r="B83" s="11"/>
      <c r="C83" s="11"/>
      <c r="D83" s="11"/>
      <c r="E83" s="22"/>
      <c r="F83" s="817" t="str">
        <f t="shared" si="3"/>
        <v xml:space="preserve"> </v>
      </c>
      <c r="G83" s="142" t="str">
        <f t="shared" si="2"/>
        <v xml:space="preserve"> </v>
      </c>
      <c r="J83" s="11"/>
    </row>
    <row r="84" spans="1:10" ht="13.5" x14ac:dyDescent="0.25">
      <c r="A84" s="11"/>
      <c r="B84" s="11"/>
      <c r="C84" s="11"/>
      <c r="D84" s="11"/>
      <c r="E84" s="22"/>
      <c r="F84" s="817" t="str">
        <f t="shared" si="3"/>
        <v xml:space="preserve"> </v>
      </c>
      <c r="G84" s="142" t="str">
        <f t="shared" si="2"/>
        <v xml:space="preserve"> </v>
      </c>
      <c r="J84" s="11"/>
    </row>
    <row r="85" spans="1:10" ht="13.5" x14ac:dyDescent="0.25">
      <c r="A85" s="11"/>
      <c r="B85" s="11"/>
      <c r="C85" s="11"/>
      <c r="D85" s="11"/>
      <c r="E85" s="22"/>
      <c r="F85" s="817" t="str">
        <f t="shared" si="3"/>
        <v xml:space="preserve"> </v>
      </c>
      <c r="G85" s="142" t="str">
        <f t="shared" si="2"/>
        <v xml:space="preserve"> </v>
      </c>
      <c r="J85" s="11"/>
    </row>
    <row r="86" spans="1:10" ht="13.5" x14ac:dyDescent="0.25">
      <c r="A86" s="11"/>
      <c r="B86" s="11"/>
      <c r="C86" s="11"/>
      <c r="D86" s="11"/>
      <c r="E86" s="22"/>
      <c r="F86" s="817" t="str">
        <f t="shared" si="3"/>
        <v xml:space="preserve"> </v>
      </c>
      <c r="G86" s="142" t="str">
        <f t="shared" si="2"/>
        <v xml:space="preserve"> </v>
      </c>
      <c r="J86" s="11"/>
    </row>
    <row r="87" spans="1:10" ht="13.5" x14ac:dyDescent="0.25">
      <c r="A87" s="11"/>
      <c r="B87" s="11"/>
      <c r="C87" s="11"/>
      <c r="D87" s="11"/>
      <c r="E87" s="22"/>
      <c r="F87" s="817" t="str">
        <f t="shared" si="3"/>
        <v xml:space="preserve"> </v>
      </c>
      <c r="G87" s="142" t="str">
        <f t="shared" si="2"/>
        <v xml:space="preserve"> </v>
      </c>
      <c r="J87" s="11"/>
    </row>
    <row r="88" spans="1:10" ht="13.5" x14ac:dyDescent="0.25">
      <c r="A88" s="11"/>
      <c r="B88" s="11"/>
      <c r="C88" s="11"/>
      <c r="D88" s="11"/>
      <c r="E88" s="22"/>
      <c r="F88" s="817" t="str">
        <f t="shared" si="3"/>
        <v xml:space="preserve"> </v>
      </c>
      <c r="G88" s="142" t="str">
        <f t="shared" si="2"/>
        <v xml:space="preserve"> </v>
      </c>
      <c r="J88" s="11"/>
    </row>
    <row r="89" spans="1:10" ht="13.5" x14ac:dyDescent="0.25">
      <c r="A89" s="11"/>
      <c r="B89" s="11"/>
      <c r="C89" s="11"/>
      <c r="D89" s="11"/>
      <c r="E89" s="22"/>
      <c r="F89" s="817" t="str">
        <f t="shared" si="3"/>
        <v xml:space="preserve"> </v>
      </c>
      <c r="G89" s="142" t="str">
        <f t="shared" si="2"/>
        <v xml:space="preserve"> </v>
      </c>
      <c r="J89" s="11"/>
    </row>
    <row r="90" spans="1:10" ht="13.5" x14ac:dyDescent="0.25">
      <c r="A90" s="11"/>
      <c r="B90" s="11"/>
      <c r="C90" s="11"/>
      <c r="D90" s="11"/>
      <c r="E90" s="22"/>
      <c r="F90" s="817" t="str">
        <f t="shared" si="3"/>
        <v xml:space="preserve"> </v>
      </c>
      <c r="G90" s="142" t="str">
        <f t="shared" si="2"/>
        <v xml:space="preserve"> </v>
      </c>
      <c r="J90" s="11"/>
    </row>
    <row r="91" spans="1:10" ht="13.5" x14ac:dyDescent="0.25">
      <c r="A91" s="11"/>
      <c r="B91" s="11"/>
      <c r="C91" s="11"/>
      <c r="D91" s="11"/>
      <c r="E91" s="22"/>
      <c r="F91" s="817" t="str">
        <f t="shared" si="3"/>
        <v xml:space="preserve"> </v>
      </c>
      <c r="G91" s="142" t="str">
        <f t="shared" si="2"/>
        <v xml:space="preserve"> </v>
      </c>
      <c r="J91" s="11"/>
    </row>
    <row r="92" spans="1:10" ht="13.5" x14ac:dyDescent="0.25">
      <c r="A92" s="11"/>
      <c r="B92" s="11"/>
      <c r="C92" s="11"/>
      <c r="D92" s="11"/>
      <c r="E92" s="22"/>
      <c r="F92" s="817" t="str">
        <f t="shared" si="3"/>
        <v xml:space="preserve"> </v>
      </c>
      <c r="G92" s="142" t="str">
        <f t="shared" si="2"/>
        <v xml:space="preserve"> </v>
      </c>
      <c r="J92" s="11"/>
    </row>
    <row r="93" spans="1:10" ht="13.5" x14ac:dyDescent="0.25">
      <c r="A93" s="11"/>
      <c r="B93" s="11"/>
      <c r="C93" s="11"/>
      <c r="D93" s="11"/>
      <c r="E93" s="22"/>
      <c r="F93" s="817" t="str">
        <f t="shared" si="3"/>
        <v xml:space="preserve"> </v>
      </c>
      <c r="G93" s="142" t="str">
        <f t="shared" si="2"/>
        <v xml:space="preserve"> </v>
      </c>
      <c r="J93" s="11"/>
    </row>
    <row r="94" spans="1:10" ht="13.5" x14ac:dyDescent="0.25">
      <c r="A94" s="11"/>
      <c r="B94" s="11"/>
      <c r="C94" s="11"/>
      <c r="D94" s="11"/>
      <c r="E94" s="22"/>
      <c r="F94" s="817" t="str">
        <f t="shared" si="3"/>
        <v xml:space="preserve"> </v>
      </c>
      <c r="G94" s="142" t="str">
        <f t="shared" si="2"/>
        <v xml:space="preserve"> </v>
      </c>
      <c r="J94" s="11"/>
    </row>
    <row r="95" spans="1:10" ht="13.5" x14ac:dyDescent="0.25">
      <c r="A95" s="11"/>
      <c r="B95" s="11"/>
      <c r="C95" s="11"/>
      <c r="D95" s="11"/>
      <c r="E95" s="22"/>
      <c r="F95" s="817" t="str">
        <f t="shared" si="3"/>
        <v xml:space="preserve"> </v>
      </c>
      <c r="G95" s="142" t="str">
        <f t="shared" si="2"/>
        <v xml:space="preserve"> </v>
      </c>
      <c r="J95" s="11"/>
    </row>
    <row r="96" spans="1:10" ht="13.5" x14ac:dyDescent="0.25">
      <c r="A96" s="11"/>
      <c r="B96" s="11"/>
      <c r="C96" s="11"/>
      <c r="D96" s="11"/>
      <c r="E96" s="22"/>
      <c r="F96" s="817" t="str">
        <f t="shared" si="3"/>
        <v xml:space="preserve"> </v>
      </c>
      <c r="G96" s="142" t="str">
        <f t="shared" si="2"/>
        <v xml:space="preserve"> </v>
      </c>
      <c r="J96" s="11"/>
    </row>
    <row r="97" spans="1:10" ht="13.5" x14ac:dyDescent="0.25">
      <c r="A97" s="11"/>
      <c r="B97" s="11"/>
      <c r="C97" s="11"/>
      <c r="D97" s="11"/>
      <c r="E97" s="22"/>
      <c r="F97" s="817" t="str">
        <f t="shared" si="3"/>
        <v xml:space="preserve"> </v>
      </c>
      <c r="G97" s="142" t="str">
        <f t="shared" si="2"/>
        <v xml:space="preserve"> </v>
      </c>
      <c r="J97" s="11"/>
    </row>
    <row r="98" spans="1:10" ht="13.5" x14ac:dyDescent="0.25">
      <c r="A98" s="11"/>
      <c r="B98" s="11"/>
      <c r="C98" s="11"/>
      <c r="D98" s="11"/>
      <c r="E98" s="22"/>
      <c r="F98" s="817" t="str">
        <f t="shared" si="3"/>
        <v xml:space="preserve"> </v>
      </c>
      <c r="G98" s="142" t="str">
        <f t="shared" si="2"/>
        <v xml:space="preserve"> </v>
      </c>
      <c r="J98" s="11"/>
    </row>
    <row r="99" spans="1:10" ht="13.5" x14ac:dyDescent="0.25">
      <c r="A99" s="11"/>
      <c r="B99" s="11"/>
      <c r="C99" s="11"/>
      <c r="D99" s="11"/>
      <c r="E99" s="22"/>
      <c r="F99" s="817" t="str">
        <f t="shared" si="3"/>
        <v xml:space="preserve"> </v>
      </c>
      <c r="G99" s="142" t="str">
        <f t="shared" si="2"/>
        <v xml:space="preserve"> </v>
      </c>
      <c r="J99" s="11"/>
    </row>
    <row r="100" spans="1:10" ht="13.5" x14ac:dyDescent="0.25">
      <c r="A100" s="11"/>
      <c r="B100" s="11"/>
      <c r="C100" s="11"/>
      <c r="D100" s="11"/>
      <c r="E100" s="22"/>
      <c r="F100" s="817" t="str">
        <f t="shared" si="3"/>
        <v xml:space="preserve"> </v>
      </c>
      <c r="G100" s="142" t="str">
        <f t="shared" si="2"/>
        <v xml:space="preserve"> </v>
      </c>
      <c r="J100" s="11"/>
    </row>
    <row r="101" spans="1:10" ht="13.5" x14ac:dyDescent="0.25">
      <c r="A101" s="11"/>
      <c r="B101" s="11"/>
      <c r="C101" s="11"/>
      <c r="D101" s="11"/>
      <c r="E101" s="22"/>
      <c r="F101" s="817" t="str">
        <f t="shared" si="3"/>
        <v xml:space="preserve"> </v>
      </c>
      <c r="G101" s="142" t="str">
        <f t="shared" si="2"/>
        <v xml:space="preserve"> </v>
      </c>
      <c r="J101" s="11"/>
    </row>
    <row r="102" spans="1:10" ht="13.5" x14ac:dyDescent="0.25">
      <c r="A102" s="11"/>
      <c r="B102" s="11"/>
      <c r="C102" s="11"/>
      <c r="D102" s="11"/>
      <c r="E102" s="22"/>
      <c r="F102" s="817" t="str">
        <f t="shared" si="3"/>
        <v xml:space="preserve"> </v>
      </c>
      <c r="G102" s="142" t="str">
        <f t="shared" si="2"/>
        <v xml:space="preserve"> </v>
      </c>
      <c r="J102" s="11"/>
    </row>
    <row r="103" spans="1:10" ht="13.5" x14ac:dyDescent="0.25">
      <c r="A103" s="11"/>
      <c r="B103" s="11"/>
      <c r="C103" s="11"/>
      <c r="D103" s="11"/>
      <c r="E103" s="22"/>
      <c r="F103" s="817" t="str">
        <f t="shared" si="3"/>
        <v xml:space="preserve"> </v>
      </c>
      <c r="G103" s="142" t="str">
        <f t="shared" si="2"/>
        <v xml:space="preserve"> </v>
      </c>
      <c r="J103" s="11"/>
    </row>
    <row r="104" spans="1:10" ht="13.5" x14ac:dyDescent="0.25">
      <c r="A104" s="11"/>
      <c r="B104" s="11"/>
      <c r="C104" s="11"/>
      <c r="D104" s="11"/>
      <c r="E104" s="22"/>
      <c r="F104" s="817" t="str">
        <f t="shared" si="3"/>
        <v xml:space="preserve"> </v>
      </c>
      <c r="G104" s="142" t="str">
        <f t="shared" si="2"/>
        <v xml:space="preserve"> </v>
      </c>
      <c r="J104" s="11"/>
    </row>
    <row r="105" spans="1:10" ht="13.5" x14ac:dyDescent="0.25">
      <c r="A105" s="11"/>
      <c r="B105" s="11"/>
      <c r="C105" s="11"/>
      <c r="D105" s="11"/>
      <c r="E105" s="22"/>
      <c r="F105" s="817" t="str">
        <f t="shared" si="3"/>
        <v xml:space="preserve"> </v>
      </c>
      <c r="G105" s="142" t="str">
        <f t="shared" si="2"/>
        <v xml:space="preserve"> </v>
      </c>
      <c r="J105" s="11"/>
    </row>
    <row r="106" spans="1:10" ht="13.5" x14ac:dyDescent="0.25">
      <c r="A106" s="11"/>
      <c r="B106" s="11"/>
      <c r="C106" s="11"/>
      <c r="D106" s="11"/>
      <c r="E106" s="22"/>
      <c r="F106" s="817" t="str">
        <f t="shared" si="3"/>
        <v xml:space="preserve"> </v>
      </c>
      <c r="G106" s="142" t="str">
        <f t="shared" si="2"/>
        <v xml:space="preserve"> </v>
      </c>
      <c r="J106" s="11"/>
    </row>
    <row r="107" spans="1:10" ht="13.5" x14ac:dyDescent="0.25">
      <c r="A107" s="11"/>
      <c r="B107" s="11"/>
      <c r="C107" s="11"/>
      <c r="D107" s="11"/>
      <c r="E107" s="22"/>
      <c r="F107" s="817" t="str">
        <f t="shared" si="3"/>
        <v xml:space="preserve"> </v>
      </c>
      <c r="G107" s="142" t="str">
        <f t="shared" si="2"/>
        <v xml:space="preserve"> </v>
      </c>
      <c r="J107" s="11"/>
    </row>
    <row r="108" spans="1:10" ht="13.5" x14ac:dyDescent="0.25">
      <c r="A108" s="11"/>
      <c r="B108" s="11"/>
      <c r="C108" s="11"/>
      <c r="D108" s="11"/>
      <c r="E108" s="22"/>
      <c r="F108" s="817" t="str">
        <f t="shared" si="3"/>
        <v xml:space="preserve"> </v>
      </c>
      <c r="G108" s="142" t="str">
        <f t="shared" si="2"/>
        <v xml:space="preserve"> </v>
      </c>
      <c r="J108" s="11"/>
    </row>
    <row r="109" spans="1:10" ht="13.5" x14ac:dyDescent="0.25">
      <c r="A109" s="11"/>
      <c r="B109" s="11"/>
      <c r="C109" s="11"/>
      <c r="D109" s="11"/>
      <c r="E109" s="22"/>
      <c r="F109" s="817" t="str">
        <f t="shared" si="3"/>
        <v xml:space="preserve"> </v>
      </c>
      <c r="G109" s="142" t="str">
        <f t="shared" si="2"/>
        <v xml:space="preserve"> </v>
      </c>
      <c r="J109" s="11"/>
    </row>
    <row r="110" spans="1:10" ht="13.5" x14ac:dyDescent="0.25">
      <c r="A110" s="11"/>
      <c r="B110" s="11"/>
      <c r="C110" s="11"/>
      <c r="D110" s="11"/>
      <c r="E110" s="22"/>
      <c r="F110" s="817" t="str">
        <f t="shared" si="3"/>
        <v xml:space="preserve"> </v>
      </c>
      <c r="G110" s="142" t="str">
        <f t="shared" si="2"/>
        <v xml:space="preserve"> </v>
      </c>
      <c r="J110" s="11"/>
    </row>
    <row r="111" spans="1:10" ht="13.5" x14ac:dyDescent="0.25">
      <c r="A111" s="11"/>
      <c r="B111" s="11"/>
      <c r="C111" s="11"/>
      <c r="D111" s="11"/>
      <c r="E111" s="22"/>
      <c r="F111" s="817" t="str">
        <f t="shared" si="3"/>
        <v xml:space="preserve"> </v>
      </c>
      <c r="G111" s="142" t="str">
        <f t="shared" si="2"/>
        <v xml:space="preserve"> </v>
      </c>
      <c r="J111" s="11"/>
    </row>
    <row r="112" spans="1:10" ht="13.5" x14ac:dyDescent="0.25">
      <c r="A112" s="11"/>
      <c r="B112" s="11"/>
      <c r="C112" s="11"/>
      <c r="D112" s="11"/>
      <c r="E112" s="22"/>
      <c r="F112" s="817" t="str">
        <f t="shared" si="3"/>
        <v xml:space="preserve"> </v>
      </c>
      <c r="G112" s="142" t="str">
        <f t="shared" si="2"/>
        <v xml:space="preserve"> </v>
      </c>
      <c r="J112" s="11"/>
    </row>
    <row r="113" spans="1:10" ht="13.5" x14ac:dyDescent="0.25">
      <c r="A113" s="11"/>
      <c r="B113" s="11"/>
      <c r="C113" s="11"/>
      <c r="D113" s="11"/>
      <c r="E113" s="22"/>
      <c r="F113" s="817" t="str">
        <f t="shared" si="3"/>
        <v xml:space="preserve"> </v>
      </c>
      <c r="G113" s="142" t="str">
        <f t="shared" si="2"/>
        <v xml:space="preserve"> </v>
      </c>
      <c r="J113" s="11"/>
    </row>
    <row r="114" spans="1:10" ht="13.5" x14ac:dyDescent="0.25">
      <c r="A114" s="11"/>
      <c r="B114" s="11"/>
      <c r="C114" s="11"/>
      <c r="D114" s="11"/>
      <c r="E114" s="22"/>
      <c r="F114" s="817" t="str">
        <f t="shared" si="3"/>
        <v xml:space="preserve"> </v>
      </c>
      <c r="G114" s="142" t="str">
        <f t="shared" si="2"/>
        <v xml:space="preserve"> </v>
      </c>
      <c r="J114" s="11"/>
    </row>
    <row r="115" spans="1:10" ht="13.5" x14ac:dyDescent="0.25">
      <c r="A115" s="11"/>
      <c r="B115" s="11"/>
      <c r="C115" s="11"/>
      <c r="D115" s="11"/>
      <c r="E115" s="22"/>
      <c r="F115" s="817" t="str">
        <f t="shared" si="3"/>
        <v xml:space="preserve"> </v>
      </c>
      <c r="G115" s="142" t="str">
        <f t="shared" si="2"/>
        <v xml:space="preserve"> </v>
      </c>
      <c r="J115" s="11"/>
    </row>
    <row r="116" spans="1:10" ht="13.5" x14ac:dyDescent="0.25">
      <c r="A116" s="11"/>
      <c r="B116" s="11"/>
      <c r="C116" s="11"/>
      <c r="D116" s="11"/>
      <c r="E116" s="22"/>
      <c r="F116" s="817" t="str">
        <f t="shared" si="3"/>
        <v xml:space="preserve"> </v>
      </c>
      <c r="G116" s="142" t="str">
        <f t="shared" si="2"/>
        <v xml:space="preserve"> </v>
      </c>
      <c r="J116" s="11"/>
    </row>
    <row r="117" spans="1:10" ht="13.5" x14ac:dyDescent="0.25">
      <c r="A117" s="11"/>
      <c r="B117" s="11"/>
      <c r="C117" s="11"/>
      <c r="D117" s="11"/>
      <c r="E117" s="22"/>
      <c r="F117" s="817" t="str">
        <f t="shared" si="3"/>
        <v xml:space="preserve"> </v>
      </c>
      <c r="G117" s="142" t="str">
        <f t="shared" si="2"/>
        <v xml:space="preserve"> </v>
      </c>
      <c r="J117" s="11"/>
    </row>
    <row r="118" spans="1:10" ht="13.5" x14ac:dyDescent="0.25">
      <c r="A118" s="11"/>
      <c r="B118" s="11"/>
      <c r="C118" s="11"/>
      <c r="D118" s="11"/>
      <c r="E118" s="22"/>
      <c r="F118" s="817" t="str">
        <f t="shared" si="3"/>
        <v xml:space="preserve"> </v>
      </c>
      <c r="G118" s="142" t="str">
        <f t="shared" si="2"/>
        <v xml:space="preserve"> </v>
      </c>
      <c r="J118" s="11"/>
    </row>
    <row r="119" spans="1:10" ht="13.5" x14ac:dyDescent="0.25">
      <c r="A119" s="11"/>
      <c r="B119" s="11"/>
      <c r="C119" s="11"/>
      <c r="D119" s="11"/>
      <c r="E119" s="22"/>
      <c r="F119" s="817" t="str">
        <f t="shared" si="3"/>
        <v xml:space="preserve"> </v>
      </c>
      <c r="G119" s="142" t="str">
        <f t="shared" si="2"/>
        <v xml:space="preserve"> </v>
      </c>
      <c r="J119" s="11"/>
    </row>
    <row r="120" spans="1:10" ht="13.5" x14ac:dyDescent="0.25">
      <c r="A120" s="11"/>
      <c r="B120" s="11"/>
      <c r="C120" s="11"/>
      <c r="D120" s="11"/>
      <c r="E120" s="22"/>
      <c r="F120" s="817" t="str">
        <f t="shared" si="3"/>
        <v xml:space="preserve"> </v>
      </c>
      <c r="G120" s="142" t="str">
        <f t="shared" si="2"/>
        <v xml:space="preserve"> </v>
      </c>
      <c r="J120" s="11"/>
    </row>
    <row r="121" spans="1:10" ht="13.5" x14ac:dyDescent="0.25">
      <c r="A121" s="11"/>
      <c r="B121" s="11"/>
      <c r="C121" s="11"/>
      <c r="D121" s="11"/>
      <c r="E121" s="22"/>
      <c r="F121" s="817" t="str">
        <f t="shared" si="3"/>
        <v xml:space="preserve"> </v>
      </c>
      <c r="G121" s="142" t="str">
        <f t="shared" si="2"/>
        <v xml:space="preserve"> </v>
      </c>
      <c r="J121" s="11"/>
    </row>
    <row r="122" spans="1:10" ht="13.5" x14ac:dyDescent="0.25">
      <c r="A122" s="11"/>
      <c r="B122" s="11"/>
      <c r="C122" s="11"/>
      <c r="D122" s="11"/>
      <c r="E122" s="22"/>
      <c r="F122" s="817" t="str">
        <f t="shared" si="3"/>
        <v xml:space="preserve"> </v>
      </c>
      <c r="G122" s="142" t="str">
        <f t="shared" si="2"/>
        <v xml:space="preserve"> </v>
      </c>
      <c r="J122" s="11"/>
    </row>
    <row r="123" spans="1:10" ht="13.5" x14ac:dyDescent="0.25">
      <c r="A123" s="11"/>
      <c r="B123" s="11"/>
      <c r="C123" s="11"/>
      <c r="D123" s="11"/>
      <c r="E123" s="22"/>
      <c r="F123" s="817" t="str">
        <f t="shared" si="3"/>
        <v xml:space="preserve"> </v>
      </c>
      <c r="G123" s="142" t="str">
        <f t="shared" si="2"/>
        <v xml:space="preserve"> </v>
      </c>
      <c r="J123" s="11"/>
    </row>
    <row r="124" spans="1:10" ht="13.5" x14ac:dyDescent="0.25">
      <c r="A124" s="11"/>
      <c r="B124" s="11"/>
      <c r="C124" s="11"/>
      <c r="D124" s="11"/>
      <c r="E124" s="22"/>
      <c r="F124" s="817" t="str">
        <f t="shared" si="3"/>
        <v xml:space="preserve"> </v>
      </c>
      <c r="G124" s="142" t="str">
        <f t="shared" si="2"/>
        <v xml:space="preserve"> </v>
      </c>
      <c r="J124" s="11"/>
    </row>
    <row r="125" spans="1:10" ht="13.5" x14ac:dyDescent="0.25">
      <c r="A125" s="11"/>
      <c r="B125" s="11"/>
      <c r="C125" s="11"/>
      <c r="D125" s="11"/>
      <c r="E125" s="22"/>
      <c r="F125" s="817" t="str">
        <f t="shared" si="3"/>
        <v xml:space="preserve"> </v>
      </c>
      <c r="G125" s="142" t="str">
        <f t="shared" si="2"/>
        <v xml:space="preserve"> </v>
      </c>
      <c r="J125" s="11"/>
    </row>
    <row r="126" spans="1:10" ht="13.5" x14ac:dyDescent="0.25">
      <c r="A126" s="11"/>
      <c r="B126" s="11"/>
      <c r="C126" s="11"/>
      <c r="D126" s="11"/>
      <c r="E126" s="22"/>
      <c r="F126" s="817" t="str">
        <f t="shared" si="3"/>
        <v xml:space="preserve"> </v>
      </c>
      <c r="G126" s="142" t="str">
        <f t="shared" si="2"/>
        <v xml:space="preserve"> </v>
      </c>
      <c r="J126" s="11"/>
    </row>
    <row r="127" spans="1:10" ht="13.5" x14ac:dyDescent="0.25">
      <c r="A127" s="11"/>
      <c r="B127" s="11"/>
      <c r="C127" s="11"/>
      <c r="D127" s="11"/>
      <c r="E127" s="22"/>
      <c r="F127" s="817" t="str">
        <f t="shared" si="3"/>
        <v xml:space="preserve"> </v>
      </c>
      <c r="G127" s="142" t="str">
        <f t="shared" si="2"/>
        <v xml:space="preserve"> </v>
      </c>
      <c r="J127" s="11"/>
    </row>
    <row r="128" spans="1:10" ht="13.5" x14ac:dyDescent="0.25">
      <c r="A128" s="11"/>
      <c r="B128" s="11"/>
      <c r="C128" s="11"/>
      <c r="D128" s="11"/>
      <c r="E128" s="22"/>
      <c r="F128" s="817" t="str">
        <f t="shared" si="3"/>
        <v xml:space="preserve"> </v>
      </c>
      <c r="G128" s="142" t="str">
        <f t="shared" si="2"/>
        <v xml:space="preserve"> </v>
      </c>
      <c r="J128" s="11"/>
    </row>
    <row r="129" spans="1:10" ht="13.5" x14ac:dyDescent="0.25">
      <c r="A129" s="11"/>
      <c r="B129" s="11"/>
      <c r="C129" s="11"/>
      <c r="D129" s="11"/>
      <c r="E129" s="22"/>
      <c r="F129" s="817" t="str">
        <f t="shared" si="3"/>
        <v xml:space="preserve"> </v>
      </c>
      <c r="G129" s="142" t="str">
        <f t="shared" si="2"/>
        <v xml:space="preserve"> </v>
      </c>
      <c r="J129" s="11"/>
    </row>
    <row r="130" spans="1:10" ht="13.5" x14ac:dyDescent="0.25">
      <c r="A130" s="11"/>
      <c r="B130" s="11"/>
      <c r="C130" s="11"/>
      <c r="D130" s="11"/>
      <c r="E130" s="22"/>
      <c r="F130" s="817" t="str">
        <f t="shared" si="3"/>
        <v xml:space="preserve"> </v>
      </c>
      <c r="G130" s="142" t="str">
        <f t="shared" si="2"/>
        <v xml:space="preserve"> </v>
      </c>
      <c r="J130" s="11"/>
    </row>
    <row r="131" spans="1:10" ht="13.5" x14ac:dyDescent="0.25">
      <c r="A131" s="11"/>
      <c r="B131" s="11"/>
      <c r="C131" s="11"/>
      <c r="D131" s="11"/>
      <c r="E131" s="22"/>
      <c r="F131" s="817" t="str">
        <f t="shared" si="3"/>
        <v xml:space="preserve"> </v>
      </c>
      <c r="G131" s="142" t="str">
        <f t="shared" si="2"/>
        <v xml:space="preserve"> </v>
      </c>
      <c r="J131" s="11"/>
    </row>
    <row r="132" spans="1:10" ht="13.5" x14ac:dyDescent="0.25">
      <c r="A132" s="11"/>
      <c r="B132" s="11"/>
      <c r="C132" s="11"/>
      <c r="D132" s="11"/>
      <c r="E132" s="22"/>
      <c r="F132" s="817" t="str">
        <f t="shared" si="3"/>
        <v xml:space="preserve"> </v>
      </c>
      <c r="G132" s="142" t="str">
        <f t="shared" si="2"/>
        <v xml:space="preserve"> </v>
      </c>
      <c r="J132" s="11"/>
    </row>
    <row r="133" spans="1:10" ht="13.5" x14ac:dyDescent="0.25">
      <c r="A133" s="11"/>
      <c r="B133" s="11"/>
      <c r="C133" s="11"/>
      <c r="D133" s="11"/>
      <c r="E133" s="22"/>
      <c r="F133" s="817" t="str">
        <f t="shared" si="3"/>
        <v xml:space="preserve"> </v>
      </c>
      <c r="G133" s="142" t="str">
        <f t="shared" si="2"/>
        <v xml:space="preserve"> </v>
      </c>
      <c r="J133" s="11"/>
    </row>
    <row r="134" spans="1:10" ht="13.5" x14ac:dyDescent="0.25">
      <c r="A134" s="11"/>
      <c r="B134" s="11"/>
      <c r="C134" s="11"/>
      <c r="D134" s="11"/>
      <c r="E134" s="22"/>
      <c r="F134" s="817" t="str">
        <f t="shared" si="3"/>
        <v xml:space="preserve"> </v>
      </c>
      <c r="G134" s="142" t="str">
        <f t="shared" si="2"/>
        <v xml:space="preserve"> </v>
      </c>
      <c r="J134" s="11"/>
    </row>
    <row r="135" spans="1:10" ht="13.5" x14ac:dyDescent="0.25">
      <c r="A135" s="11"/>
      <c r="B135" s="11"/>
      <c r="C135" s="11"/>
      <c r="D135" s="11"/>
      <c r="E135" s="22"/>
      <c r="F135" s="817" t="str">
        <f t="shared" si="3"/>
        <v xml:space="preserve"> </v>
      </c>
      <c r="G135" s="142" t="str">
        <f t="shared" si="2"/>
        <v xml:space="preserve"> </v>
      </c>
      <c r="J135" s="11"/>
    </row>
    <row r="136" spans="1:10" ht="13.5" x14ac:dyDescent="0.25">
      <c r="A136" s="11"/>
      <c r="B136" s="11"/>
      <c r="C136" s="11"/>
      <c r="D136" s="11"/>
      <c r="E136" s="22"/>
      <c r="F136" s="817" t="str">
        <f t="shared" si="3"/>
        <v xml:space="preserve"> </v>
      </c>
      <c r="G136" s="142" t="str">
        <f t="shared" si="2"/>
        <v xml:space="preserve"> </v>
      </c>
      <c r="J136" s="11"/>
    </row>
    <row r="137" spans="1:10" ht="13.5" x14ac:dyDescent="0.25">
      <c r="A137" s="11"/>
      <c r="B137" s="11"/>
      <c r="C137" s="11"/>
      <c r="D137" s="11"/>
      <c r="E137" s="22"/>
      <c r="F137" s="817" t="str">
        <f t="shared" si="3"/>
        <v xml:space="preserve"> </v>
      </c>
      <c r="G137" s="142" t="str">
        <f t="shared" ref="G137:G200" si="4">IFERROR(E137/D137%," ")</f>
        <v xml:space="preserve"> </v>
      </c>
      <c r="J137" s="11"/>
    </row>
    <row r="138" spans="1:10" ht="13.5" x14ac:dyDescent="0.25">
      <c r="A138" s="11"/>
      <c r="B138" s="11"/>
      <c r="C138" s="11"/>
      <c r="D138" s="11"/>
      <c r="E138" s="22"/>
      <c r="F138" s="817" t="str">
        <f t="shared" si="3"/>
        <v xml:space="preserve"> </v>
      </c>
      <c r="G138" s="142" t="str">
        <f t="shared" si="4"/>
        <v xml:space="preserve"> </v>
      </c>
      <c r="J138" s="11"/>
    </row>
    <row r="139" spans="1:10" ht="13.5" x14ac:dyDescent="0.25">
      <c r="A139" s="11"/>
      <c r="B139" s="11"/>
      <c r="C139" s="11"/>
      <c r="D139" s="11"/>
      <c r="E139" s="22"/>
      <c r="F139" s="817" t="str">
        <f t="shared" ref="F139:F202" si="5">IF(E139-D139=0," ",E139-D139)</f>
        <v xml:space="preserve"> </v>
      </c>
      <c r="G139" s="142" t="str">
        <f t="shared" si="4"/>
        <v xml:space="preserve"> </v>
      </c>
      <c r="J139" s="11"/>
    </row>
    <row r="140" spans="1:10" ht="13.5" x14ac:dyDescent="0.25">
      <c r="A140" s="11"/>
      <c r="B140" s="11"/>
      <c r="C140" s="11"/>
      <c r="D140" s="11"/>
      <c r="E140" s="22"/>
      <c r="F140" s="817" t="str">
        <f t="shared" si="5"/>
        <v xml:space="preserve"> </v>
      </c>
      <c r="G140" s="142" t="str">
        <f t="shared" si="4"/>
        <v xml:space="preserve"> </v>
      </c>
      <c r="J140" s="11"/>
    </row>
    <row r="141" spans="1:10" ht="13.5" x14ac:dyDescent="0.25">
      <c r="A141" s="11"/>
      <c r="B141" s="11"/>
      <c r="C141" s="11"/>
      <c r="D141" s="11"/>
      <c r="E141" s="22"/>
      <c r="F141" s="817" t="str">
        <f t="shared" si="5"/>
        <v xml:space="preserve"> </v>
      </c>
      <c r="G141" s="142" t="str">
        <f t="shared" si="4"/>
        <v xml:space="preserve"> </v>
      </c>
      <c r="J141" s="11"/>
    </row>
    <row r="142" spans="1:10" ht="13.5" x14ac:dyDescent="0.25">
      <c r="A142" s="11"/>
      <c r="B142" s="11"/>
      <c r="C142" s="11"/>
      <c r="D142" s="11"/>
      <c r="E142" s="22"/>
      <c r="F142" s="817" t="str">
        <f t="shared" si="5"/>
        <v xml:space="preserve"> </v>
      </c>
      <c r="G142" s="142" t="str">
        <f t="shared" si="4"/>
        <v xml:space="preserve"> </v>
      </c>
      <c r="J142" s="11"/>
    </row>
    <row r="143" spans="1:10" ht="13.5" x14ac:dyDescent="0.25">
      <c r="A143" s="11"/>
      <c r="B143" s="11"/>
      <c r="C143" s="11"/>
      <c r="D143" s="11"/>
      <c r="E143" s="22"/>
      <c r="F143" s="817" t="str">
        <f t="shared" si="5"/>
        <v xml:space="preserve"> </v>
      </c>
      <c r="G143" s="142" t="str">
        <f t="shared" si="4"/>
        <v xml:space="preserve"> </v>
      </c>
      <c r="J143" s="11"/>
    </row>
    <row r="144" spans="1:10" ht="13.5" x14ac:dyDescent="0.25">
      <c r="A144" s="11"/>
      <c r="B144" s="11"/>
      <c r="C144" s="11"/>
      <c r="D144" s="11"/>
      <c r="E144" s="22"/>
      <c r="F144" s="817" t="str">
        <f t="shared" si="5"/>
        <v xml:space="preserve"> </v>
      </c>
      <c r="G144" s="142" t="str">
        <f t="shared" si="4"/>
        <v xml:space="preserve"> </v>
      </c>
      <c r="J144" s="11"/>
    </row>
    <row r="145" spans="1:10" ht="13.5" x14ac:dyDescent="0.25">
      <c r="A145" s="11"/>
      <c r="B145" s="11"/>
      <c r="C145" s="11"/>
      <c r="D145" s="11"/>
      <c r="E145" s="22"/>
      <c r="F145" s="817" t="str">
        <f t="shared" si="5"/>
        <v xml:space="preserve"> </v>
      </c>
      <c r="G145" s="142" t="str">
        <f t="shared" si="4"/>
        <v xml:space="preserve"> </v>
      </c>
      <c r="J145" s="11"/>
    </row>
    <row r="146" spans="1:10" ht="13.5" x14ac:dyDescent="0.25">
      <c r="A146" s="11"/>
      <c r="B146" s="11"/>
      <c r="C146" s="11"/>
      <c r="D146" s="11"/>
      <c r="E146" s="22"/>
      <c r="F146" s="817" t="str">
        <f t="shared" si="5"/>
        <v xml:space="preserve"> </v>
      </c>
      <c r="G146" s="142" t="str">
        <f t="shared" si="4"/>
        <v xml:space="preserve"> </v>
      </c>
      <c r="J146" s="11"/>
    </row>
    <row r="147" spans="1:10" ht="13.5" x14ac:dyDescent="0.25">
      <c r="A147" s="11"/>
      <c r="B147" s="11"/>
      <c r="C147" s="11"/>
      <c r="D147" s="11"/>
      <c r="E147" s="22"/>
      <c r="F147" s="817" t="str">
        <f t="shared" si="5"/>
        <v xml:space="preserve"> </v>
      </c>
      <c r="G147" s="142" t="str">
        <f t="shared" si="4"/>
        <v xml:space="preserve"> </v>
      </c>
      <c r="J147" s="11"/>
    </row>
    <row r="148" spans="1:10" ht="13.5" x14ac:dyDescent="0.25">
      <c r="A148" s="11"/>
      <c r="B148" s="11"/>
      <c r="C148" s="11"/>
      <c r="D148" s="11"/>
      <c r="E148" s="22"/>
      <c r="F148" s="817" t="str">
        <f t="shared" si="5"/>
        <v xml:space="preserve"> </v>
      </c>
      <c r="G148" s="142" t="str">
        <f t="shared" si="4"/>
        <v xml:space="preserve"> </v>
      </c>
      <c r="J148" s="11"/>
    </row>
    <row r="149" spans="1:10" ht="13.5" x14ac:dyDescent="0.25">
      <c r="A149" s="11"/>
      <c r="B149" s="11"/>
      <c r="C149" s="11"/>
      <c r="D149" s="11"/>
      <c r="E149" s="22"/>
      <c r="F149" s="817" t="str">
        <f t="shared" si="5"/>
        <v xml:space="preserve"> </v>
      </c>
      <c r="G149" s="142" t="str">
        <f t="shared" si="4"/>
        <v xml:space="preserve"> </v>
      </c>
      <c r="J149" s="11"/>
    </row>
    <row r="150" spans="1:10" ht="13.5" x14ac:dyDescent="0.25">
      <c r="A150" s="11"/>
      <c r="B150" s="11"/>
      <c r="C150" s="11"/>
      <c r="D150" s="11"/>
      <c r="E150" s="22"/>
      <c r="F150" s="817" t="str">
        <f t="shared" si="5"/>
        <v xml:space="preserve"> </v>
      </c>
      <c r="G150" s="142" t="str">
        <f t="shared" si="4"/>
        <v xml:space="preserve"> </v>
      </c>
      <c r="J150" s="11"/>
    </row>
    <row r="151" spans="1:10" ht="13.5" x14ac:dyDescent="0.25">
      <c r="A151" s="11"/>
      <c r="B151" s="11"/>
      <c r="C151" s="11"/>
      <c r="D151" s="11"/>
      <c r="E151" s="22"/>
      <c r="F151" s="817" t="str">
        <f t="shared" si="5"/>
        <v xml:space="preserve"> </v>
      </c>
      <c r="G151" s="142" t="str">
        <f t="shared" si="4"/>
        <v xml:space="preserve"> </v>
      </c>
      <c r="J151" s="11"/>
    </row>
    <row r="152" spans="1:10" ht="13.5" x14ac:dyDescent="0.25">
      <c r="A152" s="11"/>
      <c r="B152" s="11"/>
      <c r="C152" s="11"/>
      <c r="D152" s="11"/>
      <c r="E152" s="22"/>
      <c r="F152" s="817" t="str">
        <f t="shared" si="5"/>
        <v xml:space="preserve"> </v>
      </c>
      <c r="G152" s="142" t="str">
        <f t="shared" si="4"/>
        <v xml:space="preserve"> </v>
      </c>
      <c r="J152" s="11"/>
    </row>
    <row r="153" spans="1:10" ht="13.5" x14ac:dyDescent="0.25">
      <c r="A153" s="11"/>
      <c r="B153" s="11"/>
      <c r="C153" s="11"/>
      <c r="D153" s="11"/>
      <c r="E153" s="22"/>
      <c r="F153" s="817" t="str">
        <f t="shared" si="5"/>
        <v xml:space="preserve"> </v>
      </c>
      <c r="G153" s="142" t="str">
        <f t="shared" si="4"/>
        <v xml:space="preserve"> </v>
      </c>
      <c r="J153" s="11"/>
    </row>
    <row r="154" spans="1:10" ht="13.5" x14ac:dyDescent="0.25">
      <c r="A154" s="11"/>
      <c r="B154" s="11"/>
      <c r="C154" s="11"/>
      <c r="D154" s="11"/>
      <c r="E154" s="22"/>
      <c r="F154" s="817" t="str">
        <f t="shared" si="5"/>
        <v xml:space="preserve"> </v>
      </c>
      <c r="G154" s="142" t="str">
        <f t="shared" si="4"/>
        <v xml:space="preserve"> </v>
      </c>
      <c r="J154" s="11"/>
    </row>
    <row r="155" spans="1:10" ht="13.5" x14ac:dyDescent="0.25">
      <c r="A155" s="11"/>
      <c r="B155" s="11"/>
      <c r="C155" s="11"/>
      <c r="D155" s="11"/>
      <c r="E155" s="22"/>
      <c r="F155" s="817" t="str">
        <f t="shared" si="5"/>
        <v xml:space="preserve"> </v>
      </c>
      <c r="G155" s="142" t="str">
        <f t="shared" si="4"/>
        <v xml:space="preserve"> </v>
      </c>
      <c r="J155" s="11"/>
    </row>
    <row r="156" spans="1:10" ht="13.5" x14ac:dyDescent="0.25">
      <c r="A156" s="11"/>
      <c r="B156" s="11"/>
      <c r="C156" s="11"/>
      <c r="D156" s="11"/>
      <c r="E156" s="22"/>
      <c r="F156" s="817" t="str">
        <f t="shared" si="5"/>
        <v xml:space="preserve"> </v>
      </c>
      <c r="G156" s="142" t="str">
        <f t="shared" si="4"/>
        <v xml:space="preserve"> </v>
      </c>
      <c r="J156" s="11"/>
    </row>
    <row r="157" spans="1:10" ht="13.5" x14ac:dyDescent="0.25">
      <c r="A157" s="11"/>
      <c r="B157" s="11"/>
      <c r="C157" s="11"/>
      <c r="D157" s="11"/>
      <c r="E157" s="22"/>
      <c r="F157" s="817" t="str">
        <f t="shared" si="5"/>
        <v xml:space="preserve"> </v>
      </c>
      <c r="G157" s="142" t="str">
        <f t="shared" si="4"/>
        <v xml:space="preserve"> </v>
      </c>
      <c r="J157" s="11"/>
    </row>
    <row r="158" spans="1:10" ht="13.5" x14ac:dyDescent="0.25">
      <c r="A158" s="11"/>
      <c r="B158" s="11"/>
      <c r="C158" s="11"/>
      <c r="D158" s="11"/>
      <c r="E158" s="22"/>
      <c r="F158" s="817" t="str">
        <f t="shared" si="5"/>
        <v xml:space="preserve"> </v>
      </c>
      <c r="G158" s="142" t="str">
        <f t="shared" si="4"/>
        <v xml:space="preserve"> </v>
      </c>
      <c r="J158" s="11"/>
    </row>
    <row r="159" spans="1:10" ht="13.5" x14ac:dyDescent="0.25">
      <c r="A159" s="11"/>
      <c r="B159" s="11"/>
      <c r="C159" s="11"/>
      <c r="D159" s="11"/>
      <c r="E159" s="22"/>
      <c r="F159" s="817" t="str">
        <f t="shared" si="5"/>
        <v xml:space="preserve"> </v>
      </c>
      <c r="G159" s="142" t="str">
        <f t="shared" si="4"/>
        <v xml:space="preserve"> </v>
      </c>
      <c r="J159" s="11"/>
    </row>
    <row r="160" spans="1:10" ht="13.5" x14ac:dyDescent="0.25">
      <c r="A160" s="11"/>
      <c r="B160" s="11"/>
      <c r="C160" s="11"/>
      <c r="D160" s="11"/>
      <c r="E160" s="22"/>
      <c r="F160" s="817" t="str">
        <f t="shared" si="5"/>
        <v xml:space="preserve"> </v>
      </c>
      <c r="G160" s="142" t="str">
        <f t="shared" si="4"/>
        <v xml:space="preserve"> </v>
      </c>
      <c r="J160" s="11"/>
    </row>
    <row r="161" spans="1:10" ht="13.5" x14ac:dyDescent="0.25">
      <c r="A161" s="11"/>
      <c r="B161" s="11"/>
      <c r="C161" s="11"/>
      <c r="D161" s="11"/>
      <c r="E161" s="22"/>
      <c r="F161" s="817" t="str">
        <f t="shared" si="5"/>
        <v xml:space="preserve"> </v>
      </c>
      <c r="G161" s="142" t="str">
        <f t="shared" si="4"/>
        <v xml:space="preserve"> </v>
      </c>
      <c r="J161" s="11"/>
    </row>
    <row r="162" spans="1:10" ht="13.5" x14ac:dyDescent="0.25">
      <c r="A162" s="11"/>
      <c r="B162" s="11"/>
      <c r="C162" s="11"/>
      <c r="D162" s="11"/>
      <c r="E162" s="22"/>
      <c r="F162" s="817" t="str">
        <f t="shared" si="5"/>
        <v xml:space="preserve"> </v>
      </c>
      <c r="G162" s="142" t="str">
        <f t="shared" si="4"/>
        <v xml:space="preserve"> </v>
      </c>
      <c r="J162" s="11"/>
    </row>
    <row r="163" spans="1:10" ht="13.5" x14ac:dyDescent="0.25">
      <c r="A163" s="11"/>
      <c r="B163" s="11"/>
      <c r="C163" s="11"/>
      <c r="D163" s="11"/>
      <c r="E163" s="22"/>
      <c r="F163" s="817" t="str">
        <f t="shared" si="5"/>
        <v xml:space="preserve"> </v>
      </c>
      <c r="G163" s="142" t="str">
        <f t="shared" si="4"/>
        <v xml:space="preserve"> </v>
      </c>
      <c r="J163" s="11"/>
    </row>
    <row r="164" spans="1:10" ht="13.5" x14ac:dyDescent="0.25">
      <c r="A164" s="11"/>
      <c r="B164" s="11"/>
      <c r="C164" s="11"/>
      <c r="D164" s="11"/>
      <c r="E164" s="22"/>
      <c r="F164" s="817" t="str">
        <f t="shared" si="5"/>
        <v xml:space="preserve"> </v>
      </c>
      <c r="G164" s="142" t="str">
        <f t="shared" si="4"/>
        <v xml:space="preserve"> </v>
      </c>
      <c r="J164" s="11"/>
    </row>
    <row r="165" spans="1:10" ht="13.5" x14ac:dyDescent="0.25">
      <c r="A165" s="11"/>
      <c r="B165" s="11"/>
      <c r="C165" s="11"/>
      <c r="D165" s="11"/>
      <c r="E165" s="22"/>
      <c r="F165" s="817" t="str">
        <f t="shared" si="5"/>
        <v xml:space="preserve"> </v>
      </c>
      <c r="G165" s="142" t="str">
        <f t="shared" si="4"/>
        <v xml:space="preserve"> </v>
      </c>
      <c r="J165" s="11"/>
    </row>
    <row r="166" spans="1:10" ht="13.5" x14ac:dyDescent="0.25">
      <c r="A166" s="11"/>
      <c r="B166" s="11"/>
      <c r="C166" s="11"/>
      <c r="D166" s="11"/>
      <c r="E166" s="22"/>
      <c r="F166" s="817" t="str">
        <f t="shared" si="5"/>
        <v xml:space="preserve"> </v>
      </c>
      <c r="G166" s="142" t="str">
        <f t="shared" si="4"/>
        <v xml:space="preserve"> </v>
      </c>
      <c r="J166" s="11"/>
    </row>
    <row r="167" spans="1:10" ht="13.5" x14ac:dyDescent="0.25">
      <c r="A167" s="11"/>
      <c r="B167" s="11"/>
      <c r="C167" s="11"/>
      <c r="D167" s="11"/>
      <c r="E167" s="22"/>
      <c r="F167" s="817" t="str">
        <f t="shared" si="5"/>
        <v xml:space="preserve"> </v>
      </c>
      <c r="G167" s="142" t="str">
        <f t="shared" si="4"/>
        <v xml:space="preserve"> </v>
      </c>
      <c r="J167" s="11"/>
    </row>
    <row r="168" spans="1:10" ht="13.5" x14ac:dyDescent="0.25">
      <c r="A168" s="11"/>
      <c r="B168" s="11"/>
      <c r="C168" s="11"/>
      <c r="D168" s="11"/>
      <c r="E168" s="22"/>
      <c r="F168" s="817" t="str">
        <f t="shared" si="5"/>
        <v xml:space="preserve"> </v>
      </c>
      <c r="G168" s="142" t="str">
        <f t="shared" si="4"/>
        <v xml:space="preserve"> </v>
      </c>
      <c r="J168" s="11"/>
    </row>
    <row r="169" spans="1:10" ht="13.5" x14ac:dyDescent="0.25">
      <c r="A169" s="11"/>
      <c r="B169" s="11"/>
      <c r="C169" s="11"/>
      <c r="D169" s="11"/>
      <c r="E169" s="22"/>
      <c r="F169" s="817" t="str">
        <f t="shared" si="5"/>
        <v xml:space="preserve"> </v>
      </c>
      <c r="G169" s="142" t="str">
        <f t="shared" si="4"/>
        <v xml:space="preserve"> </v>
      </c>
      <c r="J169" s="11"/>
    </row>
    <row r="170" spans="1:10" ht="13.5" x14ac:dyDescent="0.25">
      <c r="A170" s="11"/>
      <c r="B170" s="11"/>
      <c r="C170" s="11"/>
      <c r="D170" s="11"/>
      <c r="E170" s="22"/>
      <c r="F170" s="817" t="str">
        <f t="shared" si="5"/>
        <v xml:space="preserve"> </v>
      </c>
      <c r="G170" s="142" t="str">
        <f t="shared" si="4"/>
        <v xml:space="preserve"> </v>
      </c>
      <c r="J170" s="11"/>
    </row>
    <row r="171" spans="1:10" ht="13.5" x14ac:dyDescent="0.25">
      <c r="A171" s="11"/>
      <c r="B171" s="11"/>
      <c r="C171" s="11"/>
      <c r="D171" s="11"/>
      <c r="E171" s="22"/>
      <c r="F171" s="817" t="str">
        <f t="shared" si="5"/>
        <v xml:space="preserve"> </v>
      </c>
      <c r="G171" s="142" t="str">
        <f t="shared" si="4"/>
        <v xml:space="preserve"> </v>
      </c>
      <c r="J171" s="11"/>
    </row>
    <row r="172" spans="1:10" ht="13.5" x14ac:dyDescent="0.25">
      <c r="A172" s="11"/>
      <c r="B172" s="11"/>
      <c r="C172" s="11"/>
      <c r="D172" s="11"/>
      <c r="E172" s="22"/>
      <c r="F172" s="817" t="str">
        <f t="shared" si="5"/>
        <v xml:space="preserve"> </v>
      </c>
      <c r="G172" s="142" t="str">
        <f t="shared" si="4"/>
        <v xml:space="preserve"> </v>
      </c>
      <c r="J172" s="11"/>
    </row>
    <row r="173" spans="1:10" ht="13.5" x14ac:dyDescent="0.25">
      <c r="A173" s="11"/>
      <c r="B173" s="11"/>
      <c r="C173" s="11"/>
      <c r="D173" s="11"/>
      <c r="E173" s="22"/>
      <c r="F173" s="817" t="str">
        <f t="shared" si="5"/>
        <v xml:space="preserve"> </v>
      </c>
      <c r="G173" s="142" t="str">
        <f t="shared" si="4"/>
        <v xml:space="preserve"> </v>
      </c>
      <c r="J173" s="11"/>
    </row>
    <row r="174" spans="1:10" ht="13.5" x14ac:dyDescent="0.25">
      <c r="A174" s="11"/>
      <c r="B174" s="11"/>
      <c r="C174" s="11"/>
      <c r="D174" s="11"/>
      <c r="E174" s="22"/>
      <c r="F174" s="817" t="str">
        <f t="shared" si="5"/>
        <v xml:space="preserve"> </v>
      </c>
      <c r="G174" s="142" t="str">
        <f t="shared" si="4"/>
        <v xml:space="preserve"> </v>
      </c>
      <c r="J174" s="11"/>
    </row>
    <row r="175" spans="1:10" ht="13.5" x14ac:dyDescent="0.25">
      <c r="A175" s="11"/>
      <c r="B175" s="11"/>
      <c r="C175" s="11"/>
      <c r="D175" s="11"/>
      <c r="E175" s="22"/>
      <c r="F175" s="817" t="str">
        <f t="shared" si="5"/>
        <v xml:space="preserve"> </v>
      </c>
      <c r="G175" s="142" t="str">
        <f t="shared" si="4"/>
        <v xml:space="preserve"> </v>
      </c>
      <c r="J175" s="11"/>
    </row>
    <row r="176" spans="1:10" ht="13.5" x14ac:dyDescent="0.25">
      <c r="A176" s="11"/>
      <c r="B176" s="11"/>
      <c r="C176" s="11"/>
      <c r="D176" s="11"/>
      <c r="E176" s="22"/>
      <c r="F176" s="817" t="str">
        <f t="shared" si="5"/>
        <v xml:space="preserve"> </v>
      </c>
      <c r="G176" s="142" t="str">
        <f t="shared" si="4"/>
        <v xml:space="preserve"> </v>
      </c>
      <c r="J176" s="11"/>
    </row>
    <row r="177" spans="1:10" ht="13.5" x14ac:dyDescent="0.25">
      <c r="A177" s="11"/>
      <c r="B177" s="11"/>
      <c r="C177" s="11"/>
      <c r="D177" s="11"/>
      <c r="E177" s="22"/>
      <c r="F177" s="817" t="str">
        <f t="shared" si="5"/>
        <v xml:space="preserve"> </v>
      </c>
      <c r="G177" s="142" t="str">
        <f t="shared" si="4"/>
        <v xml:space="preserve"> </v>
      </c>
      <c r="J177" s="11"/>
    </row>
    <row r="178" spans="1:10" ht="13.5" x14ac:dyDescent="0.25">
      <c r="A178" s="11"/>
      <c r="B178" s="11"/>
      <c r="C178" s="11"/>
      <c r="D178" s="11"/>
      <c r="E178" s="22"/>
      <c r="F178" s="817" t="str">
        <f t="shared" si="5"/>
        <v xml:space="preserve"> </v>
      </c>
      <c r="G178" s="142" t="str">
        <f t="shared" si="4"/>
        <v xml:space="preserve"> </v>
      </c>
      <c r="J178" s="11"/>
    </row>
    <row r="179" spans="1:10" ht="13.5" x14ac:dyDescent="0.25">
      <c r="A179" s="11"/>
      <c r="B179" s="11"/>
      <c r="C179" s="11"/>
      <c r="D179" s="11"/>
      <c r="E179" s="22"/>
      <c r="F179" s="817" t="str">
        <f t="shared" si="5"/>
        <v xml:space="preserve"> </v>
      </c>
      <c r="G179" s="142" t="str">
        <f t="shared" si="4"/>
        <v xml:space="preserve"> </v>
      </c>
      <c r="J179" s="11"/>
    </row>
    <row r="180" spans="1:10" ht="13.5" x14ac:dyDescent="0.25">
      <c r="A180" s="11"/>
      <c r="B180" s="11"/>
      <c r="C180" s="11"/>
      <c r="D180" s="11"/>
      <c r="E180" s="22"/>
      <c r="F180" s="817" t="str">
        <f t="shared" si="5"/>
        <v xml:space="preserve"> </v>
      </c>
      <c r="G180" s="142" t="str">
        <f t="shared" si="4"/>
        <v xml:space="preserve"> </v>
      </c>
      <c r="J180" s="11"/>
    </row>
    <row r="181" spans="1:10" ht="13.5" x14ac:dyDescent="0.25">
      <c r="A181" s="11"/>
      <c r="B181" s="11"/>
      <c r="C181" s="11"/>
      <c r="D181" s="11"/>
      <c r="E181" s="22"/>
      <c r="F181" s="817" t="str">
        <f t="shared" si="5"/>
        <v xml:space="preserve"> </v>
      </c>
      <c r="G181" s="142" t="str">
        <f t="shared" si="4"/>
        <v xml:space="preserve"> </v>
      </c>
      <c r="J181" s="11"/>
    </row>
    <row r="182" spans="1:10" ht="13.5" x14ac:dyDescent="0.25">
      <c r="A182" s="11"/>
      <c r="B182" s="11"/>
      <c r="C182" s="11"/>
      <c r="D182" s="11"/>
      <c r="E182" s="22"/>
      <c r="F182" s="817" t="str">
        <f t="shared" si="5"/>
        <v xml:space="preserve"> </v>
      </c>
      <c r="G182" s="142" t="str">
        <f t="shared" si="4"/>
        <v xml:space="preserve"> </v>
      </c>
      <c r="J182" s="11"/>
    </row>
    <row r="183" spans="1:10" ht="13.5" x14ac:dyDescent="0.25">
      <c r="A183" s="11"/>
      <c r="B183" s="11"/>
      <c r="C183" s="11"/>
      <c r="D183" s="11"/>
      <c r="E183" s="22"/>
      <c r="F183" s="817" t="str">
        <f t="shared" si="5"/>
        <v xml:space="preserve"> </v>
      </c>
      <c r="G183" s="142" t="str">
        <f t="shared" si="4"/>
        <v xml:space="preserve"> </v>
      </c>
      <c r="J183" s="11"/>
    </row>
    <row r="184" spans="1:10" ht="13.5" x14ac:dyDescent="0.25">
      <c r="A184" s="11"/>
      <c r="B184" s="11"/>
      <c r="C184" s="11"/>
      <c r="D184" s="11"/>
      <c r="E184" s="22"/>
      <c r="F184" s="817" t="str">
        <f t="shared" si="5"/>
        <v xml:space="preserve"> </v>
      </c>
      <c r="G184" s="142" t="str">
        <f t="shared" si="4"/>
        <v xml:space="preserve"> </v>
      </c>
      <c r="J184" s="11"/>
    </row>
    <row r="185" spans="1:10" ht="13.5" x14ac:dyDescent="0.25">
      <c r="A185" s="11"/>
      <c r="B185" s="11"/>
      <c r="C185" s="11"/>
      <c r="D185" s="11"/>
      <c r="E185" s="22"/>
      <c r="F185" s="817" t="str">
        <f t="shared" si="5"/>
        <v xml:space="preserve"> </v>
      </c>
      <c r="G185" s="142" t="str">
        <f t="shared" si="4"/>
        <v xml:space="preserve"> </v>
      </c>
      <c r="J185" s="11"/>
    </row>
    <row r="186" spans="1:10" ht="13.5" x14ac:dyDescent="0.25">
      <c r="A186" s="11"/>
      <c r="B186" s="11"/>
      <c r="C186" s="11"/>
      <c r="D186" s="11"/>
      <c r="E186" s="22"/>
      <c r="F186" s="817" t="str">
        <f t="shared" si="5"/>
        <v xml:space="preserve"> </v>
      </c>
      <c r="G186" s="142" t="str">
        <f t="shared" si="4"/>
        <v xml:space="preserve"> </v>
      </c>
      <c r="J186" s="11"/>
    </row>
    <row r="187" spans="1:10" ht="13.5" x14ac:dyDescent="0.25">
      <c r="A187" s="11"/>
      <c r="B187" s="11"/>
      <c r="C187" s="11"/>
      <c r="D187" s="11"/>
      <c r="E187" s="22"/>
      <c r="F187" s="817" t="str">
        <f t="shared" si="5"/>
        <v xml:space="preserve"> </v>
      </c>
      <c r="G187" s="142" t="str">
        <f t="shared" si="4"/>
        <v xml:space="preserve"> </v>
      </c>
      <c r="J187" s="11"/>
    </row>
    <row r="188" spans="1:10" ht="13.5" x14ac:dyDescent="0.25">
      <c r="A188" s="11"/>
      <c r="B188" s="11"/>
      <c r="C188" s="11"/>
      <c r="D188" s="11"/>
      <c r="E188" s="22"/>
      <c r="F188" s="817" t="str">
        <f t="shared" si="5"/>
        <v xml:space="preserve"> </v>
      </c>
      <c r="G188" s="142" t="str">
        <f t="shared" si="4"/>
        <v xml:space="preserve"> </v>
      </c>
      <c r="J188" s="11"/>
    </row>
    <row r="189" spans="1:10" ht="13.5" x14ac:dyDescent="0.25">
      <c r="A189" s="11"/>
      <c r="B189" s="11"/>
      <c r="C189" s="11"/>
      <c r="D189" s="11"/>
      <c r="E189" s="22"/>
      <c r="F189" s="817" t="str">
        <f t="shared" si="5"/>
        <v xml:space="preserve"> </v>
      </c>
      <c r="G189" s="142" t="str">
        <f t="shared" si="4"/>
        <v xml:space="preserve"> </v>
      </c>
      <c r="J189" s="11"/>
    </row>
    <row r="190" spans="1:10" ht="13.5" x14ac:dyDescent="0.25">
      <c r="A190" s="11"/>
      <c r="B190" s="11"/>
      <c r="C190" s="11"/>
      <c r="D190" s="11"/>
      <c r="E190" s="22"/>
      <c r="F190" s="817" t="str">
        <f t="shared" si="5"/>
        <v xml:space="preserve"> </v>
      </c>
      <c r="G190" s="142" t="str">
        <f t="shared" si="4"/>
        <v xml:space="preserve"> </v>
      </c>
      <c r="J190" s="11"/>
    </row>
    <row r="191" spans="1:10" ht="13.5" x14ac:dyDescent="0.25">
      <c r="A191" s="11"/>
      <c r="B191" s="11"/>
      <c r="C191" s="11"/>
      <c r="D191" s="11"/>
      <c r="E191" s="22"/>
      <c r="F191" s="817" t="str">
        <f t="shared" si="5"/>
        <v xml:space="preserve"> </v>
      </c>
      <c r="G191" s="142" t="str">
        <f t="shared" si="4"/>
        <v xml:space="preserve"> </v>
      </c>
      <c r="J191" s="11"/>
    </row>
    <row r="192" spans="1:10" ht="13.5" x14ac:dyDescent="0.25">
      <c r="A192" s="11"/>
      <c r="B192" s="11"/>
      <c r="C192" s="11"/>
      <c r="D192" s="11"/>
      <c r="E192" s="22"/>
      <c r="F192" s="817" t="str">
        <f t="shared" si="5"/>
        <v xml:space="preserve"> </v>
      </c>
      <c r="G192" s="142" t="str">
        <f t="shared" si="4"/>
        <v xml:space="preserve"> </v>
      </c>
      <c r="J192" s="11"/>
    </row>
    <row r="193" spans="1:10" ht="13.5" x14ac:dyDescent="0.25">
      <c r="A193" s="11"/>
      <c r="B193" s="11"/>
      <c r="C193" s="11"/>
      <c r="D193" s="11"/>
      <c r="E193" s="22"/>
      <c r="F193" s="817" t="str">
        <f t="shared" si="5"/>
        <v xml:space="preserve"> </v>
      </c>
      <c r="G193" s="142" t="str">
        <f t="shared" si="4"/>
        <v xml:space="preserve"> </v>
      </c>
      <c r="J193" s="11"/>
    </row>
    <row r="194" spans="1:10" ht="13.5" x14ac:dyDescent="0.25">
      <c r="A194" s="11"/>
      <c r="B194" s="11"/>
      <c r="C194" s="11"/>
      <c r="D194" s="11"/>
      <c r="E194" s="22"/>
      <c r="F194" s="817" t="str">
        <f t="shared" si="5"/>
        <v xml:space="preserve"> </v>
      </c>
      <c r="G194" s="142" t="str">
        <f t="shared" si="4"/>
        <v xml:space="preserve"> </v>
      </c>
      <c r="J194" s="11"/>
    </row>
    <row r="195" spans="1:10" ht="13.5" x14ac:dyDescent="0.25">
      <c r="A195" s="11"/>
      <c r="B195" s="11"/>
      <c r="C195" s="11"/>
      <c r="D195" s="11"/>
      <c r="E195" s="22"/>
      <c r="F195" s="817" t="str">
        <f t="shared" si="5"/>
        <v xml:space="preserve"> </v>
      </c>
      <c r="G195" s="142" t="str">
        <f t="shared" si="4"/>
        <v xml:space="preserve"> </v>
      </c>
      <c r="J195" s="11"/>
    </row>
    <row r="196" spans="1:10" ht="13.5" x14ac:dyDescent="0.25">
      <c r="A196" s="11"/>
      <c r="B196" s="11"/>
      <c r="C196" s="11"/>
      <c r="D196" s="11"/>
      <c r="E196" s="22"/>
      <c r="F196" s="817" t="str">
        <f t="shared" si="5"/>
        <v xml:space="preserve"> </v>
      </c>
      <c r="G196" s="142" t="str">
        <f t="shared" si="4"/>
        <v xml:space="preserve"> </v>
      </c>
      <c r="J196" s="11"/>
    </row>
    <row r="197" spans="1:10" ht="13.5" x14ac:dyDescent="0.25">
      <c r="A197" s="11"/>
      <c r="B197" s="11"/>
      <c r="C197" s="11"/>
      <c r="D197" s="11"/>
      <c r="E197" s="22"/>
      <c r="F197" s="817" t="str">
        <f t="shared" si="5"/>
        <v xml:space="preserve"> </v>
      </c>
      <c r="G197" s="142" t="str">
        <f t="shared" si="4"/>
        <v xml:space="preserve"> </v>
      </c>
      <c r="J197" s="11"/>
    </row>
    <row r="198" spans="1:10" ht="13.5" x14ac:dyDescent="0.25">
      <c r="A198" s="11"/>
      <c r="B198" s="11"/>
      <c r="C198" s="11"/>
      <c r="D198" s="11"/>
      <c r="E198" s="22"/>
      <c r="F198" s="817" t="str">
        <f t="shared" si="5"/>
        <v xml:space="preserve"> </v>
      </c>
      <c r="G198" s="142" t="str">
        <f t="shared" si="4"/>
        <v xml:space="preserve"> </v>
      </c>
      <c r="J198" s="11"/>
    </row>
    <row r="199" spans="1:10" ht="13.5" x14ac:dyDescent="0.25">
      <c r="A199" s="11"/>
      <c r="B199" s="11"/>
      <c r="C199" s="11"/>
      <c r="D199" s="11"/>
      <c r="E199" s="22"/>
      <c r="F199" s="817" t="str">
        <f t="shared" si="5"/>
        <v xml:space="preserve"> </v>
      </c>
      <c r="G199" s="142" t="str">
        <f t="shared" si="4"/>
        <v xml:space="preserve"> </v>
      </c>
      <c r="J199" s="11"/>
    </row>
    <row r="200" spans="1:10" ht="13.5" x14ac:dyDescent="0.25">
      <c r="A200" s="11"/>
      <c r="B200" s="11"/>
      <c r="C200" s="11"/>
      <c r="D200" s="11"/>
      <c r="E200" s="22"/>
      <c r="F200" s="817" t="str">
        <f t="shared" si="5"/>
        <v xml:space="preserve"> </v>
      </c>
      <c r="G200" s="142" t="str">
        <f t="shared" si="4"/>
        <v xml:space="preserve"> </v>
      </c>
      <c r="J200" s="11"/>
    </row>
    <row r="201" spans="1:10" ht="13.5" x14ac:dyDescent="0.25">
      <c r="A201" s="11"/>
      <c r="B201" s="11"/>
      <c r="C201" s="11"/>
      <c r="D201" s="11"/>
      <c r="E201" s="22"/>
      <c r="F201" s="817" t="str">
        <f t="shared" si="5"/>
        <v xml:space="preserve"> </v>
      </c>
      <c r="G201" s="142" t="str">
        <f t="shared" ref="G201:G264" si="6">IFERROR(E201/D201%," ")</f>
        <v xml:space="preserve"> </v>
      </c>
      <c r="J201" s="11"/>
    </row>
    <row r="202" spans="1:10" ht="13.5" x14ac:dyDescent="0.25">
      <c r="A202" s="11"/>
      <c r="B202" s="11"/>
      <c r="C202" s="11"/>
      <c r="D202" s="11"/>
      <c r="E202" s="22"/>
      <c r="F202" s="817" t="str">
        <f t="shared" si="5"/>
        <v xml:space="preserve"> </v>
      </c>
      <c r="G202" s="142" t="str">
        <f t="shared" si="6"/>
        <v xml:space="preserve"> </v>
      </c>
      <c r="J202" s="11"/>
    </row>
    <row r="203" spans="1:10" ht="13.5" x14ac:dyDescent="0.25">
      <c r="A203" s="11"/>
      <c r="B203" s="11"/>
      <c r="C203" s="11"/>
      <c r="D203" s="11"/>
      <c r="E203" s="22"/>
      <c r="F203" s="817" t="str">
        <f t="shared" ref="F203:F266" si="7">IF(E203-D203=0," ",E203-D203)</f>
        <v xml:space="preserve"> </v>
      </c>
      <c r="G203" s="142" t="str">
        <f t="shared" si="6"/>
        <v xml:space="preserve"> </v>
      </c>
      <c r="J203" s="11"/>
    </row>
    <row r="204" spans="1:10" ht="13.5" x14ac:dyDescent="0.25">
      <c r="A204" s="11"/>
      <c r="B204" s="11"/>
      <c r="C204" s="11"/>
      <c r="D204" s="11"/>
      <c r="E204" s="22"/>
      <c r="F204" s="817" t="str">
        <f t="shared" si="7"/>
        <v xml:space="preserve"> </v>
      </c>
      <c r="G204" s="142" t="str">
        <f t="shared" si="6"/>
        <v xml:space="preserve"> </v>
      </c>
      <c r="J204" s="11"/>
    </row>
    <row r="205" spans="1:10" ht="13.5" x14ac:dyDescent="0.25">
      <c r="A205" s="11"/>
      <c r="B205" s="11"/>
      <c r="C205" s="11"/>
      <c r="D205" s="11"/>
      <c r="E205" s="22"/>
      <c r="F205" s="817" t="str">
        <f t="shared" si="7"/>
        <v xml:space="preserve"> </v>
      </c>
      <c r="G205" s="142" t="str">
        <f t="shared" si="6"/>
        <v xml:space="preserve"> </v>
      </c>
      <c r="J205" s="11"/>
    </row>
    <row r="206" spans="1:10" ht="13.5" x14ac:dyDescent="0.25">
      <c r="A206" s="11"/>
      <c r="B206" s="11"/>
      <c r="C206" s="11"/>
      <c r="D206" s="11"/>
      <c r="E206" s="22"/>
      <c r="F206" s="817" t="str">
        <f t="shared" si="7"/>
        <v xml:space="preserve"> </v>
      </c>
      <c r="G206" s="142" t="str">
        <f t="shared" si="6"/>
        <v xml:space="preserve"> </v>
      </c>
      <c r="J206" s="11"/>
    </row>
    <row r="207" spans="1:10" ht="13.5" x14ac:dyDescent="0.25">
      <c r="A207" s="11"/>
      <c r="B207" s="11"/>
      <c r="C207" s="11"/>
      <c r="D207" s="11"/>
      <c r="E207" s="22"/>
      <c r="F207" s="817" t="str">
        <f t="shared" si="7"/>
        <v xml:space="preserve"> </v>
      </c>
      <c r="G207" s="142" t="str">
        <f t="shared" si="6"/>
        <v xml:space="preserve"> </v>
      </c>
      <c r="J207" s="11"/>
    </row>
    <row r="208" spans="1:10" ht="13.5" x14ac:dyDescent="0.25">
      <c r="A208" s="11"/>
      <c r="B208" s="11"/>
      <c r="C208" s="11"/>
      <c r="D208" s="11"/>
      <c r="E208" s="22"/>
      <c r="F208" s="817" t="str">
        <f t="shared" si="7"/>
        <v xml:space="preserve"> </v>
      </c>
      <c r="G208" s="142" t="str">
        <f t="shared" si="6"/>
        <v xml:space="preserve"> </v>
      </c>
      <c r="J208" s="11"/>
    </row>
    <row r="209" spans="1:10" ht="13.5" x14ac:dyDescent="0.25">
      <c r="A209" s="11"/>
      <c r="B209" s="11"/>
      <c r="C209" s="11"/>
      <c r="D209" s="11"/>
      <c r="E209" s="22"/>
      <c r="F209" s="817" t="str">
        <f t="shared" si="7"/>
        <v xml:space="preserve"> </v>
      </c>
      <c r="G209" s="142" t="str">
        <f t="shared" si="6"/>
        <v xml:space="preserve"> </v>
      </c>
      <c r="J209" s="11"/>
    </row>
    <row r="210" spans="1:10" ht="13.5" x14ac:dyDescent="0.25">
      <c r="A210" s="11"/>
      <c r="B210" s="11"/>
      <c r="C210" s="11"/>
      <c r="D210" s="11"/>
      <c r="E210" s="22"/>
      <c r="F210" s="817" t="str">
        <f t="shared" si="7"/>
        <v xml:space="preserve"> </v>
      </c>
      <c r="G210" s="142" t="str">
        <f t="shared" si="6"/>
        <v xml:space="preserve"> </v>
      </c>
      <c r="J210" s="11"/>
    </row>
    <row r="211" spans="1:10" ht="13.5" x14ac:dyDescent="0.25">
      <c r="A211" s="11"/>
      <c r="B211" s="11"/>
      <c r="C211" s="11"/>
      <c r="D211" s="11"/>
      <c r="E211" s="22"/>
      <c r="F211" s="817" t="str">
        <f t="shared" si="7"/>
        <v xml:space="preserve"> </v>
      </c>
      <c r="G211" s="142" t="str">
        <f t="shared" si="6"/>
        <v xml:space="preserve"> </v>
      </c>
      <c r="J211" s="11"/>
    </row>
    <row r="212" spans="1:10" ht="13.5" x14ac:dyDescent="0.25">
      <c r="A212" s="11"/>
      <c r="B212" s="11"/>
      <c r="C212" s="11"/>
      <c r="D212" s="11"/>
      <c r="E212" s="22"/>
      <c r="F212" s="817" t="str">
        <f t="shared" si="7"/>
        <v xml:space="preserve"> </v>
      </c>
      <c r="G212" s="142" t="str">
        <f t="shared" si="6"/>
        <v xml:space="preserve"> </v>
      </c>
      <c r="J212" s="11"/>
    </row>
    <row r="213" spans="1:10" ht="13.5" x14ac:dyDescent="0.25">
      <c r="A213" s="11"/>
      <c r="B213" s="11"/>
      <c r="C213" s="11"/>
      <c r="D213" s="11"/>
      <c r="E213" s="22"/>
      <c r="F213" s="817" t="str">
        <f t="shared" si="7"/>
        <v xml:space="preserve"> </v>
      </c>
      <c r="G213" s="142" t="str">
        <f t="shared" si="6"/>
        <v xml:space="preserve"> </v>
      </c>
      <c r="J213" s="11"/>
    </row>
    <row r="214" spans="1:10" ht="13.5" x14ac:dyDescent="0.25">
      <c r="A214" s="11"/>
      <c r="B214" s="11"/>
      <c r="C214" s="11"/>
      <c r="D214" s="11"/>
      <c r="E214" s="22"/>
      <c r="F214" s="817" t="str">
        <f t="shared" si="7"/>
        <v xml:space="preserve"> </v>
      </c>
      <c r="G214" s="142" t="str">
        <f t="shared" si="6"/>
        <v xml:space="preserve"> </v>
      </c>
      <c r="J214" s="11"/>
    </row>
    <row r="215" spans="1:10" ht="13.5" x14ac:dyDescent="0.25">
      <c r="A215" s="11"/>
      <c r="B215" s="11"/>
      <c r="C215" s="11"/>
      <c r="D215" s="11"/>
      <c r="E215" s="22"/>
      <c r="F215" s="817" t="str">
        <f t="shared" si="7"/>
        <v xml:space="preserve"> </v>
      </c>
      <c r="G215" s="142" t="str">
        <f t="shared" si="6"/>
        <v xml:space="preserve"> </v>
      </c>
      <c r="J215" s="11"/>
    </row>
    <row r="216" spans="1:10" ht="13.5" x14ac:dyDescent="0.25">
      <c r="A216" s="11"/>
      <c r="B216" s="11"/>
      <c r="C216" s="11"/>
      <c r="D216" s="11"/>
      <c r="E216" s="22"/>
      <c r="F216" s="817" t="str">
        <f t="shared" si="7"/>
        <v xml:space="preserve"> </v>
      </c>
      <c r="G216" s="142" t="str">
        <f t="shared" si="6"/>
        <v xml:space="preserve"> </v>
      </c>
      <c r="J216" s="11"/>
    </row>
    <row r="217" spans="1:10" ht="13.5" x14ac:dyDescent="0.25">
      <c r="A217" s="11"/>
      <c r="B217" s="11"/>
      <c r="C217" s="11"/>
      <c r="D217" s="11"/>
      <c r="E217" s="22"/>
      <c r="F217" s="817" t="str">
        <f t="shared" si="7"/>
        <v xml:space="preserve"> </v>
      </c>
      <c r="G217" s="142" t="str">
        <f t="shared" si="6"/>
        <v xml:space="preserve"> </v>
      </c>
      <c r="J217" s="11"/>
    </row>
    <row r="218" spans="1:10" ht="13.5" x14ac:dyDescent="0.25">
      <c r="A218" s="11"/>
      <c r="B218" s="11"/>
      <c r="C218" s="11"/>
      <c r="D218" s="11"/>
      <c r="E218" s="22"/>
      <c r="F218" s="817" t="str">
        <f t="shared" si="7"/>
        <v xml:space="preserve"> </v>
      </c>
      <c r="G218" s="142" t="str">
        <f t="shared" si="6"/>
        <v xml:space="preserve"> </v>
      </c>
      <c r="J218" s="11"/>
    </row>
    <row r="219" spans="1:10" ht="13.5" x14ac:dyDescent="0.25">
      <c r="A219" s="11"/>
      <c r="B219" s="11"/>
      <c r="C219" s="11"/>
      <c r="D219" s="11"/>
      <c r="E219" s="22"/>
      <c r="F219" s="817" t="str">
        <f t="shared" si="7"/>
        <v xml:space="preserve"> </v>
      </c>
      <c r="G219" s="142" t="str">
        <f t="shared" si="6"/>
        <v xml:space="preserve"> </v>
      </c>
      <c r="J219" s="11"/>
    </row>
    <row r="220" spans="1:10" ht="13.5" x14ac:dyDescent="0.25">
      <c r="A220" s="11"/>
      <c r="B220" s="11"/>
      <c r="C220" s="11"/>
      <c r="D220" s="11"/>
      <c r="E220" s="22"/>
      <c r="F220" s="817" t="str">
        <f t="shared" si="7"/>
        <v xml:space="preserve"> </v>
      </c>
      <c r="G220" s="142" t="str">
        <f t="shared" si="6"/>
        <v xml:space="preserve"> </v>
      </c>
      <c r="J220" s="11"/>
    </row>
    <row r="221" spans="1:10" ht="13.5" x14ac:dyDescent="0.25">
      <c r="A221" s="11"/>
      <c r="B221" s="11"/>
      <c r="C221" s="11"/>
      <c r="D221" s="11"/>
      <c r="E221" s="22"/>
      <c r="F221" s="817" t="str">
        <f t="shared" si="7"/>
        <v xml:space="preserve"> </v>
      </c>
      <c r="G221" s="142" t="str">
        <f t="shared" si="6"/>
        <v xml:space="preserve"> </v>
      </c>
      <c r="J221" s="11"/>
    </row>
    <row r="222" spans="1:10" ht="13.5" x14ac:dyDescent="0.25">
      <c r="A222" s="11"/>
      <c r="B222" s="11"/>
      <c r="C222" s="11"/>
      <c r="D222" s="11"/>
      <c r="E222" s="22"/>
      <c r="F222" s="817" t="str">
        <f t="shared" si="7"/>
        <v xml:space="preserve"> </v>
      </c>
      <c r="G222" s="142" t="str">
        <f t="shared" si="6"/>
        <v xml:space="preserve"> </v>
      </c>
      <c r="J222" s="11"/>
    </row>
    <row r="223" spans="1:10" ht="13.5" x14ac:dyDescent="0.25">
      <c r="A223" s="11"/>
      <c r="B223" s="11"/>
      <c r="C223" s="11"/>
      <c r="D223" s="11"/>
      <c r="E223" s="22"/>
      <c r="F223" s="817" t="str">
        <f t="shared" si="7"/>
        <v xml:space="preserve"> </v>
      </c>
      <c r="G223" s="142" t="str">
        <f t="shared" si="6"/>
        <v xml:space="preserve"> </v>
      </c>
      <c r="J223" s="11"/>
    </row>
    <row r="224" spans="1:10" ht="13.5" x14ac:dyDescent="0.25">
      <c r="A224" s="11"/>
      <c r="B224" s="11"/>
      <c r="C224" s="11"/>
      <c r="D224" s="11"/>
      <c r="E224" s="22"/>
      <c r="F224" s="817" t="str">
        <f t="shared" si="7"/>
        <v xml:space="preserve"> </v>
      </c>
      <c r="G224" s="142" t="str">
        <f t="shared" si="6"/>
        <v xml:space="preserve"> </v>
      </c>
      <c r="J224" s="11"/>
    </row>
    <row r="225" spans="1:10" ht="13.5" x14ac:dyDescent="0.25">
      <c r="A225" s="11"/>
      <c r="B225" s="11"/>
      <c r="C225" s="11"/>
      <c r="D225" s="11"/>
      <c r="E225" s="22"/>
      <c r="F225" s="817" t="str">
        <f t="shared" si="7"/>
        <v xml:space="preserve"> </v>
      </c>
      <c r="G225" s="142" t="str">
        <f t="shared" si="6"/>
        <v xml:space="preserve"> </v>
      </c>
      <c r="J225" s="11"/>
    </row>
    <row r="226" spans="1:10" ht="13.5" x14ac:dyDescent="0.25">
      <c r="A226" s="11"/>
      <c r="B226" s="11"/>
      <c r="C226" s="11"/>
      <c r="D226" s="11"/>
      <c r="E226" s="22"/>
      <c r="F226" s="817" t="str">
        <f t="shared" si="7"/>
        <v xml:space="preserve"> </v>
      </c>
      <c r="G226" s="142" t="str">
        <f t="shared" si="6"/>
        <v xml:space="preserve"> </v>
      </c>
      <c r="J226" s="11"/>
    </row>
    <row r="227" spans="1:10" ht="13.5" x14ac:dyDescent="0.25">
      <c r="A227" s="11"/>
      <c r="B227" s="11"/>
      <c r="C227" s="11"/>
      <c r="D227" s="11"/>
      <c r="E227" s="22"/>
      <c r="F227" s="817" t="str">
        <f t="shared" si="7"/>
        <v xml:space="preserve"> </v>
      </c>
      <c r="G227" s="142" t="str">
        <f t="shared" si="6"/>
        <v xml:space="preserve"> </v>
      </c>
      <c r="J227" s="11"/>
    </row>
    <row r="228" spans="1:10" ht="13.5" x14ac:dyDescent="0.25">
      <c r="A228" s="11"/>
      <c r="B228" s="11"/>
      <c r="C228" s="11"/>
      <c r="D228" s="11"/>
      <c r="E228" s="22"/>
      <c r="F228" s="817" t="str">
        <f t="shared" si="7"/>
        <v xml:space="preserve"> </v>
      </c>
      <c r="G228" s="142" t="str">
        <f t="shared" si="6"/>
        <v xml:space="preserve"> </v>
      </c>
      <c r="J228" s="11"/>
    </row>
    <row r="229" spans="1:10" ht="13.5" x14ac:dyDescent="0.25">
      <c r="A229" s="11"/>
      <c r="B229" s="11"/>
      <c r="C229" s="11"/>
      <c r="D229" s="11"/>
      <c r="E229" s="22"/>
      <c r="F229" s="817" t="str">
        <f t="shared" si="7"/>
        <v xml:space="preserve"> </v>
      </c>
      <c r="G229" s="142" t="str">
        <f t="shared" si="6"/>
        <v xml:space="preserve"> </v>
      </c>
      <c r="J229" s="11"/>
    </row>
    <row r="230" spans="1:10" ht="13.5" x14ac:dyDescent="0.25">
      <c r="A230" s="11"/>
      <c r="B230" s="11"/>
      <c r="C230" s="11"/>
      <c r="D230" s="11"/>
      <c r="E230" s="22"/>
      <c r="F230" s="817" t="str">
        <f t="shared" si="7"/>
        <v xml:space="preserve"> </v>
      </c>
      <c r="G230" s="142" t="str">
        <f t="shared" si="6"/>
        <v xml:space="preserve"> </v>
      </c>
      <c r="J230" s="11"/>
    </row>
    <row r="231" spans="1:10" ht="13.5" x14ac:dyDescent="0.25">
      <c r="A231" s="11"/>
      <c r="B231" s="11"/>
      <c r="C231" s="11"/>
      <c r="D231" s="11"/>
      <c r="E231" s="22"/>
      <c r="F231" s="817" t="str">
        <f t="shared" si="7"/>
        <v xml:space="preserve"> </v>
      </c>
      <c r="G231" s="142" t="str">
        <f t="shared" si="6"/>
        <v xml:space="preserve"> </v>
      </c>
      <c r="J231" s="11"/>
    </row>
    <row r="232" spans="1:10" ht="13.5" x14ac:dyDescent="0.25">
      <c r="A232" s="11"/>
      <c r="B232" s="11"/>
      <c r="C232" s="11"/>
      <c r="D232" s="11"/>
      <c r="E232" s="22"/>
      <c r="F232" s="817" t="str">
        <f t="shared" si="7"/>
        <v xml:space="preserve"> </v>
      </c>
      <c r="G232" s="142" t="str">
        <f t="shared" si="6"/>
        <v xml:space="preserve"> </v>
      </c>
      <c r="J232" s="11"/>
    </row>
    <row r="233" spans="1:10" ht="13.5" x14ac:dyDescent="0.25">
      <c r="A233" s="11"/>
      <c r="B233" s="11"/>
      <c r="C233" s="11"/>
      <c r="D233" s="11"/>
      <c r="E233" s="22"/>
      <c r="F233" s="817" t="str">
        <f t="shared" si="7"/>
        <v xml:space="preserve"> </v>
      </c>
      <c r="G233" s="142" t="str">
        <f t="shared" si="6"/>
        <v xml:space="preserve"> </v>
      </c>
      <c r="J233" s="11"/>
    </row>
    <row r="234" spans="1:10" ht="13.5" x14ac:dyDescent="0.25">
      <c r="A234" s="11"/>
      <c r="B234" s="11"/>
      <c r="C234" s="11"/>
      <c r="D234" s="11"/>
      <c r="E234" s="22"/>
      <c r="F234" s="817" t="str">
        <f t="shared" si="7"/>
        <v xml:space="preserve"> </v>
      </c>
      <c r="G234" s="142" t="str">
        <f t="shared" si="6"/>
        <v xml:space="preserve"> </v>
      </c>
      <c r="J234" s="11"/>
    </row>
    <row r="235" spans="1:10" ht="13.5" x14ac:dyDescent="0.25">
      <c r="A235" s="11"/>
      <c r="B235" s="11"/>
      <c r="C235" s="11"/>
      <c r="D235" s="11"/>
      <c r="E235" s="22"/>
      <c r="F235" s="817" t="str">
        <f t="shared" si="7"/>
        <v xml:space="preserve"> </v>
      </c>
      <c r="G235" s="142" t="str">
        <f t="shared" si="6"/>
        <v xml:space="preserve"> </v>
      </c>
      <c r="J235" s="11"/>
    </row>
    <row r="236" spans="1:10" ht="13.5" x14ac:dyDescent="0.25">
      <c r="A236" s="11"/>
      <c r="B236" s="11"/>
      <c r="C236" s="11"/>
      <c r="D236" s="11"/>
      <c r="E236" s="22"/>
      <c r="F236" s="817" t="str">
        <f t="shared" si="7"/>
        <v xml:space="preserve"> </v>
      </c>
      <c r="G236" s="142" t="str">
        <f t="shared" si="6"/>
        <v xml:space="preserve"> </v>
      </c>
      <c r="J236" s="11"/>
    </row>
    <row r="237" spans="1:10" ht="13.5" x14ac:dyDescent="0.25">
      <c r="A237" s="11"/>
      <c r="B237" s="11"/>
      <c r="C237" s="11"/>
      <c r="D237" s="11"/>
      <c r="E237" s="22"/>
      <c r="F237" s="817" t="str">
        <f t="shared" si="7"/>
        <v xml:space="preserve"> </v>
      </c>
      <c r="G237" s="142" t="str">
        <f t="shared" si="6"/>
        <v xml:space="preserve"> </v>
      </c>
      <c r="J237" s="11"/>
    </row>
    <row r="238" spans="1:10" ht="13.5" x14ac:dyDescent="0.25">
      <c r="A238" s="11"/>
      <c r="B238" s="11"/>
      <c r="C238" s="11"/>
      <c r="D238" s="11"/>
      <c r="E238" s="22"/>
      <c r="F238" s="817" t="str">
        <f t="shared" si="7"/>
        <v xml:space="preserve"> </v>
      </c>
      <c r="G238" s="142" t="str">
        <f t="shared" si="6"/>
        <v xml:space="preserve"> </v>
      </c>
      <c r="J238" s="11"/>
    </row>
    <row r="239" spans="1:10" ht="13.5" x14ac:dyDescent="0.25">
      <c r="A239" s="11"/>
      <c r="B239" s="11"/>
      <c r="C239" s="11"/>
      <c r="D239" s="11"/>
      <c r="E239" s="22"/>
      <c r="F239" s="817" t="str">
        <f t="shared" si="7"/>
        <v xml:space="preserve"> </v>
      </c>
      <c r="G239" s="142" t="str">
        <f t="shared" si="6"/>
        <v xml:space="preserve"> </v>
      </c>
      <c r="J239" s="11"/>
    </row>
    <row r="240" spans="1:10" ht="13.5" x14ac:dyDescent="0.25">
      <c r="A240" s="11"/>
      <c r="B240" s="11"/>
      <c r="C240" s="11"/>
      <c r="D240" s="11"/>
      <c r="E240" s="22"/>
      <c r="F240" s="817" t="str">
        <f t="shared" si="7"/>
        <v xml:space="preserve"> </v>
      </c>
      <c r="G240" s="142" t="str">
        <f t="shared" si="6"/>
        <v xml:space="preserve"> </v>
      </c>
      <c r="J240" s="11"/>
    </row>
    <row r="241" spans="1:10" ht="13.5" x14ac:dyDescent="0.25">
      <c r="A241" s="11"/>
      <c r="B241" s="11"/>
      <c r="C241" s="11"/>
      <c r="D241" s="11"/>
      <c r="E241" s="22"/>
      <c r="F241" s="817" t="str">
        <f t="shared" si="7"/>
        <v xml:space="preserve"> </v>
      </c>
      <c r="G241" s="142" t="str">
        <f t="shared" si="6"/>
        <v xml:space="preserve"> </v>
      </c>
      <c r="J241" s="11"/>
    </row>
    <row r="242" spans="1:10" ht="13.5" x14ac:dyDescent="0.25">
      <c r="A242" s="11"/>
      <c r="B242" s="11"/>
      <c r="C242" s="11"/>
      <c r="D242" s="11"/>
      <c r="E242" s="22"/>
      <c r="F242" s="817" t="str">
        <f t="shared" si="7"/>
        <v xml:space="preserve"> </v>
      </c>
      <c r="G242" s="142" t="str">
        <f t="shared" si="6"/>
        <v xml:space="preserve"> </v>
      </c>
      <c r="J242" s="11"/>
    </row>
    <row r="243" spans="1:10" ht="13.5" x14ac:dyDescent="0.25">
      <c r="A243" s="11"/>
      <c r="B243" s="11"/>
      <c r="C243" s="11"/>
      <c r="D243" s="11"/>
      <c r="E243" s="22"/>
      <c r="F243" s="817" t="str">
        <f t="shared" si="7"/>
        <v xml:space="preserve"> </v>
      </c>
      <c r="G243" s="142" t="str">
        <f t="shared" si="6"/>
        <v xml:space="preserve"> </v>
      </c>
      <c r="J243" s="11"/>
    </row>
    <row r="244" spans="1:10" ht="13.5" x14ac:dyDescent="0.25">
      <c r="A244" s="11"/>
      <c r="B244" s="11"/>
      <c r="C244" s="11"/>
      <c r="D244" s="11"/>
      <c r="E244" s="22"/>
      <c r="F244" s="817" t="str">
        <f t="shared" si="7"/>
        <v xml:space="preserve"> </v>
      </c>
      <c r="G244" s="142" t="str">
        <f t="shared" si="6"/>
        <v xml:space="preserve"> </v>
      </c>
      <c r="J244" s="11"/>
    </row>
    <row r="245" spans="1:10" ht="13.5" x14ac:dyDescent="0.25">
      <c r="A245" s="11"/>
      <c r="B245" s="11"/>
      <c r="C245" s="11"/>
      <c r="D245" s="11"/>
      <c r="E245" s="22"/>
      <c r="F245" s="817" t="str">
        <f t="shared" si="7"/>
        <v xml:space="preserve"> </v>
      </c>
      <c r="G245" s="142" t="str">
        <f t="shared" si="6"/>
        <v xml:space="preserve"> </v>
      </c>
      <c r="J245" s="11"/>
    </row>
    <row r="246" spans="1:10" ht="13.5" x14ac:dyDescent="0.25">
      <c r="A246" s="11"/>
      <c r="B246" s="11"/>
      <c r="C246" s="11"/>
      <c r="D246" s="11"/>
      <c r="E246" s="22"/>
      <c r="F246" s="817" t="str">
        <f t="shared" si="7"/>
        <v xml:space="preserve"> </v>
      </c>
      <c r="G246" s="142" t="str">
        <f t="shared" si="6"/>
        <v xml:space="preserve"> </v>
      </c>
      <c r="J246" s="11"/>
    </row>
    <row r="247" spans="1:10" ht="13.5" x14ac:dyDescent="0.25">
      <c r="A247" s="11"/>
      <c r="B247" s="11"/>
      <c r="C247" s="11"/>
      <c r="D247" s="11"/>
      <c r="E247" s="22"/>
      <c r="F247" s="817" t="str">
        <f t="shared" si="7"/>
        <v xml:space="preserve"> </v>
      </c>
      <c r="G247" s="142" t="str">
        <f t="shared" si="6"/>
        <v xml:space="preserve"> </v>
      </c>
      <c r="J247" s="11"/>
    </row>
    <row r="248" spans="1:10" ht="13.5" x14ac:dyDescent="0.25">
      <c r="A248" s="11"/>
      <c r="B248" s="11"/>
      <c r="C248" s="11"/>
      <c r="D248" s="11"/>
      <c r="E248" s="22"/>
      <c r="F248" s="817" t="str">
        <f t="shared" si="7"/>
        <v xml:space="preserve"> </v>
      </c>
      <c r="G248" s="142" t="str">
        <f t="shared" si="6"/>
        <v xml:space="preserve"> </v>
      </c>
      <c r="J248" s="11"/>
    </row>
    <row r="249" spans="1:10" ht="13.5" x14ac:dyDescent="0.25">
      <c r="A249" s="11"/>
      <c r="B249" s="11"/>
      <c r="C249" s="11"/>
      <c r="D249" s="11"/>
      <c r="E249" s="22"/>
      <c r="F249" s="817" t="str">
        <f t="shared" si="7"/>
        <v xml:space="preserve"> </v>
      </c>
      <c r="G249" s="142" t="str">
        <f t="shared" si="6"/>
        <v xml:space="preserve"> </v>
      </c>
      <c r="J249" s="11"/>
    </row>
    <row r="250" spans="1:10" ht="13.5" x14ac:dyDescent="0.25">
      <c r="A250" s="11"/>
      <c r="B250" s="11"/>
      <c r="C250" s="11"/>
      <c r="D250" s="11"/>
      <c r="E250" s="22"/>
      <c r="F250" s="817" t="str">
        <f t="shared" si="7"/>
        <v xml:space="preserve"> </v>
      </c>
      <c r="G250" s="142" t="str">
        <f t="shared" si="6"/>
        <v xml:space="preserve"> </v>
      </c>
      <c r="J250" s="11"/>
    </row>
    <row r="251" spans="1:10" ht="13.5" x14ac:dyDescent="0.25">
      <c r="A251" s="11"/>
      <c r="B251" s="11"/>
      <c r="C251" s="11"/>
      <c r="D251" s="11"/>
      <c r="E251" s="22"/>
      <c r="F251" s="817" t="str">
        <f t="shared" si="7"/>
        <v xml:space="preserve"> </v>
      </c>
      <c r="G251" s="142" t="str">
        <f t="shared" si="6"/>
        <v xml:space="preserve"> </v>
      </c>
      <c r="J251" s="11"/>
    </row>
    <row r="252" spans="1:10" ht="13.5" x14ac:dyDescent="0.25">
      <c r="A252" s="11"/>
      <c r="B252" s="11"/>
      <c r="C252" s="11"/>
      <c r="D252" s="11"/>
      <c r="E252" s="22"/>
      <c r="F252" s="817" t="str">
        <f t="shared" si="7"/>
        <v xml:space="preserve"> </v>
      </c>
      <c r="G252" s="142" t="str">
        <f t="shared" si="6"/>
        <v xml:space="preserve"> </v>
      </c>
      <c r="J252" s="11"/>
    </row>
    <row r="253" spans="1:10" ht="13.5" x14ac:dyDescent="0.25">
      <c r="A253" s="11"/>
      <c r="B253" s="11"/>
      <c r="C253" s="11"/>
      <c r="D253" s="11"/>
      <c r="E253" s="22"/>
      <c r="F253" s="817" t="str">
        <f t="shared" si="7"/>
        <v xml:space="preserve"> </v>
      </c>
      <c r="G253" s="142" t="str">
        <f t="shared" si="6"/>
        <v xml:space="preserve"> </v>
      </c>
      <c r="J253" s="11"/>
    </row>
    <row r="254" spans="1:10" ht="13.5" x14ac:dyDescent="0.25">
      <c r="A254" s="11"/>
      <c r="B254" s="11"/>
      <c r="C254" s="11"/>
      <c r="D254" s="11"/>
      <c r="E254" s="22"/>
      <c r="F254" s="817" t="str">
        <f t="shared" si="7"/>
        <v xml:space="preserve"> </v>
      </c>
      <c r="G254" s="142" t="str">
        <f t="shared" si="6"/>
        <v xml:space="preserve"> </v>
      </c>
      <c r="J254" s="11"/>
    </row>
    <row r="255" spans="1:10" ht="13.5" x14ac:dyDescent="0.25">
      <c r="A255" s="11"/>
      <c r="B255" s="11"/>
      <c r="C255" s="11"/>
      <c r="D255" s="11"/>
      <c r="E255" s="22"/>
      <c r="F255" s="817" t="str">
        <f t="shared" si="7"/>
        <v xml:space="preserve"> </v>
      </c>
      <c r="G255" s="142" t="str">
        <f t="shared" si="6"/>
        <v xml:space="preserve"> </v>
      </c>
      <c r="J255" s="11"/>
    </row>
    <row r="256" spans="1:10" ht="13.5" x14ac:dyDescent="0.25">
      <c r="A256" s="11"/>
      <c r="B256" s="11"/>
      <c r="C256" s="11"/>
      <c r="D256" s="11"/>
      <c r="E256" s="22"/>
      <c r="F256" s="817" t="str">
        <f t="shared" si="7"/>
        <v xml:space="preserve"> </v>
      </c>
      <c r="G256" s="142" t="str">
        <f t="shared" si="6"/>
        <v xml:space="preserve"> </v>
      </c>
      <c r="J256" s="11"/>
    </row>
    <row r="257" spans="1:10" ht="13.5" x14ac:dyDescent="0.25">
      <c r="A257" s="11"/>
      <c r="B257" s="11"/>
      <c r="C257" s="11"/>
      <c r="D257" s="11"/>
      <c r="E257" s="22"/>
      <c r="F257" s="817" t="str">
        <f t="shared" si="7"/>
        <v xml:space="preserve"> </v>
      </c>
      <c r="G257" s="142" t="str">
        <f t="shared" si="6"/>
        <v xml:space="preserve"> </v>
      </c>
      <c r="J257" s="11"/>
    </row>
    <row r="258" spans="1:10" ht="13.5" x14ac:dyDescent="0.25">
      <c r="A258" s="11"/>
      <c r="B258" s="11"/>
      <c r="C258" s="11"/>
      <c r="D258" s="11"/>
      <c r="E258" s="22"/>
      <c r="F258" s="817" t="str">
        <f t="shared" si="7"/>
        <v xml:space="preserve"> </v>
      </c>
      <c r="G258" s="142" t="str">
        <f t="shared" si="6"/>
        <v xml:space="preserve"> </v>
      </c>
      <c r="J258" s="11"/>
    </row>
    <row r="259" spans="1:10" ht="13.5" x14ac:dyDescent="0.25">
      <c r="A259" s="11"/>
      <c r="B259" s="11"/>
      <c r="C259" s="11"/>
      <c r="D259" s="11"/>
      <c r="E259" s="22"/>
      <c r="F259" s="817" t="str">
        <f t="shared" si="7"/>
        <v xml:space="preserve"> </v>
      </c>
      <c r="G259" s="142" t="str">
        <f t="shared" si="6"/>
        <v xml:space="preserve"> </v>
      </c>
      <c r="J259" s="11"/>
    </row>
    <row r="260" spans="1:10" ht="13.5" x14ac:dyDescent="0.25">
      <c r="A260" s="11"/>
      <c r="B260" s="11"/>
      <c r="C260" s="11"/>
      <c r="D260" s="11"/>
      <c r="E260" s="22"/>
      <c r="F260" s="817" t="str">
        <f t="shared" si="7"/>
        <v xml:space="preserve"> </v>
      </c>
      <c r="G260" s="142" t="str">
        <f t="shared" si="6"/>
        <v xml:space="preserve"> </v>
      </c>
      <c r="J260" s="11"/>
    </row>
    <row r="261" spans="1:10" ht="13.5" x14ac:dyDescent="0.25">
      <c r="A261" s="11"/>
      <c r="B261" s="11"/>
      <c r="C261" s="11"/>
      <c r="D261" s="11"/>
      <c r="E261" s="22"/>
      <c r="F261" s="817" t="str">
        <f t="shared" si="7"/>
        <v xml:space="preserve"> </v>
      </c>
      <c r="G261" s="142" t="str">
        <f t="shared" si="6"/>
        <v xml:space="preserve"> </v>
      </c>
      <c r="J261" s="11"/>
    </row>
    <row r="262" spans="1:10" ht="13.5" x14ac:dyDescent="0.25">
      <c r="A262" s="11"/>
      <c r="B262" s="11"/>
      <c r="C262" s="11"/>
      <c r="D262" s="11"/>
      <c r="E262" s="22"/>
      <c r="F262" s="817" t="str">
        <f t="shared" si="7"/>
        <v xml:space="preserve"> </v>
      </c>
      <c r="G262" s="142" t="str">
        <f t="shared" si="6"/>
        <v xml:space="preserve"> </v>
      </c>
      <c r="J262" s="11"/>
    </row>
    <row r="263" spans="1:10" ht="13.5" x14ac:dyDescent="0.25">
      <c r="A263" s="11"/>
      <c r="B263" s="11"/>
      <c r="C263" s="11"/>
      <c r="D263" s="11"/>
      <c r="E263" s="22"/>
      <c r="F263" s="817" t="str">
        <f t="shared" si="7"/>
        <v xml:space="preserve"> </v>
      </c>
      <c r="G263" s="142" t="str">
        <f t="shared" si="6"/>
        <v xml:space="preserve"> </v>
      </c>
      <c r="J263" s="11"/>
    </row>
    <row r="264" spans="1:10" ht="13.5" x14ac:dyDescent="0.25">
      <c r="A264" s="11"/>
      <c r="B264" s="11"/>
      <c r="C264" s="11"/>
      <c r="D264" s="11"/>
      <c r="E264" s="22"/>
      <c r="F264" s="817" t="str">
        <f t="shared" si="7"/>
        <v xml:space="preserve"> </v>
      </c>
      <c r="G264" s="142" t="str">
        <f t="shared" si="6"/>
        <v xml:space="preserve"> </v>
      </c>
      <c r="J264" s="11"/>
    </row>
    <row r="265" spans="1:10" ht="13.5" x14ac:dyDescent="0.25">
      <c r="A265" s="11"/>
      <c r="B265" s="11"/>
      <c r="C265" s="11"/>
      <c r="D265" s="11"/>
      <c r="E265" s="22"/>
      <c r="F265" s="817" t="str">
        <f t="shared" si="7"/>
        <v xml:space="preserve"> </v>
      </c>
      <c r="G265" s="142" t="str">
        <f t="shared" ref="G265:G328" si="8">IFERROR(E265/D265%," ")</f>
        <v xml:space="preserve"> </v>
      </c>
      <c r="J265" s="11"/>
    </row>
    <row r="266" spans="1:10" ht="13.5" x14ac:dyDescent="0.25">
      <c r="A266" s="11"/>
      <c r="B266" s="11"/>
      <c r="C266" s="11"/>
      <c r="D266" s="11"/>
      <c r="E266" s="22"/>
      <c r="F266" s="817" t="str">
        <f t="shared" si="7"/>
        <v xml:space="preserve"> </v>
      </c>
      <c r="G266" s="142" t="str">
        <f t="shared" si="8"/>
        <v xml:space="preserve"> </v>
      </c>
      <c r="J266" s="11"/>
    </row>
    <row r="267" spans="1:10" ht="13.5" x14ac:dyDescent="0.25">
      <c r="A267" s="11"/>
      <c r="B267" s="11"/>
      <c r="C267" s="11"/>
      <c r="D267" s="11"/>
      <c r="E267" s="22"/>
      <c r="F267" s="817" t="str">
        <f t="shared" ref="F267:F330" si="9">IF(E267-D267=0," ",E267-D267)</f>
        <v xml:space="preserve"> </v>
      </c>
      <c r="G267" s="142" t="str">
        <f t="shared" si="8"/>
        <v xml:space="preserve"> </v>
      </c>
      <c r="J267" s="11"/>
    </row>
    <row r="268" spans="1:10" ht="13.5" x14ac:dyDescent="0.25">
      <c r="A268" s="11"/>
      <c r="B268" s="11"/>
      <c r="C268" s="11"/>
      <c r="D268" s="11"/>
      <c r="E268" s="22"/>
      <c r="F268" s="817" t="str">
        <f t="shared" si="9"/>
        <v xml:space="preserve"> </v>
      </c>
      <c r="G268" s="142" t="str">
        <f t="shared" si="8"/>
        <v xml:space="preserve"> </v>
      </c>
      <c r="J268" s="11"/>
    </row>
    <row r="269" spans="1:10" ht="13.5" x14ac:dyDescent="0.25">
      <c r="A269" s="11"/>
      <c r="B269" s="11"/>
      <c r="C269" s="11"/>
      <c r="D269" s="11"/>
      <c r="E269" s="22"/>
      <c r="F269" s="817" t="str">
        <f t="shared" si="9"/>
        <v xml:space="preserve"> </v>
      </c>
      <c r="G269" s="142" t="str">
        <f t="shared" si="8"/>
        <v xml:space="preserve"> </v>
      </c>
      <c r="J269" s="11"/>
    </row>
    <row r="270" spans="1:10" ht="13.5" x14ac:dyDescent="0.25">
      <c r="A270" s="11"/>
      <c r="B270" s="11"/>
      <c r="C270" s="11"/>
      <c r="D270" s="11"/>
      <c r="E270" s="22"/>
      <c r="F270" s="817" t="str">
        <f t="shared" si="9"/>
        <v xml:space="preserve"> </v>
      </c>
      <c r="G270" s="142" t="str">
        <f t="shared" si="8"/>
        <v xml:space="preserve"> </v>
      </c>
      <c r="J270" s="11"/>
    </row>
    <row r="271" spans="1:10" ht="13.5" x14ac:dyDescent="0.25">
      <c r="A271" s="11"/>
      <c r="B271" s="11"/>
      <c r="C271" s="11"/>
      <c r="D271" s="11"/>
      <c r="E271" s="22"/>
      <c r="F271" s="817" t="str">
        <f t="shared" si="9"/>
        <v xml:space="preserve"> </v>
      </c>
      <c r="G271" s="142" t="str">
        <f t="shared" si="8"/>
        <v xml:space="preserve"> </v>
      </c>
      <c r="J271" s="11"/>
    </row>
    <row r="272" spans="1:10" ht="13.5" x14ac:dyDescent="0.25">
      <c r="A272" s="11"/>
      <c r="B272" s="11"/>
      <c r="C272" s="11"/>
      <c r="D272" s="11"/>
      <c r="E272" s="22"/>
      <c r="F272" s="817" t="str">
        <f t="shared" si="9"/>
        <v xml:space="preserve"> </v>
      </c>
      <c r="G272" s="142" t="str">
        <f t="shared" si="8"/>
        <v xml:space="preserve"> </v>
      </c>
      <c r="J272" s="11"/>
    </row>
    <row r="273" spans="1:10" ht="13.5" x14ac:dyDescent="0.25">
      <c r="A273" s="11"/>
      <c r="B273" s="11"/>
      <c r="C273" s="11"/>
      <c r="D273" s="11"/>
      <c r="E273" s="22"/>
      <c r="F273" s="817" t="str">
        <f t="shared" si="9"/>
        <v xml:space="preserve"> </v>
      </c>
      <c r="G273" s="142" t="str">
        <f t="shared" si="8"/>
        <v xml:space="preserve"> </v>
      </c>
      <c r="J273" s="11"/>
    </row>
    <row r="274" spans="1:10" ht="13.5" x14ac:dyDescent="0.25">
      <c r="A274" s="11"/>
      <c r="B274" s="11"/>
      <c r="C274" s="11"/>
      <c r="D274" s="11"/>
      <c r="E274" s="22"/>
      <c r="F274" s="817" t="str">
        <f t="shared" si="9"/>
        <v xml:space="preserve"> </v>
      </c>
      <c r="G274" s="142" t="str">
        <f t="shared" si="8"/>
        <v xml:space="preserve"> </v>
      </c>
      <c r="J274" s="11"/>
    </row>
    <row r="275" spans="1:10" ht="13.5" x14ac:dyDescent="0.25">
      <c r="A275" s="11"/>
      <c r="B275" s="11"/>
      <c r="C275" s="11"/>
      <c r="D275" s="11"/>
      <c r="E275" s="22"/>
      <c r="F275" s="817" t="str">
        <f t="shared" si="9"/>
        <v xml:space="preserve"> </v>
      </c>
      <c r="G275" s="142" t="str">
        <f t="shared" si="8"/>
        <v xml:space="preserve"> </v>
      </c>
      <c r="J275" s="11"/>
    </row>
    <row r="276" spans="1:10" ht="13.5" x14ac:dyDescent="0.25">
      <c r="A276" s="11"/>
      <c r="B276" s="11"/>
      <c r="C276" s="11"/>
      <c r="D276" s="11"/>
      <c r="E276" s="22"/>
      <c r="F276" s="817" t="str">
        <f t="shared" si="9"/>
        <v xml:space="preserve"> </v>
      </c>
      <c r="G276" s="142" t="str">
        <f t="shared" si="8"/>
        <v xml:space="preserve"> </v>
      </c>
      <c r="J276" s="11"/>
    </row>
    <row r="277" spans="1:10" ht="13.5" x14ac:dyDescent="0.25">
      <c r="A277" s="11"/>
      <c r="B277" s="11"/>
      <c r="C277" s="11"/>
      <c r="D277" s="11"/>
      <c r="E277" s="22"/>
      <c r="F277" s="817" t="str">
        <f t="shared" si="9"/>
        <v xml:space="preserve"> </v>
      </c>
      <c r="G277" s="142" t="str">
        <f t="shared" si="8"/>
        <v xml:space="preserve"> </v>
      </c>
      <c r="J277" s="11"/>
    </row>
    <row r="278" spans="1:10" ht="13.5" x14ac:dyDescent="0.25">
      <c r="A278" s="11"/>
      <c r="B278" s="11"/>
      <c r="C278" s="11"/>
      <c r="D278" s="11"/>
      <c r="E278" s="22"/>
      <c r="F278" s="817" t="str">
        <f t="shared" si="9"/>
        <v xml:space="preserve"> </v>
      </c>
      <c r="G278" s="142" t="str">
        <f t="shared" si="8"/>
        <v xml:space="preserve"> </v>
      </c>
      <c r="J278" s="11"/>
    </row>
    <row r="279" spans="1:10" ht="13.5" x14ac:dyDescent="0.25">
      <c r="A279" s="11"/>
      <c r="B279" s="11"/>
      <c r="C279" s="11"/>
      <c r="D279" s="11"/>
      <c r="E279" s="22"/>
      <c r="F279" s="817" t="str">
        <f t="shared" si="9"/>
        <v xml:space="preserve"> </v>
      </c>
      <c r="G279" s="142" t="str">
        <f t="shared" si="8"/>
        <v xml:space="preserve"> </v>
      </c>
      <c r="J279" s="11"/>
    </row>
    <row r="280" spans="1:10" ht="13.5" x14ac:dyDescent="0.25">
      <c r="A280" s="11"/>
      <c r="B280" s="11"/>
      <c r="C280" s="11"/>
      <c r="D280" s="11"/>
      <c r="E280" s="22"/>
      <c r="F280" s="817" t="str">
        <f t="shared" si="9"/>
        <v xml:space="preserve"> </v>
      </c>
      <c r="G280" s="142" t="str">
        <f t="shared" si="8"/>
        <v xml:space="preserve"> </v>
      </c>
      <c r="J280" s="11"/>
    </row>
    <row r="281" spans="1:10" ht="13.5" x14ac:dyDescent="0.25">
      <c r="A281" s="11"/>
      <c r="B281" s="11"/>
      <c r="C281" s="11"/>
      <c r="D281" s="11"/>
      <c r="E281" s="22"/>
      <c r="F281" s="817" t="str">
        <f t="shared" si="9"/>
        <v xml:space="preserve"> </v>
      </c>
      <c r="G281" s="142" t="str">
        <f t="shared" si="8"/>
        <v xml:space="preserve"> </v>
      </c>
      <c r="J281" s="11"/>
    </row>
    <row r="282" spans="1:10" ht="13.5" x14ac:dyDescent="0.25">
      <c r="A282" s="11"/>
      <c r="B282" s="11"/>
      <c r="C282" s="11"/>
      <c r="D282" s="11"/>
      <c r="E282" s="22"/>
      <c r="F282" s="817" t="str">
        <f t="shared" si="9"/>
        <v xml:space="preserve"> </v>
      </c>
      <c r="G282" s="142" t="str">
        <f t="shared" si="8"/>
        <v xml:space="preserve"> </v>
      </c>
      <c r="J282" s="11"/>
    </row>
    <row r="283" spans="1:10" ht="13.5" x14ac:dyDescent="0.25">
      <c r="A283" s="11"/>
      <c r="B283" s="11"/>
      <c r="C283" s="11"/>
      <c r="D283" s="11"/>
      <c r="E283" s="22"/>
      <c r="F283" s="817" t="str">
        <f t="shared" si="9"/>
        <v xml:space="preserve"> </v>
      </c>
      <c r="G283" s="142" t="str">
        <f t="shared" si="8"/>
        <v xml:space="preserve"> </v>
      </c>
      <c r="J283" s="11"/>
    </row>
    <row r="284" spans="1:10" ht="13.5" x14ac:dyDescent="0.25">
      <c r="A284" s="11"/>
      <c r="B284" s="11"/>
      <c r="C284" s="11"/>
      <c r="D284" s="11"/>
      <c r="E284" s="22"/>
      <c r="F284" s="817" t="str">
        <f t="shared" si="9"/>
        <v xml:space="preserve"> </v>
      </c>
      <c r="G284" s="142" t="str">
        <f t="shared" si="8"/>
        <v xml:space="preserve"> </v>
      </c>
      <c r="J284" s="11"/>
    </row>
    <row r="285" spans="1:10" ht="13.5" x14ac:dyDescent="0.25">
      <c r="A285" s="11"/>
      <c r="B285" s="11"/>
      <c r="C285" s="11"/>
      <c r="D285" s="11"/>
      <c r="E285" s="22"/>
      <c r="F285" s="817" t="str">
        <f t="shared" si="9"/>
        <v xml:space="preserve"> </v>
      </c>
      <c r="G285" s="142" t="str">
        <f t="shared" si="8"/>
        <v xml:space="preserve"> </v>
      </c>
      <c r="J285" s="11"/>
    </row>
    <row r="286" spans="1:10" ht="13.5" x14ac:dyDescent="0.25">
      <c r="A286" s="11"/>
      <c r="B286" s="11"/>
      <c r="C286" s="11"/>
      <c r="D286" s="11"/>
      <c r="E286" s="22"/>
      <c r="F286" s="817" t="str">
        <f t="shared" si="9"/>
        <v xml:space="preserve"> </v>
      </c>
      <c r="G286" s="142" t="str">
        <f t="shared" si="8"/>
        <v xml:space="preserve"> </v>
      </c>
      <c r="J286" s="11"/>
    </row>
    <row r="287" spans="1:10" ht="13.5" x14ac:dyDescent="0.25">
      <c r="A287" s="11"/>
      <c r="B287" s="11"/>
      <c r="C287" s="11"/>
      <c r="D287" s="11"/>
      <c r="E287" s="22"/>
      <c r="F287" s="817" t="str">
        <f t="shared" si="9"/>
        <v xml:space="preserve"> </v>
      </c>
      <c r="G287" s="142" t="str">
        <f t="shared" si="8"/>
        <v xml:space="preserve"> </v>
      </c>
      <c r="J287" s="11"/>
    </row>
    <row r="288" spans="1:10" ht="13.5" x14ac:dyDescent="0.25">
      <c r="A288" s="11"/>
      <c r="B288" s="11"/>
      <c r="C288" s="11"/>
      <c r="D288" s="11"/>
      <c r="E288" s="22"/>
      <c r="F288" s="817" t="str">
        <f t="shared" si="9"/>
        <v xml:space="preserve"> </v>
      </c>
      <c r="G288" s="142" t="str">
        <f t="shared" si="8"/>
        <v xml:space="preserve"> </v>
      </c>
      <c r="J288" s="11"/>
    </row>
    <row r="289" spans="1:10" ht="13.5" x14ac:dyDescent="0.25">
      <c r="A289" s="11"/>
      <c r="B289" s="11"/>
      <c r="C289" s="11"/>
      <c r="D289" s="11"/>
      <c r="E289" s="22"/>
      <c r="F289" s="817" t="str">
        <f t="shared" si="9"/>
        <v xml:space="preserve"> </v>
      </c>
      <c r="G289" s="142" t="str">
        <f t="shared" si="8"/>
        <v xml:space="preserve"> </v>
      </c>
      <c r="J289" s="11"/>
    </row>
    <row r="290" spans="1:10" ht="13.5" x14ac:dyDescent="0.25">
      <c r="A290" s="11"/>
      <c r="B290" s="11"/>
      <c r="C290" s="11"/>
      <c r="D290" s="11"/>
      <c r="E290" s="22"/>
      <c r="F290" s="817" t="str">
        <f t="shared" si="9"/>
        <v xml:space="preserve"> </v>
      </c>
      <c r="G290" s="142" t="str">
        <f t="shared" si="8"/>
        <v xml:space="preserve"> </v>
      </c>
      <c r="J290" s="11"/>
    </row>
    <row r="291" spans="1:10" ht="13.5" x14ac:dyDescent="0.25">
      <c r="A291" s="11"/>
      <c r="B291" s="11"/>
      <c r="C291" s="11"/>
      <c r="D291" s="11"/>
      <c r="E291" s="22"/>
      <c r="F291" s="817" t="str">
        <f t="shared" si="9"/>
        <v xml:space="preserve"> </v>
      </c>
      <c r="G291" s="142" t="str">
        <f t="shared" si="8"/>
        <v xml:space="preserve"> </v>
      </c>
      <c r="J291" s="11"/>
    </row>
    <row r="292" spans="1:10" ht="13.5" x14ac:dyDescent="0.25">
      <c r="A292" s="11"/>
      <c r="B292" s="11"/>
      <c r="C292" s="11"/>
      <c r="D292" s="11"/>
      <c r="E292" s="22"/>
      <c r="F292" s="817" t="str">
        <f t="shared" si="9"/>
        <v xml:space="preserve"> </v>
      </c>
      <c r="G292" s="142" t="str">
        <f t="shared" si="8"/>
        <v xml:space="preserve"> </v>
      </c>
      <c r="J292" s="11"/>
    </row>
    <row r="293" spans="1:10" ht="13.5" x14ac:dyDescent="0.25">
      <c r="A293" s="11"/>
      <c r="B293" s="11"/>
      <c r="C293" s="11"/>
      <c r="D293" s="11"/>
      <c r="E293" s="22"/>
      <c r="F293" s="817" t="str">
        <f t="shared" si="9"/>
        <v xml:space="preserve"> </v>
      </c>
      <c r="G293" s="142" t="str">
        <f t="shared" si="8"/>
        <v xml:space="preserve"> </v>
      </c>
      <c r="J293" s="11"/>
    </row>
    <row r="294" spans="1:10" ht="13.5" x14ac:dyDescent="0.25">
      <c r="A294" s="11"/>
      <c r="B294" s="11"/>
      <c r="C294" s="11"/>
      <c r="D294" s="11"/>
      <c r="E294" s="22"/>
      <c r="F294" s="817" t="str">
        <f t="shared" si="9"/>
        <v xml:space="preserve"> </v>
      </c>
      <c r="G294" s="142" t="str">
        <f t="shared" si="8"/>
        <v xml:space="preserve"> </v>
      </c>
      <c r="J294" s="11"/>
    </row>
    <row r="295" spans="1:10" ht="13.5" x14ac:dyDescent="0.25">
      <c r="A295" s="11"/>
      <c r="B295" s="11"/>
      <c r="C295" s="11"/>
      <c r="D295" s="11"/>
      <c r="E295" s="22"/>
      <c r="F295" s="817" t="str">
        <f t="shared" si="9"/>
        <v xml:space="preserve"> </v>
      </c>
      <c r="G295" s="142" t="str">
        <f t="shared" si="8"/>
        <v xml:space="preserve"> </v>
      </c>
      <c r="J295" s="11"/>
    </row>
    <row r="296" spans="1:10" ht="13.5" x14ac:dyDescent="0.25">
      <c r="A296" s="11"/>
      <c r="B296" s="11"/>
      <c r="C296" s="11"/>
      <c r="D296" s="11"/>
      <c r="E296" s="22"/>
      <c r="F296" s="817" t="str">
        <f t="shared" si="9"/>
        <v xml:space="preserve"> </v>
      </c>
      <c r="G296" s="142" t="str">
        <f t="shared" si="8"/>
        <v xml:space="preserve"> </v>
      </c>
      <c r="J296" s="11"/>
    </row>
    <row r="297" spans="1:10" ht="13.5" x14ac:dyDescent="0.25">
      <c r="A297" s="11"/>
      <c r="B297" s="11"/>
      <c r="C297" s="11"/>
      <c r="D297" s="11"/>
      <c r="E297" s="22"/>
      <c r="F297" s="817" t="str">
        <f t="shared" si="9"/>
        <v xml:space="preserve"> </v>
      </c>
      <c r="G297" s="142" t="str">
        <f t="shared" si="8"/>
        <v xml:space="preserve"> </v>
      </c>
      <c r="J297" s="11"/>
    </row>
    <row r="298" spans="1:10" ht="13.5" x14ac:dyDescent="0.25">
      <c r="A298" s="11"/>
      <c r="B298" s="11"/>
      <c r="C298" s="11"/>
      <c r="D298" s="11"/>
      <c r="E298" s="22"/>
      <c r="F298" s="817" t="str">
        <f t="shared" si="9"/>
        <v xml:space="preserve"> </v>
      </c>
      <c r="G298" s="142" t="str">
        <f t="shared" si="8"/>
        <v xml:space="preserve"> </v>
      </c>
      <c r="J298" s="11"/>
    </row>
    <row r="299" spans="1:10" ht="13.5" x14ac:dyDescent="0.25">
      <c r="A299" s="11"/>
      <c r="B299" s="11"/>
      <c r="C299" s="11"/>
      <c r="D299" s="11"/>
      <c r="E299" s="22"/>
      <c r="F299" s="817" t="str">
        <f t="shared" si="9"/>
        <v xml:space="preserve"> </v>
      </c>
      <c r="G299" s="142" t="str">
        <f t="shared" si="8"/>
        <v xml:space="preserve"> </v>
      </c>
      <c r="J299" s="11"/>
    </row>
    <row r="300" spans="1:10" ht="13.5" x14ac:dyDescent="0.25">
      <c r="A300" s="11"/>
      <c r="B300" s="11"/>
      <c r="C300" s="11"/>
      <c r="D300" s="11"/>
      <c r="E300" s="22"/>
      <c r="F300" s="817" t="str">
        <f t="shared" si="9"/>
        <v xml:space="preserve"> </v>
      </c>
      <c r="G300" s="142" t="str">
        <f t="shared" si="8"/>
        <v xml:space="preserve"> </v>
      </c>
      <c r="J300" s="11"/>
    </row>
    <row r="301" spans="1:10" ht="13.5" x14ac:dyDescent="0.25">
      <c r="A301" s="11"/>
      <c r="B301" s="11"/>
      <c r="C301" s="11"/>
      <c r="D301" s="11"/>
      <c r="E301" s="22"/>
      <c r="F301" s="817" t="str">
        <f t="shared" si="9"/>
        <v xml:space="preserve"> </v>
      </c>
      <c r="G301" s="142" t="str">
        <f t="shared" si="8"/>
        <v xml:space="preserve"> </v>
      </c>
      <c r="J301" s="11"/>
    </row>
    <row r="302" spans="1:10" ht="13.5" x14ac:dyDescent="0.25">
      <c r="A302" s="11"/>
      <c r="B302" s="11"/>
      <c r="C302" s="11"/>
      <c r="D302" s="11"/>
      <c r="E302" s="22"/>
      <c r="F302" s="817" t="str">
        <f t="shared" si="9"/>
        <v xml:space="preserve"> </v>
      </c>
      <c r="G302" s="142" t="str">
        <f t="shared" si="8"/>
        <v xml:space="preserve"> </v>
      </c>
      <c r="J302" s="11"/>
    </row>
    <row r="303" spans="1:10" ht="13.5" x14ac:dyDescent="0.25">
      <c r="A303" s="11"/>
      <c r="B303" s="11"/>
      <c r="C303" s="11"/>
      <c r="D303" s="11"/>
      <c r="E303" s="22"/>
      <c r="F303" s="817" t="str">
        <f t="shared" si="9"/>
        <v xml:space="preserve"> </v>
      </c>
      <c r="G303" s="142" t="str">
        <f t="shared" si="8"/>
        <v xml:space="preserve"> </v>
      </c>
      <c r="J303" s="11"/>
    </row>
    <row r="304" spans="1:10" ht="13.5" x14ac:dyDescent="0.25">
      <c r="A304" s="11"/>
      <c r="B304" s="11"/>
      <c r="C304" s="11"/>
      <c r="D304" s="11"/>
      <c r="E304" s="22"/>
      <c r="F304" s="817" t="str">
        <f t="shared" si="9"/>
        <v xml:space="preserve"> </v>
      </c>
      <c r="G304" s="142" t="str">
        <f t="shared" si="8"/>
        <v xml:space="preserve"> </v>
      </c>
      <c r="J304" s="11"/>
    </row>
    <row r="305" spans="1:10" ht="13.5" x14ac:dyDescent="0.25">
      <c r="A305" s="11"/>
      <c r="B305" s="11"/>
      <c r="C305" s="11"/>
      <c r="D305" s="11"/>
      <c r="E305" s="22"/>
      <c r="F305" s="817" t="str">
        <f t="shared" si="9"/>
        <v xml:space="preserve"> </v>
      </c>
      <c r="G305" s="142" t="str">
        <f t="shared" si="8"/>
        <v xml:space="preserve"> </v>
      </c>
      <c r="J305" s="11"/>
    </row>
    <row r="306" spans="1:10" ht="13.5" x14ac:dyDescent="0.25">
      <c r="A306" s="11"/>
      <c r="B306" s="11"/>
      <c r="C306" s="11"/>
      <c r="D306" s="11"/>
      <c r="E306" s="22"/>
      <c r="F306" s="817" t="str">
        <f t="shared" si="9"/>
        <v xml:space="preserve"> </v>
      </c>
      <c r="G306" s="142" t="str">
        <f t="shared" si="8"/>
        <v xml:space="preserve"> </v>
      </c>
      <c r="J306" s="11"/>
    </row>
    <row r="307" spans="1:10" ht="13.5" x14ac:dyDescent="0.25">
      <c r="A307" s="11"/>
      <c r="B307" s="11"/>
      <c r="C307" s="11"/>
      <c r="D307" s="11"/>
      <c r="E307" s="22"/>
      <c r="F307" s="817" t="str">
        <f t="shared" si="9"/>
        <v xml:space="preserve"> </v>
      </c>
      <c r="G307" s="142" t="str">
        <f t="shared" si="8"/>
        <v xml:space="preserve"> </v>
      </c>
      <c r="J307" s="11"/>
    </row>
    <row r="308" spans="1:10" ht="13.5" x14ac:dyDescent="0.25">
      <c r="A308" s="11"/>
      <c r="B308" s="11"/>
      <c r="C308" s="11"/>
      <c r="D308" s="11"/>
      <c r="E308" s="22"/>
      <c r="F308" s="817" t="str">
        <f t="shared" si="9"/>
        <v xml:space="preserve"> </v>
      </c>
      <c r="G308" s="142" t="str">
        <f t="shared" si="8"/>
        <v xml:space="preserve"> </v>
      </c>
      <c r="J308" s="11"/>
    </row>
    <row r="309" spans="1:10" ht="13.5" x14ac:dyDescent="0.25">
      <c r="A309" s="11"/>
      <c r="B309" s="11"/>
      <c r="C309" s="11"/>
      <c r="D309" s="11"/>
      <c r="E309" s="22"/>
      <c r="F309" s="817" t="str">
        <f t="shared" si="9"/>
        <v xml:space="preserve"> </v>
      </c>
      <c r="G309" s="142" t="str">
        <f t="shared" si="8"/>
        <v xml:space="preserve"> </v>
      </c>
      <c r="J309" s="11"/>
    </row>
    <row r="310" spans="1:10" ht="13.5" x14ac:dyDescent="0.25">
      <c r="A310" s="11"/>
      <c r="B310" s="11"/>
      <c r="C310" s="11"/>
      <c r="D310" s="11"/>
      <c r="E310" s="22"/>
      <c r="F310" s="817" t="str">
        <f t="shared" si="9"/>
        <v xml:space="preserve"> </v>
      </c>
      <c r="G310" s="142" t="str">
        <f t="shared" si="8"/>
        <v xml:space="preserve"> </v>
      </c>
      <c r="J310" s="11"/>
    </row>
    <row r="311" spans="1:10" ht="13.5" x14ac:dyDescent="0.25">
      <c r="A311" s="11"/>
      <c r="B311" s="11"/>
      <c r="C311" s="11"/>
      <c r="D311" s="11"/>
      <c r="E311" s="22"/>
      <c r="F311" s="817" t="str">
        <f t="shared" si="9"/>
        <v xml:space="preserve"> </v>
      </c>
      <c r="G311" s="142" t="str">
        <f t="shared" si="8"/>
        <v xml:space="preserve"> </v>
      </c>
      <c r="J311" s="11"/>
    </row>
    <row r="312" spans="1:10" ht="13.5" x14ac:dyDescent="0.25">
      <c r="A312" s="11"/>
      <c r="B312" s="11"/>
      <c r="C312" s="11"/>
      <c r="D312" s="11"/>
      <c r="E312" s="22"/>
      <c r="F312" s="817" t="str">
        <f t="shared" si="9"/>
        <v xml:space="preserve"> </v>
      </c>
      <c r="G312" s="142" t="str">
        <f t="shared" si="8"/>
        <v xml:space="preserve"> </v>
      </c>
      <c r="J312" s="11"/>
    </row>
    <row r="313" spans="1:10" ht="13.5" x14ac:dyDescent="0.25">
      <c r="A313" s="11"/>
      <c r="B313" s="11"/>
      <c r="C313" s="11"/>
      <c r="D313" s="11"/>
      <c r="E313" s="22"/>
      <c r="F313" s="817" t="str">
        <f t="shared" si="9"/>
        <v xml:space="preserve"> </v>
      </c>
      <c r="G313" s="142" t="str">
        <f t="shared" si="8"/>
        <v xml:space="preserve"> </v>
      </c>
      <c r="J313" s="11"/>
    </row>
    <row r="314" spans="1:10" ht="13.5" x14ac:dyDescent="0.25">
      <c r="A314" s="11"/>
      <c r="B314" s="11"/>
      <c r="C314" s="11"/>
      <c r="D314" s="11"/>
      <c r="E314" s="22"/>
      <c r="F314" s="817" t="str">
        <f t="shared" si="9"/>
        <v xml:space="preserve"> </v>
      </c>
      <c r="G314" s="142" t="str">
        <f t="shared" si="8"/>
        <v xml:space="preserve"> </v>
      </c>
      <c r="J314" s="11"/>
    </row>
    <row r="315" spans="1:10" ht="13.5" x14ac:dyDescent="0.25">
      <c r="A315" s="11"/>
      <c r="B315" s="11"/>
      <c r="C315" s="11"/>
      <c r="D315" s="11"/>
      <c r="E315" s="22"/>
      <c r="F315" s="817" t="str">
        <f t="shared" si="9"/>
        <v xml:space="preserve"> </v>
      </c>
      <c r="G315" s="142" t="str">
        <f t="shared" si="8"/>
        <v xml:space="preserve"> </v>
      </c>
      <c r="J315" s="11"/>
    </row>
    <row r="316" spans="1:10" ht="13.5" x14ac:dyDescent="0.25">
      <c r="A316" s="11"/>
      <c r="B316" s="11"/>
      <c r="C316" s="11"/>
      <c r="D316" s="11"/>
      <c r="E316" s="22"/>
      <c r="F316" s="817" t="str">
        <f t="shared" si="9"/>
        <v xml:space="preserve"> </v>
      </c>
      <c r="G316" s="142" t="str">
        <f t="shared" si="8"/>
        <v xml:space="preserve"> </v>
      </c>
      <c r="J316" s="11"/>
    </row>
    <row r="317" spans="1:10" ht="13.5" x14ac:dyDescent="0.25">
      <c r="A317" s="11"/>
      <c r="B317" s="11"/>
      <c r="C317" s="11"/>
      <c r="D317" s="11"/>
      <c r="E317" s="22"/>
      <c r="F317" s="817" t="str">
        <f t="shared" si="9"/>
        <v xml:space="preserve"> </v>
      </c>
      <c r="G317" s="142" t="str">
        <f t="shared" si="8"/>
        <v xml:space="preserve"> </v>
      </c>
      <c r="J317" s="11"/>
    </row>
    <row r="318" spans="1:10" ht="13.5" x14ac:dyDescent="0.25">
      <c r="A318" s="11"/>
      <c r="B318" s="11"/>
      <c r="C318" s="11"/>
      <c r="D318" s="11"/>
      <c r="E318" s="22"/>
      <c r="F318" s="817" t="str">
        <f t="shared" si="9"/>
        <v xml:space="preserve"> </v>
      </c>
      <c r="G318" s="142" t="str">
        <f t="shared" si="8"/>
        <v xml:space="preserve"> </v>
      </c>
      <c r="J318" s="11"/>
    </row>
    <row r="319" spans="1:10" ht="13.5" x14ac:dyDescent="0.25">
      <c r="A319" s="11"/>
      <c r="B319" s="11"/>
      <c r="C319" s="11"/>
      <c r="D319" s="11"/>
      <c r="E319" s="22"/>
      <c r="F319" s="817" t="str">
        <f t="shared" si="9"/>
        <v xml:space="preserve"> </v>
      </c>
      <c r="G319" s="142" t="str">
        <f t="shared" si="8"/>
        <v xml:space="preserve"> </v>
      </c>
      <c r="J319" s="11"/>
    </row>
    <row r="320" spans="1:10" ht="13.5" x14ac:dyDescent="0.25">
      <c r="A320" s="11"/>
      <c r="B320" s="11"/>
      <c r="C320" s="11"/>
      <c r="D320" s="11"/>
      <c r="E320" s="22"/>
      <c r="F320" s="817" t="str">
        <f t="shared" si="9"/>
        <v xml:space="preserve"> </v>
      </c>
      <c r="G320" s="142" t="str">
        <f t="shared" si="8"/>
        <v xml:space="preserve"> </v>
      </c>
      <c r="J320" s="11"/>
    </row>
    <row r="321" spans="1:10" ht="13.5" x14ac:dyDescent="0.25">
      <c r="A321" s="11"/>
      <c r="B321" s="11"/>
      <c r="C321" s="11"/>
      <c r="D321" s="11"/>
      <c r="E321" s="22"/>
      <c r="F321" s="817" t="str">
        <f t="shared" si="9"/>
        <v xml:space="preserve"> </v>
      </c>
      <c r="G321" s="142" t="str">
        <f t="shared" si="8"/>
        <v xml:space="preserve"> </v>
      </c>
      <c r="J321" s="11"/>
    </row>
    <row r="322" spans="1:10" ht="13.5" x14ac:dyDescent="0.25">
      <c r="A322" s="11"/>
      <c r="B322" s="11"/>
      <c r="C322" s="11"/>
      <c r="D322" s="11"/>
      <c r="E322" s="22"/>
      <c r="F322" s="817" t="str">
        <f t="shared" si="9"/>
        <v xml:space="preserve"> </v>
      </c>
      <c r="G322" s="142" t="str">
        <f t="shared" si="8"/>
        <v xml:space="preserve"> </v>
      </c>
      <c r="J322" s="11"/>
    </row>
    <row r="323" spans="1:10" ht="13.5" x14ac:dyDescent="0.25">
      <c r="A323" s="11"/>
      <c r="B323" s="11"/>
      <c r="C323" s="11"/>
      <c r="D323" s="11"/>
      <c r="E323" s="22"/>
      <c r="F323" s="817" t="str">
        <f t="shared" si="9"/>
        <v xml:space="preserve"> </v>
      </c>
      <c r="G323" s="142" t="str">
        <f t="shared" si="8"/>
        <v xml:space="preserve"> </v>
      </c>
      <c r="J323" s="11"/>
    </row>
    <row r="324" spans="1:10" ht="13.5" x14ac:dyDescent="0.25">
      <c r="A324" s="11"/>
      <c r="B324" s="11"/>
      <c r="C324" s="11"/>
      <c r="D324" s="11"/>
      <c r="E324" s="22"/>
      <c r="F324" s="817" t="str">
        <f t="shared" si="9"/>
        <v xml:space="preserve"> </v>
      </c>
      <c r="G324" s="142" t="str">
        <f t="shared" si="8"/>
        <v xml:space="preserve"> </v>
      </c>
      <c r="J324" s="11"/>
    </row>
    <row r="325" spans="1:10" ht="13.5" x14ac:dyDescent="0.25">
      <c r="A325" s="11"/>
      <c r="B325" s="11"/>
      <c r="C325" s="11"/>
      <c r="D325" s="11"/>
      <c r="E325" s="22"/>
      <c r="F325" s="817" t="str">
        <f t="shared" si="9"/>
        <v xml:space="preserve"> </v>
      </c>
      <c r="G325" s="142" t="str">
        <f t="shared" si="8"/>
        <v xml:space="preserve"> </v>
      </c>
      <c r="J325" s="11"/>
    </row>
    <row r="326" spans="1:10" ht="13.5" x14ac:dyDescent="0.25">
      <c r="A326" s="11"/>
      <c r="B326" s="11"/>
      <c r="C326" s="11"/>
      <c r="D326" s="11"/>
      <c r="E326" s="22"/>
      <c r="F326" s="817" t="str">
        <f t="shared" si="9"/>
        <v xml:space="preserve"> </v>
      </c>
      <c r="G326" s="142" t="str">
        <f t="shared" si="8"/>
        <v xml:space="preserve"> </v>
      </c>
      <c r="J326" s="11"/>
    </row>
    <row r="327" spans="1:10" ht="13.5" x14ac:dyDescent="0.25">
      <c r="A327" s="11"/>
      <c r="B327" s="11"/>
      <c r="C327" s="11"/>
      <c r="D327" s="11"/>
      <c r="E327" s="22"/>
      <c r="F327" s="817" t="str">
        <f t="shared" si="9"/>
        <v xml:space="preserve"> </v>
      </c>
      <c r="G327" s="142" t="str">
        <f t="shared" si="8"/>
        <v xml:space="preserve"> </v>
      </c>
      <c r="J327" s="11"/>
    </row>
    <row r="328" spans="1:10" ht="13.5" x14ac:dyDescent="0.25">
      <c r="A328" s="11"/>
      <c r="B328" s="11"/>
      <c r="C328" s="11"/>
      <c r="D328" s="11"/>
      <c r="E328" s="22"/>
      <c r="F328" s="817" t="str">
        <f t="shared" si="9"/>
        <v xml:space="preserve"> </v>
      </c>
      <c r="G328" s="142" t="str">
        <f t="shared" si="8"/>
        <v xml:space="preserve"> </v>
      </c>
      <c r="J328" s="11"/>
    </row>
    <row r="329" spans="1:10" ht="13.5" x14ac:dyDescent="0.25">
      <c r="A329" s="11"/>
      <c r="B329" s="11"/>
      <c r="C329" s="11"/>
      <c r="D329" s="11"/>
      <c r="E329" s="22"/>
      <c r="F329" s="817" t="str">
        <f t="shared" si="9"/>
        <v xml:space="preserve"> </v>
      </c>
      <c r="G329" s="142" t="str">
        <f t="shared" ref="G329:G392" si="10">IFERROR(E329/D329%," ")</f>
        <v xml:space="preserve"> </v>
      </c>
      <c r="J329" s="11"/>
    </row>
    <row r="330" spans="1:10" ht="13.5" x14ac:dyDescent="0.25">
      <c r="A330" s="11"/>
      <c r="B330" s="11"/>
      <c r="C330" s="11"/>
      <c r="D330" s="11"/>
      <c r="E330" s="22"/>
      <c r="F330" s="817" t="str">
        <f t="shared" si="9"/>
        <v xml:space="preserve"> </v>
      </c>
      <c r="G330" s="142" t="str">
        <f t="shared" si="10"/>
        <v xml:space="preserve"> </v>
      </c>
      <c r="J330" s="11"/>
    </row>
    <row r="331" spans="1:10" ht="13.5" x14ac:dyDescent="0.25">
      <c r="A331" s="11"/>
      <c r="B331" s="11"/>
      <c r="C331" s="11"/>
      <c r="D331" s="11"/>
      <c r="E331" s="22"/>
      <c r="F331" s="817" t="str">
        <f t="shared" ref="F331:F394" si="11">IF(E331-D331=0," ",E331-D331)</f>
        <v xml:space="preserve"> </v>
      </c>
      <c r="G331" s="142" t="str">
        <f t="shared" si="10"/>
        <v xml:space="preserve"> </v>
      </c>
      <c r="J331" s="11"/>
    </row>
    <row r="332" spans="1:10" ht="13.5" x14ac:dyDescent="0.25">
      <c r="A332" s="11"/>
      <c r="B332" s="11"/>
      <c r="C332" s="11"/>
      <c r="D332" s="11"/>
      <c r="E332" s="22"/>
      <c r="F332" s="817" t="str">
        <f t="shared" si="11"/>
        <v xml:space="preserve"> </v>
      </c>
      <c r="G332" s="142" t="str">
        <f t="shared" si="10"/>
        <v xml:space="preserve"> </v>
      </c>
      <c r="J332" s="11"/>
    </row>
    <row r="333" spans="1:10" ht="13.5" x14ac:dyDescent="0.25">
      <c r="A333" s="11"/>
      <c r="B333" s="11"/>
      <c r="C333" s="11"/>
      <c r="D333" s="11"/>
      <c r="E333" s="22"/>
      <c r="F333" s="817" t="str">
        <f t="shared" si="11"/>
        <v xml:space="preserve"> </v>
      </c>
      <c r="G333" s="142" t="str">
        <f t="shared" si="10"/>
        <v xml:space="preserve"> </v>
      </c>
      <c r="J333" s="11"/>
    </row>
    <row r="334" spans="1:10" ht="13.5" x14ac:dyDescent="0.25">
      <c r="A334" s="11"/>
      <c r="B334" s="11"/>
      <c r="C334" s="11"/>
      <c r="D334" s="11"/>
      <c r="E334" s="22"/>
      <c r="F334" s="817" t="str">
        <f t="shared" si="11"/>
        <v xml:space="preserve"> </v>
      </c>
      <c r="G334" s="142" t="str">
        <f t="shared" si="10"/>
        <v xml:space="preserve"> </v>
      </c>
      <c r="J334" s="11"/>
    </row>
    <row r="335" spans="1:10" ht="13.5" x14ac:dyDescent="0.25">
      <c r="A335" s="11"/>
      <c r="B335" s="11"/>
      <c r="C335" s="11"/>
      <c r="D335" s="11"/>
      <c r="E335" s="22"/>
      <c r="F335" s="817" t="str">
        <f t="shared" si="11"/>
        <v xml:space="preserve"> </v>
      </c>
      <c r="G335" s="142" t="str">
        <f t="shared" si="10"/>
        <v xml:space="preserve"> </v>
      </c>
      <c r="J335" s="11"/>
    </row>
    <row r="336" spans="1:10" ht="13.5" x14ac:dyDescent="0.25">
      <c r="A336" s="11"/>
      <c r="B336" s="11"/>
      <c r="C336" s="11"/>
      <c r="D336" s="11"/>
      <c r="E336" s="22"/>
      <c r="F336" s="817" t="str">
        <f t="shared" si="11"/>
        <v xml:space="preserve"> </v>
      </c>
      <c r="G336" s="142" t="str">
        <f t="shared" si="10"/>
        <v xml:space="preserve"> </v>
      </c>
      <c r="J336" s="11"/>
    </row>
    <row r="337" spans="1:10" ht="13.5" x14ac:dyDescent="0.25">
      <c r="A337" s="11"/>
      <c r="B337" s="11"/>
      <c r="C337" s="11"/>
      <c r="D337" s="11"/>
      <c r="E337" s="22"/>
      <c r="F337" s="817" t="str">
        <f t="shared" si="11"/>
        <v xml:space="preserve"> </v>
      </c>
      <c r="G337" s="142" t="str">
        <f t="shared" si="10"/>
        <v xml:space="preserve"> </v>
      </c>
      <c r="J337" s="11"/>
    </row>
    <row r="338" spans="1:10" ht="13.5" x14ac:dyDescent="0.25">
      <c r="A338" s="11"/>
      <c r="B338" s="11"/>
      <c r="C338" s="11"/>
      <c r="D338" s="11"/>
      <c r="E338" s="22"/>
      <c r="F338" s="817" t="str">
        <f t="shared" si="11"/>
        <v xml:space="preserve"> </v>
      </c>
      <c r="G338" s="142" t="str">
        <f t="shared" si="10"/>
        <v xml:space="preserve"> </v>
      </c>
      <c r="J338" s="11"/>
    </row>
    <row r="339" spans="1:10" ht="13.5" x14ac:dyDescent="0.25">
      <c r="A339" s="11"/>
      <c r="B339" s="11"/>
      <c r="C339" s="11"/>
      <c r="D339" s="11"/>
      <c r="E339" s="22"/>
      <c r="F339" s="817" t="str">
        <f t="shared" si="11"/>
        <v xml:space="preserve"> </v>
      </c>
      <c r="G339" s="142" t="str">
        <f t="shared" si="10"/>
        <v xml:space="preserve"> </v>
      </c>
      <c r="J339" s="11"/>
    </row>
    <row r="340" spans="1:10" ht="13.5" x14ac:dyDescent="0.25">
      <c r="A340" s="11"/>
      <c r="B340" s="11"/>
      <c r="C340" s="11"/>
      <c r="D340" s="11"/>
      <c r="E340" s="22"/>
      <c r="F340" s="817" t="str">
        <f t="shared" si="11"/>
        <v xml:space="preserve"> </v>
      </c>
      <c r="G340" s="142" t="str">
        <f t="shared" si="10"/>
        <v xml:space="preserve"> </v>
      </c>
      <c r="J340" s="11"/>
    </row>
    <row r="341" spans="1:10" ht="13.5" x14ac:dyDescent="0.25">
      <c r="A341" s="11"/>
      <c r="B341" s="11"/>
      <c r="C341" s="11"/>
      <c r="D341" s="11"/>
      <c r="E341" s="22"/>
      <c r="F341" s="817" t="str">
        <f t="shared" si="11"/>
        <v xml:space="preserve"> </v>
      </c>
      <c r="G341" s="142" t="str">
        <f t="shared" si="10"/>
        <v xml:space="preserve"> </v>
      </c>
      <c r="J341" s="11"/>
    </row>
    <row r="342" spans="1:10" ht="13.5" x14ac:dyDescent="0.25">
      <c r="A342" s="11"/>
      <c r="B342" s="11"/>
      <c r="C342" s="11"/>
      <c r="D342" s="11"/>
      <c r="E342" s="22"/>
      <c r="F342" s="817" t="str">
        <f t="shared" si="11"/>
        <v xml:space="preserve"> </v>
      </c>
      <c r="G342" s="142" t="str">
        <f t="shared" si="10"/>
        <v xml:space="preserve"> </v>
      </c>
      <c r="J342" s="11"/>
    </row>
    <row r="343" spans="1:10" ht="13.5" x14ac:dyDescent="0.25">
      <c r="A343" s="11"/>
      <c r="B343" s="11"/>
      <c r="C343" s="11"/>
      <c r="D343" s="11"/>
      <c r="E343" s="22"/>
      <c r="F343" s="817" t="str">
        <f t="shared" si="11"/>
        <v xml:space="preserve"> </v>
      </c>
      <c r="G343" s="142" t="str">
        <f t="shared" si="10"/>
        <v xml:space="preserve"> </v>
      </c>
      <c r="J343" s="11"/>
    </row>
    <row r="344" spans="1:10" ht="13.5" x14ac:dyDescent="0.25">
      <c r="A344" s="11"/>
      <c r="B344" s="11"/>
      <c r="C344" s="11"/>
      <c r="D344" s="11"/>
      <c r="E344" s="22"/>
      <c r="F344" s="817" t="str">
        <f t="shared" si="11"/>
        <v xml:space="preserve"> </v>
      </c>
      <c r="G344" s="142" t="str">
        <f t="shared" si="10"/>
        <v xml:space="preserve"> </v>
      </c>
      <c r="J344" s="11"/>
    </row>
    <row r="345" spans="1:10" ht="13.5" x14ac:dyDescent="0.25">
      <c r="A345" s="11"/>
      <c r="B345" s="11"/>
      <c r="C345" s="11"/>
      <c r="D345" s="11"/>
      <c r="E345" s="22"/>
      <c r="F345" s="817" t="str">
        <f t="shared" si="11"/>
        <v xml:space="preserve"> </v>
      </c>
      <c r="G345" s="142" t="str">
        <f t="shared" si="10"/>
        <v xml:space="preserve"> </v>
      </c>
      <c r="J345" s="11"/>
    </row>
    <row r="346" spans="1:10" ht="13.5" x14ac:dyDescent="0.25">
      <c r="A346" s="11"/>
      <c r="B346" s="11"/>
      <c r="C346" s="11"/>
      <c r="D346" s="11"/>
      <c r="E346" s="22"/>
      <c r="F346" s="817" t="str">
        <f t="shared" si="11"/>
        <v xml:space="preserve"> </v>
      </c>
      <c r="G346" s="142" t="str">
        <f t="shared" si="10"/>
        <v xml:space="preserve"> </v>
      </c>
      <c r="J346" s="11"/>
    </row>
    <row r="347" spans="1:10" ht="13.5" x14ac:dyDescent="0.25">
      <c r="A347" s="11"/>
      <c r="B347" s="11"/>
      <c r="C347" s="11"/>
      <c r="D347" s="11"/>
      <c r="E347" s="22"/>
      <c r="F347" s="817" t="str">
        <f t="shared" si="11"/>
        <v xml:space="preserve"> </v>
      </c>
      <c r="G347" s="142" t="str">
        <f t="shared" si="10"/>
        <v xml:space="preserve"> </v>
      </c>
      <c r="J347" s="11"/>
    </row>
    <row r="348" spans="1:10" ht="13.5" x14ac:dyDescent="0.25">
      <c r="A348" s="11"/>
      <c r="B348" s="11"/>
      <c r="C348" s="11"/>
      <c r="D348" s="11"/>
      <c r="E348" s="22"/>
      <c r="F348" s="817" t="str">
        <f t="shared" si="11"/>
        <v xml:space="preserve"> </v>
      </c>
      <c r="G348" s="142" t="str">
        <f t="shared" si="10"/>
        <v xml:space="preserve"> </v>
      </c>
      <c r="J348" s="11"/>
    </row>
    <row r="349" spans="1:10" ht="13.5" x14ac:dyDescent="0.25">
      <c r="A349" s="11"/>
      <c r="B349" s="11"/>
      <c r="C349" s="11"/>
      <c r="D349" s="11"/>
      <c r="E349" s="22"/>
      <c r="F349" s="817" t="str">
        <f t="shared" si="11"/>
        <v xml:space="preserve"> </v>
      </c>
      <c r="G349" s="142" t="str">
        <f t="shared" si="10"/>
        <v xml:space="preserve"> </v>
      </c>
      <c r="J349" s="11"/>
    </row>
    <row r="350" spans="1:10" ht="13.5" x14ac:dyDescent="0.25">
      <c r="A350" s="11"/>
      <c r="B350" s="11"/>
      <c r="C350" s="11"/>
      <c r="D350" s="11"/>
      <c r="E350" s="22"/>
      <c r="F350" s="817" t="str">
        <f t="shared" si="11"/>
        <v xml:space="preserve"> </v>
      </c>
      <c r="G350" s="142" t="str">
        <f t="shared" si="10"/>
        <v xml:space="preserve"> </v>
      </c>
      <c r="J350" s="11"/>
    </row>
    <row r="351" spans="1:10" ht="13.5" x14ac:dyDescent="0.25">
      <c r="A351" s="11"/>
      <c r="B351" s="11"/>
      <c r="C351" s="11"/>
      <c r="D351" s="11"/>
      <c r="E351" s="22"/>
      <c r="F351" s="817" t="str">
        <f t="shared" si="11"/>
        <v xml:space="preserve"> </v>
      </c>
      <c r="G351" s="142" t="str">
        <f t="shared" si="10"/>
        <v xml:space="preserve"> </v>
      </c>
      <c r="J351" s="11"/>
    </row>
    <row r="352" spans="1:10" ht="13.5" x14ac:dyDescent="0.25">
      <c r="A352" s="11"/>
      <c r="B352" s="11"/>
      <c r="C352" s="11"/>
      <c r="D352" s="11"/>
      <c r="E352" s="22"/>
      <c r="F352" s="817" t="str">
        <f t="shared" si="11"/>
        <v xml:space="preserve"> </v>
      </c>
      <c r="G352" s="142" t="str">
        <f t="shared" si="10"/>
        <v xml:space="preserve"> </v>
      </c>
      <c r="J352" s="11"/>
    </row>
    <row r="353" spans="1:10" ht="13.5" x14ac:dyDescent="0.25">
      <c r="A353" s="11"/>
      <c r="B353" s="11"/>
      <c r="C353" s="11"/>
      <c r="D353" s="11"/>
      <c r="E353" s="22"/>
      <c r="F353" s="817" t="str">
        <f t="shared" si="11"/>
        <v xml:space="preserve"> </v>
      </c>
      <c r="G353" s="142" t="str">
        <f t="shared" si="10"/>
        <v xml:space="preserve"> </v>
      </c>
      <c r="J353" s="11"/>
    </row>
    <row r="354" spans="1:10" ht="13.5" x14ac:dyDescent="0.25">
      <c r="A354" s="11"/>
      <c r="B354" s="11"/>
      <c r="C354" s="11"/>
      <c r="D354" s="11"/>
      <c r="E354" s="22"/>
      <c r="F354" s="817" t="str">
        <f t="shared" si="11"/>
        <v xml:space="preserve"> </v>
      </c>
      <c r="G354" s="142" t="str">
        <f t="shared" si="10"/>
        <v xml:space="preserve"> </v>
      </c>
      <c r="J354" s="11"/>
    </row>
    <row r="355" spans="1:10" ht="13.5" x14ac:dyDescent="0.25">
      <c r="A355" s="11"/>
      <c r="B355" s="11"/>
      <c r="C355" s="11"/>
      <c r="D355" s="11"/>
      <c r="E355" s="22"/>
      <c r="F355" s="817" t="str">
        <f t="shared" si="11"/>
        <v xml:space="preserve"> </v>
      </c>
      <c r="G355" s="142" t="str">
        <f t="shared" si="10"/>
        <v xml:space="preserve"> </v>
      </c>
      <c r="J355" s="11"/>
    </row>
    <row r="356" spans="1:10" ht="13.5" x14ac:dyDescent="0.25">
      <c r="A356" s="11"/>
      <c r="B356" s="11"/>
      <c r="C356" s="11"/>
      <c r="D356" s="11"/>
      <c r="E356" s="22"/>
      <c r="F356" s="817" t="str">
        <f t="shared" si="11"/>
        <v xml:space="preserve"> </v>
      </c>
      <c r="G356" s="142" t="str">
        <f t="shared" si="10"/>
        <v xml:space="preserve"> </v>
      </c>
      <c r="J356" s="11"/>
    </row>
    <row r="357" spans="1:10" ht="13.5" x14ac:dyDescent="0.25">
      <c r="A357" s="11"/>
      <c r="B357" s="11"/>
      <c r="C357" s="11"/>
      <c r="D357" s="11"/>
      <c r="E357" s="22"/>
      <c r="F357" s="817" t="str">
        <f t="shared" si="11"/>
        <v xml:space="preserve"> </v>
      </c>
      <c r="G357" s="142" t="str">
        <f t="shared" si="10"/>
        <v xml:space="preserve"> </v>
      </c>
      <c r="J357" s="11"/>
    </row>
    <row r="358" spans="1:10" ht="13.5" x14ac:dyDescent="0.25">
      <c r="A358" s="11"/>
      <c r="B358" s="11"/>
      <c r="C358" s="11"/>
      <c r="D358" s="11"/>
      <c r="E358" s="22"/>
      <c r="F358" s="817" t="str">
        <f t="shared" si="11"/>
        <v xml:space="preserve"> </v>
      </c>
      <c r="G358" s="142" t="str">
        <f t="shared" si="10"/>
        <v xml:space="preserve"> </v>
      </c>
      <c r="J358" s="11"/>
    </row>
    <row r="359" spans="1:10" ht="13.5" x14ac:dyDescent="0.25">
      <c r="A359" s="11"/>
      <c r="B359" s="11"/>
      <c r="C359" s="11"/>
      <c r="D359" s="11"/>
      <c r="E359" s="22"/>
      <c r="F359" s="817" t="str">
        <f t="shared" si="11"/>
        <v xml:space="preserve"> </v>
      </c>
      <c r="G359" s="142" t="str">
        <f t="shared" si="10"/>
        <v xml:space="preserve"> </v>
      </c>
      <c r="J359" s="11"/>
    </row>
    <row r="360" spans="1:10" ht="13.5" x14ac:dyDescent="0.25">
      <c r="A360" s="11"/>
      <c r="B360" s="11"/>
      <c r="C360" s="11"/>
      <c r="D360" s="11"/>
      <c r="E360" s="22"/>
      <c r="F360" s="817" t="str">
        <f t="shared" si="11"/>
        <v xml:space="preserve"> </v>
      </c>
      <c r="G360" s="142" t="str">
        <f t="shared" si="10"/>
        <v xml:space="preserve"> </v>
      </c>
      <c r="J360" s="11"/>
    </row>
    <row r="361" spans="1:10" ht="13.5" x14ac:dyDescent="0.25">
      <c r="A361" s="11"/>
      <c r="B361" s="11"/>
      <c r="C361" s="11"/>
      <c r="D361" s="11"/>
      <c r="E361" s="22"/>
      <c r="F361" s="817" t="str">
        <f t="shared" si="11"/>
        <v xml:space="preserve"> </v>
      </c>
      <c r="G361" s="142" t="str">
        <f t="shared" si="10"/>
        <v xml:space="preserve"> </v>
      </c>
      <c r="J361" s="11"/>
    </row>
    <row r="362" spans="1:10" ht="13.5" x14ac:dyDescent="0.25">
      <c r="A362" s="11"/>
      <c r="B362" s="11"/>
      <c r="C362" s="11"/>
      <c r="D362" s="11"/>
      <c r="E362" s="22"/>
      <c r="F362" s="817" t="str">
        <f t="shared" si="11"/>
        <v xml:space="preserve"> </v>
      </c>
      <c r="G362" s="142" t="str">
        <f t="shared" si="10"/>
        <v xml:space="preserve"> </v>
      </c>
      <c r="J362" s="11"/>
    </row>
    <row r="363" spans="1:10" ht="13.5" x14ac:dyDescent="0.25">
      <c r="A363" s="11"/>
      <c r="B363" s="11"/>
      <c r="C363" s="11"/>
      <c r="D363" s="11"/>
      <c r="E363" s="22"/>
      <c r="F363" s="817" t="str">
        <f t="shared" si="11"/>
        <v xml:space="preserve"> </v>
      </c>
      <c r="G363" s="142" t="str">
        <f t="shared" si="10"/>
        <v xml:space="preserve"> </v>
      </c>
      <c r="J363" s="11"/>
    </row>
    <row r="364" spans="1:10" ht="13.5" x14ac:dyDescent="0.25">
      <c r="A364" s="11"/>
      <c r="B364" s="11"/>
      <c r="C364" s="11"/>
      <c r="D364" s="11"/>
      <c r="E364" s="22"/>
      <c r="F364" s="817" t="str">
        <f t="shared" si="11"/>
        <v xml:space="preserve"> </v>
      </c>
      <c r="G364" s="142" t="str">
        <f t="shared" si="10"/>
        <v xml:space="preserve"> </v>
      </c>
      <c r="J364" s="11"/>
    </row>
    <row r="365" spans="1:10" ht="13.5" x14ac:dyDescent="0.25">
      <c r="A365" s="11"/>
      <c r="B365" s="11"/>
      <c r="C365" s="11"/>
      <c r="D365" s="11"/>
      <c r="E365" s="22"/>
      <c r="F365" s="817" t="str">
        <f t="shared" si="11"/>
        <v xml:space="preserve"> </v>
      </c>
      <c r="G365" s="142" t="str">
        <f t="shared" si="10"/>
        <v xml:space="preserve"> </v>
      </c>
      <c r="J365" s="11"/>
    </row>
    <row r="366" spans="1:10" ht="13.5" x14ac:dyDescent="0.25">
      <c r="A366" s="11"/>
      <c r="B366" s="11"/>
      <c r="C366" s="11"/>
      <c r="D366" s="11"/>
      <c r="E366" s="22"/>
      <c r="F366" s="817" t="str">
        <f t="shared" si="11"/>
        <v xml:space="preserve"> </v>
      </c>
      <c r="G366" s="142" t="str">
        <f t="shared" si="10"/>
        <v xml:space="preserve"> </v>
      </c>
      <c r="J366" s="11"/>
    </row>
    <row r="367" spans="1:10" ht="13.5" x14ac:dyDescent="0.25">
      <c r="A367" s="11"/>
      <c r="B367" s="11"/>
      <c r="C367" s="11"/>
      <c r="D367" s="11"/>
      <c r="E367" s="22"/>
      <c r="F367" s="817" t="str">
        <f t="shared" si="11"/>
        <v xml:space="preserve"> </v>
      </c>
      <c r="G367" s="142" t="str">
        <f t="shared" si="10"/>
        <v xml:space="preserve"> </v>
      </c>
      <c r="J367" s="11"/>
    </row>
    <row r="368" spans="1:10" ht="13.5" x14ac:dyDescent="0.25">
      <c r="A368" s="11"/>
      <c r="B368" s="11"/>
      <c r="C368" s="11"/>
      <c r="D368" s="11"/>
      <c r="E368" s="22"/>
      <c r="F368" s="817" t="str">
        <f t="shared" si="11"/>
        <v xml:space="preserve"> </v>
      </c>
      <c r="G368" s="142" t="str">
        <f t="shared" si="10"/>
        <v xml:space="preserve"> </v>
      </c>
      <c r="J368" s="11"/>
    </row>
    <row r="369" spans="1:10" ht="13.5" x14ac:dyDescent="0.25">
      <c r="A369" s="11"/>
      <c r="B369" s="11"/>
      <c r="C369" s="11"/>
      <c r="D369" s="11"/>
      <c r="E369" s="22"/>
      <c r="F369" s="817" t="str">
        <f t="shared" si="11"/>
        <v xml:space="preserve"> </v>
      </c>
      <c r="G369" s="142" t="str">
        <f t="shared" si="10"/>
        <v xml:space="preserve"> </v>
      </c>
      <c r="J369" s="11"/>
    </row>
    <row r="370" spans="1:10" ht="13.5" x14ac:dyDescent="0.25">
      <c r="A370" s="11"/>
      <c r="B370" s="11"/>
      <c r="C370" s="11"/>
      <c r="D370" s="11"/>
      <c r="E370" s="22"/>
      <c r="F370" s="817" t="str">
        <f t="shared" si="11"/>
        <v xml:space="preserve"> </v>
      </c>
      <c r="G370" s="142" t="str">
        <f t="shared" si="10"/>
        <v xml:space="preserve"> </v>
      </c>
      <c r="J370" s="11"/>
    </row>
    <row r="371" spans="1:10" ht="13.5" x14ac:dyDescent="0.25">
      <c r="A371" s="11"/>
      <c r="B371" s="11"/>
      <c r="C371" s="11"/>
      <c r="D371" s="11"/>
      <c r="E371" s="22"/>
      <c r="F371" s="817" t="str">
        <f t="shared" si="11"/>
        <v xml:space="preserve"> </v>
      </c>
      <c r="G371" s="142" t="str">
        <f t="shared" si="10"/>
        <v xml:space="preserve"> </v>
      </c>
      <c r="J371" s="11"/>
    </row>
    <row r="372" spans="1:10" ht="13.5" x14ac:dyDescent="0.25">
      <c r="A372" s="11"/>
      <c r="B372" s="11"/>
      <c r="C372" s="11"/>
      <c r="D372" s="11"/>
      <c r="E372" s="22"/>
      <c r="F372" s="817" t="str">
        <f t="shared" si="11"/>
        <v xml:space="preserve"> </v>
      </c>
      <c r="G372" s="142" t="str">
        <f t="shared" si="10"/>
        <v xml:space="preserve"> </v>
      </c>
      <c r="J372" s="11"/>
    </row>
    <row r="373" spans="1:10" ht="13.5" x14ac:dyDescent="0.25">
      <c r="A373" s="11"/>
      <c r="B373" s="11"/>
      <c r="C373" s="11"/>
      <c r="D373" s="11"/>
      <c r="E373" s="22"/>
      <c r="F373" s="817" t="str">
        <f t="shared" si="11"/>
        <v xml:space="preserve"> </v>
      </c>
      <c r="G373" s="142" t="str">
        <f t="shared" si="10"/>
        <v xml:space="preserve"> </v>
      </c>
      <c r="J373" s="11"/>
    </row>
    <row r="374" spans="1:10" ht="13.5" x14ac:dyDescent="0.25">
      <c r="A374" s="11"/>
      <c r="B374" s="11"/>
      <c r="C374" s="11"/>
      <c r="D374" s="11"/>
      <c r="E374" s="22"/>
      <c r="F374" s="817" t="str">
        <f t="shared" si="11"/>
        <v xml:space="preserve"> </v>
      </c>
      <c r="G374" s="142" t="str">
        <f t="shared" si="10"/>
        <v xml:space="preserve"> </v>
      </c>
      <c r="J374" s="11"/>
    </row>
    <row r="375" spans="1:10" ht="13.5" x14ac:dyDescent="0.25">
      <c r="A375" s="11"/>
      <c r="B375" s="11"/>
      <c r="C375" s="11"/>
      <c r="D375" s="11"/>
      <c r="E375" s="22"/>
      <c r="F375" s="817" t="str">
        <f t="shared" si="11"/>
        <v xml:space="preserve"> </v>
      </c>
      <c r="G375" s="142" t="str">
        <f t="shared" si="10"/>
        <v xml:space="preserve"> </v>
      </c>
      <c r="J375" s="11"/>
    </row>
    <row r="376" spans="1:10" ht="13.5" x14ac:dyDescent="0.25">
      <c r="A376" s="11"/>
      <c r="B376" s="11"/>
      <c r="C376" s="11"/>
      <c r="D376" s="11"/>
      <c r="E376" s="22"/>
      <c r="F376" s="817" t="str">
        <f t="shared" si="11"/>
        <v xml:space="preserve"> </v>
      </c>
      <c r="G376" s="142" t="str">
        <f t="shared" si="10"/>
        <v xml:space="preserve"> </v>
      </c>
      <c r="J376" s="11"/>
    </row>
    <row r="377" spans="1:10" ht="13.5" x14ac:dyDescent="0.25">
      <c r="A377" s="11"/>
      <c r="B377" s="11"/>
      <c r="C377" s="11"/>
      <c r="D377" s="11"/>
      <c r="E377" s="22"/>
      <c r="F377" s="817" t="str">
        <f t="shared" si="11"/>
        <v xml:space="preserve"> </v>
      </c>
      <c r="G377" s="142" t="str">
        <f t="shared" si="10"/>
        <v xml:space="preserve"> </v>
      </c>
      <c r="J377" s="11"/>
    </row>
    <row r="378" spans="1:10" ht="13.5" x14ac:dyDescent="0.25">
      <c r="A378" s="11"/>
      <c r="B378" s="11"/>
      <c r="C378" s="11"/>
      <c r="D378" s="11"/>
      <c r="E378" s="22"/>
      <c r="F378" s="817" t="str">
        <f t="shared" si="11"/>
        <v xml:space="preserve"> </v>
      </c>
      <c r="G378" s="142" t="str">
        <f t="shared" si="10"/>
        <v xml:space="preserve"> </v>
      </c>
      <c r="J378" s="11"/>
    </row>
    <row r="379" spans="1:10" ht="13.5" x14ac:dyDescent="0.25">
      <c r="A379" s="11"/>
      <c r="B379" s="11"/>
      <c r="C379" s="11"/>
      <c r="D379" s="11"/>
      <c r="E379" s="22"/>
      <c r="F379" s="817" t="str">
        <f t="shared" si="11"/>
        <v xml:space="preserve"> </v>
      </c>
      <c r="G379" s="142" t="str">
        <f t="shared" si="10"/>
        <v xml:space="preserve"> </v>
      </c>
      <c r="J379" s="11"/>
    </row>
    <row r="380" spans="1:10" ht="13.5" x14ac:dyDescent="0.25">
      <c r="A380" s="11"/>
      <c r="B380" s="11"/>
      <c r="C380" s="11"/>
      <c r="D380" s="11"/>
      <c r="E380" s="22"/>
      <c r="F380" s="817" t="str">
        <f t="shared" si="11"/>
        <v xml:space="preserve"> </v>
      </c>
      <c r="G380" s="142" t="str">
        <f t="shared" si="10"/>
        <v xml:space="preserve"> </v>
      </c>
      <c r="J380" s="11"/>
    </row>
    <row r="381" spans="1:10" ht="13.5" x14ac:dyDescent="0.25">
      <c r="A381" s="11"/>
      <c r="B381" s="11"/>
      <c r="C381" s="11"/>
      <c r="D381" s="11"/>
      <c r="E381" s="22"/>
      <c r="F381" s="817" t="str">
        <f t="shared" si="11"/>
        <v xml:space="preserve"> </v>
      </c>
      <c r="G381" s="142" t="str">
        <f t="shared" si="10"/>
        <v xml:space="preserve"> </v>
      </c>
      <c r="J381" s="11"/>
    </row>
    <row r="382" spans="1:10" ht="13.5" x14ac:dyDescent="0.25">
      <c r="A382" s="11"/>
      <c r="B382" s="11"/>
      <c r="C382" s="11"/>
      <c r="D382" s="11"/>
      <c r="E382" s="22"/>
      <c r="F382" s="817" t="str">
        <f t="shared" si="11"/>
        <v xml:space="preserve"> </v>
      </c>
      <c r="G382" s="142" t="str">
        <f t="shared" si="10"/>
        <v xml:space="preserve"> </v>
      </c>
      <c r="J382" s="11"/>
    </row>
    <row r="383" spans="1:10" ht="13.5" x14ac:dyDescent="0.25">
      <c r="A383" s="11"/>
      <c r="B383" s="11"/>
      <c r="C383" s="11"/>
      <c r="D383" s="11"/>
      <c r="E383" s="22"/>
      <c r="F383" s="817" t="str">
        <f t="shared" si="11"/>
        <v xml:space="preserve"> </v>
      </c>
      <c r="G383" s="142" t="str">
        <f t="shared" si="10"/>
        <v xml:space="preserve"> </v>
      </c>
      <c r="J383" s="11"/>
    </row>
    <row r="384" spans="1:10" ht="13.5" x14ac:dyDescent="0.25">
      <c r="A384" s="11"/>
      <c r="B384" s="11"/>
      <c r="C384" s="11"/>
      <c r="D384" s="11"/>
      <c r="E384" s="22"/>
      <c r="F384" s="817" t="str">
        <f t="shared" si="11"/>
        <v xml:space="preserve"> </v>
      </c>
      <c r="G384" s="142" t="str">
        <f t="shared" si="10"/>
        <v xml:space="preserve"> </v>
      </c>
      <c r="J384" s="11"/>
    </row>
    <row r="385" spans="1:10" ht="13.5" x14ac:dyDescent="0.25">
      <c r="A385" s="11"/>
      <c r="B385" s="11"/>
      <c r="C385" s="11"/>
      <c r="D385" s="11"/>
      <c r="E385" s="22"/>
      <c r="F385" s="817" t="str">
        <f t="shared" si="11"/>
        <v xml:space="preserve"> </v>
      </c>
      <c r="G385" s="142" t="str">
        <f t="shared" si="10"/>
        <v xml:space="preserve"> </v>
      </c>
      <c r="J385" s="11"/>
    </row>
    <row r="386" spans="1:10" ht="13.5" x14ac:dyDescent="0.25">
      <c r="A386" s="11"/>
      <c r="B386" s="11"/>
      <c r="C386" s="11"/>
      <c r="D386" s="11"/>
      <c r="E386" s="22"/>
      <c r="F386" s="817" t="str">
        <f t="shared" si="11"/>
        <v xml:space="preserve"> </v>
      </c>
      <c r="G386" s="142" t="str">
        <f t="shared" si="10"/>
        <v xml:space="preserve"> </v>
      </c>
      <c r="J386" s="11"/>
    </row>
    <row r="387" spans="1:10" ht="13.5" x14ac:dyDescent="0.25">
      <c r="A387" s="11"/>
      <c r="B387" s="11"/>
      <c r="C387" s="11"/>
      <c r="D387" s="11"/>
      <c r="E387" s="22"/>
      <c r="F387" s="817" t="str">
        <f t="shared" si="11"/>
        <v xml:space="preserve"> </v>
      </c>
      <c r="G387" s="142" t="str">
        <f t="shared" si="10"/>
        <v xml:space="preserve"> </v>
      </c>
      <c r="J387" s="11"/>
    </row>
    <row r="388" spans="1:10" ht="13.5" x14ac:dyDescent="0.25">
      <c r="A388" s="11"/>
      <c r="B388" s="11"/>
      <c r="C388" s="11"/>
      <c r="D388" s="11"/>
      <c r="E388" s="22"/>
      <c r="F388" s="817" t="str">
        <f t="shared" si="11"/>
        <v xml:space="preserve"> </v>
      </c>
      <c r="G388" s="142" t="str">
        <f t="shared" si="10"/>
        <v xml:space="preserve"> </v>
      </c>
      <c r="J388" s="11"/>
    </row>
    <row r="389" spans="1:10" ht="13.5" x14ac:dyDescent="0.25">
      <c r="A389" s="11"/>
      <c r="B389" s="11"/>
      <c r="C389" s="11"/>
      <c r="D389" s="11"/>
      <c r="E389" s="22"/>
      <c r="F389" s="817" t="str">
        <f t="shared" si="11"/>
        <v xml:space="preserve"> </v>
      </c>
      <c r="G389" s="142" t="str">
        <f t="shared" si="10"/>
        <v xml:space="preserve"> </v>
      </c>
      <c r="J389" s="11"/>
    </row>
    <row r="390" spans="1:10" ht="13.5" x14ac:dyDescent="0.25">
      <c r="A390" s="11"/>
      <c r="B390" s="11"/>
      <c r="C390" s="11"/>
      <c r="D390" s="11"/>
      <c r="E390" s="22"/>
      <c r="F390" s="817" t="str">
        <f t="shared" si="11"/>
        <v xml:space="preserve"> </v>
      </c>
      <c r="G390" s="142" t="str">
        <f t="shared" si="10"/>
        <v xml:space="preserve"> </v>
      </c>
      <c r="J390" s="11"/>
    </row>
    <row r="391" spans="1:10" ht="13.5" x14ac:dyDescent="0.25">
      <c r="A391" s="11"/>
      <c r="B391" s="11"/>
      <c r="C391" s="11"/>
      <c r="D391" s="11"/>
      <c r="E391" s="22"/>
      <c r="F391" s="817" t="str">
        <f t="shared" si="11"/>
        <v xml:space="preserve"> </v>
      </c>
      <c r="G391" s="142" t="str">
        <f t="shared" si="10"/>
        <v xml:space="preserve"> </v>
      </c>
      <c r="J391" s="11"/>
    </row>
    <row r="392" spans="1:10" ht="13.5" x14ac:dyDescent="0.25">
      <c r="A392" s="11"/>
      <c r="B392" s="11"/>
      <c r="C392" s="11"/>
      <c r="D392" s="11"/>
      <c r="E392" s="22"/>
      <c r="F392" s="817" t="str">
        <f t="shared" si="11"/>
        <v xml:space="preserve"> </v>
      </c>
      <c r="G392" s="142" t="str">
        <f t="shared" si="10"/>
        <v xml:space="preserve"> </v>
      </c>
      <c r="J392" s="11"/>
    </row>
    <row r="393" spans="1:10" ht="13.5" x14ac:dyDescent="0.25">
      <c r="A393" s="11"/>
      <c r="B393" s="11"/>
      <c r="C393" s="11"/>
      <c r="D393" s="11"/>
      <c r="E393" s="22"/>
      <c r="F393" s="817" t="str">
        <f t="shared" si="11"/>
        <v xml:space="preserve"> </v>
      </c>
      <c r="G393" s="142" t="str">
        <f t="shared" ref="G393:G400" si="12">IFERROR(E393/D393%," ")</f>
        <v xml:space="preserve"> </v>
      </c>
      <c r="J393" s="11"/>
    </row>
    <row r="394" spans="1:10" ht="13.5" x14ac:dyDescent="0.25">
      <c r="A394" s="11"/>
      <c r="B394" s="11"/>
      <c r="C394" s="11"/>
      <c r="D394" s="11"/>
      <c r="E394" s="22"/>
      <c r="F394" s="817" t="str">
        <f t="shared" si="11"/>
        <v xml:space="preserve"> </v>
      </c>
      <c r="G394" s="142" t="str">
        <f t="shared" si="12"/>
        <v xml:space="preserve"> </v>
      </c>
      <c r="J394" s="11"/>
    </row>
    <row r="395" spans="1:10" ht="13.5" x14ac:dyDescent="0.25">
      <c r="A395" s="11"/>
      <c r="B395" s="11"/>
      <c r="C395" s="11"/>
      <c r="D395" s="11"/>
      <c r="E395" s="22"/>
      <c r="F395" s="817" t="str">
        <f t="shared" ref="F395:F400" si="13">IF(E395-D395=0," ",E395-D395)</f>
        <v xml:space="preserve"> </v>
      </c>
      <c r="G395" s="142" t="str">
        <f t="shared" si="12"/>
        <v xml:space="preserve"> </v>
      </c>
      <c r="J395" s="11"/>
    </row>
    <row r="396" spans="1:10" ht="13.5" x14ac:dyDescent="0.25">
      <c r="A396" s="11"/>
      <c r="B396" s="11"/>
      <c r="C396" s="11"/>
      <c r="D396" s="11"/>
      <c r="E396" s="22"/>
      <c r="F396" s="817" t="str">
        <f t="shared" si="13"/>
        <v xml:space="preserve"> </v>
      </c>
      <c r="G396" s="142" t="str">
        <f t="shared" si="12"/>
        <v xml:space="preserve"> </v>
      </c>
      <c r="J396" s="11"/>
    </row>
    <row r="397" spans="1:10" ht="13.5" x14ac:dyDescent="0.25">
      <c r="A397" s="11"/>
      <c r="B397" s="11"/>
      <c r="C397" s="11"/>
      <c r="D397" s="11"/>
      <c r="E397" s="22"/>
      <c r="F397" s="817" t="str">
        <f t="shared" si="13"/>
        <v xml:space="preserve"> </v>
      </c>
      <c r="G397" s="142" t="str">
        <f t="shared" si="12"/>
        <v xml:space="preserve"> </v>
      </c>
      <c r="J397" s="11"/>
    </row>
    <row r="398" spans="1:10" ht="13.5" x14ac:dyDescent="0.25">
      <c r="A398" s="11"/>
      <c r="B398" s="11"/>
      <c r="C398" s="11"/>
      <c r="D398" s="11"/>
      <c r="E398" s="22"/>
      <c r="F398" s="817" t="str">
        <f t="shared" si="13"/>
        <v xml:space="preserve"> </v>
      </c>
      <c r="G398" s="142" t="str">
        <f t="shared" si="12"/>
        <v xml:space="preserve"> </v>
      </c>
      <c r="J398" s="11"/>
    </row>
    <row r="399" spans="1:10" ht="13.5" x14ac:dyDescent="0.25">
      <c r="A399" s="11"/>
      <c r="B399" s="11"/>
      <c r="C399" s="11"/>
      <c r="D399" s="11"/>
      <c r="E399" s="22"/>
      <c r="F399" s="817" t="str">
        <f t="shared" si="13"/>
        <v xml:space="preserve"> </v>
      </c>
      <c r="G399" s="142" t="str">
        <f t="shared" si="12"/>
        <v xml:space="preserve"> </v>
      </c>
      <c r="J399" s="11"/>
    </row>
    <row r="400" spans="1:10" ht="13.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xr:uid="{00000000-0004-0000-2E00-000000000000}"/>
  </hyperlinks>
  <pageMargins left="0.70866141732283472" right="0.70866141732283472" top="0.70866141732283472" bottom="0.70866141732283472" header="0.51181102362204722" footer="0.31496062992125984"/>
  <pageSetup paperSize="9" orientation="portrait" r:id="rId1"/>
  <headerFooter alignWithMargins="0">
    <oddFooter>&amp;L&amp;"Arial Narrow,Normál"&amp;8&amp;F/KM-E-03&amp;C&amp;8 &amp;"Arial Narrow,Normál"&amp;P/&amp;N&amp;R&amp;"Arial Narrow,Normál"&amp;8DigitAudit/AuditDok</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Munka46">
    <pageSetUpPr fitToPage="1"/>
  </sheetPr>
  <dimension ref="A1:M25"/>
  <sheetViews>
    <sheetView showGridLines="0" workbookViewId="0"/>
  </sheetViews>
  <sheetFormatPr defaultRowHeight="12.75" x14ac:dyDescent="0.2"/>
  <cols>
    <col min="1" max="1" width="9" style="210"/>
    <col min="2" max="2" width="40.375" style="210" customWidth="1"/>
    <col min="3" max="6" width="10.625" style="210" customWidth="1"/>
    <col min="7" max="7" width="13.125" style="210" customWidth="1"/>
    <col min="8" max="16384" width="9" style="210"/>
  </cols>
  <sheetData>
    <row r="1" spans="1:13" ht="16.5" x14ac:dyDescent="0.3">
      <c r="A1" s="208" t="s">
        <v>132</v>
      </c>
      <c r="B1" s="209"/>
      <c r="C1" s="209"/>
      <c r="D1" s="209"/>
      <c r="E1" s="209"/>
      <c r="F1" s="209"/>
    </row>
    <row r="2" spans="1:13" ht="16.5" x14ac:dyDescent="0.3">
      <c r="A2" s="214"/>
      <c r="B2" s="214"/>
      <c r="C2" s="214"/>
      <c r="D2" s="803" t="str">
        <f>H15</f>
        <v>Ide írja az egyeztetés / vizsgálat szöveges értékelését</v>
      </c>
      <c r="E2" s="803" t="str">
        <f>H17</f>
        <v>Ide írja a következtetés szövegét</v>
      </c>
      <c r="F2" s="214"/>
      <c r="G2" s="48" t="s">
        <v>32</v>
      </c>
    </row>
    <row r="3" spans="1:13" ht="16.5" x14ac:dyDescent="0.3">
      <c r="A3" s="208" t="s">
        <v>434</v>
      </c>
      <c r="B3" s="212"/>
      <c r="C3" s="212"/>
      <c r="D3" s="212"/>
      <c r="E3" s="214"/>
      <c r="F3" s="214"/>
      <c r="G3" s="730" t="s">
        <v>34</v>
      </c>
      <c r="H3" s="122" t="s">
        <v>34</v>
      </c>
    </row>
    <row r="4" spans="1:13" ht="15.75" x14ac:dyDescent="0.25">
      <c r="A4" s="50" t="str">
        <f>"Ügyfél:   "&amp;Alapa!$C$17</f>
        <v xml:space="preserve">Ügyfél:   </v>
      </c>
      <c r="B4" s="216"/>
      <c r="C4" s="216"/>
      <c r="D4" s="50" t="s">
        <v>264</v>
      </c>
      <c r="E4" s="772">
        <f>Alapa!$C$15</f>
        <v>0</v>
      </c>
      <c r="F4" s="217"/>
      <c r="G4" s="76" t="s">
        <v>130</v>
      </c>
      <c r="H4" s="545" t="s">
        <v>241</v>
      </c>
    </row>
    <row r="5" spans="1:13" ht="15.75" x14ac:dyDescent="0.25">
      <c r="A5" s="50" t="str">
        <f>"Fordulónap: "&amp;Alapa!$C$12</f>
        <v xml:space="preserve">Fordulónap: </v>
      </c>
      <c r="B5" s="218"/>
      <c r="C5" s="218"/>
      <c r="D5" s="50" t="s">
        <v>265</v>
      </c>
      <c r="E5" s="554" t="str">
        <f>IFERROR(VLOOKUP(H7,Alapa!$K$2:$M$11,3),"")</f>
        <v/>
      </c>
      <c r="F5" s="217"/>
      <c r="G5" s="76" t="s">
        <v>131</v>
      </c>
      <c r="H5" s="545" t="s">
        <v>78</v>
      </c>
    </row>
    <row r="6" spans="1:13" ht="16.5" thickBot="1" x14ac:dyDescent="0.3">
      <c r="A6" s="47"/>
      <c r="B6" s="47"/>
      <c r="C6" s="47"/>
      <c r="D6" s="219" t="s">
        <v>267</v>
      </c>
      <c r="E6" s="124" t="str">
        <f>IF(Alapa!$M$2=0," ",Alapa!$M$2)</f>
        <v xml:space="preserve"> </v>
      </c>
      <c r="F6" s="220"/>
      <c r="G6" s="76" t="s">
        <v>132</v>
      </c>
      <c r="H6" s="545" t="s">
        <v>426</v>
      </c>
    </row>
    <row r="7" spans="1:13" ht="17.25" thickBot="1" x14ac:dyDescent="0.35">
      <c r="A7" s="221" t="s">
        <v>0</v>
      </c>
      <c r="B7" s="221"/>
      <c r="C7" s="221"/>
      <c r="D7" s="213"/>
      <c r="E7" s="213"/>
      <c r="F7" s="213"/>
      <c r="G7" s="555" t="s">
        <v>2</v>
      </c>
      <c r="H7" s="673">
        <v>2</v>
      </c>
    </row>
    <row r="8" spans="1:13" ht="13.5" thickBot="1" x14ac:dyDescent="0.25">
      <c r="A8" s="213"/>
      <c r="B8" s="221"/>
      <c r="C8" s="221"/>
      <c r="D8" s="213"/>
      <c r="E8" s="213"/>
      <c r="F8" s="213"/>
    </row>
    <row r="9" spans="1:13" ht="25.5" x14ac:dyDescent="0.2">
      <c r="A9" s="150" t="s">
        <v>217</v>
      </c>
      <c r="B9" s="151" t="s">
        <v>31</v>
      </c>
      <c r="C9" s="151" t="s">
        <v>268</v>
      </c>
      <c r="D9" s="151" t="s">
        <v>269</v>
      </c>
      <c r="E9" s="151" t="s">
        <v>270</v>
      </c>
      <c r="F9" s="152" t="s">
        <v>222</v>
      </c>
    </row>
    <row r="10" spans="1:13" x14ac:dyDescent="0.2">
      <c r="A10" s="153" t="s">
        <v>435</v>
      </c>
      <c r="B10" s="154"/>
      <c r="C10" s="154"/>
      <c r="D10" s="155"/>
      <c r="E10" s="155"/>
      <c r="F10" s="156"/>
    </row>
    <row r="11" spans="1:13" x14ac:dyDescent="0.2">
      <c r="A11" s="157"/>
      <c r="B11" s="159"/>
      <c r="C11" s="159"/>
      <c r="D11" s="160"/>
      <c r="E11" s="160"/>
      <c r="F11" s="161">
        <f>C11+D11-E11</f>
        <v>0</v>
      </c>
    </row>
    <row r="12" spans="1:13" x14ac:dyDescent="0.2">
      <c r="A12" s="157"/>
      <c r="B12" s="159"/>
      <c r="C12" s="159"/>
      <c r="D12" s="160"/>
      <c r="E12" s="160"/>
      <c r="F12" s="161">
        <f>C12+D12-E12</f>
        <v>0</v>
      </c>
    </row>
    <row r="13" spans="1:13" x14ac:dyDescent="0.2">
      <c r="A13" s="157"/>
      <c r="B13" s="159"/>
      <c r="C13" s="159"/>
      <c r="D13" s="160"/>
      <c r="E13" s="160"/>
      <c r="F13" s="161">
        <f>C13+D13-E13</f>
        <v>0</v>
      </c>
    </row>
    <row r="14" spans="1:13" ht="15.75" x14ac:dyDescent="0.25">
      <c r="A14" s="222"/>
      <c r="B14" s="223" t="s">
        <v>224</v>
      </c>
      <c r="C14" s="154"/>
      <c r="D14" s="155"/>
      <c r="E14" s="173"/>
      <c r="F14" s="169">
        <f>SUM(F11:F13)</f>
        <v>0</v>
      </c>
      <c r="H14" s="15" t="s">
        <v>185</v>
      </c>
      <c r="I14" s="36"/>
      <c r="J14" s="36"/>
      <c r="K14" s="36"/>
      <c r="L14" s="36"/>
      <c r="M14" s="12"/>
    </row>
    <row r="15" spans="1:13" ht="16.5" x14ac:dyDescent="0.3">
      <c r="A15" s="153" t="s">
        <v>436</v>
      </c>
      <c r="B15" s="154"/>
      <c r="C15" s="154"/>
      <c r="D15" s="155"/>
      <c r="E15" s="155"/>
      <c r="F15" s="156"/>
      <c r="H15" s="68" t="s">
        <v>186</v>
      </c>
      <c r="I15" s="23"/>
      <c r="J15" s="23"/>
      <c r="K15" s="17"/>
      <c r="L15" s="17"/>
      <c r="M15" s="18"/>
    </row>
    <row r="16" spans="1:13" ht="15.75" x14ac:dyDescent="0.25">
      <c r="A16" s="157"/>
      <c r="B16" s="159"/>
      <c r="C16" s="159"/>
      <c r="D16" s="160"/>
      <c r="E16" s="160"/>
      <c r="F16" s="161">
        <f>C16+D16-E16</f>
        <v>0</v>
      </c>
      <c r="H16" s="16" t="s">
        <v>4</v>
      </c>
      <c r="I16" s="8"/>
      <c r="J16" s="8"/>
      <c r="K16" s="7"/>
      <c r="L16" s="7"/>
      <c r="M16" s="12"/>
    </row>
    <row r="17" spans="1:13" ht="16.5" x14ac:dyDescent="0.3">
      <c r="A17" s="157"/>
      <c r="B17" s="159"/>
      <c r="C17" s="159"/>
      <c r="D17" s="160"/>
      <c r="E17" s="160"/>
      <c r="F17" s="161">
        <f>C17+D17-E17</f>
        <v>0</v>
      </c>
      <c r="H17" s="68" t="s">
        <v>38</v>
      </c>
      <c r="I17" s="23"/>
      <c r="J17" s="23"/>
      <c r="K17" s="17"/>
      <c r="L17" s="17"/>
      <c r="M17" s="18"/>
    </row>
    <row r="18" spans="1:13" ht="15.75" x14ac:dyDescent="0.25">
      <c r="A18" s="157"/>
      <c r="B18" s="159"/>
      <c r="C18" s="159"/>
      <c r="D18" s="160"/>
      <c r="E18" s="160"/>
      <c r="F18" s="161">
        <f>C18+D18-E18</f>
        <v>0</v>
      </c>
      <c r="H18" s="67"/>
      <c r="I18" s="67"/>
      <c r="J18" s="8"/>
      <c r="K18" s="7"/>
      <c r="L18" s="7"/>
      <c r="M18" s="12"/>
    </row>
    <row r="19" spans="1:13" x14ac:dyDescent="0.2">
      <c r="A19" s="222"/>
      <c r="B19" s="223" t="s">
        <v>224</v>
      </c>
      <c r="C19" s="154"/>
      <c r="D19" s="155"/>
      <c r="E19" s="173"/>
      <c r="F19" s="169">
        <f>SUM(F16:F18)</f>
        <v>0</v>
      </c>
    </row>
    <row r="20" spans="1:13" x14ac:dyDescent="0.2">
      <c r="A20" s="153" t="s">
        <v>437</v>
      </c>
      <c r="B20" s="154"/>
      <c r="C20" s="154"/>
      <c r="D20" s="155"/>
      <c r="E20" s="155"/>
      <c r="F20" s="156"/>
    </row>
    <row r="21" spans="1:13" x14ac:dyDescent="0.2">
      <c r="A21" s="157"/>
      <c r="B21" s="159"/>
      <c r="C21" s="159"/>
      <c r="D21" s="160"/>
      <c r="E21" s="160"/>
      <c r="F21" s="161">
        <f>C21+D21-E21</f>
        <v>0</v>
      </c>
    </row>
    <row r="22" spans="1:13" x14ac:dyDescent="0.2">
      <c r="A22" s="157"/>
      <c r="B22" s="159"/>
      <c r="C22" s="159"/>
      <c r="D22" s="160"/>
      <c r="E22" s="160"/>
      <c r="F22" s="161">
        <f>C22+D22-E22</f>
        <v>0</v>
      </c>
    </row>
    <row r="23" spans="1:13" x14ac:dyDescent="0.2">
      <c r="A23" s="157"/>
      <c r="B23" s="159"/>
      <c r="C23" s="159"/>
      <c r="D23" s="160"/>
      <c r="E23" s="160"/>
      <c r="F23" s="161">
        <f>C23+D23-E23</f>
        <v>0</v>
      </c>
    </row>
    <row r="24" spans="1:13" x14ac:dyDescent="0.2">
      <c r="A24" s="222"/>
      <c r="B24" s="223" t="s">
        <v>224</v>
      </c>
      <c r="C24" s="154"/>
      <c r="D24" s="155"/>
      <c r="E24" s="173"/>
      <c r="F24" s="169">
        <f>SUM(F21:F23)</f>
        <v>0</v>
      </c>
    </row>
    <row r="25" spans="1:13" ht="13.5" thickBot="1" x14ac:dyDescent="0.25">
      <c r="A25" s="224" t="s">
        <v>282</v>
      </c>
      <c r="B25" s="225"/>
      <c r="C25" s="225"/>
      <c r="D25" s="226"/>
      <c r="E25" s="227"/>
      <c r="F25" s="179">
        <f xml:space="preserve"> +F24+F19+F14</f>
        <v>0</v>
      </c>
      <c r="G25" s="228"/>
    </row>
  </sheetData>
  <hyperlinks>
    <hyperlink ref="G3" location="Tartalom!A1" display="Tartalom" xr:uid="{00000000-0004-0000-2F00-000000000000}"/>
  </hyperlinks>
  <pageMargins left="0.74803149606299213" right="0.74803149606299213" top="0.98425196850393704" bottom="0.98425196850393704" header="0.51181102362204722" footer="0.51181102362204722"/>
  <pageSetup paperSize="9" scale="86"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Munka47">
    <tabColor rgb="FFFFC000"/>
    <pageSetUpPr fitToPage="1"/>
  </sheetPr>
  <dimension ref="A1:L100"/>
  <sheetViews>
    <sheetView showGridLines="0" zoomScaleNormal="100" workbookViewId="0"/>
  </sheetViews>
  <sheetFormatPr defaultRowHeight="15.75" x14ac:dyDescent="0.25"/>
  <cols>
    <col min="1" max="1" width="4.25" style="197" customWidth="1"/>
    <col min="2" max="2" width="46.125" style="197" customWidth="1"/>
    <col min="3" max="5" width="14" style="197" customWidth="1"/>
    <col min="6" max="6" width="12.875" style="197" customWidth="1"/>
    <col min="7" max="16384" width="9" style="197"/>
  </cols>
  <sheetData>
    <row r="1" spans="1:12" ht="18" customHeight="1" x14ac:dyDescent="0.25">
      <c r="A1" s="79" t="s">
        <v>133</v>
      </c>
      <c r="B1" s="80"/>
      <c r="C1" s="53"/>
      <c r="D1" s="53"/>
      <c r="E1" s="53"/>
      <c r="H1" s="198"/>
    </row>
    <row r="2" spans="1:12" ht="18" customHeight="1" x14ac:dyDescent="0.3">
      <c r="A2" s="83"/>
      <c r="B2" s="745">
        <f>C19</f>
        <v>0</v>
      </c>
      <c r="C2" s="83"/>
      <c r="D2" s="803" t="str">
        <f>G15</f>
        <v>NINCS FK. ADAT</v>
      </c>
      <c r="E2" s="803" t="str">
        <f>G17</f>
        <v>Ide írja a következtetés szövegét</v>
      </c>
      <c r="F2" s="48" t="s">
        <v>32</v>
      </c>
      <c r="H2" s="200"/>
    </row>
    <row r="3" spans="1:12" ht="18" customHeight="1" x14ac:dyDescent="0.25">
      <c r="A3" s="83"/>
      <c r="B3" s="195" t="s">
        <v>151</v>
      </c>
      <c r="C3" s="53"/>
      <c r="D3" s="53"/>
      <c r="E3" s="53"/>
      <c r="F3" s="729" t="s">
        <v>34</v>
      </c>
      <c r="G3" s="122" t="s">
        <v>34</v>
      </c>
      <c r="H3" s="200"/>
    </row>
    <row r="4" spans="1:12" ht="18" customHeight="1" x14ac:dyDescent="0.25">
      <c r="A4" s="83"/>
      <c r="B4" s="53"/>
      <c r="C4" s="53"/>
      <c r="D4" s="53"/>
      <c r="E4" s="53"/>
      <c r="F4" s="76" t="s">
        <v>133</v>
      </c>
      <c r="G4" s="545" t="s">
        <v>241</v>
      </c>
      <c r="H4" s="200"/>
    </row>
    <row r="5" spans="1:12" ht="18" customHeight="1" x14ac:dyDescent="0.25">
      <c r="A5" s="87">
        <f>Alapa!C17</f>
        <v>0</v>
      </c>
      <c r="B5" s="88"/>
      <c r="C5" s="87" t="s">
        <v>1</v>
      </c>
      <c r="D5" s="768">
        <f>Alapa!C15</f>
        <v>0</v>
      </c>
      <c r="E5" s="89"/>
      <c r="F5" s="76" t="s">
        <v>134</v>
      </c>
      <c r="G5" s="545" t="s">
        <v>78</v>
      </c>
      <c r="H5" s="200"/>
    </row>
    <row r="6" spans="1:12" ht="18" customHeight="1" thickBot="1" x14ac:dyDescent="0.3">
      <c r="A6" s="87" t="str">
        <f>"Fordulónap: "&amp;Alapa!C12</f>
        <v xml:space="preserve">Fordulónap: </v>
      </c>
      <c r="B6" s="88"/>
      <c r="C6" s="87" t="s">
        <v>2</v>
      </c>
      <c r="D6" s="554" t="str">
        <f>IFERROR(VLOOKUP(G7,Alapa!$K$2:$M$11,3),"")</f>
        <v/>
      </c>
      <c r="E6" s="89"/>
      <c r="F6" s="76" t="s">
        <v>417</v>
      </c>
      <c r="G6" s="545" t="s">
        <v>385</v>
      </c>
      <c r="H6" s="122"/>
    </row>
    <row r="7" spans="1:12" ht="18" customHeight="1" thickBot="1" x14ac:dyDescent="0.35">
      <c r="A7" s="83"/>
      <c r="B7" s="53"/>
      <c r="C7" s="87" t="s">
        <v>10</v>
      </c>
      <c r="D7" s="124" t="str">
        <f>IF(Alapa!$M$2=0," ",Alapa!$M$2)</f>
        <v xml:space="preserve"> </v>
      </c>
      <c r="E7" s="89"/>
      <c r="F7" s="555" t="s">
        <v>2</v>
      </c>
      <c r="G7" s="673">
        <v>2</v>
      </c>
      <c r="H7" s="122"/>
    </row>
    <row r="8" spans="1:12" ht="18" customHeight="1" x14ac:dyDescent="0.25">
      <c r="A8" s="96"/>
      <c r="B8" s="97"/>
      <c r="C8" s="98"/>
      <c r="D8" s="98"/>
      <c r="E8" s="98"/>
      <c r="H8" s="122"/>
    </row>
    <row r="9" spans="1:12" ht="18" customHeight="1" x14ac:dyDescent="0.25">
      <c r="A9" s="96"/>
      <c r="B9" s="97"/>
      <c r="C9" s="98"/>
      <c r="D9" s="98"/>
      <c r="E9" s="98"/>
      <c r="F9" s="122"/>
      <c r="G9" s="122"/>
      <c r="H9" s="122"/>
    </row>
    <row r="10" spans="1:12" ht="18" customHeight="1" x14ac:dyDescent="0.25">
      <c r="A10" s="99" t="s">
        <v>418</v>
      </c>
      <c r="B10" s="96"/>
      <c r="C10" s="100" t="str">
        <f>IF(D17=0,"NINCS FK. ADAT",IF(C17=0,"NINCS ANALITIKA",IF(C19=0,"EGYEZIK","NEM EGYEZIK !")))</f>
        <v>NINCS FK. ADAT</v>
      </c>
      <c r="D10" s="98"/>
      <c r="E10" s="98"/>
      <c r="F10" s="122"/>
      <c r="G10" s="122"/>
      <c r="H10" s="122"/>
    </row>
    <row r="11" spans="1:12" ht="18" customHeight="1" thickBot="1" x14ac:dyDescent="0.3">
      <c r="A11" s="96"/>
      <c r="B11" s="101"/>
      <c r="C11" s="102" t="s">
        <v>196</v>
      </c>
      <c r="D11" s="102" t="s">
        <v>196</v>
      </c>
      <c r="E11" s="102" t="s">
        <v>197</v>
      </c>
      <c r="F11" s="122"/>
      <c r="G11" s="122"/>
      <c r="H11" s="122"/>
    </row>
    <row r="12" spans="1:12" ht="18" customHeight="1" thickBot="1" x14ac:dyDescent="0.3">
      <c r="A12" s="103"/>
      <c r="B12" s="104" t="s">
        <v>31</v>
      </c>
      <c r="C12" s="105" t="s">
        <v>198</v>
      </c>
      <c r="D12" s="105" t="s">
        <v>199</v>
      </c>
      <c r="E12" s="106" t="s">
        <v>200</v>
      </c>
      <c r="F12" s="122"/>
      <c r="G12" s="122"/>
      <c r="H12" s="122"/>
    </row>
    <row r="13" spans="1:12" ht="18" customHeight="1" x14ac:dyDescent="0.25">
      <c r="A13" s="107">
        <f>COUNT(A$12:$A12)+1</f>
        <v>1</v>
      </c>
      <c r="B13" s="108" t="s">
        <v>419</v>
      </c>
      <c r="C13" s="408"/>
      <c r="D13" s="1126">
        <f>Import_M!H81</f>
        <v>0</v>
      </c>
      <c r="E13" s="1125">
        <f>Import_M!F81</f>
        <v>0</v>
      </c>
      <c r="F13" s="122"/>
      <c r="G13" s="122"/>
      <c r="H13" s="122"/>
    </row>
    <row r="14" spans="1:12" x14ac:dyDescent="0.25">
      <c r="A14" s="107">
        <f>COUNT(A$12:$A13)+1</f>
        <v>2</v>
      </c>
      <c r="B14" s="202" t="s">
        <v>420</v>
      </c>
      <c r="C14" s="407"/>
      <c r="D14" s="1126">
        <f>Import_M!H82</f>
        <v>0</v>
      </c>
      <c r="E14" s="1125">
        <f>Import_M!F82</f>
        <v>0</v>
      </c>
      <c r="G14" s="15" t="s">
        <v>185</v>
      </c>
      <c r="H14" s="36"/>
      <c r="I14" s="36"/>
      <c r="J14" s="36"/>
      <c r="K14" s="36"/>
      <c r="L14" s="12"/>
    </row>
    <row r="15" spans="1:12" ht="16.5" x14ac:dyDescent="0.3">
      <c r="A15" s="107">
        <f>COUNT(A$12:$A14)+1</f>
        <v>3</v>
      </c>
      <c r="B15" s="202" t="s">
        <v>421</v>
      </c>
      <c r="C15" s="407"/>
      <c r="D15" s="1126">
        <f>Import_M!H83</f>
        <v>0</v>
      </c>
      <c r="E15" s="1125">
        <f>Import_M!F83</f>
        <v>0</v>
      </c>
      <c r="G15" s="68" t="str">
        <f>C10</f>
        <v>NINCS FK. ADAT</v>
      </c>
      <c r="H15" s="23"/>
      <c r="I15" s="23"/>
      <c r="J15" s="17"/>
      <c r="K15" s="17"/>
      <c r="L15" s="18"/>
    </row>
    <row r="16" spans="1:12" ht="18" customHeight="1" thickBot="1" x14ac:dyDescent="0.3">
      <c r="A16" s="107">
        <f>COUNT(A$12:$A15)+1</f>
        <v>4</v>
      </c>
      <c r="B16" s="113" t="s">
        <v>422</v>
      </c>
      <c r="C16" s="407"/>
      <c r="D16" s="1126">
        <f>Import_M!H84</f>
        <v>0</v>
      </c>
      <c r="E16" s="1125">
        <f>Import_M!F84</f>
        <v>0</v>
      </c>
      <c r="G16" s="16" t="s">
        <v>4</v>
      </c>
      <c r="H16" s="8"/>
      <c r="I16" s="8"/>
      <c r="J16" s="7"/>
      <c r="K16" s="7"/>
      <c r="L16" s="12"/>
    </row>
    <row r="17" spans="1:12" ht="18" customHeight="1" thickBot="1" x14ac:dyDescent="0.35">
      <c r="A17" s="103"/>
      <c r="B17" s="104" t="s">
        <v>263</v>
      </c>
      <c r="C17" s="115">
        <f>ROUND(SUM(C13:C16),0)</f>
        <v>0</v>
      </c>
      <c r="D17" s="115">
        <f>SUM(D13:D16)</f>
        <v>0</v>
      </c>
      <c r="E17" s="116">
        <f>SUM(E13:E16)</f>
        <v>0</v>
      </c>
      <c r="G17" s="68" t="s">
        <v>38</v>
      </c>
      <c r="H17" s="23"/>
      <c r="I17" s="23"/>
      <c r="J17" s="17"/>
      <c r="K17" s="17"/>
      <c r="L17" s="18"/>
    </row>
    <row r="18" spans="1:12" ht="18" customHeight="1" x14ac:dyDescent="0.25">
      <c r="A18" s="96"/>
      <c r="B18" s="139"/>
      <c r="C18" s="139"/>
      <c r="D18" s="139"/>
      <c r="E18" s="139"/>
      <c r="G18" s="67"/>
      <c r="H18" s="67"/>
      <c r="I18" s="8"/>
      <c r="J18" s="7"/>
      <c r="K18" s="7"/>
      <c r="L18" s="12"/>
    </row>
    <row r="19" spans="1:12" ht="18" customHeight="1" thickBot="1" x14ac:dyDescent="0.3">
      <c r="A19" s="96"/>
      <c r="B19" s="119" t="s">
        <v>208</v>
      </c>
      <c r="C19" s="120">
        <f>C17-D17</f>
        <v>0</v>
      </c>
      <c r="D19" s="96"/>
      <c r="E19" s="139"/>
      <c r="F19" s="122"/>
      <c r="G19" s="122"/>
      <c r="H19" s="122"/>
    </row>
    <row r="20" spans="1:12" ht="18" customHeight="1" x14ac:dyDescent="0.25">
      <c r="A20" s="96"/>
      <c r="B20" s="139"/>
      <c r="C20" s="139"/>
      <c r="D20" s="139"/>
      <c r="E20" s="139"/>
      <c r="F20" s="122"/>
      <c r="G20" s="122"/>
      <c r="H20" s="122"/>
    </row>
    <row r="21" spans="1:12" ht="18" customHeight="1" x14ac:dyDescent="0.25">
      <c r="A21" s="96"/>
      <c r="B21" s="99"/>
      <c r="C21" s="139"/>
      <c r="D21" s="139"/>
      <c r="E21" s="139"/>
      <c r="F21" s="122"/>
      <c r="G21" s="122"/>
      <c r="H21" s="122"/>
    </row>
    <row r="22" spans="1:12" ht="18" customHeight="1" x14ac:dyDescent="0.3">
      <c r="A22" s="121" t="s">
        <v>209</v>
      </c>
      <c r="B22" s="96"/>
      <c r="C22" s="139"/>
      <c r="D22" s="139"/>
      <c r="E22" s="139"/>
      <c r="F22" s="122"/>
      <c r="G22" s="122"/>
      <c r="H22" s="122"/>
    </row>
    <row r="23" spans="1:12" ht="18" customHeight="1" x14ac:dyDescent="0.25">
      <c r="A23" s="203" t="s">
        <v>9</v>
      </c>
      <c r="B23" s="96"/>
      <c r="C23" s="139"/>
      <c r="D23" s="139"/>
      <c r="E23" s="139"/>
      <c r="F23" s="122"/>
      <c r="G23" s="122"/>
    </row>
    <row r="24" spans="1:12" ht="18" customHeight="1" x14ac:dyDescent="0.25">
      <c r="A24" s="203" t="s">
        <v>423</v>
      </c>
      <c r="B24" s="96"/>
      <c r="C24" s="139"/>
      <c r="D24" s="139"/>
      <c r="E24" s="139"/>
      <c r="F24" s="122"/>
      <c r="G24" s="122"/>
    </row>
    <row r="25" spans="1:12" ht="18" customHeight="1" x14ac:dyDescent="0.25">
      <c r="A25" s="96"/>
      <c r="B25" s="139"/>
      <c r="C25" s="139"/>
      <c r="D25" s="139"/>
      <c r="E25" s="139"/>
      <c r="F25" s="122"/>
      <c r="G25" s="122"/>
    </row>
    <row r="26" spans="1:12" ht="18" customHeight="1" x14ac:dyDescent="0.25">
      <c r="A26" s="96"/>
      <c r="B26" s="139"/>
      <c r="C26" s="139"/>
      <c r="D26" s="139"/>
      <c r="E26" s="139"/>
      <c r="F26" s="122"/>
      <c r="G26" s="122"/>
    </row>
    <row r="27" spans="1:12" ht="18" customHeight="1" x14ac:dyDescent="0.25">
      <c r="A27" s="96"/>
      <c r="B27" s="139"/>
      <c r="C27" s="139"/>
      <c r="D27" s="139"/>
      <c r="E27" s="139"/>
      <c r="F27" s="122"/>
      <c r="G27" s="122"/>
      <c r="H27" s="122"/>
    </row>
    <row r="28" spans="1:12" ht="18" customHeight="1" x14ac:dyDescent="0.25">
      <c r="A28" s="96"/>
      <c r="B28" s="139"/>
      <c r="C28" s="139"/>
      <c r="D28" s="139"/>
      <c r="E28" s="139"/>
      <c r="F28" s="122"/>
      <c r="G28" s="122"/>
      <c r="H28" s="122"/>
    </row>
    <row r="29" spans="1:12" ht="18" customHeight="1" x14ac:dyDescent="0.25">
      <c r="A29" s="96"/>
      <c r="B29" s="139"/>
      <c r="C29" s="139"/>
      <c r="D29" s="139"/>
      <c r="E29" s="139"/>
      <c r="F29" s="122"/>
      <c r="G29" s="122"/>
      <c r="H29" s="122"/>
    </row>
    <row r="30" spans="1:12" ht="18" customHeight="1" x14ac:dyDescent="0.25">
      <c r="A30" s="96"/>
      <c r="B30" s="139"/>
      <c r="C30" s="139"/>
      <c r="D30" s="139"/>
      <c r="E30" s="139"/>
      <c r="F30" s="122"/>
      <c r="G30" s="122"/>
      <c r="H30" s="122"/>
    </row>
    <row r="31" spans="1:12" ht="18" customHeight="1" x14ac:dyDescent="0.25">
      <c r="A31" s="96"/>
      <c r="B31" s="139"/>
      <c r="C31" s="139"/>
      <c r="D31" s="139"/>
      <c r="E31" s="139"/>
      <c r="F31" s="122"/>
      <c r="G31" s="122"/>
      <c r="H31" s="122"/>
    </row>
    <row r="32" spans="1:12" ht="18" customHeight="1" x14ac:dyDescent="0.25">
      <c r="A32" s="96"/>
      <c r="B32" s="139"/>
      <c r="C32" s="139"/>
      <c r="D32" s="139"/>
      <c r="E32" s="139"/>
      <c r="F32" s="122"/>
      <c r="G32" s="122"/>
      <c r="H32" s="122"/>
    </row>
    <row r="33" spans="1:8" ht="18" customHeight="1" x14ac:dyDescent="0.25">
      <c r="A33" s="96"/>
      <c r="B33" s="139"/>
      <c r="C33" s="139"/>
      <c r="D33" s="139"/>
      <c r="E33" s="139"/>
      <c r="F33" s="122"/>
      <c r="G33" s="122"/>
      <c r="H33" s="122"/>
    </row>
    <row r="34" spans="1:8" ht="18" customHeight="1" x14ac:dyDescent="0.25">
      <c r="A34" s="96"/>
      <c r="B34" s="139"/>
      <c r="C34" s="139"/>
      <c r="D34" s="139"/>
      <c r="E34" s="139"/>
      <c r="G34" s="122"/>
      <c r="H34" s="122"/>
    </row>
    <row r="35" spans="1:8" ht="16.5" customHeight="1" x14ac:dyDescent="0.25">
      <c r="B35" s="1174"/>
      <c r="C35" s="1174"/>
      <c r="D35" s="1174"/>
      <c r="E35" s="1174"/>
      <c r="H35" s="122"/>
    </row>
    <row r="36" spans="1:8" ht="16.5" customHeight="1" x14ac:dyDescent="0.25"/>
    <row r="37" spans="1:8" ht="16.5" customHeight="1" x14ac:dyDescent="0.25"/>
    <row r="38" spans="1:8" ht="16.5" customHeight="1" x14ac:dyDescent="0.25"/>
    <row r="39" spans="1:8" ht="16.5" customHeight="1" x14ac:dyDescent="0.25"/>
    <row r="40" spans="1:8" ht="16.5" customHeight="1" x14ac:dyDescent="0.25"/>
    <row r="41" spans="1:8" ht="16.5" customHeight="1" x14ac:dyDescent="0.25"/>
    <row r="42" spans="1:8" ht="16.5" customHeight="1" x14ac:dyDescent="0.25"/>
    <row r="43" spans="1:8" ht="16.5" customHeight="1" x14ac:dyDescent="0.25"/>
    <row r="44" spans="1:8" ht="16.5" customHeight="1" x14ac:dyDescent="0.25"/>
    <row r="45" spans="1:8" ht="16.5" customHeight="1" x14ac:dyDescent="0.25"/>
    <row r="46" spans="1:8" ht="16.5" customHeight="1" x14ac:dyDescent="0.25"/>
    <row r="47" spans="1:8" ht="16.5" customHeight="1" x14ac:dyDescent="0.25"/>
    <row r="48" spans="1: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sheetData>
  <mergeCells count="1">
    <mergeCell ref="B35:E35"/>
  </mergeCells>
  <hyperlinks>
    <hyperlink ref="F3" location="Tartalom!A1" display="Tartalom" xr:uid="{00000000-0004-0000-3000-000000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Munka48"/>
  <dimension ref="A1:Q400"/>
  <sheetViews>
    <sheetView showGridLines="0" zoomScaleNormal="100" workbookViewId="0">
      <pane ySplit="9" topLeftCell="A12" activePane="bottomLeft" state="frozen"/>
      <selection pane="bottomLeft"/>
    </sheetView>
  </sheetViews>
  <sheetFormatPr defaultRowHeight="16.5" x14ac:dyDescent="0.3"/>
  <cols>
    <col min="1" max="1" width="6" style="143" customWidth="1"/>
    <col min="2" max="2" width="6.75" style="143" customWidth="1"/>
    <col min="3" max="3" width="30.375" style="143" customWidth="1"/>
    <col min="4" max="5" width="10.75" style="822" customWidth="1"/>
    <col min="6" max="6" width="10.75" style="814" customWidth="1"/>
    <col min="7" max="7" width="9.125" style="139" bestFit="1" customWidth="1"/>
    <col min="8" max="10" width="9" style="143"/>
    <col min="11" max="11" width="12.375" style="92" customWidth="1"/>
    <col min="12" max="16384" width="9" style="92"/>
  </cols>
  <sheetData>
    <row r="1" spans="1:17" s="95" customFormat="1" ht="15.75" x14ac:dyDescent="0.25">
      <c r="A1" s="80" t="s">
        <v>134</v>
      </c>
      <c r="B1" s="47"/>
      <c r="C1" s="99" t="s">
        <v>418</v>
      </c>
      <c r="D1" s="806"/>
      <c r="E1" s="806"/>
      <c r="F1" s="806"/>
      <c r="G1" s="53"/>
      <c r="H1" s="47"/>
      <c r="I1" s="47"/>
      <c r="J1" s="47"/>
    </row>
    <row r="2" spans="1:17" s="95" customFormat="1" x14ac:dyDescent="0.3">
      <c r="A2" s="47"/>
      <c r="B2" s="47"/>
      <c r="C2" s="47"/>
      <c r="D2" s="818" t="str">
        <f>L15</f>
        <v>Ide írja az egyeztetés / vizsgálat szöveges értékelését</v>
      </c>
      <c r="E2" s="818" t="str">
        <f>L17</f>
        <v>Ide írja a következtetés szövegét</v>
      </c>
      <c r="F2" s="815"/>
      <c r="G2" s="816"/>
      <c r="H2" s="47"/>
      <c r="I2" s="47"/>
      <c r="J2" s="47"/>
      <c r="K2" s="48" t="s">
        <v>32</v>
      </c>
    </row>
    <row r="3" spans="1:17" ht="15.75" x14ac:dyDescent="0.25">
      <c r="A3" s="123" t="str">
        <f>"Ügyfél:   "&amp;Alapa!$C$17</f>
        <v xml:space="preserve">Ügyfél:   </v>
      </c>
      <c r="B3" s="124"/>
      <c r="C3" s="124"/>
      <c r="D3" s="809"/>
      <c r="E3" s="819" t="s">
        <v>264</v>
      </c>
      <c r="F3" s="807">
        <f>Alapa!$C$15</f>
        <v>0</v>
      </c>
      <c r="G3" s="126"/>
      <c r="H3" s="130"/>
      <c r="I3" s="130"/>
      <c r="J3" s="131"/>
      <c r="K3" s="729" t="s">
        <v>34</v>
      </c>
      <c r="L3" s="122" t="s">
        <v>34</v>
      </c>
      <c r="M3" s="95"/>
    </row>
    <row r="4" spans="1:17" ht="15.75" x14ac:dyDescent="0.25">
      <c r="A4" s="123" t="str">
        <f>"Fordulónap: "&amp;Alapa!$C$12</f>
        <v xml:space="preserve">Fordulónap: </v>
      </c>
      <c r="B4" s="129"/>
      <c r="C4" s="129"/>
      <c r="D4" s="820"/>
      <c r="E4" s="819" t="s">
        <v>265</v>
      </c>
      <c r="F4" s="808" t="str">
        <f>IFERROR(VLOOKUP(L7,Alapa!$K$2:$M$11,3),"")</f>
        <v/>
      </c>
      <c r="G4" s="130"/>
      <c r="H4" s="130"/>
      <c r="I4" s="130"/>
      <c r="J4" s="131"/>
      <c r="K4" s="76" t="s">
        <v>133</v>
      </c>
      <c r="L4" s="545" t="s">
        <v>241</v>
      </c>
      <c r="M4" s="95"/>
    </row>
    <row r="5" spans="1:17" ht="15.75" x14ac:dyDescent="0.25">
      <c r="A5" s="132"/>
      <c r="B5" s="132"/>
      <c r="C5" s="132"/>
      <c r="D5" s="821"/>
      <c r="E5" s="819" t="s">
        <v>266</v>
      </c>
      <c r="F5" s="809" t="str">
        <f>IF(Alapa!$M$2=0," ",Alapa!$M$2)</f>
        <v xml:space="preserve"> </v>
      </c>
      <c r="G5" s="130"/>
      <c r="H5" s="130"/>
      <c r="I5" s="130"/>
      <c r="J5" s="131"/>
      <c r="K5" s="76" t="s">
        <v>134</v>
      </c>
      <c r="L5" s="545" t="s">
        <v>78</v>
      </c>
    </row>
    <row r="6" spans="1:17" thickBot="1" x14ac:dyDescent="0.3">
      <c r="A6" s="145" t="s">
        <v>211</v>
      </c>
      <c r="B6" s="132"/>
      <c r="C6" s="132"/>
      <c r="D6" s="810"/>
      <c r="E6" s="810"/>
      <c r="F6" s="810"/>
      <c r="G6" s="1058" t="s">
        <v>1234</v>
      </c>
      <c r="H6" s="849">
        <f>Tartalom!$F$112*Alapa!D33</f>
        <v>0</v>
      </c>
      <c r="I6" s="132"/>
      <c r="J6" s="132"/>
      <c r="K6" s="76" t="s">
        <v>417</v>
      </c>
      <c r="L6" s="545" t="s">
        <v>385</v>
      </c>
    </row>
    <row r="7" spans="1:17" ht="17.25" thickBot="1" x14ac:dyDescent="0.35">
      <c r="A7" s="133" t="s">
        <v>212</v>
      </c>
      <c r="B7" s="133"/>
      <c r="C7" s="136"/>
      <c r="D7" s="811">
        <f>Alapa!C10</f>
        <v>0</v>
      </c>
      <c r="E7" s="811">
        <f>Alapa!C11</f>
        <v>0</v>
      </c>
      <c r="F7" s="811" t="s">
        <v>8</v>
      </c>
      <c r="G7" s="58" t="str">
        <f>Alapa!C11&amp;"/"&amp;Alapa!C10</f>
        <v>/</v>
      </c>
      <c r="H7" s="59"/>
      <c r="I7" s="59"/>
      <c r="J7" s="59"/>
      <c r="K7" s="555" t="s">
        <v>2</v>
      </c>
      <c r="L7" s="673">
        <v>2</v>
      </c>
    </row>
    <row r="8" spans="1:17" ht="13.5" x14ac:dyDescent="0.25">
      <c r="A8" s="137"/>
      <c r="B8" s="137" t="s">
        <v>213</v>
      </c>
      <c r="C8" s="137"/>
      <c r="D8" s="812" t="s">
        <v>214</v>
      </c>
      <c r="E8" s="812" t="s">
        <v>214</v>
      </c>
      <c r="F8" s="812" t="s">
        <v>214</v>
      </c>
      <c r="G8" s="60" t="s">
        <v>7</v>
      </c>
      <c r="H8" s="60"/>
      <c r="I8" s="60"/>
      <c r="J8" s="60"/>
    </row>
    <row r="9" spans="1:17" x14ac:dyDescent="0.3">
      <c r="A9" s="141"/>
      <c r="B9" s="141"/>
      <c r="C9" s="141"/>
      <c r="F9" s="817" t="str">
        <f>IF(E9-D9=0," ",E9-D9)</f>
        <v xml:space="preserve"> </v>
      </c>
      <c r="G9" s="142" t="str">
        <f t="shared" ref="G9:G72" si="0">IFERROR(E9/D9%," ")</f>
        <v xml:space="preserve"> </v>
      </c>
    </row>
    <row r="10" spans="1:17" ht="13.5" x14ac:dyDescent="0.25">
      <c r="A10" s="11"/>
      <c r="B10" s="11"/>
      <c r="C10" s="11"/>
      <c r="D10" s="11"/>
      <c r="E10" s="22"/>
      <c r="F10" s="813" t="str">
        <f>IF(E10-D10=0," ",E10-D10)</f>
        <v xml:space="preserve"> </v>
      </c>
      <c r="G10" s="140" t="str">
        <f>IFERROR(E10/D10%," ")</f>
        <v xml:space="preserve"> </v>
      </c>
      <c r="J10" s="11"/>
    </row>
    <row r="11" spans="1:17" ht="13.5" x14ac:dyDescent="0.25">
      <c r="A11" s="11"/>
      <c r="B11" s="11"/>
      <c r="C11" s="11"/>
      <c r="D11" s="11"/>
      <c r="E11" s="22"/>
      <c r="F11" s="813" t="str">
        <f t="shared" ref="F11:F74" si="1">IF(E11-D11=0," ",E11-D11)</f>
        <v xml:space="preserve"> </v>
      </c>
      <c r="G11" s="140" t="str">
        <f t="shared" si="0"/>
        <v xml:space="preserve"> </v>
      </c>
      <c r="J11" s="11"/>
    </row>
    <row r="12" spans="1:17" ht="13.5" x14ac:dyDescent="0.25">
      <c r="A12" s="11"/>
      <c r="B12" s="11"/>
      <c r="C12" s="11"/>
      <c r="D12" s="11"/>
      <c r="E12" s="22"/>
      <c r="F12" s="813" t="str">
        <f t="shared" si="1"/>
        <v xml:space="preserve"> </v>
      </c>
      <c r="G12" s="140" t="str">
        <f t="shared" si="0"/>
        <v xml:space="preserve"> </v>
      </c>
      <c r="J12" s="11"/>
    </row>
    <row r="13" spans="1:17" ht="13.5" x14ac:dyDescent="0.25">
      <c r="A13" s="11"/>
      <c r="B13" s="11"/>
      <c r="C13" s="11"/>
      <c r="D13" s="11"/>
      <c r="E13" s="22"/>
      <c r="F13" s="817" t="str">
        <f t="shared" si="1"/>
        <v xml:space="preserve"> </v>
      </c>
      <c r="G13" s="142" t="str">
        <f t="shared" si="0"/>
        <v xml:space="preserve"> </v>
      </c>
      <c r="J13" s="11"/>
    </row>
    <row r="14" spans="1:17" ht="15.75" x14ac:dyDescent="0.25">
      <c r="A14" s="11"/>
      <c r="B14" s="11"/>
      <c r="C14" s="11"/>
      <c r="D14" s="11"/>
      <c r="E14" s="22"/>
      <c r="F14" s="817" t="str">
        <f t="shared" si="1"/>
        <v xml:space="preserve"> </v>
      </c>
      <c r="G14" s="142" t="str">
        <f t="shared" si="0"/>
        <v xml:space="preserve"> </v>
      </c>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J18" s="11"/>
      <c r="L18" s="67"/>
      <c r="M18" s="67"/>
      <c r="N18" s="8"/>
      <c r="O18" s="7"/>
      <c r="P18" s="7"/>
      <c r="Q18" s="12"/>
    </row>
    <row r="19" spans="1:17" ht="13.5" x14ac:dyDescent="0.25">
      <c r="A19" s="11"/>
      <c r="B19" s="11"/>
      <c r="C19" s="11"/>
      <c r="D19" s="11"/>
      <c r="E19" s="22"/>
      <c r="F19" s="817" t="str">
        <f t="shared" si="1"/>
        <v xml:space="preserve"> </v>
      </c>
      <c r="G19" s="142" t="str">
        <f t="shared" si="0"/>
        <v xml:space="preserve"> </v>
      </c>
      <c r="J19" s="11"/>
    </row>
    <row r="20" spans="1:17" ht="13.5" x14ac:dyDescent="0.25">
      <c r="A20" s="11"/>
      <c r="B20" s="11"/>
      <c r="C20" s="11"/>
      <c r="D20" s="11"/>
      <c r="E20" s="22"/>
      <c r="F20" s="817" t="str">
        <f t="shared" si="1"/>
        <v xml:space="preserve"> </v>
      </c>
      <c r="G20" s="142" t="str">
        <f t="shared" si="0"/>
        <v xml:space="preserve"> </v>
      </c>
      <c r="J20" s="11"/>
    </row>
    <row r="21" spans="1:17" ht="13.5" x14ac:dyDescent="0.25">
      <c r="A21" s="11"/>
      <c r="B21" s="11"/>
      <c r="C21" s="11"/>
      <c r="D21" s="11"/>
      <c r="E21" s="22"/>
      <c r="F21" s="817" t="str">
        <f t="shared" si="1"/>
        <v xml:space="preserve"> </v>
      </c>
      <c r="G21" s="142" t="str">
        <f t="shared" si="0"/>
        <v xml:space="preserve"> </v>
      </c>
      <c r="J21" s="11"/>
    </row>
    <row r="22" spans="1:17" ht="13.5" x14ac:dyDescent="0.25">
      <c r="A22" s="11"/>
      <c r="B22" s="11"/>
      <c r="C22" s="11"/>
      <c r="D22" s="11"/>
      <c r="E22" s="22"/>
      <c r="F22" s="817" t="str">
        <f t="shared" si="1"/>
        <v xml:space="preserve"> </v>
      </c>
      <c r="G22" s="142" t="str">
        <f t="shared" si="0"/>
        <v xml:space="preserve"> </v>
      </c>
      <c r="J22" s="11"/>
    </row>
    <row r="23" spans="1:17" ht="13.5" x14ac:dyDescent="0.25">
      <c r="A23" s="11"/>
      <c r="B23" s="11"/>
      <c r="C23" s="11"/>
      <c r="D23" s="11"/>
      <c r="E23" s="22"/>
      <c r="F23" s="817" t="str">
        <f t="shared" si="1"/>
        <v xml:space="preserve"> </v>
      </c>
      <c r="G23" s="142" t="str">
        <f t="shared" si="0"/>
        <v xml:space="preserve"> </v>
      </c>
      <c r="J23" s="11"/>
    </row>
    <row r="24" spans="1:17" ht="13.5" x14ac:dyDescent="0.25">
      <c r="A24" s="11"/>
      <c r="B24" s="11"/>
      <c r="C24" s="11"/>
      <c r="D24" s="11"/>
      <c r="E24" s="22"/>
      <c r="F24" s="817" t="str">
        <f t="shared" si="1"/>
        <v xml:space="preserve"> </v>
      </c>
      <c r="G24" s="142" t="str">
        <f t="shared" si="0"/>
        <v xml:space="preserve"> </v>
      </c>
      <c r="J24" s="11"/>
    </row>
    <row r="25" spans="1:17" ht="13.5" x14ac:dyDescent="0.25">
      <c r="A25" s="11"/>
      <c r="B25" s="11"/>
      <c r="C25" s="11"/>
      <c r="D25" s="11"/>
      <c r="E25" s="22"/>
      <c r="F25" s="817" t="str">
        <f t="shared" si="1"/>
        <v xml:space="preserve"> </v>
      </c>
      <c r="G25" s="142" t="str">
        <f t="shared" si="0"/>
        <v xml:space="preserve"> </v>
      </c>
      <c r="J25" s="11"/>
    </row>
    <row r="26" spans="1:17" ht="13.5" x14ac:dyDescent="0.25">
      <c r="A26" s="11"/>
      <c r="B26" s="11"/>
      <c r="C26" s="11"/>
      <c r="D26" s="11"/>
      <c r="E26" s="22"/>
      <c r="F26" s="817" t="str">
        <f t="shared" si="1"/>
        <v xml:space="preserve"> </v>
      </c>
      <c r="G26" s="142" t="str">
        <f t="shared" si="0"/>
        <v xml:space="preserve"> </v>
      </c>
      <c r="J26" s="11"/>
    </row>
    <row r="27" spans="1:17" ht="13.5" x14ac:dyDescent="0.25">
      <c r="A27" s="11"/>
      <c r="B27" s="11"/>
      <c r="C27" s="11"/>
      <c r="D27" s="11"/>
      <c r="E27" s="22"/>
      <c r="F27" s="817" t="str">
        <f t="shared" si="1"/>
        <v xml:space="preserve"> </v>
      </c>
      <c r="G27" s="142" t="str">
        <f t="shared" si="0"/>
        <v xml:space="preserve"> </v>
      </c>
      <c r="J27" s="11"/>
    </row>
    <row r="28" spans="1:17" ht="13.5" x14ac:dyDescent="0.25">
      <c r="A28" s="11"/>
      <c r="B28" s="11"/>
      <c r="C28" s="11"/>
      <c r="D28" s="11"/>
      <c r="E28" s="22"/>
      <c r="F28" s="817" t="str">
        <f t="shared" si="1"/>
        <v xml:space="preserve"> </v>
      </c>
      <c r="G28" s="142" t="str">
        <f t="shared" si="0"/>
        <v xml:space="preserve"> </v>
      </c>
      <c r="J28" s="11"/>
    </row>
    <row r="29" spans="1:17" ht="13.5" x14ac:dyDescent="0.25">
      <c r="A29" s="11"/>
      <c r="B29" s="11"/>
      <c r="C29" s="11"/>
      <c r="D29" s="11"/>
      <c r="E29" s="22"/>
      <c r="F29" s="817" t="str">
        <f t="shared" si="1"/>
        <v xml:space="preserve"> </v>
      </c>
      <c r="G29" s="142" t="str">
        <f t="shared" si="0"/>
        <v xml:space="preserve"> </v>
      </c>
      <c r="J29" s="11"/>
    </row>
    <row r="30" spans="1:17" ht="13.5" x14ac:dyDescent="0.25">
      <c r="A30" s="11"/>
      <c r="B30" s="11"/>
      <c r="C30" s="11"/>
      <c r="D30" s="11"/>
      <c r="E30" s="22"/>
      <c r="F30" s="817" t="str">
        <f t="shared" si="1"/>
        <v xml:space="preserve"> </v>
      </c>
      <c r="G30" s="142" t="str">
        <f t="shared" si="0"/>
        <v xml:space="preserve"> </v>
      </c>
      <c r="J30" s="11"/>
    </row>
    <row r="31" spans="1:17" ht="13.5" x14ac:dyDescent="0.25">
      <c r="A31" s="11"/>
      <c r="B31" s="11"/>
      <c r="C31" s="11"/>
      <c r="D31" s="11"/>
      <c r="E31" s="22"/>
      <c r="F31" s="817" t="str">
        <f t="shared" si="1"/>
        <v xml:space="preserve"> </v>
      </c>
      <c r="G31" s="142" t="str">
        <f t="shared" si="0"/>
        <v xml:space="preserve"> </v>
      </c>
      <c r="J31" s="11"/>
    </row>
    <row r="32" spans="1:17" ht="13.5" x14ac:dyDescent="0.25">
      <c r="A32" s="11"/>
      <c r="B32" s="11"/>
      <c r="C32" s="11"/>
      <c r="D32" s="11"/>
      <c r="E32" s="22"/>
      <c r="F32" s="817" t="str">
        <f t="shared" si="1"/>
        <v xml:space="preserve"> </v>
      </c>
      <c r="G32" s="142" t="str">
        <f t="shared" si="0"/>
        <v xml:space="preserve"> </v>
      </c>
      <c r="J32" s="11"/>
    </row>
    <row r="33" spans="1:10" ht="13.5" x14ac:dyDescent="0.25">
      <c r="A33" s="11"/>
      <c r="B33" s="11"/>
      <c r="C33" s="11"/>
      <c r="D33" s="11"/>
      <c r="E33" s="22"/>
      <c r="F33" s="817" t="str">
        <f t="shared" si="1"/>
        <v xml:space="preserve"> </v>
      </c>
      <c r="G33" s="142" t="str">
        <f t="shared" si="0"/>
        <v xml:space="preserve"> </v>
      </c>
      <c r="J33" s="11"/>
    </row>
    <row r="34" spans="1:10" ht="13.5" x14ac:dyDescent="0.25">
      <c r="A34" s="11"/>
      <c r="B34" s="11"/>
      <c r="C34" s="11"/>
      <c r="D34" s="11"/>
      <c r="E34" s="22"/>
      <c r="F34" s="817" t="str">
        <f t="shared" si="1"/>
        <v xml:space="preserve"> </v>
      </c>
      <c r="G34" s="142" t="str">
        <f t="shared" si="0"/>
        <v xml:space="preserve"> </v>
      </c>
      <c r="J34" s="11"/>
    </row>
    <row r="35" spans="1:10" ht="13.5" x14ac:dyDescent="0.25">
      <c r="A35" s="11"/>
      <c r="B35" s="11"/>
      <c r="C35" s="11"/>
      <c r="D35" s="11"/>
      <c r="E35" s="22"/>
      <c r="F35" s="817" t="str">
        <f t="shared" si="1"/>
        <v xml:space="preserve"> </v>
      </c>
      <c r="G35" s="142" t="str">
        <f t="shared" si="0"/>
        <v xml:space="preserve"> </v>
      </c>
      <c r="J35" s="11"/>
    </row>
    <row r="36" spans="1:10" ht="13.5" x14ac:dyDescent="0.25">
      <c r="A36" s="11"/>
      <c r="B36" s="11"/>
      <c r="C36" s="11"/>
      <c r="D36" s="11"/>
      <c r="E36" s="22"/>
      <c r="F36" s="817" t="str">
        <f t="shared" si="1"/>
        <v xml:space="preserve"> </v>
      </c>
      <c r="G36" s="142" t="str">
        <f t="shared" si="0"/>
        <v xml:space="preserve"> </v>
      </c>
      <c r="J36" s="11"/>
    </row>
    <row r="37" spans="1:10" ht="13.5" x14ac:dyDescent="0.25">
      <c r="A37" s="11"/>
      <c r="B37" s="11"/>
      <c r="C37" s="11"/>
      <c r="D37" s="11"/>
      <c r="E37" s="22"/>
      <c r="F37" s="817" t="str">
        <f t="shared" si="1"/>
        <v xml:space="preserve"> </v>
      </c>
      <c r="G37" s="142" t="str">
        <f t="shared" si="0"/>
        <v xml:space="preserve"> </v>
      </c>
      <c r="J37" s="11"/>
    </row>
    <row r="38" spans="1:10" ht="13.5" x14ac:dyDescent="0.25">
      <c r="A38" s="11"/>
      <c r="B38" s="11"/>
      <c r="C38" s="11"/>
      <c r="D38" s="11"/>
      <c r="E38" s="22"/>
      <c r="F38" s="817" t="str">
        <f t="shared" si="1"/>
        <v xml:space="preserve"> </v>
      </c>
      <c r="G38" s="142" t="str">
        <f t="shared" si="0"/>
        <v xml:space="preserve"> </v>
      </c>
      <c r="J38" s="11"/>
    </row>
    <row r="39" spans="1:10" ht="13.5" x14ac:dyDescent="0.25">
      <c r="A39" s="11"/>
      <c r="B39" s="11"/>
      <c r="C39" s="11"/>
      <c r="D39" s="11"/>
      <c r="E39" s="22"/>
      <c r="F39" s="817" t="str">
        <f t="shared" si="1"/>
        <v xml:space="preserve"> </v>
      </c>
      <c r="G39" s="142" t="str">
        <f t="shared" si="0"/>
        <v xml:space="preserve"> </v>
      </c>
      <c r="J39" s="11"/>
    </row>
    <row r="40" spans="1:10" ht="13.5" x14ac:dyDescent="0.25">
      <c r="A40" s="11"/>
      <c r="B40" s="11"/>
      <c r="C40" s="11"/>
      <c r="D40" s="11"/>
      <c r="E40" s="22"/>
      <c r="F40" s="817" t="str">
        <f t="shared" si="1"/>
        <v xml:space="preserve"> </v>
      </c>
      <c r="G40" s="142" t="str">
        <f t="shared" si="0"/>
        <v xml:space="preserve"> </v>
      </c>
      <c r="J40" s="11"/>
    </row>
    <row r="41" spans="1:10" ht="13.5" x14ac:dyDescent="0.25">
      <c r="A41" s="11"/>
      <c r="B41" s="11"/>
      <c r="C41" s="11"/>
      <c r="D41" s="11"/>
      <c r="E41" s="22"/>
      <c r="F41" s="817" t="str">
        <f t="shared" si="1"/>
        <v xml:space="preserve"> </v>
      </c>
      <c r="G41" s="142" t="str">
        <f t="shared" si="0"/>
        <v xml:space="preserve"> </v>
      </c>
      <c r="J41" s="11"/>
    </row>
    <row r="42" spans="1:10" ht="13.5" x14ac:dyDescent="0.25">
      <c r="A42" s="11"/>
      <c r="B42" s="11"/>
      <c r="C42" s="11"/>
      <c r="D42" s="11"/>
      <c r="E42" s="22"/>
      <c r="F42" s="817" t="str">
        <f t="shared" si="1"/>
        <v xml:space="preserve"> </v>
      </c>
      <c r="G42" s="142" t="str">
        <f t="shared" si="0"/>
        <v xml:space="preserve"> </v>
      </c>
      <c r="J42" s="11"/>
    </row>
    <row r="43" spans="1:10" ht="13.5" x14ac:dyDescent="0.25">
      <c r="A43" s="11"/>
      <c r="B43" s="11"/>
      <c r="C43" s="11"/>
      <c r="D43" s="11"/>
      <c r="E43" s="22"/>
      <c r="F43" s="817" t="str">
        <f t="shared" si="1"/>
        <v xml:space="preserve"> </v>
      </c>
      <c r="G43" s="142" t="str">
        <f t="shared" si="0"/>
        <v xml:space="preserve"> </v>
      </c>
      <c r="J43" s="11"/>
    </row>
    <row r="44" spans="1:10" ht="13.5" x14ac:dyDescent="0.25">
      <c r="A44" s="11"/>
      <c r="B44" s="11"/>
      <c r="C44" s="11"/>
      <c r="D44" s="11"/>
      <c r="E44" s="22"/>
      <c r="F44" s="817" t="str">
        <f t="shared" si="1"/>
        <v xml:space="preserve"> </v>
      </c>
      <c r="G44" s="142" t="str">
        <f t="shared" si="0"/>
        <v xml:space="preserve"> </v>
      </c>
      <c r="J44" s="11"/>
    </row>
    <row r="45" spans="1:10" ht="13.5" x14ac:dyDescent="0.25">
      <c r="A45" s="11"/>
      <c r="B45" s="11"/>
      <c r="C45" s="11"/>
      <c r="D45" s="11"/>
      <c r="E45" s="22"/>
      <c r="F45" s="817" t="str">
        <f t="shared" si="1"/>
        <v xml:space="preserve"> </v>
      </c>
      <c r="G45" s="142" t="str">
        <f t="shared" si="0"/>
        <v xml:space="preserve"> </v>
      </c>
      <c r="J45" s="11"/>
    </row>
    <row r="46" spans="1:10" ht="13.5" x14ac:dyDescent="0.25">
      <c r="A46" s="11"/>
      <c r="B46" s="11"/>
      <c r="C46" s="11"/>
      <c r="D46" s="11"/>
      <c r="E46" s="22"/>
      <c r="F46" s="817" t="str">
        <f t="shared" si="1"/>
        <v xml:space="preserve"> </v>
      </c>
      <c r="G46" s="142" t="str">
        <f t="shared" si="0"/>
        <v xml:space="preserve"> </v>
      </c>
      <c r="J46" s="11"/>
    </row>
    <row r="47" spans="1:10" ht="13.5" x14ac:dyDescent="0.25">
      <c r="A47" s="11"/>
      <c r="B47" s="11"/>
      <c r="C47" s="11"/>
      <c r="D47" s="11"/>
      <c r="E47" s="22"/>
      <c r="F47" s="817" t="str">
        <f t="shared" si="1"/>
        <v xml:space="preserve"> </v>
      </c>
      <c r="G47" s="142" t="str">
        <f t="shared" si="0"/>
        <v xml:space="preserve"> </v>
      </c>
      <c r="J47" s="11"/>
    </row>
    <row r="48" spans="1:10" ht="13.5" x14ac:dyDescent="0.25">
      <c r="A48" s="11"/>
      <c r="B48" s="11"/>
      <c r="C48" s="11"/>
      <c r="D48" s="11"/>
      <c r="E48" s="22"/>
      <c r="F48" s="817" t="str">
        <f t="shared" si="1"/>
        <v xml:space="preserve"> </v>
      </c>
      <c r="G48" s="142" t="str">
        <f t="shared" si="0"/>
        <v xml:space="preserve"> </v>
      </c>
      <c r="J48" s="11"/>
    </row>
    <row r="49" spans="1:10" ht="13.5" x14ac:dyDescent="0.25">
      <c r="A49" s="11"/>
      <c r="B49" s="11"/>
      <c r="C49" s="11"/>
      <c r="D49" s="11"/>
      <c r="E49" s="22"/>
      <c r="F49" s="817" t="str">
        <f t="shared" si="1"/>
        <v xml:space="preserve"> </v>
      </c>
      <c r="G49" s="142" t="str">
        <f t="shared" si="0"/>
        <v xml:space="preserve"> </v>
      </c>
      <c r="J49" s="11"/>
    </row>
    <row r="50" spans="1:10" ht="13.5" x14ac:dyDescent="0.25">
      <c r="A50" s="11"/>
      <c r="B50" s="11"/>
      <c r="C50" s="11"/>
      <c r="D50" s="11"/>
      <c r="E50" s="22"/>
      <c r="F50" s="817" t="str">
        <f t="shared" si="1"/>
        <v xml:space="preserve"> </v>
      </c>
      <c r="G50" s="142" t="str">
        <f t="shared" si="0"/>
        <v xml:space="preserve"> </v>
      </c>
      <c r="J50" s="11"/>
    </row>
    <row r="51" spans="1:10" ht="13.5" x14ac:dyDescent="0.25">
      <c r="A51" s="11"/>
      <c r="B51" s="11"/>
      <c r="C51" s="11"/>
      <c r="D51" s="11"/>
      <c r="E51" s="22"/>
      <c r="F51" s="817" t="str">
        <f t="shared" si="1"/>
        <v xml:space="preserve"> </v>
      </c>
      <c r="G51" s="142" t="str">
        <f t="shared" si="0"/>
        <v xml:space="preserve"> </v>
      </c>
      <c r="J51" s="11"/>
    </row>
    <row r="52" spans="1:10" ht="13.5" x14ac:dyDescent="0.25">
      <c r="A52" s="11"/>
      <c r="B52" s="11"/>
      <c r="C52" s="11"/>
      <c r="D52" s="11"/>
      <c r="E52" s="22"/>
      <c r="F52" s="817" t="str">
        <f t="shared" si="1"/>
        <v xml:space="preserve"> </v>
      </c>
      <c r="G52" s="142" t="str">
        <f t="shared" si="0"/>
        <v xml:space="preserve"> </v>
      </c>
      <c r="J52" s="11"/>
    </row>
    <row r="53" spans="1:10" ht="13.5" x14ac:dyDescent="0.25">
      <c r="A53" s="11"/>
      <c r="B53" s="11"/>
      <c r="C53" s="11"/>
      <c r="D53" s="11"/>
      <c r="E53" s="22"/>
      <c r="F53" s="817" t="str">
        <f t="shared" si="1"/>
        <v xml:space="preserve"> </v>
      </c>
      <c r="G53" s="142" t="str">
        <f t="shared" si="0"/>
        <v xml:space="preserve"> </v>
      </c>
      <c r="J53" s="11"/>
    </row>
    <row r="54" spans="1:10" ht="13.5" x14ac:dyDescent="0.25">
      <c r="A54" s="11"/>
      <c r="B54" s="11"/>
      <c r="C54" s="11"/>
      <c r="D54" s="11"/>
      <c r="E54" s="22"/>
      <c r="F54" s="817" t="str">
        <f t="shared" si="1"/>
        <v xml:space="preserve"> </v>
      </c>
      <c r="G54" s="142" t="str">
        <f t="shared" si="0"/>
        <v xml:space="preserve"> </v>
      </c>
      <c r="J54" s="11"/>
    </row>
    <row r="55" spans="1:10" ht="13.5" x14ac:dyDescent="0.25">
      <c r="A55" s="11"/>
      <c r="B55" s="11"/>
      <c r="C55" s="11"/>
      <c r="D55" s="11"/>
      <c r="E55" s="22"/>
      <c r="F55" s="817" t="str">
        <f t="shared" si="1"/>
        <v xml:space="preserve"> </v>
      </c>
      <c r="G55" s="142" t="str">
        <f t="shared" si="0"/>
        <v xml:space="preserve"> </v>
      </c>
      <c r="J55" s="11"/>
    </row>
    <row r="56" spans="1:10" ht="13.5" x14ac:dyDescent="0.25">
      <c r="A56" s="11"/>
      <c r="B56" s="11"/>
      <c r="C56" s="11"/>
      <c r="D56" s="11"/>
      <c r="E56" s="22"/>
      <c r="F56" s="817" t="str">
        <f t="shared" si="1"/>
        <v xml:space="preserve"> </v>
      </c>
      <c r="G56" s="142" t="str">
        <f t="shared" si="0"/>
        <v xml:space="preserve"> </v>
      </c>
      <c r="J56" s="11"/>
    </row>
    <row r="57" spans="1:10" ht="13.5" x14ac:dyDescent="0.25">
      <c r="A57" s="11"/>
      <c r="B57" s="11"/>
      <c r="C57" s="11"/>
      <c r="D57" s="11"/>
      <c r="E57" s="22"/>
      <c r="F57" s="817" t="str">
        <f t="shared" si="1"/>
        <v xml:space="preserve"> </v>
      </c>
      <c r="G57" s="142" t="str">
        <f t="shared" si="0"/>
        <v xml:space="preserve"> </v>
      </c>
      <c r="J57" s="11"/>
    </row>
    <row r="58" spans="1:10" ht="13.5" x14ac:dyDescent="0.25">
      <c r="A58" s="11"/>
      <c r="B58" s="11"/>
      <c r="C58" s="11"/>
      <c r="D58" s="11"/>
      <c r="E58" s="22"/>
      <c r="F58" s="817" t="str">
        <f t="shared" si="1"/>
        <v xml:space="preserve"> </v>
      </c>
      <c r="G58" s="142" t="str">
        <f t="shared" si="0"/>
        <v xml:space="preserve"> </v>
      </c>
      <c r="J58" s="11"/>
    </row>
    <row r="59" spans="1:10" ht="13.5" x14ac:dyDescent="0.25">
      <c r="A59" s="11"/>
      <c r="B59" s="11"/>
      <c r="C59" s="11"/>
      <c r="D59" s="11"/>
      <c r="E59" s="22"/>
      <c r="F59" s="817" t="str">
        <f t="shared" si="1"/>
        <v xml:space="preserve"> </v>
      </c>
      <c r="G59" s="142" t="str">
        <f t="shared" si="0"/>
        <v xml:space="preserve"> </v>
      </c>
      <c r="J59" s="11"/>
    </row>
    <row r="60" spans="1:10" ht="13.5" x14ac:dyDescent="0.25">
      <c r="A60" s="11"/>
      <c r="B60" s="11"/>
      <c r="C60" s="11"/>
      <c r="D60" s="11"/>
      <c r="E60" s="22"/>
      <c r="F60" s="817" t="str">
        <f t="shared" si="1"/>
        <v xml:space="preserve"> </v>
      </c>
      <c r="G60" s="142" t="str">
        <f t="shared" si="0"/>
        <v xml:space="preserve"> </v>
      </c>
      <c r="J60" s="11"/>
    </row>
    <row r="61" spans="1:10" ht="13.5" x14ac:dyDescent="0.25">
      <c r="A61" s="11"/>
      <c r="B61" s="11"/>
      <c r="C61" s="11"/>
      <c r="D61" s="11"/>
      <c r="E61" s="22"/>
      <c r="F61" s="817" t="str">
        <f t="shared" si="1"/>
        <v xml:space="preserve"> </v>
      </c>
      <c r="G61" s="142" t="str">
        <f t="shared" si="0"/>
        <v xml:space="preserve"> </v>
      </c>
      <c r="J61" s="11"/>
    </row>
    <row r="62" spans="1:10" ht="13.5" x14ac:dyDescent="0.25">
      <c r="A62" s="11"/>
      <c r="B62" s="11"/>
      <c r="C62" s="11"/>
      <c r="D62" s="11"/>
      <c r="E62" s="22"/>
      <c r="F62" s="817" t="str">
        <f t="shared" si="1"/>
        <v xml:space="preserve"> </v>
      </c>
      <c r="G62" s="142" t="str">
        <f t="shared" si="0"/>
        <v xml:space="preserve"> </v>
      </c>
      <c r="J62" s="11"/>
    </row>
    <row r="63" spans="1:10" ht="13.5" x14ac:dyDescent="0.25">
      <c r="A63" s="11"/>
      <c r="B63" s="11"/>
      <c r="C63" s="11"/>
      <c r="D63" s="11"/>
      <c r="E63" s="22"/>
      <c r="F63" s="817" t="str">
        <f t="shared" si="1"/>
        <v xml:space="preserve"> </v>
      </c>
      <c r="G63" s="142" t="str">
        <f t="shared" si="0"/>
        <v xml:space="preserve"> </v>
      </c>
      <c r="J63" s="11"/>
    </row>
    <row r="64" spans="1:10" ht="13.5" x14ac:dyDescent="0.25">
      <c r="A64" s="11"/>
      <c r="B64" s="11"/>
      <c r="C64" s="11"/>
      <c r="D64" s="11"/>
      <c r="E64" s="22"/>
      <c r="F64" s="817" t="str">
        <f t="shared" si="1"/>
        <v xml:space="preserve"> </v>
      </c>
      <c r="G64" s="142" t="str">
        <f t="shared" si="0"/>
        <v xml:space="preserve"> </v>
      </c>
      <c r="J64" s="11"/>
    </row>
    <row r="65" spans="1:10" ht="13.5" x14ac:dyDescent="0.25">
      <c r="A65" s="11"/>
      <c r="B65" s="11"/>
      <c r="C65" s="11"/>
      <c r="D65" s="11"/>
      <c r="E65" s="22"/>
      <c r="F65" s="817" t="str">
        <f t="shared" si="1"/>
        <v xml:space="preserve"> </v>
      </c>
      <c r="G65" s="142" t="str">
        <f t="shared" si="0"/>
        <v xml:space="preserve"> </v>
      </c>
      <c r="J65" s="11"/>
    </row>
    <row r="66" spans="1:10" ht="13.5" x14ac:dyDescent="0.25">
      <c r="A66" s="11"/>
      <c r="B66" s="11"/>
      <c r="C66" s="11"/>
      <c r="D66" s="11"/>
      <c r="E66" s="22"/>
      <c r="F66" s="817" t="str">
        <f t="shared" si="1"/>
        <v xml:space="preserve"> </v>
      </c>
      <c r="G66" s="142" t="str">
        <f t="shared" si="0"/>
        <v xml:space="preserve"> </v>
      </c>
      <c r="J66" s="11"/>
    </row>
    <row r="67" spans="1:10" ht="13.5" x14ac:dyDescent="0.25">
      <c r="A67" s="11"/>
      <c r="B67" s="11"/>
      <c r="C67" s="11"/>
      <c r="D67" s="11"/>
      <c r="E67" s="22"/>
      <c r="F67" s="817" t="str">
        <f t="shared" si="1"/>
        <v xml:space="preserve"> </v>
      </c>
      <c r="G67" s="142" t="str">
        <f t="shared" si="0"/>
        <v xml:space="preserve"> </v>
      </c>
      <c r="J67" s="11"/>
    </row>
    <row r="68" spans="1:10" ht="13.5" x14ac:dyDescent="0.25">
      <c r="A68" s="11"/>
      <c r="B68" s="11"/>
      <c r="C68" s="11"/>
      <c r="D68" s="11"/>
      <c r="E68" s="22"/>
      <c r="F68" s="817" t="str">
        <f t="shared" si="1"/>
        <v xml:space="preserve"> </v>
      </c>
      <c r="G68" s="142" t="str">
        <f t="shared" si="0"/>
        <v xml:space="preserve"> </v>
      </c>
      <c r="J68" s="11"/>
    </row>
    <row r="69" spans="1:10" ht="13.5" x14ac:dyDescent="0.25">
      <c r="A69" s="11"/>
      <c r="B69" s="11"/>
      <c r="C69" s="11"/>
      <c r="D69" s="11"/>
      <c r="E69" s="22"/>
      <c r="F69" s="817" t="str">
        <f t="shared" si="1"/>
        <v xml:space="preserve"> </v>
      </c>
      <c r="G69" s="142" t="str">
        <f t="shared" si="0"/>
        <v xml:space="preserve"> </v>
      </c>
      <c r="J69" s="11"/>
    </row>
    <row r="70" spans="1:10" ht="13.5" x14ac:dyDescent="0.25">
      <c r="A70" s="11"/>
      <c r="B70" s="11"/>
      <c r="C70" s="11"/>
      <c r="D70" s="11"/>
      <c r="E70" s="22"/>
      <c r="F70" s="817" t="str">
        <f t="shared" si="1"/>
        <v xml:space="preserve"> </v>
      </c>
      <c r="G70" s="142" t="str">
        <f t="shared" si="0"/>
        <v xml:space="preserve"> </v>
      </c>
      <c r="J70" s="11"/>
    </row>
    <row r="71" spans="1:10" ht="13.5" x14ac:dyDescent="0.25">
      <c r="A71" s="11"/>
      <c r="B71" s="11"/>
      <c r="C71" s="11"/>
      <c r="D71" s="11"/>
      <c r="E71" s="22"/>
      <c r="F71" s="817" t="str">
        <f t="shared" si="1"/>
        <v xml:space="preserve"> </v>
      </c>
      <c r="G71" s="142" t="str">
        <f t="shared" si="0"/>
        <v xml:space="preserve"> </v>
      </c>
      <c r="J71" s="11"/>
    </row>
    <row r="72" spans="1:10" ht="13.5" x14ac:dyDescent="0.25">
      <c r="A72" s="11"/>
      <c r="B72" s="11"/>
      <c r="C72" s="11"/>
      <c r="D72" s="11"/>
      <c r="E72" s="22"/>
      <c r="F72" s="817" t="str">
        <f t="shared" si="1"/>
        <v xml:space="preserve"> </v>
      </c>
      <c r="G72" s="142" t="str">
        <f t="shared" si="0"/>
        <v xml:space="preserve"> </v>
      </c>
      <c r="J72" s="11"/>
    </row>
    <row r="73" spans="1:10" ht="13.5" x14ac:dyDescent="0.25">
      <c r="A73" s="11"/>
      <c r="B73" s="11"/>
      <c r="C73" s="11"/>
      <c r="D73" s="11"/>
      <c r="E73" s="22"/>
      <c r="F73" s="817" t="str">
        <f t="shared" si="1"/>
        <v xml:space="preserve"> </v>
      </c>
      <c r="G73" s="142" t="str">
        <f t="shared" ref="G73:G136" si="2">IFERROR(E73/D73%," ")</f>
        <v xml:space="preserve"> </v>
      </c>
      <c r="J73" s="11"/>
    </row>
    <row r="74" spans="1:10" ht="13.5" x14ac:dyDescent="0.25">
      <c r="A74" s="11"/>
      <c r="B74" s="11"/>
      <c r="C74" s="11"/>
      <c r="D74" s="11"/>
      <c r="E74" s="22"/>
      <c r="F74" s="817" t="str">
        <f t="shared" si="1"/>
        <v xml:space="preserve"> </v>
      </c>
      <c r="G74" s="142" t="str">
        <f t="shared" si="2"/>
        <v xml:space="preserve"> </v>
      </c>
      <c r="J74" s="11"/>
    </row>
    <row r="75" spans="1:10" ht="13.5" x14ac:dyDescent="0.25">
      <c r="A75" s="11"/>
      <c r="B75" s="11"/>
      <c r="C75" s="11"/>
      <c r="D75" s="11"/>
      <c r="E75" s="22"/>
      <c r="F75" s="817" t="str">
        <f t="shared" ref="F75:F138" si="3">IF(E75-D75=0," ",E75-D75)</f>
        <v xml:space="preserve"> </v>
      </c>
      <c r="G75" s="142" t="str">
        <f t="shared" si="2"/>
        <v xml:space="preserve"> </v>
      </c>
      <c r="J75" s="11"/>
    </row>
    <row r="76" spans="1:10" ht="13.5" x14ac:dyDescent="0.25">
      <c r="A76" s="11"/>
      <c r="B76" s="11"/>
      <c r="C76" s="11"/>
      <c r="D76" s="11"/>
      <c r="E76" s="22"/>
      <c r="F76" s="817" t="str">
        <f t="shared" si="3"/>
        <v xml:space="preserve"> </v>
      </c>
      <c r="G76" s="142" t="str">
        <f t="shared" si="2"/>
        <v xml:space="preserve"> </v>
      </c>
      <c r="J76" s="11"/>
    </row>
    <row r="77" spans="1:10" ht="13.5" x14ac:dyDescent="0.25">
      <c r="A77" s="11"/>
      <c r="B77" s="11"/>
      <c r="C77" s="11"/>
      <c r="D77" s="11"/>
      <c r="E77" s="22"/>
      <c r="F77" s="817" t="str">
        <f t="shared" si="3"/>
        <v xml:space="preserve"> </v>
      </c>
      <c r="G77" s="142" t="str">
        <f t="shared" si="2"/>
        <v xml:space="preserve"> </v>
      </c>
      <c r="J77" s="11"/>
    </row>
    <row r="78" spans="1:10" ht="13.5" x14ac:dyDescent="0.25">
      <c r="A78" s="11"/>
      <c r="B78" s="11"/>
      <c r="C78" s="11"/>
      <c r="D78" s="11"/>
      <c r="E78" s="22"/>
      <c r="F78" s="817" t="str">
        <f t="shared" si="3"/>
        <v xml:space="preserve"> </v>
      </c>
      <c r="G78" s="142" t="str">
        <f t="shared" si="2"/>
        <v xml:space="preserve"> </v>
      </c>
      <c r="J78" s="11"/>
    </row>
    <row r="79" spans="1:10" ht="13.5" x14ac:dyDescent="0.25">
      <c r="A79" s="11"/>
      <c r="B79" s="11"/>
      <c r="C79" s="11"/>
      <c r="D79" s="11"/>
      <c r="E79" s="22"/>
      <c r="F79" s="817" t="str">
        <f t="shared" si="3"/>
        <v xml:space="preserve"> </v>
      </c>
      <c r="G79" s="142" t="str">
        <f t="shared" si="2"/>
        <v xml:space="preserve"> </v>
      </c>
      <c r="J79" s="11"/>
    </row>
    <row r="80" spans="1:10" ht="13.5" x14ac:dyDescent="0.25">
      <c r="A80" s="11"/>
      <c r="B80" s="11"/>
      <c r="C80" s="11"/>
      <c r="D80" s="11"/>
      <c r="E80" s="22"/>
      <c r="F80" s="817" t="str">
        <f t="shared" si="3"/>
        <v xml:space="preserve"> </v>
      </c>
      <c r="G80" s="142" t="str">
        <f t="shared" si="2"/>
        <v xml:space="preserve"> </v>
      </c>
      <c r="J80" s="11"/>
    </row>
    <row r="81" spans="1:10" ht="13.5" x14ac:dyDescent="0.25">
      <c r="A81" s="11"/>
      <c r="B81" s="11"/>
      <c r="C81" s="11"/>
      <c r="D81" s="11"/>
      <c r="E81" s="22"/>
      <c r="F81" s="817" t="str">
        <f t="shared" si="3"/>
        <v xml:space="preserve"> </v>
      </c>
      <c r="G81" s="142" t="str">
        <f t="shared" si="2"/>
        <v xml:space="preserve"> </v>
      </c>
      <c r="J81" s="11"/>
    </row>
    <row r="82" spans="1:10" ht="13.5" x14ac:dyDescent="0.25">
      <c r="A82" s="11"/>
      <c r="B82" s="11"/>
      <c r="C82" s="11"/>
      <c r="D82" s="11"/>
      <c r="E82" s="22"/>
      <c r="F82" s="817" t="str">
        <f t="shared" si="3"/>
        <v xml:space="preserve"> </v>
      </c>
      <c r="G82" s="142" t="str">
        <f t="shared" si="2"/>
        <v xml:space="preserve"> </v>
      </c>
      <c r="J82" s="11"/>
    </row>
    <row r="83" spans="1:10" ht="13.5" x14ac:dyDescent="0.25">
      <c r="A83" s="11"/>
      <c r="B83" s="11"/>
      <c r="C83" s="11"/>
      <c r="D83" s="11"/>
      <c r="E83" s="22"/>
      <c r="F83" s="817" t="str">
        <f t="shared" si="3"/>
        <v xml:space="preserve"> </v>
      </c>
      <c r="G83" s="142" t="str">
        <f t="shared" si="2"/>
        <v xml:space="preserve"> </v>
      </c>
      <c r="J83" s="11"/>
    </row>
    <row r="84" spans="1:10" ht="13.5" x14ac:dyDescent="0.25">
      <c r="A84" s="11"/>
      <c r="B84" s="11"/>
      <c r="C84" s="11"/>
      <c r="D84" s="11"/>
      <c r="E84" s="22"/>
      <c r="F84" s="817" t="str">
        <f t="shared" si="3"/>
        <v xml:space="preserve"> </v>
      </c>
      <c r="G84" s="142" t="str">
        <f t="shared" si="2"/>
        <v xml:space="preserve"> </v>
      </c>
      <c r="J84" s="11"/>
    </row>
    <row r="85" spans="1:10" ht="13.5" x14ac:dyDescent="0.25">
      <c r="A85" s="11"/>
      <c r="B85" s="11"/>
      <c r="C85" s="11"/>
      <c r="D85" s="11"/>
      <c r="E85" s="22"/>
      <c r="F85" s="817" t="str">
        <f t="shared" si="3"/>
        <v xml:space="preserve"> </v>
      </c>
      <c r="G85" s="142" t="str">
        <f t="shared" si="2"/>
        <v xml:space="preserve"> </v>
      </c>
      <c r="J85" s="11"/>
    </row>
    <row r="86" spans="1:10" ht="13.5" x14ac:dyDescent="0.25">
      <c r="A86" s="11"/>
      <c r="B86" s="11"/>
      <c r="C86" s="11"/>
      <c r="D86" s="11"/>
      <c r="E86" s="22"/>
      <c r="F86" s="817" t="str">
        <f t="shared" si="3"/>
        <v xml:space="preserve"> </v>
      </c>
      <c r="G86" s="142" t="str">
        <f t="shared" si="2"/>
        <v xml:space="preserve"> </v>
      </c>
      <c r="J86" s="11"/>
    </row>
    <row r="87" spans="1:10" ht="13.5" x14ac:dyDescent="0.25">
      <c r="A87" s="11"/>
      <c r="B87" s="11"/>
      <c r="C87" s="11"/>
      <c r="D87" s="11"/>
      <c r="E87" s="22"/>
      <c r="F87" s="817" t="str">
        <f t="shared" si="3"/>
        <v xml:space="preserve"> </v>
      </c>
      <c r="G87" s="142" t="str">
        <f t="shared" si="2"/>
        <v xml:space="preserve"> </v>
      </c>
      <c r="J87" s="11"/>
    </row>
    <row r="88" spans="1:10" ht="13.5" x14ac:dyDescent="0.25">
      <c r="A88" s="11"/>
      <c r="B88" s="11"/>
      <c r="C88" s="11"/>
      <c r="D88" s="11"/>
      <c r="E88" s="22"/>
      <c r="F88" s="817" t="str">
        <f t="shared" si="3"/>
        <v xml:space="preserve"> </v>
      </c>
      <c r="G88" s="142" t="str">
        <f t="shared" si="2"/>
        <v xml:space="preserve"> </v>
      </c>
      <c r="J88" s="11"/>
    </row>
    <row r="89" spans="1:10" ht="13.5" x14ac:dyDescent="0.25">
      <c r="A89" s="11"/>
      <c r="B89" s="11"/>
      <c r="C89" s="11"/>
      <c r="D89" s="11"/>
      <c r="E89" s="22"/>
      <c r="F89" s="817" t="str">
        <f t="shared" si="3"/>
        <v xml:space="preserve"> </v>
      </c>
      <c r="G89" s="142" t="str">
        <f t="shared" si="2"/>
        <v xml:space="preserve"> </v>
      </c>
      <c r="J89" s="11"/>
    </row>
    <row r="90" spans="1:10" ht="13.5" x14ac:dyDescent="0.25">
      <c r="A90" s="11"/>
      <c r="B90" s="11"/>
      <c r="C90" s="11"/>
      <c r="D90" s="11"/>
      <c r="E90" s="22"/>
      <c r="F90" s="817" t="str">
        <f t="shared" si="3"/>
        <v xml:space="preserve"> </v>
      </c>
      <c r="G90" s="142" t="str">
        <f t="shared" si="2"/>
        <v xml:space="preserve"> </v>
      </c>
      <c r="J90" s="11"/>
    </row>
    <row r="91" spans="1:10" ht="13.5" x14ac:dyDescent="0.25">
      <c r="A91" s="11"/>
      <c r="B91" s="11"/>
      <c r="C91" s="11"/>
      <c r="D91" s="11"/>
      <c r="E91" s="22"/>
      <c r="F91" s="817" t="str">
        <f t="shared" si="3"/>
        <v xml:space="preserve"> </v>
      </c>
      <c r="G91" s="142" t="str">
        <f t="shared" si="2"/>
        <v xml:space="preserve"> </v>
      </c>
      <c r="J91" s="11"/>
    </row>
    <row r="92" spans="1:10" ht="13.5" x14ac:dyDescent="0.25">
      <c r="A92" s="11"/>
      <c r="B92" s="11"/>
      <c r="C92" s="11"/>
      <c r="D92" s="11"/>
      <c r="E92" s="22"/>
      <c r="F92" s="817" t="str">
        <f t="shared" si="3"/>
        <v xml:space="preserve"> </v>
      </c>
      <c r="G92" s="142" t="str">
        <f t="shared" si="2"/>
        <v xml:space="preserve"> </v>
      </c>
      <c r="J92" s="11"/>
    </row>
    <row r="93" spans="1:10" ht="13.5" x14ac:dyDescent="0.25">
      <c r="A93" s="11"/>
      <c r="B93" s="11"/>
      <c r="C93" s="11"/>
      <c r="D93" s="11"/>
      <c r="E93" s="22"/>
      <c r="F93" s="817" t="str">
        <f t="shared" si="3"/>
        <v xml:space="preserve"> </v>
      </c>
      <c r="G93" s="142" t="str">
        <f t="shared" si="2"/>
        <v xml:space="preserve"> </v>
      </c>
      <c r="J93" s="11"/>
    </row>
    <row r="94" spans="1:10" ht="13.5" x14ac:dyDescent="0.25">
      <c r="A94" s="11"/>
      <c r="B94" s="11"/>
      <c r="C94" s="11"/>
      <c r="D94" s="11"/>
      <c r="E94" s="22"/>
      <c r="F94" s="817" t="str">
        <f t="shared" si="3"/>
        <v xml:space="preserve"> </v>
      </c>
      <c r="G94" s="142" t="str">
        <f t="shared" si="2"/>
        <v xml:space="preserve"> </v>
      </c>
      <c r="J94" s="11"/>
    </row>
    <row r="95" spans="1:10" ht="13.5" x14ac:dyDescent="0.25">
      <c r="A95" s="11"/>
      <c r="B95" s="11"/>
      <c r="C95" s="11"/>
      <c r="D95" s="11"/>
      <c r="E95" s="22"/>
      <c r="F95" s="817" t="str">
        <f t="shared" si="3"/>
        <v xml:space="preserve"> </v>
      </c>
      <c r="G95" s="142" t="str">
        <f t="shared" si="2"/>
        <v xml:space="preserve"> </v>
      </c>
      <c r="J95" s="11"/>
    </row>
    <row r="96" spans="1:10" ht="13.5" x14ac:dyDescent="0.25">
      <c r="A96" s="11"/>
      <c r="B96" s="11"/>
      <c r="C96" s="11"/>
      <c r="D96" s="11"/>
      <c r="E96" s="22"/>
      <c r="F96" s="817" t="str">
        <f t="shared" si="3"/>
        <v xml:space="preserve"> </v>
      </c>
      <c r="G96" s="142" t="str">
        <f t="shared" si="2"/>
        <v xml:space="preserve"> </v>
      </c>
      <c r="J96" s="11"/>
    </row>
    <row r="97" spans="1:10" ht="13.5" x14ac:dyDescent="0.25">
      <c r="A97" s="11"/>
      <c r="B97" s="11"/>
      <c r="C97" s="11"/>
      <c r="D97" s="11"/>
      <c r="E97" s="22"/>
      <c r="F97" s="817" t="str">
        <f t="shared" si="3"/>
        <v xml:space="preserve"> </v>
      </c>
      <c r="G97" s="142" t="str">
        <f t="shared" si="2"/>
        <v xml:space="preserve"> </v>
      </c>
      <c r="J97" s="11"/>
    </row>
    <row r="98" spans="1:10" ht="13.5" x14ac:dyDescent="0.25">
      <c r="A98" s="11"/>
      <c r="B98" s="11"/>
      <c r="C98" s="11"/>
      <c r="D98" s="11"/>
      <c r="E98" s="22"/>
      <c r="F98" s="817" t="str">
        <f t="shared" si="3"/>
        <v xml:space="preserve"> </v>
      </c>
      <c r="G98" s="142" t="str">
        <f t="shared" si="2"/>
        <v xml:space="preserve"> </v>
      </c>
      <c r="J98" s="11"/>
    </row>
    <row r="99" spans="1:10" ht="13.5" x14ac:dyDescent="0.25">
      <c r="A99" s="11"/>
      <c r="B99" s="11"/>
      <c r="C99" s="11"/>
      <c r="D99" s="11"/>
      <c r="E99" s="22"/>
      <c r="F99" s="817" t="str">
        <f t="shared" si="3"/>
        <v xml:space="preserve"> </v>
      </c>
      <c r="G99" s="142" t="str">
        <f t="shared" si="2"/>
        <v xml:space="preserve"> </v>
      </c>
      <c r="J99" s="11"/>
    </row>
    <row r="100" spans="1:10" ht="13.5" x14ac:dyDescent="0.25">
      <c r="A100" s="11"/>
      <c r="B100" s="11"/>
      <c r="C100" s="11"/>
      <c r="D100" s="11"/>
      <c r="E100" s="22"/>
      <c r="F100" s="817" t="str">
        <f t="shared" si="3"/>
        <v xml:space="preserve"> </v>
      </c>
      <c r="G100" s="142" t="str">
        <f t="shared" si="2"/>
        <v xml:space="preserve"> </v>
      </c>
      <c r="J100" s="11"/>
    </row>
    <row r="101" spans="1:10" ht="13.5" x14ac:dyDescent="0.25">
      <c r="A101" s="11"/>
      <c r="B101" s="11"/>
      <c r="C101" s="11"/>
      <c r="D101" s="11"/>
      <c r="E101" s="22"/>
      <c r="F101" s="817" t="str">
        <f t="shared" si="3"/>
        <v xml:space="preserve"> </v>
      </c>
      <c r="G101" s="142" t="str">
        <f t="shared" si="2"/>
        <v xml:space="preserve"> </v>
      </c>
      <c r="J101" s="11"/>
    </row>
    <row r="102" spans="1:10" ht="13.5" x14ac:dyDescent="0.25">
      <c r="A102" s="11"/>
      <c r="B102" s="11"/>
      <c r="C102" s="11"/>
      <c r="D102" s="11"/>
      <c r="E102" s="22"/>
      <c r="F102" s="817" t="str">
        <f t="shared" si="3"/>
        <v xml:space="preserve"> </v>
      </c>
      <c r="G102" s="142" t="str">
        <f t="shared" si="2"/>
        <v xml:space="preserve"> </v>
      </c>
      <c r="J102" s="11"/>
    </row>
    <row r="103" spans="1:10" ht="13.5" x14ac:dyDescent="0.25">
      <c r="A103" s="11"/>
      <c r="B103" s="11"/>
      <c r="C103" s="11"/>
      <c r="D103" s="11"/>
      <c r="E103" s="22"/>
      <c r="F103" s="817" t="str">
        <f t="shared" si="3"/>
        <v xml:space="preserve"> </v>
      </c>
      <c r="G103" s="142" t="str">
        <f t="shared" si="2"/>
        <v xml:space="preserve"> </v>
      </c>
      <c r="J103" s="11"/>
    </row>
    <row r="104" spans="1:10" ht="13.5" x14ac:dyDescent="0.25">
      <c r="A104" s="11"/>
      <c r="B104" s="11"/>
      <c r="C104" s="11"/>
      <c r="D104" s="11"/>
      <c r="E104" s="22"/>
      <c r="F104" s="817" t="str">
        <f t="shared" si="3"/>
        <v xml:space="preserve"> </v>
      </c>
      <c r="G104" s="142" t="str">
        <f t="shared" si="2"/>
        <v xml:space="preserve"> </v>
      </c>
      <c r="J104" s="11"/>
    </row>
    <row r="105" spans="1:10" ht="13.5" x14ac:dyDescent="0.25">
      <c r="A105" s="11"/>
      <c r="B105" s="11"/>
      <c r="C105" s="11"/>
      <c r="D105" s="11"/>
      <c r="E105" s="22"/>
      <c r="F105" s="817" t="str">
        <f t="shared" si="3"/>
        <v xml:space="preserve"> </v>
      </c>
      <c r="G105" s="142" t="str">
        <f t="shared" si="2"/>
        <v xml:space="preserve"> </v>
      </c>
      <c r="J105" s="11"/>
    </row>
    <row r="106" spans="1:10" ht="13.5" x14ac:dyDescent="0.25">
      <c r="A106" s="11"/>
      <c r="B106" s="11"/>
      <c r="C106" s="11"/>
      <c r="D106" s="11"/>
      <c r="E106" s="22"/>
      <c r="F106" s="817" t="str">
        <f t="shared" si="3"/>
        <v xml:space="preserve"> </v>
      </c>
      <c r="G106" s="142" t="str">
        <f t="shared" si="2"/>
        <v xml:space="preserve"> </v>
      </c>
      <c r="J106" s="11"/>
    </row>
    <row r="107" spans="1:10" ht="13.5" x14ac:dyDescent="0.25">
      <c r="A107" s="11"/>
      <c r="B107" s="11"/>
      <c r="C107" s="11"/>
      <c r="D107" s="11"/>
      <c r="E107" s="22"/>
      <c r="F107" s="817" t="str">
        <f t="shared" si="3"/>
        <v xml:space="preserve"> </v>
      </c>
      <c r="G107" s="142" t="str">
        <f t="shared" si="2"/>
        <v xml:space="preserve"> </v>
      </c>
      <c r="J107" s="11"/>
    </row>
    <row r="108" spans="1:10" ht="13.5" x14ac:dyDescent="0.25">
      <c r="A108" s="11"/>
      <c r="B108" s="11"/>
      <c r="C108" s="11"/>
      <c r="D108" s="11"/>
      <c r="E108" s="22"/>
      <c r="F108" s="817" t="str">
        <f t="shared" si="3"/>
        <v xml:space="preserve"> </v>
      </c>
      <c r="G108" s="142" t="str">
        <f t="shared" si="2"/>
        <v xml:space="preserve"> </v>
      </c>
      <c r="J108" s="11"/>
    </row>
    <row r="109" spans="1:10" ht="13.5" x14ac:dyDescent="0.25">
      <c r="A109" s="11"/>
      <c r="B109" s="11"/>
      <c r="C109" s="11"/>
      <c r="D109" s="11"/>
      <c r="E109" s="22"/>
      <c r="F109" s="817" t="str">
        <f t="shared" si="3"/>
        <v xml:space="preserve"> </v>
      </c>
      <c r="G109" s="142" t="str">
        <f t="shared" si="2"/>
        <v xml:space="preserve"> </v>
      </c>
      <c r="J109" s="11"/>
    </row>
    <row r="110" spans="1:10" ht="13.5" x14ac:dyDescent="0.25">
      <c r="A110" s="11"/>
      <c r="B110" s="11"/>
      <c r="C110" s="11"/>
      <c r="D110" s="11"/>
      <c r="E110" s="22"/>
      <c r="F110" s="817" t="str">
        <f t="shared" si="3"/>
        <v xml:space="preserve"> </v>
      </c>
      <c r="G110" s="142" t="str">
        <f t="shared" si="2"/>
        <v xml:space="preserve"> </v>
      </c>
      <c r="J110" s="11"/>
    </row>
    <row r="111" spans="1:10" ht="13.5" x14ac:dyDescent="0.25">
      <c r="A111" s="11"/>
      <c r="B111" s="11"/>
      <c r="C111" s="11"/>
      <c r="D111" s="11"/>
      <c r="E111" s="22"/>
      <c r="F111" s="817" t="str">
        <f t="shared" si="3"/>
        <v xml:space="preserve"> </v>
      </c>
      <c r="G111" s="142" t="str">
        <f t="shared" si="2"/>
        <v xml:space="preserve"> </v>
      </c>
      <c r="J111" s="11"/>
    </row>
    <row r="112" spans="1:10" ht="13.5" x14ac:dyDescent="0.25">
      <c r="A112" s="11"/>
      <c r="B112" s="11"/>
      <c r="C112" s="11"/>
      <c r="D112" s="11"/>
      <c r="E112" s="22"/>
      <c r="F112" s="817" t="str">
        <f t="shared" si="3"/>
        <v xml:space="preserve"> </v>
      </c>
      <c r="G112" s="142" t="str">
        <f t="shared" si="2"/>
        <v xml:space="preserve"> </v>
      </c>
      <c r="J112" s="11"/>
    </row>
    <row r="113" spans="1:10" ht="13.5" x14ac:dyDescent="0.25">
      <c r="A113" s="11"/>
      <c r="B113" s="11"/>
      <c r="C113" s="11"/>
      <c r="D113" s="11"/>
      <c r="E113" s="22"/>
      <c r="F113" s="817" t="str">
        <f t="shared" si="3"/>
        <v xml:space="preserve"> </v>
      </c>
      <c r="G113" s="142" t="str">
        <f t="shared" si="2"/>
        <v xml:space="preserve"> </v>
      </c>
      <c r="J113" s="11"/>
    </row>
    <row r="114" spans="1:10" ht="13.5" x14ac:dyDescent="0.25">
      <c r="A114" s="11"/>
      <c r="B114" s="11"/>
      <c r="C114" s="11"/>
      <c r="D114" s="11"/>
      <c r="E114" s="22"/>
      <c r="F114" s="817" t="str">
        <f t="shared" si="3"/>
        <v xml:space="preserve"> </v>
      </c>
      <c r="G114" s="142" t="str">
        <f t="shared" si="2"/>
        <v xml:space="preserve"> </v>
      </c>
      <c r="J114" s="11"/>
    </row>
    <row r="115" spans="1:10" ht="13.5" x14ac:dyDescent="0.25">
      <c r="A115" s="11"/>
      <c r="B115" s="11"/>
      <c r="C115" s="11"/>
      <c r="D115" s="11"/>
      <c r="E115" s="22"/>
      <c r="F115" s="817" t="str">
        <f t="shared" si="3"/>
        <v xml:space="preserve"> </v>
      </c>
      <c r="G115" s="142" t="str">
        <f t="shared" si="2"/>
        <v xml:space="preserve"> </v>
      </c>
      <c r="J115" s="11"/>
    </row>
    <row r="116" spans="1:10" ht="13.5" x14ac:dyDescent="0.25">
      <c r="A116" s="11"/>
      <c r="B116" s="11"/>
      <c r="C116" s="11"/>
      <c r="D116" s="11"/>
      <c r="E116" s="22"/>
      <c r="F116" s="817" t="str">
        <f t="shared" si="3"/>
        <v xml:space="preserve"> </v>
      </c>
      <c r="G116" s="142" t="str">
        <f t="shared" si="2"/>
        <v xml:space="preserve"> </v>
      </c>
      <c r="J116" s="11"/>
    </row>
    <row r="117" spans="1:10" ht="13.5" x14ac:dyDescent="0.25">
      <c r="A117" s="11"/>
      <c r="B117" s="11"/>
      <c r="C117" s="11"/>
      <c r="D117" s="11"/>
      <c r="E117" s="22"/>
      <c r="F117" s="817" t="str">
        <f t="shared" si="3"/>
        <v xml:space="preserve"> </v>
      </c>
      <c r="G117" s="142" t="str">
        <f t="shared" si="2"/>
        <v xml:space="preserve"> </v>
      </c>
      <c r="J117" s="11"/>
    </row>
    <row r="118" spans="1:10" ht="13.5" x14ac:dyDescent="0.25">
      <c r="A118" s="11"/>
      <c r="B118" s="11"/>
      <c r="C118" s="11"/>
      <c r="D118" s="11"/>
      <c r="E118" s="22"/>
      <c r="F118" s="817" t="str">
        <f t="shared" si="3"/>
        <v xml:space="preserve"> </v>
      </c>
      <c r="G118" s="142" t="str">
        <f t="shared" si="2"/>
        <v xml:space="preserve"> </v>
      </c>
      <c r="J118" s="11"/>
    </row>
    <row r="119" spans="1:10" ht="13.5" x14ac:dyDescent="0.25">
      <c r="A119" s="11"/>
      <c r="B119" s="11"/>
      <c r="C119" s="11"/>
      <c r="D119" s="11"/>
      <c r="E119" s="22"/>
      <c r="F119" s="817" t="str">
        <f t="shared" si="3"/>
        <v xml:space="preserve"> </v>
      </c>
      <c r="G119" s="142" t="str">
        <f t="shared" si="2"/>
        <v xml:space="preserve"> </v>
      </c>
      <c r="J119" s="11"/>
    </row>
    <row r="120" spans="1:10" ht="13.5" x14ac:dyDescent="0.25">
      <c r="A120" s="11"/>
      <c r="B120" s="11"/>
      <c r="C120" s="11"/>
      <c r="D120" s="11"/>
      <c r="E120" s="22"/>
      <c r="F120" s="817" t="str">
        <f t="shared" si="3"/>
        <v xml:space="preserve"> </v>
      </c>
      <c r="G120" s="142" t="str">
        <f t="shared" si="2"/>
        <v xml:space="preserve"> </v>
      </c>
      <c r="J120" s="11"/>
    </row>
    <row r="121" spans="1:10" ht="13.5" x14ac:dyDescent="0.25">
      <c r="A121" s="11"/>
      <c r="B121" s="11"/>
      <c r="C121" s="11"/>
      <c r="D121" s="11"/>
      <c r="E121" s="22"/>
      <c r="F121" s="817" t="str">
        <f t="shared" si="3"/>
        <v xml:space="preserve"> </v>
      </c>
      <c r="G121" s="142" t="str">
        <f t="shared" si="2"/>
        <v xml:space="preserve"> </v>
      </c>
      <c r="J121" s="11"/>
    </row>
    <row r="122" spans="1:10" ht="13.5" x14ac:dyDescent="0.25">
      <c r="A122" s="11"/>
      <c r="B122" s="11"/>
      <c r="C122" s="11"/>
      <c r="D122" s="11"/>
      <c r="E122" s="22"/>
      <c r="F122" s="817" t="str">
        <f t="shared" si="3"/>
        <v xml:space="preserve"> </v>
      </c>
      <c r="G122" s="142" t="str">
        <f t="shared" si="2"/>
        <v xml:space="preserve"> </v>
      </c>
      <c r="J122" s="11"/>
    </row>
    <row r="123" spans="1:10" ht="13.5" x14ac:dyDescent="0.25">
      <c r="A123" s="11"/>
      <c r="B123" s="11"/>
      <c r="C123" s="11"/>
      <c r="D123" s="11"/>
      <c r="E123" s="22"/>
      <c r="F123" s="817" t="str">
        <f t="shared" si="3"/>
        <v xml:space="preserve"> </v>
      </c>
      <c r="G123" s="142" t="str">
        <f t="shared" si="2"/>
        <v xml:space="preserve"> </v>
      </c>
      <c r="J123" s="11"/>
    </row>
    <row r="124" spans="1:10" ht="13.5" x14ac:dyDescent="0.25">
      <c r="A124" s="11"/>
      <c r="B124" s="11"/>
      <c r="C124" s="11"/>
      <c r="D124" s="11"/>
      <c r="E124" s="22"/>
      <c r="F124" s="817" t="str">
        <f t="shared" si="3"/>
        <v xml:space="preserve"> </v>
      </c>
      <c r="G124" s="142" t="str">
        <f t="shared" si="2"/>
        <v xml:space="preserve"> </v>
      </c>
      <c r="J124" s="11"/>
    </row>
    <row r="125" spans="1:10" ht="13.5" x14ac:dyDescent="0.25">
      <c r="A125" s="11"/>
      <c r="B125" s="11"/>
      <c r="C125" s="11"/>
      <c r="D125" s="11"/>
      <c r="E125" s="22"/>
      <c r="F125" s="817" t="str">
        <f t="shared" si="3"/>
        <v xml:space="preserve"> </v>
      </c>
      <c r="G125" s="142" t="str">
        <f t="shared" si="2"/>
        <v xml:space="preserve"> </v>
      </c>
      <c r="J125" s="11"/>
    </row>
    <row r="126" spans="1:10" ht="13.5" x14ac:dyDescent="0.25">
      <c r="A126" s="11"/>
      <c r="B126" s="11"/>
      <c r="C126" s="11"/>
      <c r="D126" s="11"/>
      <c r="E126" s="22"/>
      <c r="F126" s="817" t="str">
        <f t="shared" si="3"/>
        <v xml:space="preserve"> </v>
      </c>
      <c r="G126" s="142" t="str">
        <f t="shared" si="2"/>
        <v xml:space="preserve"> </v>
      </c>
      <c r="J126" s="11"/>
    </row>
    <row r="127" spans="1:10" ht="13.5" x14ac:dyDescent="0.25">
      <c r="A127" s="11"/>
      <c r="B127" s="11"/>
      <c r="C127" s="11"/>
      <c r="D127" s="11"/>
      <c r="E127" s="22"/>
      <c r="F127" s="817" t="str">
        <f t="shared" si="3"/>
        <v xml:space="preserve"> </v>
      </c>
      <c r="G127" s="142" t="str">
        <f t="shared" si="2"/>
        <v xml:space="preserve"> </v>
      </c>
      <c r="J127" s="11"/>
    </row>
    <row r="128" spans="1:10" ht="13.5" x14ac:dyDescent="0.25">
      <c r="A128" s="11"/>
      <c r="B128" s="11"/>
      <c r="C128" s="11"/>
      <c r="D128" s="11"/>
      <c r="E128" s="22"/>
      <c r="F128" s="817" t="str">
        <f t="shared" si="3"/>
        <v xml:space="preserve"> </v>
      </c>
      <c r="G128" s="142" t="str">
        <f t="shared" si="2"/>
        <v xml:space="preserve"> </v>
      </c>
      <c r="J128" s="11"/>
    </row>
    <row r="129" spans="1:10" ht="13.5" x14ac:dyDescent="0.25">
      <c r="A129" s="11"/>
      <c r="B129" s="11"/>
      <c r="C129" s="11"/>
      <c r="D129" s="11"/>
      <c r="E129" s="22"/>
      <c r="F129" s="817" t="str">
        <f t="shared" si="3"/>
        <v xml:space="preserve"> </v>
      </c>
      <c r="G129" s="142" t="str">
        <f t="shared" si="2"/>
        <v xml:space="preserve"> </v>
      </c>
      <c r="J129" s="11"/>
    </row>
    <row r="130" spans="1:10" ht="13.5" x14ac:dyDescent="0.25">
      <c r="A130" s="11"/>
      <c r="B130" s="11"/>
      <c r="C130" s="11"/>
      <c r="D130" s="11"/>
      <c r="E130" s="22"/>
      <c r="F130" s="817" t="str">
        <f t="shared" si="3"/>
        <v xml:space="preserve"> </v>
      </c>
      <c r="G130" s="142" t="str">
        <f t="shared" si="2"/>
        <v xml:space="preserve"> </v>
      </c>
      <c r="J130" s="11"/>
    </row>
    <row r="131" spans="1:10" ht="13.5" x14ac:dyDescent="0.25">
      <c r="A131" s="11"/>
      <c r="B131" s="11"/>
      <c r="C131" s="11"/>
      <c r="D131" s="11"/>
      <c r="E131" s="22"/>
      <c r="F131" s="817" t="str">
        <f t="shared" si="3"/>
        <v xml:space="preserve"> </v>
      </c>
      <c r="G131" s="142" t="str">
        <f t="shared" si="2"/>
        <v xml:space="preserve"> </v>
      </c>
      <c r="J131" s="11"/>
    </row>
    <row r="132" spans="1:10" ht="13.5" x14ac:dyDescent="0.25">
      <c r="A132" s="11"/>
      <c r="B132" s="11"/>
      <c r="C132" s="11"/>
      <c r="D132" s="11"/>
      <c r="E132" s="22"/>
      <c r="F132" s="817" t="str">
        <f t="shared" si="3"/>
        <v xml:space="preserve"> </v>
      </c>
      <c r="G132" s="142" t="str">
        <f t="shared" si="2"/>
        <v xml:space="preserve"> </v>
      </c>
      <c r="J132" s="11"/>
    </row>
    <row r="133" spans="1:10" ht="13.5" x14ac:dyDescent="0.25">
      <c r="A133" s="11"/>
      <c r="B133" s="11"/>
      <c r="C133" s="11"/>
      <c r="D133" s="11"/>
      <c r="E133" s="22"/>
      <c r="F133" s="817" t="str">
        <f t="shared" si="3"/>
        <v xml:space="preserve"> </v>
      </c>
      <c r="G133" s="142" t="str">
        <f t="shared" si="2"/>
        <v xml:space="preserve"> </v>
      </c>
      <c r="J133" s="11"/>
    </row>
    <row r="134" spans="1:10" ht="13.5" x14ac:dyDescent="0.25">
      <c r="A134" s="11"/>
      <c r="B134" s="11"/>
      <c r="C134" s="11"/>
      <c r="D134" s="11"/>
      <c r="E134" s="22"/>
      <c r="F134" s="817" t="str">
        <f t="shared" si="3"/>
        <v xml:space="preserve"> </v>
      </c>
      <c r="G134" s="142" t="str">
        <f t="shared" si="2"/>
        <v xml:space="preserve"> </v>
      </c>
      <c r="J134" s="11"/>
    </row>
    <row r="135" spans="1:10" ht="13.5" x14ac:dyDescent="0.25">
      <c r="A135" s="11"/>
      <c r="B135" s="11"/>
      <c r="C135" s="11"/>
      <c r="D135" s="11"/>
      <c r="E135" s="22"/>
      <c r="F135" s="817" t="str">
        <f t="shared" si="3"/>
        <v xml:space="preserve"> </v>
      </c>
      <c r="G135" s="142" t="str">
        <f t="shared" si="2"/>
        <v xml:space="preserve"> </v>
      </c>
      <c r="J135" s="11"/>
    </row>
    <row r="136" spans="1:10" ht="13.5" x14ac:dyDescent="0.25">
      <c r="A136" s="11"/>
      <c r="B136" s="11"/>
      <c r="C136" s="11"/>
      <c r="D136" s="11"/>
      <c r="E136" s="22"/>
      <c r="F136" s="817" t="str">
        <f t="shared" si="3"/>
        <v xml:space="preserve"> </v>
      </c>
      <c r="G136" s="142" t="str">
        <f t="shared" si="2"/>
        <v xml:space="preserve"> </v>
      </c>
      <c r="J136" s="11"/>
    </row>
    <row r="137" spans="1:10" ht="13.5" x14ac:dyDescent="0.25">
      <c r="A137" s="11"/>
      <c r="B137" s="11"/>
      <c r="C137" s="11"/>
      <c r="D137" s="11"/>
      <c r="E137" s="22"/>
      <c r="F137" s="817" t="str">
        <f t="shared" si="3"/>
        <v xml:space="preserve"> </v>
      </c>
      <c r="G137" s="142" t="str">
        <f t="shared" ref="G137:G200" si="4">IFERROR(E137/D137%," ")</f>
        <v xml:space="preserve"> </v>
      </c>
      <c r="J137" s="11"/>
    </row>
    <row r="138" spans="1:10" ht="13.5" x14ac:dyDescent="0.25">
      <c r="A138" s="11"/>
      <c r="B138" s="11"/>
      <c r="C138" s="11"/>
      <c r="D138" s="11"/>
      <c r="E138" s="22"/>
      <c r="F138" s="817" t="str">
        <f t="shared" si="3"/>
        <v xml:space="preserve"> </v>
      </c>
      <c r="G138" s="142" t="str">
        <f t="shared" si="4"/>
        <v xml:space="preserve"> </v>
      </c>
      <c r="J138" s="11"/>
    </row>
    <row r="139" spans="1:10" ht="13.5" x14ac:dyDescent="0.25">
      <c r="A139" s="11"/>
      <c r="B139" s="11"/>
      <c r="C139" s="11"/>
      <c r="D139" s="11"/>
      <c r="E139" s="22"/>
      <c r="F139" s="817" t="str">
        <f t="shared" ref="F139:F202" si="5">IF(E139-D139=0," ",E139-D139)</f>
        <v xml:space="preserve"> </v>
      </c>
      <c r="G139" s="142" t="str">
        <f t="shared" si="4"/>
        <v xml:space="preserve"> </v>
      </c>
      <c r="J139" s="11"/>
    </row>
    <row r="140" spans="1:10" ht="13.5" x14ac:dyDescent="0.25">
      <c r="A140" s="11"/>
      <c r="B140" s="11"/>
      <c r="C140" s="11"/>
      <c r="D140" s="11"/>
      <c r="E140" s="22"/>
      <c r="F140" s="817" t="str">
        <f t="shared" si="5"/>
        <v xml:space="preserve"> </v>
      </c>
      <c r="G140" s="142" t="str">
        <f t="shared" si="4"/>
        <v xml:space="preserve"> </v>
      </c>
      <c r="J140" s="11"/>
    </row>
    <row r="141" spans="1:10" ht="13.5" x14ac:dyDescent="0.25">
      <c r="A141" s="11"/>
      <c r="B141" s="11"/>
      <c r="C141" s="11"/>
      <c r="D141" s="11"/>
      <c r="E141" s="22"/>
      <c r="F141" s="817" t="str">
        <f t="shared" si="5"/>
        <v xml:space="preserve"> </v>
      </c>
      <c r="G141" s="142" t="str">
        <f t="shared" si="4"/>
        <v xml:space="preserve"> </v>
      </c>
      <c r="J141" s="11"/>
    </row>
    <row r="142" spans="1:10" ht="13.5" x14ac:dyDescent="0.25">
      <c r="A142" s="11"/>
      <c r="B142" s="11"/>
      <c r="C142" s="11"/>
      <c r="D142" s="11"/>
      <c r="E142" s="22"/>
      <c r="F142" s="817" t="str">
        <f t="shared" si="5"/>
        <v xml:space="preserve"> </v>
      </c>
      <c r="G142" s="142" t="str">
        <f t="shared" si="4"/>
        <v xml:space="preserve"> </v>
      </c>
      <c r="J142" s="11"/>
    </row>
    <row r="143" spans="1:10" ht="13.5" x14ac:dyDescent="0.25">
      <c r="A143" s="11"/>
      <c r="B143" s="11"/>
      <c r="C143" s="11"/>
      <c r="D143" s="11"/>
      <c r="E143" s="22"/>
      <c r="F143" s="817" t="str">
        <f t="shared" si="5"/>
        <v xml:space="preserve"> </v>
      </c>
      <c r="G143" s="142" t="str">
        <f t="shared" si="4"/>
        <v xml:space="preserve"> </v>
      </c>
      <c r="J143" s="11"/>
    </row>
    <row r="144" spans="1:10" ht="13.5" x14ac:dyDescent="0.25">
      <c r="A144" s="11"/>
      <c r="B144" s="11"/>
      <c r="C144" s="11"/>
      <c r="D144" s="11"/>
      <c r="E144" s="22"/>
      <c r="F144" s="817" t="str">
        <f t="shared" si="5"/>
        <v xml:space="preserve"> </v>
      </c>
      <c r="G144" s="142" t="str">
        <f t="shared" si="4"/>
        <v xml:space="preserve"> </v>
      </c>
      <c r="J144" s="11"/>
    </row>
    <row r="145" spans="1:10" ht="13.5" x14ac:dyDescent="0.25">
      <c r="A145" s="11"/>
      <c r="B145" s="11"/>
      <c r="C145" s="11"/>
      <c r="D145" s="11"/>
      <c r="E145" s="22"/>
      <c r="F145" s="817" t="str">
        <f t="shared" si="5"/>
        <v xml:space="preserve"> </v>
      </c>
      <c r="G145" s="142" t="str">
        <f t="shared" si="4"/>
        <v xml:space="preserve"> </v>
      </c>
      <c r="J145" s="11"/>
    </row>
    <row r="146" spans="1:10" ht="13.5" x14ac:dyDescent="0.25">
      <c r="A146" s="11"/>
      <c r="B146" s="11"/>
      <c r="C146" s="11"/>
      <c r="D146" s="11"/>
      <c r="E146" s="22"/>
      <c r="F146" s="817" t="str">
        <f t="shared" si="5"/>
        <v xml:space="preserve"> </v>
      </c>
      <c r="G146" s="142" t="str">
        <f t="shared" si="4"/>
        <v xml:space="preserve"> </v>
      </c>
      <c r="J146" s="11"/>
    </row>
    <row r="147" spans="1:10" ht="13.5" x14ac:dyDescent="0.25">
      <c r="A147" s="11"/>
      <c r="B147" s="11"/>
      <c r="C147" s="11"/>
      <c r="D147" s="11"/>
      <c r="E147" s="22"/>
      <c r="F147" s="817" t="str">
        <f t="shared" si="5"/>
        <v xml:space="preserve"> </v>
      </c>
      <c r="G147" s="142" t="str">
        <f t="shared" si="4"/>
        <v xml:space="preserve"> </v>
      </c>
      <c r="J147" s="11"/>
    </row>
    <row r="148" spans="1:10" ht="13.5" x14ac:dyDescent="0.25">
      <c r="A148" s="11"/>
      <c r="B148" s="11"/>
      <c r="C148" s="11"/>
      <c r="D148" s="11"/>
      <c r="E148" s="22"/>
      <c r="F148" s="817" t="str">
        <f t="shared" si="5"/>
        <v xml:space="preserve"> </v>
      </c>
      <c r="G148" s="142" t="str">
        <f t="shared" si="4"/>
        <v xml:space="preserve"> </v>
      </c>
      <c r="J148" s="11"/>
    </row>
    <row r="149" spans="1:10" ht="13.5" x14ac:dyDescent="0.25">
      <c r="A149" s="11"/>
      <c r="B149" s="11"/>
      <c r="C149" s="11"/>
      <c r="D149" s="11"/>
      <c r="E149" s="22"/>
      <c r="F149" s="817" t="str">
        <f t="shared" si="5"/>
        <v xml:space="preserve"> </v>
      </c>
      <c r="G149" s="142" t="str">
        <f t="shared" si="4"/>
        <v xml:space="preserve"> </v>
      </c>
      <c r="J149" s="11"/>
    </row>
    <row r="150" spans="1:10" ht="13.5" x14ac:dyDescent="0.25">
      <c r="A150" s="11"/>
      <c r="B150" s="11"/>
      <c r="C150" s="11"/>
      <c r="D150" s="11"/>
      <c r="E150" s="22"/>
      <c r="F150" s="817" t="str">
        <f t="shared" si="5"/>
        <v xml:space="preserve"> </v>
      </c>
      <c r="G150" s="142" t="str">
        <f t="shared" si="4"/>
        <v xml:space="preserve"> </v>
      </c>
      <c r="J150" s="11"/>
    </row>
    <row r="151" spans="1:10" ht="13.5" x14ac:dyDescent="0.25">
      <c r="A151" s="11"/>
      <c r="B151" s="11"/>
      <c r="C151" s="11"/>
      <c r="D151" s="11"/>
      <c r="E151" s="22"/>
      <c r="F151" s="817" t="str">
        <f t="shared" si="5"/>
        <v xml:space="preserve"> </v>
      </c>
      <c r="G151" s="142" t="str">
        <f t="shared" si="4"/>
        <v xml:space="preserve"> </v>
      </c>
      <c r="J151" s="11"/>
    </row>
    <row r="152" spans="1:10" ht="13.5" x14ac:dyDescent="0.25">
      <c r="A152" s="11"/>
      <c r="B152" s="11"/>
      <c r="C152" s="11"/>
      <c r="D152" s="11"/>
      <c r="E152" s="22"/>
      <c r="F152" s="817" t="str">
        <f t="shared" si="5"/>
        <v xml:space="preserve"> </v>
      </c>
      <c r="G152" s="142" t="str">
        <f t="shared" si="4"/>
        <v xml:space="preserve"> </v>
      </c>
      <c r="J152" s="11"/>
    </row>
    <row r="153" spans="1:10" ht="13.5" x14ac:dyDescent="0.25">
      <c r="A153" s="11"/>
      <c r="B153" s="11"/>
      <c r="C153" s="11"/>
      <c r="D153" s="11"/>
      <c r="E153" s="22"/>
      <c r="F153" s="817" t="str">
        <f t="shared" si="5"/>
        <v xml:space="preserve"> </v>
      </c>
      <c r="G153" s="142" t="str">
        <f t="shared" si="4"/>
        <v xml:space="preserve"> </v>
      </c>
      <c r="J153" s="11"/>
    </row>
    <row r="154" spans="1:10" ht="13.5" x14ac:dyDescent="0.25">
      <c r="A154" s="11"/>
      <c r="B154" s="11"/>
      <c r="C154" s="11"/>
      <c r="D154" s="11"/>
      <c r="E154" s="22"/>
      <c r="F154" s="817" t="str">
        <f t="shared" si="5"/>
        <v xml:space="preserve"> </v>
      </c>
      <c r="G154" s="142" t="str">
        <f t="shared" si="4"/>
        <v xml:space="preserve"> </v>
      </c>
      <c r="J154" s="11"/>
    </row>
    <row r="155" spans="1:10" ht="13.5" x14ac:dyDescent="0.25">
      <c r="A155" s="11"/>
      <c r="B155" s="11"/>
      <c r="C155" s="11"/>
      <c r="D155" s="11"/>
      <c r="E155" s="22"/>
      <c r="F155" s="817" t="str">
        <f t="shared" si="5"/>
        <v xml:space="preserve"> </v>
      </c>
      <c r="G155" s="142" t="str">
        <f t="shared" si="4"/>
        <v xml:space="preserve"> </v>
      </c>
      <c r="J155" s="11"/>
    </row>
    <row r="156" spans="1:10" ht="13.5" x14ac:dyDescent="0.25">
      <c r="A156" s="11"/>
      <c r="B156" s="11"/>
      <c r="C156" s="11"/>
      <c r="D156" s="11"/>
      <c r="E156" s="22"/>
      <c r="F156" s="817" t="str">
        <f t="shared" si="5"/>
        <v xml:space="preserve"> </v>
      </c>
      <c r="G156" s="142" t="str">
        <f t="shared" si="4"/>
        <v xml:space="preserve"> </v>
      </c>
      <c r="J156" s="11"/>
    </row>
    <row r="157" spans="1:10" ht="13.5" x14ac:dyDescent="0.25">
      <c r="A157" s="11"/>
      <c r="B157" s="11"/>
      <c r="C157" s="11"/>
      <c r="D157" s="11"/>
      <c r="E157" s="22"/>
      <c r="F157" s="817" t="str">
        <f t="shared" si="5"/>
        <v xml:space="preserve"> </v>
      </c>
      <c r="G157" s="142" t="str">
        <f t="shared" si="4"/>
        <v xml:space="preserve"> </v>
      </c>
      <c r="J157" s="11"/>
    </row>
    <row r="158" spans="1:10" ht="13.5" x14ac:dyDescent="0.25">
      <c r="A158" s="11"/>
      <c r="B158" s="11"/>
      <c r="C158" s="11"/>
      <c r="D158" s="11"/>
      <c r="E158" s="22"/>
      <c r="F158" s="817" t="str">
        <f t="shared" si="5"/>
        <v xml:space="preserve"> </v>
      </c>
      <c r="G158" s="142" t="str">
        <f t="shared" si="4"/>
        <v xml:space="preserve"> </v>
      </c>
      <c r="J158" s="11"/>
    </row>
    <row r="159" spans="1:10" ht="13.5" x14ac:dyDescent="0.25">
      <c r="A159" s="11"/>
      <c r="B159" s="11"/>
      <c r="C159" s="11"/>
      <c r="D159" s="11"/>
      <c r="E159" s="22"/>
      <c r="F159" s="817" t="str">
        <f t="shared" si="5"/>
        <v xml:space="preserve"> </v>
      </c>
      <c r="G159" s="142" t="str">
        <f t="shared" si="4"/>
        <v xml:space="preserve"> </v>
      </c>
      <c r="J159" s="11"/>
    </row>
    <row r="160" spans="1:10" ht="13.5" x14ac:dyDescent="0.25">
      <c r="A160" s="11"/>
      <c r="B160" s="11"/>
      <c r="C160" s="11"/>
      <c r="D160" s="11"/>
      <c r="E160" s="22"/>
      <c r="F160" s="817" t="str">
        <f t="shared" si="5"/>
        <v xml:space="preserve"> </v>
      </c>
      <c r="G160" s="142" t="str">
        <f t="shared" si="4"/>
        <v xml:space="preserve"> </v>
      </c>
      <c r="J160" s="11"/>
    </row>
    <row r="161" spans="1:10" ht="13.5" x14ac:dyDescent="0.25">
      <c r="A161" s="11"/>
      <c r="B161" s="11"/>
      <c r="C161" s="11"/>
      <c r="D161" s="11"/>
      <c r="E161" s="22"/>
      <c r="F161" s="817" t="str">
        <f t="shared" si="5"/>
        <v xml:space="preserve"> </v>
      </c>
      <c r="G161" s="142" t="str">
        <f t="shared" si="4"/>
        <v xml:space="preserve"> </v>
      </c>
      <c r="J161" s="11"/>
    </row>
    <row r="162" spans="1:10" ht="13.5" x14ac:dyDescent="0.25">
      <c r="A162" s="11"/>
      <c r="B162" s="11"/>
      <c r="C162" s="11"/>
      <c r="D162" s="11"/>
      <c r="E162" s="22"/>
      <c r="F162" s="817" t="str">
        <f t="shared" si="5"/>
        <v xml:space="preserve"> </v>
      </c>
      <c r="G162" s="142" t="str">
        <f t="shared" si="4"/>
        <v xml:space="preserve"> </v>
      </c>
      <c r="J162" s="11"/>
    </row>
    <row r="163" spans="1:10" ht="13.5" x14ac:dyDescent="0.25">
      <c r="A163" s="11"/>
      <c r="B163" s="11"/>
      <c r="C163" s="11"/>
      <c r="D163" s="11"/>
      <c r="E163" s="22"/>
      <c r="F163" s="817" t="str">
        <f t="shared" si="5"/>
        <v xml:space="preserve"> </v>
      </c>
      <c r="G163" s="142" t="str">
        <f t="shared" si="4"/>
        <v xml:space="preserve"> </v>
      </c>
      <c r="J163" s="11"/>
    </row>
    <row r="164" spans="1:10" ht="13.5" x14ac:dyDescent="0.25">
      <c r="A164" s="11"/>
      <c r="B164" s="11"/>
      <c r="C164" s="11"/>
      <c r="D164" s="11"/>
      <c r="E164" s="22"/>
      <c r="F164" s="817" t="str">
        <f t="shared" si="5"/>
        <v xml:space="preserve"> </v>
      </c>
      <c r="G164" s="142" t="str">
        <f t="shared" si="4"/>
        <v xml:space="preserve"> </v>
      </c>
      <c r="J164" s="11"/>
    </row>
    <row r="165" spans="1:10" ht="13.5" x14ac:dyDescent="0.25">
      <c r="A165" s="11"/>
      <c r="B165" s="11"/>
      <c r="C165" s="11"/>
      <c r="D165" s="11"/>
      <c r="E165" s="22"/>
      <c r="F165" s="817" t="str">
        <f t="shared" si="5"/>
        <v xml:space="preserve"> </v>
      </c>
      <c r="G165" s="142" t="str">
        <f t="shared" si="4"/>
        <v xml:space="preserve"> </v>
      </c>
      <c r="J165" s="11"/>
    </row>
    <row r="166" spans="1:10" ht="13.5" x14ac:dyDescent="0.25">
      <c r="A166" s="11"/>
      <c r="B166" s="11"/>
      <c r="C166" s="11"/>
      <c r="D166" s="11"/>
      <c r="E166" s="22"/>
      <c r="F166" s="817" t="str">
        <f t="shared" si="5"/>
        <v xml:space="preserve"> </v>
      </c>
      <c r="G166" s="142" t="str">
        <f t="shared" si="4"/>
        <v xml:space="preserve"> </v>
      </c>
      <c r="J166" s="11"/>
    </row>
    <row r="167" spans="1:10" ht="13.5" x14ac:dyDescent="0.25">
      <c r="A167" s="11"/>
      <c r="B167" s="11"/>
      <c r="C167" s="11"/>
      <c r="D167" s="11"/>
      <c r="E167" s="22"/>
      <c r="F167" s="817" t="str">
        <f t="shared" si="5"/>
        <v xml:space="preserve"> </v>
      </c>
      <c r="G167" s="142" t="str">
        <f t="shared" si="4"/>
        <v xml:space="preserve"> </v>
      </c>
      <c r="J167" s="11"/>
    </row>
    <row r="168" spans="1:10" ht="13.5" x14ac:dyDescent="0.25">
      <c r="A168" s="11"/>
      <c r="B168" s="11"/>
      <c r="C168" s="11"/>
      <c r="D168" s="11"/>
      <c r="E168" s="22"/>
      <c r="F168" s="817" t="str">
        <f t="shared" si="5"/>
        <v xml:space="preserve"> </v>
      </c>
      <c r="G168" s="142" t="str">
        <f t="shared" si="4"/>
        <v xml:space="preserve"> </v>
      </c>
      <c r="J168" s="11"/>
    </row>
    <row r="169" spans="1:10" ht="13.5" x14ac:dyDescent="0.25">
      <c r="A169" s="11"/>
      <c r="B169" s="11"/>
      <c r="C169" s="11"/>
      <c r="D169" s="11"/>
      <c r="E169" s="22"/>
      <c r="F169" s="817" t="str">
        <f t="shared" si="5"/>
        <v xml:space="preserve"> </v>
      </c>
      <c r="G169" s="142" t="str">
        <f t="shared" si="4"/>
        <v xml:space="preserve"> </v>
      </c>
      <c r="J169" s="11"/>
    </row>
    <row r="170" spans="1:10" ht="13.5" x14ac:dyDescent="0.25">
      <c r="A170" s="11"/>
      <c r="B170" s="11"/>
      <c r="C170" s="11"/>
      <c r="D170" s="11"/>
      <c r="E170" s="22"/>
      <c r="F170" s="817" t="str">
        <f t="shared" si="5"/>
        <v xml:space="preserve"> </v>
      </c>
      <c r="G170" s="142" t="str">
        <f t="shared" si="4"/>
        <v xml:space="preserve"> </v>
      </c>
      <c r="J170" s="11"/>
    </row>
    <row r="171" spans="1:10" ht="13.5" x14ac:dyDescent="0.25">
      <c r="A171" s="11"/>
      <c r="B171" s="11"/>
      <c r="C171" s="11"/>
      <c r="D171" s="11"/>
      <c r="E171" s="22"/>
      <c r="F171" s="817" t="str">
        <f t="shared" si="5"/>
        <v xml:space="preserve"> </v>
      </c>
      <c r="G171" s="142" t="str">
        <f t="shared" si="4"/>
        <v xml:space="preserve"> </v>
      </c>
      <c r="J171" s="11"/>
    </row>
    <row r="172" spans="1:10" ht="13.5" x14ac:dyDescent="0.25">
      <c r="A172" s="11"/>
      <c r="B172" s="11"/>
      <c r="C172" s="11"/>
      <c r="D172" s="11"/>
      <c r="E172" s="22"/>
      <c r="F172" s="817" t="str">
        <f t="shared" si="5"/>
        <v xml:space="preserve"> </v>
      </c>
      <c r="G172" s="142" t="str">
        <f t="shared" si="4"/>
        <v xml:space="preserve"> </v>
      </c>
      <c r="J172" s="11"/>
    </row>
    <row r="173" spans="1:10" ht="13.5" x14ac:dyDescent="0.25">
      <c r="A173" s="11"/>
      <c r="B173" s="11"/>
      <c r="C173" s="11"/>
      <c r="D173" s="11"/>
      <c r="E173" s="22"/>
      <c r="F173" s="817" t="str">
        <f t="shared" si="5"/>
        <v xml:space="preserve"> </v>
      </c>
      <c r="G173" s="142" t="str">
        <f t="shared" si="4"/>
        <v xml:space="preserve"> </v>
      </c>
      <c r="J173" s="11"/>
    </row>
    <row r="174" spans="1:10" ht="13.5" x14ac:dyDescent="0.25">
      <c r="A174" s="11"/>
      <c r="B174" s="11"/>
      <c r="C174" s="11"/>
      <c r="D174" s="11"/>
      <c r="E174" s="22"/>
      <c r="F174" s="817" t="str">
        <f t="shared" si="5"/>
        <v xml:space="preserve"> </v>
      </c>
      <c r="G174" s="142" t="str">
        <f t="shared" si="4"/>
        <v xml:space="preserve"> </v>
      </c>
      <c r="J174" s="11"/>
    </row>
    <row r="175" spans="1:10" ht="13.5" x14ac:dyDescent="0.25">
      <c r="A175" s="11"/>
      <c r="B175" s="11"/>
      <c r="C175" s="11"/>
      <c r="D175" s="11"/>
      <c r="E175" s="22"/>
      <c r="F175" s="817" t="str">
        <f t="shared" si="5"/>
        <v xml:space="preserve"> </v>
      </c>
      <c r="G175" s="142" t="str">
        <f t="shared" si="4"/>
        <v xml:space="preserve"> </v>
      </c>
      <c r="J175" s="11"/>
    </row>
    <row r="176" spans="1:10" ht="13.5" x14ac:dyDescent="0.25">
      <c r="A176" s="11"/>
      <c r="B176" s="11"/>
      <c r="C176" s="11"/>
      <c r="D176" s="11"/>
      <c r="E176" s="22"/>
      <c r="F176" s="817" t="str">
        <f t="shared" si="5"/>
        <v xml:space="preserve"> </v>
      </c>
      <c r="G176" s="142" t="str">
        <f t="shared" si="4"/>
        <v xml:space="preserve"> </v>
      </c>
      <c r="J176" s="11"/>
    </row>
    <row r="177" spans="1:10" ht="13.5" x14ac:dyDescent="0.25">
      <c r="A177" s="11"/>
      <c r="B177" s="11"/>
      <c r="C177" s="11"/>
      <c r="D177" s="11"/>
      <c r="E177" s="22"/>
      <c r="F177" s="817" t="str">
        <f t="shared" si="5"/>
        <v xml:space="preserve"> </v>
      </c>
      <c r="G177" s="142" t="str">
        <f t="shared" si="4"/>
        <v xml:space="preserve"> </v>
      </c>
      <c r="J177" s="11"/>
    </row>
    <row r="178" spans="1:10" ht="13.5" x14ac:dyDescent="0.25">
      <c r="A178" s="11"/>
      <c r="B178" s="11"/>
      <c r="C178" s="11"/>
      <c r="D178" s="11"/>
      <c r="E178" s="22"/>
      <c r="F178" s="817" t="str">
        <f t="shared" si="5"/>
        <v xml:space="preserve"> </v>
      </c>
      <c r="G178" s="142" t="str">
        <f t="shared" si="4"/>
        <v xml:space="preserve"> </v>
      </c>
      <c r="J178" s="11"/>
    </row>
    <row r="179" spans="1:10" ht="13.5" x14ac:dyDescent="0.25">
      <c r="A179" s="11"/>
      <c r="B179" s="11"/>
      <c r="C179" s="11"/>
      <c r="D179" s="11"/>
      <c r="E179" s="22"/>
      <c r="F179" s="817" t="str">
        <f t="shared" si="5"/>
        <v xml:space="preserve"> </v>
      </c>
      <c r="G179" s="142" t="str">
        <f t="shared" si="4"/>
        <v xml:space="preserve"> </v>
      </c>
      <c r="J179" s="11"/>
    </row>
    <row r="180" spans="1:10" ht="13.5" x14ac:dyDescent="0.25">
      <c r="A180" s="11"/>
      <c r="B180" s="11"/>
      <c r="C180" s="11"/>
      <c r="D180" s="11"/>
      <c r="E180" s="22"/>
      <c r="F180" s="817" t="str">
        <f t="shared" si="5"/>
        <v xml:space="preserve"> </v>
      </c>
      <c r="G180" s="142" t="str">
        <f t="shared" si="4"/>
        <v xml:space="preserve"> </v>
      </c>
      <c r="J180" s="11"/>
    </row>
    <row r="181" spans="1:10" ht="13.5" x14ac:dyDescent="0.25">
      <c r="A181" s="11"/>
      <c r="B181" s="11"/>
      <c r="C181" s="11"/>
      <c r="D181" s="11"/>
      <c r="E181" s="22"/>
      <c r="F181" s="817" t="str">
        <f t="shared" si="5"/>
        <v xml:space="preserve"> </v>
      </c>
      <c r="G181" s="142" t="str">
        <f t="shared" si="4"/>
        <v xml:space="preserve"> </v>
      </c>
      <c r="J181" s="11"/>
    </row>
    <row r="182" spans="1:10" ht="13.5" x14ac:dyDescent="0.25">
      <c r="A182" s="11"/>
      <c r="B182" s="11"/>
      <c r="C182" s="11"/>
      <c r="D182" s="11"/>
      <c r="E182" s="22"/>
      <c r="F182" s="817" t="str">
        <f t="shared" si="5"/>
        <v xml:space="preserve"> </v>
      </c>
      <c r="G182" s="142" t="str">
        <f t="shared" si="4"/>
        <v xml:space="preserve"> </v>
      </c>
      <c r="J182" s="11"/>
    </row>
    <row r="183" spans="1:10" ht="13.5" x14ac:dyDescent="0.25">
      <c r="A183" s="11"/>
      <c r="B183" s="11"/>
      <c r="C183" s="11"/>
      <c r="D183" s="11"/>
      <c r="E183" s="22"/>
      <c r="F183" s="817" t="str">
        <f t="shared" si="5"/>
        <v xml:space="preserve"> </v>
      </c>
      <c r="G183" s="142" t="str">
        <f t="shared" si="4"/>
        <v xml:space="preserve"> </v>
      </c>
      <c r="J183" s="11"/>
    </row>
    <row r="184" spans="1:10" ht="13.5" x14ac:dyDescent="0.25">
      <c r="A184" s="11"/>
      <c r="B184" s="11"/>
      <c r="C184" s="11"/>
      <c r="D184" s="11"/>
      <c r="E184" s="22"/>
      <c r="F184" s="817" t="str">
        <f t="shared" si="5"/>
        <v xml:space="preserve"> </v>
      </c>
      <c r="G184" s="142" t="str">
        <f t="shared" si="4"/>
        <v xml:space="preserve"> </v>
      </c>
      <c r="J184" s="11"/>
    </row>
    <row r="185" spans="1:10" ht="13.5" x14ac:dyDescent="0.25">
      <c r="A185" s="11"/>
      <c r="B185" s="11"/>
      <c r="C185" s="11"/>
      <c r="D185" s="11"/>
      <c r="E185" s="22"/>
      <c r="F185" s="817" t="str">
        <f t="shared" si="5"/>
        <v xml:space="preserve"> </v>
      </c>
      <c r="G185" s="142" t="str">
        <f t="shared" si="4"/>
        <v xml:space="preserve"> </v>
      </c>
      <c r="J185" s="11"/>
    </row>
    <row r="186" spans="1:10" ht="13.5" x14ac:dyDescent="0.25">
      <c r="A186" s="11"/>
      <c r="B186" s="11"/>
      <c r="C186" s="11"/>
      <c r="D186" s="11"/>
      <c r="E186" s="22"/>
      <c r="F186" s="817" t="str">
        <f t="shared" si="5"/>
        <v xml:space="preserve"> </v>
      </c>
      <c r="G186" s="142" t="str">
        <f t="shared" si="4"/>
        <v xml:space="preserve"> </v>
      </c>
      <c r="J186" s="11"/>
    </row>
    <row r="187" spans="1:10" ht="13.5" x14ac:dyDescent="0.25">
      <c r="A187" s="11"/>
      <c r="B187" s="11"/>
      <c r="C187" s="11"/>
      <c r="D187" s="11"/>
      <c r="E187" s="22"/>
      <c r="F187" s="817" t="str">
        <f t="shared" si="5"/>
        <v xml:space="preserve"> </v>
      </c>
      <c r="G187" s="142" t="str">
        <f t="shared" si="4"/>
        <v xml:space="preserve"> </v>
      </c>
      <c r="J187" s="11"/>
    </row>
    <row r="188" spans="1:10" ht="13.5" x14ac:dyDescent="0.25">
      <c r="A188" s="11"/>
      <c r="B188" s="11"/>
      <c r="C188" s="11"/>
      <c r="D188" s="11"/>
      <c r="E188" s="22"/>
      <c r="F188" s="817" t="str">
        <f t="shared" si="5"/>
        <v xml:space="preserve"> </v>
      </c>
      <c r="G188" s="142" t="str">
        <f t="shared" si="4"/>
        <v xml:space="preserve"> </v>
      </c>
      <c r="J188" s="11"/>
    </row>
    <row r="189" spans="1:10" ht="13.5" x14ac:dyDescent="0.25">
      <c r="A189" s="11"/>
      <c r="B189" s="11"/>
      <c r="C189" s="11"/>
      <c r="D189" s="11"/>
      <c r="E189" s="22"/>
      <c r="F189" s="817" t="str">
        <f t="shared" si="5"/>
        <v xml:space="preserve"> </v>
      </c>
      <c r="G189" s="142" t="str">
        <f t="shared" si="4"/>
        <v xml:space="preserve"> </v>
      </c>
      <c r="J189" s="11"/>
    </row>
    <row r="190" spans="1:10" ht="13.5" x14ac:dyDescent="0.25">
      <c r="A190" s="11"/>
      <c r="B190" s="11"/>
      <c r="C190" s="11"/>
      <c r="D190" s="11"/>
      <c r="E190" s="22"/>
      <c r="F190" s="817" t="str">
        <f t="shared" si="5"/>
        <v xml:space="preserve"> </v>
      </c>
      <c r="G190" s="142" t="str">
        <f t="shared" si="4"/>
        <v xml:space="preserve"> </v>
      </c>
      <c r="J190" s="11"/>
    </row>
    <row r="191" spans="1:10" ht="13.5" x14ac:dyDescent="0.25">
      <c r="A191" s="11"/>
      <c r="B191" s="11"/>
      <c r="C191" s="11"/>
      <c r="D191" s="11"/>
      <c r="E191" s="22"/>
      <c r="F191" s="817" t="str">
        <f t="shared" si="5"/>
        <v xml:space="preserve"> </v>
      </c>
      <c r="G191" s="142" t="str">
        <f t="shared" si="4"/>
        <v xml:space="preserve"> </v>
      </c>
      <c r="J191" s="11"/>
    </row>
    <row r="192" spans="1:10" ht="13.5" x14ac:dyDescent="0.25">
      <c r="A192" s="11"/>
      <c r="B192" s="11"/>
      <c r="C192" s="11"/>
      <c r="D192" s="11"/>
      <c r="E192" s="22"/>
      <c r="F192" s="817" t="str">
        <f t="shared" si="5"/>
        <v xml:space="preserve"> </v>
      </c>
      <c r="G192" s="142" t="str">
        <f t="shared" si="4"/>
        <v xml:space="preserve"> </v>
      </c>
      <c r="J192" s="11"/>
    </row>
    <row r="193" spans="1:10" ht="13.5" x14ac:dyDescent="0.25">
      <c r="A193" s="11"/>
      <c r="B193" s="11"/>
      <c r="C193" s="11"/>
      <c r="D193" s="11"/>
      <c r="E193" s="22"/>
      <c r="F193" s="817" t="str">
        <f t="shared" si="5"/>
        <v xml:space="preserve"> </v>
      </c>
      <c r="G193" s="142" t="str">
        <f t="shared" si="4"/>
        <v xml:space="preserve"> </v>
      </c>
      <c r="J193" s="11"/>
    </row>
    <row r="194" spans="1:10" ht="13.5" x14ac:dyDescent="0.25">
      <c r="A194" s="11"/>
      <c r="B194" s="11"/>
      <c r="C194" s="11"/>
      <c r="D194" s="11"/>
      <c r="E194" s="22"/>
      <c r="F194" s="817" t="str">
        <f t="shared" si="5"/>
        <v xml:space="preserve"> </v>
      </c>
      <c r="G194" s="142" t="str">
        <f t="shared" si="4"/>
        <v xml:space="preserve"> </v>
      </c>
      <c r="J194" s="11"/>
    </row>
    <row r="195" spans="1:10" ht="13.5" x14ac:dyDescent="0.25">
      <c r="A195" s="11"/>
      <c r="B195" s="11"/>
      <c r="C195" s="11"/>
      <c r="D195" s="11"/>
      <c r="E195" s="22"/>
      <c r="F195" s="817" t="str">
        <f t="shared" si="5"/>
        <v xml:space="preserve"> </v>
      </c>
      <c r="G195" s="142" t="str">
        <f t="shared" si="4"/>
        <v xml:space="preserve"> </v>
      </c>
      <c r="J195" s="11"/>
    </row>
    <row r="196" spans="1:10" ht="13.5" x14ac:dyDescent="0.25">
      <c r="A196" s="11"/>
      <c r="B196" s="11"/>
      <c r="C196" s="11"/>
      <c r="D196" s="11"/>
      <c r="E196" s="22"/>
      <c r="F196" s="817" t="str">
        <f t="shared" si="5"/>
        <v xml:space="preserve"> </v>
      </c>
      <c r="G196" s="142" t="str">
        <f t="shared" si="4"/>
        <v xml:space="preserve"> </v>
      </c>
      <c r="J196" s="11"/>
    </row>
    <row r="197" spans="1:10" ht="13.5" x14ac:dyDescent="0.25">
      <c r="A197" s="11"/>
      <c r="B197" s="11"/>
      <c r="C197" s="11"/>
      <c r="D197" s="11"/>
      <c r="E197" s="22"/>
      <c r="F197" s="817" t="str">
        <f t="shared" si="5"/>
        <v xml:space="preserve"> </v>
      </c>
      <c r="G197" s="142" t="str">
        <f t="shared" si="4"/>
        <v xml:space="preserve"> </v>
      </c>
      <c r="J197" s="11"/>
    </row>
    <row r="198" spans="1:10" ht="13.5" x14ac:dyDescent="0.25">
      <c r="A198" s="11"/>
      <c r="B198" s="11"/>
      <c r="C198" s="11"/>
      <c r="D198" s="11"/>
      <c r="E198" s="22"/>
      <c r="F198" s="817" t="str">
        <f t="shared" si="5"/>
        <v xml:space="preserve"> </v>
      </c>
      <c r="G198" s="142" t="str">
        <f t="shared" si="4"/>
        <v xml:space="preserve"> </v>
      </c>
      <c r="J198" s="11"/>
    </row>
    <row r="199" spans="1:10" ht="13.5" x14ac:dyDescent="0.25">
      <c r="A199" s="11"/>
      <c r="B199" s="11"/>
      <c r="C199" s="11"/>
      <c r="D199" s="11"/>
      <c r="E199" s="22"/>
      <c r="F199" s="817" t="str">
        <f t="shared" si="5"/>
        <v xml:space="preserve"> </v>
      </c>
      <c r="G199" s="142" t="str">
        <f t="shared" si="4"/>
        <v xml:space="preserve"> </v>
      </c>
      <c r="J199" s="11"/>
    </row>
    <row r="200" spans="1:10" ht="13.5" x14ac:dyDescent="0.25">
      <c r="A200" s="11"/>
      <c r="B200" s="11"/>
      <c r="C200" s="11"/>
      <c r="D200" s="11"/>
      <c r="E200" s="22"/>
      <c r="F200" s="817" t="str">
        <f t="shared" si="5"/>
        <v xml:space="preserve"> </v>
      </c>
      <c r="G200" s="142" t="str">
        <f t="shared" si="4"/>
        <v xml:space="preserve"> </v>
      </c>
      <c r="J200" s="11"/>
    </row>
    <row r="201" spans="1:10" ht="13.5" x14ac:dyDescent="0.25">
      <c r="A201" s="11"/>
      <c r="B201" s="11"/>
      <c r="C201" s="11"/>
      <c r="D201" s="11"/>
      <c r="E201" s="22"/>
      <c r="F201" s="817" t="str">
        <f t="shared" si="5"/>
        <v xml:space="preserve"> </v>
      </c>
      <c r="G201" s="142" t="str">
        <f t="shared" ref="G201:G264" si="6">IFERROR(E201/D201%," ")</f>
        <v xml:space="preserve"> </v>
      </c>
      <c r="J201" s="11"/>
    </row>
    <row r="202" spans="1:10" ht="13.5" x14ac:dyDescent="0.25">
      <c r="A202" s="11"/>
      <c r="B202" s="11"/>
      <c r="C202" s="11"/>
      <c r="D202" s="11"/>
      <c r="E202" s="22"/>
      <c r="F202" s="817" t="str">
        <f t="shared" si="5"/>
        <v xml:space="preserve"> </v>
      </c>
      <c r="G202" s="142" t="str">
        <f t="shared" si="6"/>
        <v xml:space="preserve"> </v>
      </c>
      <c r="J202" s="11"/>
    </row>
    <row r="203" spans="1:10" ht="13.5" x14ac:dyDescent="0.25">
      <c r="A203" s="11"/>
      <c r="B203" s="11"/>
      <c r="C203" s="11"/>
      <c r="D203" s="11"/>
      <c r="E203" s="22"/>
      <c r="F203" s="817" t="str">
        <f t="shared" ref="F203:F266" si="7">IF(E203-D203=0," ",E203-D203)</f>
        <v xml:space="preserve"> </v>
      </c>
      <c r="G203" s="142" t="str">
        <f t="shared" si="6"/>
        <v xml:space="preserve"> </v>
      </c>
      <c r="J203" s="11"/>
    </row>
    <row r="204" spans="1:10" ht="13.5" x14ac:dyDescent="0.25">
      <c r="A204" s="11"/>
      <c r="B204" s="11"/>
      <c r="C204" s="11"/>
      <c r="D204" s="11"/>
      <c r="E204" s="22"/>
      <c r="F204" s="817" t="str">
        <f t="shared" si="7"/>
        <v xml:space="preserve"> </v>
      </c>
      <c r="G204" s="142" t="str">
        <f t="shared" si="6"/>
        <v xml:space="preserve"> </v>
      </c>
      <c r="J204" s="11"/>
    </row>
    <row r="205" spans="1:10" ht="13.5" x14ac:dyDescent="0.25">
      <c r="A205" s="11"/>
      <c r="B205" s="11"/>
      <c r="C205" s="11"/>
      <c r="D205" s="11"/>
      <c r="E205" s="22"/>
      <c r="F205" s="817" t="str">
        <f t="shared" si="7"/>
        <v xml:space="preserve"> </v>
      </c>
      <c r="G205" s="142" t="str">
        <f t="shared" si="6"/>
        <v xml:space="preserve"> </v>
      </c>
      <c r="J205" s="11"/>
    </row>
    <row r="206" spans="1:10" ht="13.5" x14ac:dyDescent="0.25">
      <c r="A206" s="11"/>
      <c r="B206" s="11"/>
      <c r="C206" s="11"/>
      <c r="D206" s="11"/>
      <c r="E206" s="22"/>
      <c r="F206" s="817" t="str">
        <f t="shared" si="7"/>
        <v xml:space="preserve"> </v>
      </c>
      <c r="G206" s="142" t="str">
        <f t="shared" si="6"/>
        <v xml:space="preserve"> </v>
      </c>
      <c r="J206" s="11"/>
    </row>
    <row r="207" spans="1:10" ht="13.5" x14ac:dyDescent="0.25">
      <c r="A207" s="11"/>
      <c r="B207" s="11"/>
      <c r="C207" s="11"/>
      <c r="D207" s="11"/>
      <c r="E207" s="22"/>
      <c r="F207" s="817" t="str">
        <f t="shared" si="7"/>
        <v xml:space="preserve"> </v>
      </c>
      <c r="G207" s="142" t="str">
        <f t="shared" si="6"/>
        <v xml:space="preserve"> </v>
      </c>
      <c r="J207" s="11"/>
    </row>
    <row r="208" spans="1:10" ht="13.5" x14ac:dyDescent="0.25">
      <c r="A208" s="11"/>
      <c r="B208" s="11"/>
      <c r="C208" s="11"/>
      <c r="D208" s="11"/>
      <c r="E208" s="22"/>
      <c r="F208" s="817" t="str">
        <f t="shared" si="7"/>
        <v xml:space="preserve"> </v>
      </c>
      <c r="G208" s="142" t="str">
        <f t="shared" si="6"/>
        <v xml:space="preserve"> </v>
      </c>
      <c r="J208" s="11"/>
    </row>
    <row r="209" spans="1:10" ht="13.5" x14ac:dyDescent="0.25">
      <c r="A209" s="11"/>
      <c r="B209" s="11"/>
      <c r="C209" s="11"/>
      <c r="D209" s="11"/>
      <c r="E209" s="22"/>
      <c r="F209" s="817" t="str">
        <f t="shared" si="7"/>
        <v xml:space="preserve"> </v>
      </c>
      <c r="G209" s="142" t="str">
        <f t="shared" si="6"/>
        <v xml:space="preserve"> </v>
      </c>
      <c r="J209" s="11"/>
    </row>
    <row r="210" spans="1:10" ht="13.5" x14ac:dyDescent="0.25">
      <c r="A210" s="11"/>
      <c r="B210" s="11"/>
      <c r="C210" s="11"/>
      <c r="D210" s="11"/>
      <c r="E210" s="22"/>
      <c r="F210" s="817" t="str">
        <f t="shared" si="7"/>
        <v xml:space="preserve"> </v>
      </c>
      <c r="G210" s="142" t="str">
        <f t="shared" si="6"/>
        <v xml:space="preserve"> </v>
      </c>
      <c r="J210" s="11"/>
    </row>
    <row r="211" spans="1:10" ht="13.5" x14ac:dyDescent="0.25">
      <c r="A211" s="11"/>
      <c r="B211" s="11"/>
      <c r="C211" s="11"/>
      <c r="D211" s="11"/>
      <c r="E211" s="22"/>
      <c r="F211" s="817" t="str">
        <f t="shared" si="7"/>
        <v xml:space="preserve"> </v>
      </c>
      <c r="G211" s="142" t="str">
        <f t="shared" si="6"/>
        <v xml:space="preserve"> </v>
      </c>
      <c r="J211" s="11"/>
    </row>
    <row r="212" spans="1:10" ht="13.5" x14ac:dyDescent="0.25">
      <c r="A212" s="11"/>
      <c r="B212" s="11"/>
      <c r="C212" s="11"/>
      <c r="D212" s="11"/>
      <c r="E212" s="22"/>
      <c r="F212" s="817" t="str">
        <f t="shared" si="7"/>
        <v xml:space="preserve"> </v>
      </c>
      <c r="G212" s="142" t="str">
        <f t="shared" si="6"/>
        <v xml:space="preserve"> </v>
      </c>
      <c r="J212" s="11"/>
    </row>
    <row r="213" spans="1:10" ht="13.5" x14ac:dyDescent="0.25">
      <c r="A213" s="11"/>
      <c r="B213" s="11"/>
      <c r="C213" s="11"/>
      <c r="D213" s="11"/>
      <c r="E213" s="22"/>
      <c r="F213" s="817" t="str">
        <f t="shared" si="7"/>
        <v xml:space="preserve"> </v>
      </c>
      <c r="G213" s="142" t="str">
        <f t="shared" si="6"/>
        <v xml:space="preserve"> </v>
      </c>
      <c r="J213" s="11"/>
    </row>
    <row r="214" spans="1:10" ht="13.5" x14ac:dyDescent="0.25">
      <c r="A214" s="11"/>
      <c r="B214" s="11"/>
      <c r="C214" s="11"/>
      <c r="D214" s="11"/>
      <c r="E214" s="22"/>
      <c r="F214" s="817" t="str">
        <f t="shared" si="7"/>
        <v xml:space="preserve"> </v>
      </c>
      <c r="G214" s="142" t="str">
        <f t="shared" si="6"/>
        <v xml:space="preserve"> </v>
      </c>
      <c r="J214" s="11"/>
    </row>
    <row r="215" spans="1:10" ht="13.5" x14ac:dyDescent="0.25">
      <c r="A215" s="11"/>
      <c r="B215" s="11"/>
      <c r="C215" s="11"/>
      <c r="D215" s="11"/>
      <c r="E215" s="22"/>
      <c r="F215" s="817" t="str">
        <f t="shared" si="7"/>
        <v xml:space="preserve"> </v>
      </c>
      <c r="G215" s="142" t="str">
        <f t="shared" si="6"/>
        <v xml:space="preserve"> </v>
      </c>
      <c r="J215" s="11"/>
    </row>
    <row r="216" spans="1:10" ht="13.5" x14ac:dyDescent="0.25">
      <c r="A216" s="11"/>
      <c r="B216" s="11"/>
      <c r="C216" s="11"/>
      <c r="D216" s="11"/>
      <c r="E216" s="22"/>
      <c r="F216" s="817" t="str">
        <f t="shared" si="7"/>
        <v xml:space="preserve"> </v>
      </c>
      <c r="G216" s="142" t="str">
        <f t="shared" si="6"/>
        <v xml:space="preserve"> </v>
      </c>
      <c r="J216" s="11"/>
    </row>
    <row r="217" spans="1:10" ht="13.5" x14ac:dyDescent="0.25">
      <c r="A217" s="11"/>
      <c r="B217" s="11"/>
      <c r="C217" s="11"/>
      <c r="D217" s="11"/>
      <c r="E217" s="22"/>
      <c r="F217" s="817" t="str">
        <f t="shared" si="7"/>
        <v xml:space="preserve"> </v>
      </c>
      <c r="G217" s="142" t="str">
        <f t="shared" si="6"/>
        <v xml:space="preserve"> </v>
      </c>
      <c r="J217" s="11"/>
    </row>
    <row r="218" spans="1:10" ht="13.5" x14ac:dyDescent="0.25">
      <c r="A218" s="11"/>
      <c r="B218" s="11"/>
      <c r="C218" s="11"/>
      <c r="D218" s="11"/>
      <c r="E218" s="22"/>
      <c r="F218" s="817" t="str">
        <f t="shared" si="7"/>
        <v xml:space="preserve"> </v>
      </c>
      <c r="G218" s="142" t="str">
        <f t="shared" si="6"/>
        <v xml:space="preserve"> </v>
      </c>
      <c r="J218" s="11"/>
    </row>
    <row r="219" spans="1:10" ht="13.5" x14ac:dyDescent="0.25">
      <c r="A219" s="11"/>
      <c r="B219" s="11"/>
      <c r="C219" s="11"/>
      <c r="D219" s="11"/>
      <c r="E219" s="22"/>
      <c r="F219" s="817" t="str">
        <f t="shared" si="7"/>
        <v xml:space="preserve"> </v>
      </c>
      <c r="G219" s="142" t="str">
        <f t="shared" si="6"/>
        <v xml:space="preserve"> </v>
      </c>
      <c r="J219" s="11"/>
    </row>
    <row r="220" spans="1:10" ht="13.5" x14ac:dyDescent="0.25">
      <c r="A220" s="11"/>
      <c r="B220" s="11"/>
      <c r="C220" s="11"/>
      <c r="D220" s="11"/>
      <c r="E220" s="22"/>
      <c r="F220" s="817" t="str">
        <f t="shared" si="7"/>
        <v xml:space="preserve"> </v>
      </c>
      <c r="G220" s="142" t="str">
        <f t="shared" si="6"/>
        <v xml:space="preserve"> </v>
      </c>
      <c r="J220" s="11"/>
    </row>
    <row r="221" spans="1:10" ht="13.5" x14ac:dyDescent="0.25">
      <c r="A221" s="11"/>
      <c r="B221" s="11"/>
      <c r="C221" s="11"/>
      <c r="D221" s="11"/>
      <c r="E221" s="22"/>
      <c r="F221" s="817" t="str">
        <f t="shared" si="7"/>
        <v xml:space="preserve"> </v>
      </c>
      <c r="G221" s="142" t="str">
        <f t="shared" si="6"/>
        <v xml:space="preserve"> </v>
      </c>
      <c r="J221" s="11"/>
    </row>
    <row r="222" spans="1:10" ht="13.5" x14ac:dyDescent="0.25">
      <c r="A222" s="11"/>
      <c r="B222" s="11"/>
      <c r="C222" s="11"/>
      <c r="D222" s="11"/>
      <c r="E222" s="22"/>
      <c r="F222" s="817" t="str">
        <f t="shared" si="7"/>
        <v xml:space="preserve"> </v>
      </c>
      <c r="G222" s="142" t="str">
        <f t="shared" si="6"/>
        <v xml:space="preserve"> </v>
      </c>
      <c r="J222" s="11"/>
    </row>
    <row r="223" spans="1:10" ht="13.5" x14ac:dyDescent="0.25">
      <c r="A223" s="11"/>
      <c r="B223" s="11"/>
      <c r="C223" s="11"/>
      <c r="D223" s="11"/>
      <c r="E223" s="22"/>
      <c r="F223" s="817" t="str">
        <f t="shared" si="7"/>
        <v xml:space="preserve"> </v>
      </c>
      <c r="G223" s="142" t="str">
        <f t="shared" si="6"/>
        <v xml:space="preserve"> </v>
      </c>
      <c r="J223" s="11"/>
    </row>
    <row r="224" spans="1:10" ht="13.5" x14ac:dyDescent="0.25">
      <c r="A224" s="11"/>
      <c r="B224" s="11"/>
      <c r="C224" s="11"/>
      <c r="D224" s="11"/>
      <c r="E224" s="22"/>
      <c r="F224" s="817" t="str">
        <f t="shared" si="7"/>
        <v xml:space="preserve"> </v>
      </c>
      <c r="G224" s="142" t="str">
        <f t="shared" si="6"/>
        <v xml:space="preserve"> </v>
      </c>
      <c r="J224" s="11"/>
    </row>
    <row r="225" spans="1:10" ht="13.5" x14ac:dyDescent="0.25">
      <c r="A225" s="11"/>
      <c r="B225" s="11"/>
      <c r="C225" s="11"/>
      <c r="D225" s="11"/>
      <c r="E225" s="22"/>
      <c r="F225" s="817" t="str">
        <f t="shared" si="7"/>
        <v xml:space="preserve"> </v>
      </c>
      <c r="G225" s="142" t="str">
        <f t="shared" si="6"/>
        <v xml:space="preserve"> </v>
      </c>
      <c r="J225" s="11"/>
    </row>
    <row r="226" spans="1:10" ht="13.5" x14ac:dyDescent="0.25">
      <c r="A226" s="11"/>
      <c r="B226" s="11"/>
      <c r="C226" s="11"/>
      <c r="D226" s="11"/>
      <c r="E226" s="22"/>
      <c r="F226" s="817" t="str">
        <f t="shared" si="7"/>
        <v xml:space="preserve"> </v>
      </c>
      <c r="G226" s="142" t="str">
        <f t="shared" si="6"/>
        <v xml:space="preserve"> </v>
      </c>
      <c r="J226" s="11"/>
    </row>
    <row r="227" spans="1:10" ht="13.5" x14ac:dyDescent="0.25">
      <c r="A227" s="11"/>
      <c r="B227" s="11"/>
      <c r="C227" s="11"/>
      <c r="D227" s="11"/>
      <c r="E227" s="22"/>
      <c r="F227" s="817" t="str">
        <f t="shared" si="7"/>
        <v xml:space="preserve"> </v>
      </c>
      <c r="G227" s="142" t="str">
        <f t="shared" si="6"/>
        <v xml:space="preserve"> </v>
      </c>
      <c r="J227" s="11"/>
    </row>
    <row r="228" spans="1:10" ht="13.5" x14ac:dyDescent="0.25">
      <c r="A228" s="11"/>
      <c r="B228" s="11"/>
      <c r="C228" s="11"/>
      <c r="D228" s="11"/>
      <c r="E228" s="22"/>
      <c r="F228" s="817" t="str">
        <f t="shared" si="7"/>
        <v xml:space="preserve"> </v>
      </c>
      <c r="G228" s="142" t="str">
        <f t="shared" si="6"/>
        <v xml:space="preserve"> </v>
      </c>
      <c r="J228" s="11"/>
    </row>
    <row r="229" spans="1:10" ht="13.5" x14ac:dyDescent="0.25">
      <c r="A229" s="11"/>
      <c r="B229" s="11"/>
      <c r="C229" s="11"/>
      <c r="D229" s="11"/>
      <c r="E229" s="22"/>
      <c r="F229" s="817" t="str">
        <f t="shared" si="7"/>
        <v xml:space="preserve"> </v>
      </c>
      <c r="G229" s="142" t="str">
        <f t="shared" si="6"/>
        <v xml:space="preserve"> </v>
      </c>
      <c r="J229" s="11"/>
    </row>
    <row r="230" spans="1:10" ht="13.5" x14ac:dyDescent="0.25">
      <c r="A230" s="11"/>
      <c r="B230" s="11"/>
      <c r="C230" s="11"/>
      <c r="D230" s="11"/>
      <c r="E230" s="22"/>
      <c r="F230" s="817" t="str">
        <f t="shared" si="7"/>
        <v xml:space="preserve"> </v>
      </c>
      <c r="G230" s="142" t="str">
        <f t="shared" si="6"/>
        <v xml:space="preserve"> </v>
      </c>
      <c r="J230" s="11"/>
    </row>
    <row r="231" spans="1:10" ht="13.5" x14ac:dyDescent="0.25">
      <c r="A231" s="11"/>
      <c r="B231" s="11"/>
      <c r="C231" s="11"/>
      <c r="D231" s="11"/>
      <c r="E231" s="22"/>
      <c r="F231" s="817" t="str">
        <f t="shared" si="7"/>
        <v xml:space="preserve"> </v>
      </c>
      <c r="G231" s="142" t="str">
        <f t="shared" si="6"/>
        <v xml:space="preserve"> </v>
      </c>
      <c r="J231" s="11"/>
    </row>
    <row r="232" spans="1:10" ht="13.5" x14ac:dyDescent="0.25">
      <c r="A232" s="11"/>
      <c r="B232" s="11"/>
      <c r="C232" s="11"/>
      <c r="D232" s="11"/>
      <c r="E232" s="22"/>
      <c r="F232" s="817" t="str">
        <f t="shared" si="7"/>
        <v xml:space="preserve"> </v>
      </c>
      <c r="G232" s="142" t="str">
        <f t="shared" si="6"/>
        <v xml:space="preserve"> </v>
      </c>
      <c r="J232" s="11"/>
    </row>
    <row r="233" spans="1:10" ht="13.5" x14ac:dyDescent="0.25">
      <c r="A233" s="11"/>
      <c r="B233" s="11"/>
      <c r="C233" s="11"/>
      <c r="D233" s="11"/>
      <c r="E233" s="22"/>
      <c r="F233" s="817" t="str">
        <f t="shared" si="7"/>
        <v xml:space="preserve"> </v>
      </c>
      <c r="G233" s="142" t="str">
        <f t="shared" si="6"/>
        <v xml:space="preserve"> </v>
      </c>
      <c r="J233" s="11"/>
    </row>
    <row r="234" spans="1:10" ht="13.5" x14ac:dyDescent="0.25">
      <c r="A234" s="11"/>
      <c r="B234" s="11"/>
      <c r="C234" s="11"/>
      <c r="D234" s="11"/>
      <c r="E234" s="22"/>
      <c r="F234" s="817" t="str">
        <f t="shared" si="7"/>
        <v xml:space="preserve"> </v>
      </c>
      <c r="G234" s="142" t="str">
        <f t="shared" si="6"/>
        <v xml:space="preserve"> </v>
      </c>
      <c r="J234" s="11"/>
    </row>
    <row r="235" spans="1:10" ht="13.5" x14ac:dyDescent="0.25">
      <c r="A235" s="11"/>
      <c r="B235" s="11"/>
      <c r="C235" s="11"/>
      <c r="D235" s="11"/>
      <c r="E235" s="22"/>
      <c r="F235" s="817" t="str">
        <f t="shared" si="7"/>
        <v xml:space="preserve"> </v>
      </c>
      <c r="G235" s="142" t="str">
        <f t="shared" si="6"/>
        <v xml:space="preserve"> </v>
      </c>
      <c r="J235" s="11"/>
    </row>
    <row r="236" spans="1:10" ht="13.5" x14ac:dyDescent="0.25">
      <c r="A236" s="11"/>
      <c r="B236" s="11"/>
      <c r="C236" s="11"/>
      <c r="D236" s="11"/>
      <c r="E236" s="22"/>
      <c r="F236" s="817" t="str">
        <f t="shared" si="7"/>
        <v xml:space="preserve"> </v>
      </c>
      <c r="G236" s="142" t="str">
        <f t="shared" si="6"/>
        <v xml:space="preserve"> </v>
      </c>
      <c r="J236" s="11"/>
    </row>
    <row r="237" spans="1:10" ht="13.5" x14ac:dyDescent="0.25">
      <c r="A237" s="11"/>
      <c r="B237" s="11"/>
      <c r="C237" s="11"/>
      <c r="D237" s="11"/>
      <c r="E237" s="22"/>
      <c r="F237" s="817" t="str">
        <f t="shared" si="7"/>
        <v xml:space="preserve"> </v>
      </c>
      <c r="G237" s="142" t="str">
        <f t="shared" si="6"/>
        <v xml:space="preserve"> </v>
      </c>
      <c r="J237" s="11"/>
    </row>
    <row r="238" spans="1:10" ht="13.5" x14ac:dyDescent="0.25">
      <c r="A238" s="11"/>
      <c r="B238" s="11"/>
      <c r="C238" s="11"/>
      <c r="D238" s="11"/>
      <c r="E238" s="22"/>
      <c r="F238" s="817" t="str">
        <f t="shared" si="7"/>
        <v xml:space="preserve"> </v>
      </c>
      <c r="G238" s="142" t="str">
        <f t="shared" si="6"/>
        <v xml:space="preserve"> </v>
      </c>
      <c r="J238" s="11"/>
    </row>
    <row r="239" spans="1:10" ht="13.5" x14ac:dyDescent="0.25">
      <c r="A239" s="11"/>
      <c r="B239" s="11"/>
      <c r="C239" s="11"/>
      <c r="D239" s="11"/>
      <c r="E239" s="22"/>
      <c r="F239" s="817" t="str">
        <f t="shared" si="7"/>
        <v xml:space="preserve"> </v>
      </c>
      <c r="G239" s="142" t="str">
        <f t="shared" si="6"/>
        <v xml:space="preserve"> </v>
      </c>
      <c r="J239" s="11"/>
    </row>
    <row r="240" spans="1:10" ht="13.5" x14ac:dyDescent="0.25">
      <c r="A240" s="11"/>
      <c r="B240" s="11"/>
      <c r="C240" s="11"/>
      <c r="D240" s="11"/>
      <c r="E240" s="22"/>
      <c r="F240" s="817" t="str">
        <f t="shared" si="7"/>
        <v xml:space="preserve"> </v>
      </c>
      <c r="G240" s="142" t="str">
        <f t="shared" si="6"/>
        <v xml:space="preserve"> </v>
      </c>
      <c r="J240" s="11"/>
    </row>
    <row r="241" spans="1:10" ht="13.5" x14ac:dyDescent="0.25">
      <c r="A241" s="11"/>
      <c r="B241" s="11"/>
      <c r="C241" s="11"/>
      <c r="D241" s="11"/>
      <c r="E241" s="22"/>
      <c r="F241" s="817" t="str">
        <f t="shared" si="7"/>
        <v xml:space="preserve"> </v>
      </c>
      <c r="G241" s="142" t="str">
        <f t="shared" si="6"/>
        <v xml:space="preserve"> </v>
      </c>
      <c r="J241" s="11"/>
    </row>
    <row r="242" spans="1:10" ht="13.5" x14ac:dyDescent="0.25">
      <c r="A242" s="11"/>
      <c r="B242" s="11"/>
      <c r="C242" s="11"/>
      <c r="D242" s="11"/>
      <c r="E242" s="22"/>
      <c r="F242" s="817" t="str">
        <f t="shared" si="7"/>
        <v xml:space="preserve"> </v>
      </c>
      <c r="G242" s="142" t="str">
        <f t="shared" si="6"/>
        <v xml:space="preserve"> </v>
      </c>
      <c r="J242" s="11"/>
    </row>
    <row r="243" spans="1:10" ht="13.5" x14ac:dyDescent="0.25">
      <c r="A243" s="11"/>
      <c r="B243" s="11"/>
      <c r="C243" s="11"/>
      <c r="D243" s="11"/>
      <c r="E243" s="22"/>
      <c r="F243" s="817" t="str">
        <f t="shared" si="7"/>
        <v xml:space="preserve"> </v>
      </c>
      <c r="G243" s="142" t="str">
        <f t="shared" si="6"/>
        <v xml:space="preserve"> </v>
      </c>
      <c r="J243" s="11"/>
    </row>
    <row r="244" spans="1:10" ht="13.5" x14ac:dyDescent="0.25">
      <c r="A244" s="11"/>
      <c r="B244" s="11"/>
      <c r="C244" s="11"/>
      <c r="D244" s="11"/>
      <c r="E244" s="22"/>
      <c r="F244" s="817" t="str">
        <f t="shared" si="7"/>
        <v xml:space="preserve"> </v>
      </c>
      <c r="G244" s="142" t="str">
        <f t="shared" si="6"/>
        <v xml:space="preserve"> </v>
      </c>
      <c r="J244" s="11"/>
    </row>
    <row r="245" spans="1:10" ht="13.5" x14ac:dyDescent="0.25">
      <c r="A245" s="11"/>
      <c r="B245" s="11"/>
      <c r="C245" s="11"/>
      <c r="D245" s="11"/>
      <c r="E245" s="22"/>
      <c r="F245" s="817" t="str">
        <f t="shared" si="7"/>
        <v xml:space="preserve"> </v>
      </c>
      <c r="G245" s="142" t="str">
        <f t="shared" si="6"/>
        <v xml:space="preserve"> </v>
      </c>
      <c r="J245" s="11"/>
    </row>
    <row r="246" spans="1:10" ht="13.5" x14ac:dyDescent="0.25">
      <c r="A246" s="11"/>
      <c r="B246" s="11"/>
      <c r="C246" s="11"/>
      <c r="D246" s="11"/>
      <c r="E246" s="22"/>
      <c r="F246" s="817" t="str">
        <f t="shared" si="7"/>
        <v xml:space="preserve"> </v>
      </c>
      <c r="G246" s="142" t="str">
        <f t="shared" si="6"/>
        <v xml:space="preserve"> </v>
      </c>
      <c r="J246" s="11"/>
    </row>
    <row r="247" spans="1:10" ht="13.5" x14ac:dyDescent="0.25">
      <c r="A247" s="11"/>
      <c r="B247" s="11"/>
      <c r="C247" s="11"/>
      <c r="D247" s="11"/>
      <c r="E247" s="22"/>
      <c r="F247" s="817" t="str">
        <f t="shared" si="7"/>
        <v xml:space="preserve"> </v>
      </c>
      <c r="G247" s="142" t="str">
        <f t="shared" si="6"/>
        <v xml:space="preserve"> </v>
      </c>
      <c r="J247" s="11"/>
    </row>
    <row r="248" spans="1:10" ht="13.5" x14ac:dyDescent="0.25">
      <c r="A248" s="11"/>
      <c r="B248" s="11"/>
      <c r="C248" s="11"/>
      <c r="D248" s="11"/>
      <c r="E248" s="22"/>
      <c r="F248" s="817" t="str">
        <f t="shared" si="7"/>
        <v xml:space="preserve"> </v>
      </c>
      <c r="G248" s="142" t="str">
        <f t="shared" si="6"/>
        <v xml:space="preserve"> </v>
      </c>
      <c r="J248" s="11"/>
    </row>
    <row r="249" spans="1:10" ht="13.5" x14ac:dyDescent="0.25">
      <c r="A249" s="11"/>
      <c r="B249" s="11"/>
      <c r="C249" s="11"/>
      <c r="D249" s="11"/>
      <c r="E249" s="22"/>
      <c r="F249" s="817" t="str">
        <f t="shared" si="7"/>
        <v xml:space="preserve"> </v>
      </c>
      <c r="G249" s="142" t="str">
        <f t="shared" si="6"/>
        <v xml:space="preserve"> </v>
      </c>
      <c r="J249" s="11"/>
    </row>
    <row r="250" spans="1:10" ht="13.5" x14ac:dyDescent="0.25">
      <c r="A250" s="11"/>
      <c r="B250" s="11"/>
      <c r="C250" s="11"/>
      <c r="D250" s="11"/>
      <c r="E250" s="22"/>
      <c r="F250" s="817" t="str">
        <f t="shared" si="7"/>
        <v xml:space="preserve"> </v>
      </c>
      <c r="G250" s="142" t="str">
        <f t="shared" si="6"/>
        <v xml:space="preserve"> </v>
      </c>
      <c r="J250" s="11"/>
    </row>
    <row r="251" spans="1:10" ht="13.5" x14ac:dyDescent="0.25">
      <c r="A251" s="11"/>
      <c r="B251" s="11"/>
      <c r="C251" s="11"/>
      <c r="D251" s="11"/>
      <c r="E251" s="22"/>
      <c r="F251" s="817" t="str">
        <f t="shared" si="7"/>
        <v xml:space="preserve"> </v>
      </c>
      <c r="G251" s="142" t="str">
        <f t="shared" si="6"/>
        <v xml:space="preserve"> </v>
      </c>
      <c r="J251" s="11"/>
    </row>
    <row r="252" spans="1:10" ht="13.5" x14ac:dyDescent="0.25">
      <c r="A252" s="11"/>
      <c r="B252" s="11"/>
      <c r="C252" s="11"/>
      <c r="D252" s="11"/>
      <c r="E252" s="22"/>
      <c r="F252" s="817" t="str">
        <f t="shared" si="7"/>
        <v xml:space="preserve"> </v>
      </c>
      <c r="G252" s="142" t="str">
        <f t="shared" si="6"/>
        <v xml:space="preserve"> </v>
      </c>
      <c r="J252" s="11"/>
    </row>
    <row r="253" spans="1:10" ht="13.5" x14ac:dyDescent="0.25">
      <c r="A253" s="11"/>
      <c r="B253" s="11"/>
      <c r="C253" s="11"/>
      <c r="D253" s="11"/>
      <c r="E253" s="22"/>
      <c r="F253" s="817" t="str">
        <f t="shared" si="7"/>
        <v xml:space="preserve"> </v>
      </c>
      <c r="G253" s="142" t="str">
        <f t="shared" si="6"/>
        <v xml:space="preserve"> </v>
      </c>
      <c r="J253" s="11"/>
    </row>
    <row r="254" spans="1:10" ht="13.5" x14ac:dyDescent="0.25">
      <c r="A254" s="11"/>
      <c r="B254" s="11"/>
      <c r="C254" s="11"/>
      <c r="D254" s="11"/>
      <c r="E254" s="22"/>
      <c r="F254" s="817" t="str">
        <f t="shared" si="7"/>
        <v xml:space="preserve"> </v>
      </c>
      <c r="G254" s="142" t="str">
        <f t="shared" si="6"/>
        <v xml:space="preserve"> </v>
      </c>
      <c r="J254" s="11"/>
    </row>
    <row r="255" spans="1:10" ht="13.5" x14ac:dyDescent="0.25">
      <c r="A255" s="11"/>
      <c r="B255" s="11"/>
      <c r="C255" s="11"/>
      <c r="D255" s="11"/>
      <c r="E255" s="22"/>
      <c r="F255" s="817" t="str">
        <f t="shared" si="7"/>
        <v xml:space="preserve"> </v>
      </c>
      <c r="G255" s="142" t="str">
        <f t="shared" si="6"/>
        <v xml:space="preserve"> </v>
      </c>
      <c r="J255" s="11"/>
    </row>
    <row r="256" spans="1:10" ht="13.5" x14ac:dyDescent="0.25">
      <c r="A256" s="11"/>
      <c r="B256" s="11"/>
      <c r="C256" s="11"/>
      <c r="D256" s="11"/>
      <c r="E256" s="22"/>
      <c r="F256" s="817" t="str">
        <f t="shared" si="7"/>
        <v xml:space="preserve"> </v>
      </c>
      <c r="G256" s="142" t="str">
        <f t="shared" si="6"/>
        <v xml:space="preserve"> </v>
      </c>
      <c r="J256" s="11"/>
    </row>
    <row r="257" spans="1:10" ht="13.5" x14ac:dyDescent="0.25">
      <c r="A257" s="11"/>
      <c r="B257" s="11"/>
      <c r="C257" s="11"/>
      <c r="D257" s="11"/>
      <c r="E257" s="22"/>
      <c r="F257" s="817" t="str">
        <f t="shared" si="7"/>
        <v xml:space="preserve"> </v>
      </c>
      <c r="G257" s="142" t="str">
        <f t="shared" si="6"/>
        <v xml:space="preserve"> </v>
      </c>
      <c r="J257" s="11"/>
    </row>
    <row r="258" spans="1:10" ht="13.5" x14ac:dyDescent="0.25">
      <c r="A258" s="11"/>
      <c r="B258" s="11"/>
      <c r="C258" s="11"/>
      <c r="D258" s="11"/>
      <c r="E258" s="22"/>
      <c r="F258" s="817" t="str">
        <f t="shared" si="7"/>
        <v xml:space="preserve"> </v>
      </c>
      <c r="G258" s="142" t="str">
        <f t="shared" si="6"/>
        <v xml:space="preserve"> </v>
      </c>
      <c r="J258" s="11"/>
    </row>
    <row r="259" spans="1:10" ht="13.5" x14ac:dyDescent="0.25">
      <c r="A259" s="11"/>
      <c r="B259" s="11"/>
      <c r="C259" s="11"/>
      <c r="D259" s="11"/>
      <c r="E259" s="22"/>
      <c r="F259" s="817" t="str">
        <f t="shared" si="7"/>
        <v xml:space="preserve"> </v>
      </c>
      <c r="G259" s="142" t="str">
        <f t="shared" si="6"/>
        <v xml:space="preserve"> </v>
      </c>
      <c r="J259" s="11"/>
    </row>
    <row r="260" spans="1:10" ht="13.5" x14ac:dyDescent="0.25">
      <c r="A260" s="11"/>
      <c r="B260" s="11"/>
      <c r="C260" s="11"/>
      <c r="D260" s="11"/>
      <c r="E260" s="22"/>
      <c r="F260" s="817" t="str">
        <f t="shared" si="7"/>
        <v xml:space="preserve"> </v>
      </c>
      <c r="G260" s="142" t="str">
        <f t="shared" si="6"/>
        <v xml:space="preserve"> </v>
      </c>
      <c r="J260" s="11"/>
    </row>
    <row r="261" spans="1:10" ht="13.5" x14ac:dyDescent="0.25">
      <c r="A261" s="11"/>
      <c r="B261" s="11"/>
      <c r="C261" s="11"/>
      <c r="D261" s="11"/>
      <c r="E261" s="22"/>
      <c r="F261" s="817" t="str">
        <f t="shared" si="7"/>
        <v xml:space="preserve"> </v>
      </c>
      <c r="G261" s="142" t="str">
        <f t="shared" si="6"/>
        <v xml:space="preserve"> </v>
      </c>
      <c r="J261" s="11"/>
    </row>
    <row r="262" spans="1:10" ht="13.5" x14ac:dyDescent="0.25">
      <c r="A262" s="11"/>
      <c r="B262" s="11"/>
      <c r="C262" s="11"/>
      <c r="D262" s="11"/>
      <c r="E262" s="22"/>
      <c r="F262" s="817" t="str">
        <f t="shared" si="7"/>
        <v xml:space="preserve"> </v>
      </c>
      <c r="G262" s="142" t="str">
        <f t="shared" si="6"/>
        <v xml:space="preserve"> </v>
      </c>
      <c r="J262" s="11"/>
    </row>
    <row r="263" spans="1:10" ht="13.5" x14ac:dyDescent="0.25">
      <c r="A263" s="11"/>
      <c r="B263" s="11"/>
      <c r="C263" s="11"/>
      <c r="D263" s="11"/>
      <c r="E263" s="22"/>
      <c r="F263" s="817" t="str">
        <f t="shared" si="7"/>
        <v xml:space="preserve"> </v>
      </c>
      <c r="G263" s="142" t="str">
        <f t="shared" si="6"/>
        <v xml:space="preserve"> </v>
      </c>
      <c r="J263" s="11"/>
    </row>
    <row r="264" spans="1:10" ht="13.5" x14ac:dyDescent="0.25">
      <c r="A264" s="11"/>
      <c r="B264" s="11"/>
      <c r="C264" s="11"/>
      <c r="D264" s="11"/>
      <c r="E264" s="22"/>
      <c r="F264" s="817" t="str">
        <f t="shared" si="7"/>
        <v xml:space="preserve"> </v>
      </c>
      <c r="G264" s="142" t="str">
        <f t="shared" si="6"/>
        <v xml:space="preserve"> </v>
      </c>
      <c r="J264" s="11"/>
    </row>
    <row r="265" spans="1:10" ht="13.5" x14ac:dyDescent="0.25">
      <c r="A265" s="11"/>
      <c r="B265" s="11"/>
      <c r="C265" s="11"/>
      <c r="D265" s="11"/>
      <c r="E265" s="22"/>
      <c r="F265" s="817" t="str">
        <f t="shared" si="7"/>
        <v xml:space="preserve"> </v>
      </c>
      <c r="G265" s="142" t="str">
        <f t="shared" ref="G265:G328" si="8">IFERROR(E265/D265%," ")</f>
        <v xml:space="preserve"> </v>
      </c>
      <c r="J265" s="11"/>
    </row>
    <row r="266" spans="1:10" ht="13.5" x14ac:dyDescent="0.25">
      <c r="A266" s="11"/>
      <c r="B266" s="11"/>
      <c r="C266" s="11"/>
      <c r="D266" s="11"/>
      <c r="E266" s="22"/>
      <c r="F266" s="817" t="str">
        <f t="shared" si="7"/>
        <v xml:space="preserve"> </v>
      </c>
      <c r="G266" s="142" t="str">
        <f t="shared" si="8"/>
        <v xml:space="preserve"> </v>
      </c>
      <c r="J266" s="11"/>
    </row>
    <row r="267" spans="1:10" ht="13.5" x14ac:dyDescent="0.25">
      <c r="A267" s="11"/>
      <c r="B267" s="11"/>
      <c r="C267" s="11"/>
      <c r="D267" s="11"/>
      <c r="E267" s="22"/>
      <c r="F267" s="817" t="str">
        <f t="shared" ref="F267:F330" si="9">IF(E267-D267=0," ",E267-D267)</f>
        <v xml:space="preserve"> </v>
      </c>
      <c r="G267" s="142" t="str">
        <f t="shared" si="8"/>
        <v xml:space="preserve"> </v>
      </c>
      <c r="J267" s="11"/>
    </row>
    <row r="268" spans="1:10" ht="13.5" x14ac:dyDescent="0.25">
      <c r="A268" s="11"/>
      <c r="B268" s="11"/>
      <c r="C268" s="11"/>
      <c r="D268" s="11"/>
      <c r="E268" s="22"/>
      <c r="F268" s="817" t="str">
        <f t="shared" si="9"/>
        <v xml:space="preserve"> </v>
      </c>
      <c r="G268" s="142" t="str">
        <f t="shared" si="8"/>
        <v xml:space="preserve"> </v>
      </c>
      <c r="J268" s="11"/>
    </row>
    <row r="269" spans="1:10" ht="13.5" x14ac:dyDescent="0.25">
      <c r="A269" s="11"/>
      <c r="B269" s="11"/>
      <c r="C269" s="11"/>
      <c r="D269" s="11"/>
      <c r="E269" s="22"/>
      <c r="F269" s="817" t="str">
        <f t="shared" si="9"/>
        <v xml:space="preserve"> </v>
      </c>
      <c r="G269" s="142" t="str">
        <f t="shared" si="8"/>
        <v xml:space="preserve"> </v>
      </c>
      <c r="J269" s="11"/>
    </row>
    <row r="270" spans="1:10" ht="13.5" x14ac:dyDescent="0.25">
      <c r="A270" s="11"/>
      <c r="B270" s="11"/>
      <c r="C270" s="11"/>
      <c r="D270" s="11"/>
      <c r="E270" s="22"/>
      <c r="F270" s="817" t="str">
        <f t="shared" si="9"/>
        <v xml:space="preserve"> </v>
      </c>
      <c r="G270" s="142" t="str">
        <f t="shared" si="8"/>
        <v xml:space="preserve"> </v>
      </c>
      <c r="J270" s="11"/>
    </row>
    <row r="271" spans="1:10" ht="13.5" x14ac:dyDescent="0.25">
      <c r="A271" s="11"/>
      <c r="B271" s="11"/>
      <c r="C271" s="11"/>
      <c r="D271" s="11"/>
      <c r="E271" s="22"/>
      <c r="F271" s="817" t="str">
        <f t="shared" si="9"/>
        <v xml:space="preserve"> </v>
      </c>
      <c r="G271" s="142" t="str">
        <f t="shared" si="8"/>
        <v xml:space="preserve"> </v>
      </c>
      <c r="J271" s="11"/>
    </row>
    <row r="272" spans="1:10" ht="13.5" x14ac:dyDescent="0.25">
      <c r="A272" s="11"/>
      <c r="B272" s="11"/>
      <c r="C272" s="11"/>
      <c r="D272" s="11"/>
      <c r="E272" s="22"/>
      <c r="F272" s="817" t="str">
        <f t="shared" si="9"/>
        <v xml:space="preserve"> </v>
      </c>
      <c r="G272" s="142" t="str">
        <f t="shared" si="8"/>
        <v xml:space="preserve"> </v>
      </c>
      <c r="J272" s="11"/>
    </row>
    <row r="273" spans="1:10" ht="13.5" x14ac:dyDescent="0.25">
      <c r="A273" s="11"/>
      <c r="B273" s="11"/>
      <c r="C273" s="11"/>
      <c r="D273" s="11"/>
      <c r="E273" s="22"/>
      <c r="F273" s="817" t="str">
        <f t="shared" si="9"/>
        <v xml:space="preserve"> </v>
      </c>
      <c r="G273" s="142" t="str">
        <f t="shared" si="8"/>
        <v xml:space="preserve"> </v>
      </c>
      <c r="J273" s="11"/>
    </row>
    <row r="274" spans="1:10" ht="13.5" x14ac:dyDescent="0.25">
      <c r="A274" s="11"/>
      <c r="B274" s="11"/>
      <c r="C274" s="11"/>
      <c r="D274" s="11"/>
      <c r="E274" s="22"/>
      <c r="F274" s="817" t="str">
        <f t="shared" si="9"/>
        <v xml:space="preserve"> </v>
      </c>
      <c r="G274" s="142" t="str">
        <f t="shared" si="8"/>
        <v xml:space="preserve"> </v>
      </c>
      <c r="J274" s="11"/>
    </row>
    <row r="275" spans="1:10" ht="13.5" x14ac:dyDescent="0.25">
      <c r="A275" s="11"/>
      <c r="B275" s="11"/>
      <c r="C275" s="11"/>
      <c r="D275" s="11"/>
      <c r="E275" s="22"/>
      <c r="F275" s="817" t="str">
        <f t="shared" si="9"/>
        <v xml:space="preserve"> </v>
      </c>
      <c r="G275" s="142" t="str">
        <f t="shared" si="8"/>
        <v xml:space="preserve"> </v>
      </c>
      <c r="J275" s="11"/>
    </row>
    <row r="276" spans="1:10" ht="13.5" x14ac:dyDescent="0.25">
      <c r="A276" s="11"/>
      <c r="B276" s="11"/>
      <c r="C276" s="11"/>
      <c r="D276" s="11"/>
      <c r="E276" s="22"/>
      <c r="F276" s="817" t="str">
        <f t="shared" si="9"/>
        <v xml:space="preserve"> </v>
      </c>
      <c r="G276" s="142" t="str">
        <f t="shared" si="8"/>
        <v xml:space="preserve"> </v>
      </c>
      <c r="J276" s="11"/>
    </row>
    <row r="277" spans="1:10" ht="13.5" x14ac:dyDescent="0.25">
      <c r="A277" s="11"/>
      <c r="B277" s="11"/>
      <c r="C277" s="11"/>
      <c r="D277" s="11"/>
      <c r="E277" s="22"/>
      <c r="F277" s="817" t="str">
        <f t="shared" si="9"/>
        <v xml:space="preserve"> </v>
      </c>
      <c r="G277" s="142" t="str">
        <f t="shared" si="8"/>
        <v xml:space="preserve"> </v>
      </c>
      <c r="J277" s="11"/>
    </row>
    <row r="278" spans="1:10" ht="13.5" x14ac:dyDescent="0.25">
      <c r="A278" s="11"/>
      <c r="B278" s="11"/>
      <c r="C278" s="11"/>
      <c r="D278" s="11"/>
      <c r="E278" s="22"/>
      <c r="F278" s="817" t="str">
        <f t="shared" si="9"/>
        <v xml:space="preserve"> </v>
      </c>
      <c r="G278" s="142" t="str">
        <f t="shared" si="8"/>
        <v xml:space="preserve"> </v>
      </c>
      <c r="J278" s="11"/>
    </row>
    <row r="279" spans="1:10" ht="13.5" x14ac:dyDescent="0.25">
      <c r="A279" s="11"/>
      <c r="B279" s="11"/>
      <c r="C279" s="11"/>
      <c r="D279" s="11"/>
      <c r="E279" s="22"/>
      <c r="F279" s="817" t="str">
        <f t="shared" si="9"/>
        <v xml:space="preserve"> </v>
      </c>
      <c r="G279" s="142" t="str">
        <f t="shared" si="8"/>
        <v xml:space="preserve"> </v>
      </c>
      <c r="J279" s="11"/>
    </row>
    <row r="280" spans="1:10" ht="13.5" x14ac:dyDescent="0.25">
      <c r="A280" s="11"/>
      <c r="B280" s="11"/>
      <c r="C280" s="11"/>
      <c r="D280" s="11"/>
      <c r="E280" s="22"/>
      <c r="F280" s="817" t="str">
        <f t="shared" si="9"/>
        <v xml:space="preserve"> </v>
      </c>
      <c r="G280" s="142" t="str">
        <f t="shared" si="8"/>
        <v xml:space="preserve"> </v>
      </c>
      <c r="J280" s="11"/>
    </row>
    <row r="281" spans="1:10" ht="13.5" x14ac:dyDescent="0.25">
      <c r="A281" s="11"/>
      <c r="B281" s="11"/>
      <c r="C281" s="11"/>
      <c r="D281" s="11"/>
      <c r="E281" s="22"/>
      <c r="F281" s="817" t="str">
        <f t="shared" si="9"/>
        <v xml:space="preserve"> </v>
      </c>
      <c r="G281" s="142" t="str">
        <f t="shared" si="8"/>
        <v xml:space="preserve"> </v>
      </c>
      <c r="J281" s="11"/>
    </row>
    <row r="282" spans="1:10" ht="13.5" x14ac:dyDescent="0.25">
      <c r="A282" s="11"/>
      <c r="B282" s="11"/>
      <c r="C282" s="11"/>
      <c r="D282" s="11"/>
      <c r="E282" s="22"/>
      <c r="F282" s="817" t="str">
        <f t="shared" si="9"/>
        <v xml:space="preserve"> </v>
      </c>
      <c r="G282" s="142" t="str">
        <f t="shared" si="8"/>
        <v xml:space="preserve"> </v>
      </c>
      <c r="J282" s="11"/>
    </row>
    <row r="283" spans="1:10" ht="13.5" x14ac:dyDescent="0.25">
      <c r="A283" s="11"/>
      <c r="B283" s="11"/>
      <c r="C283" s="11"/>
      <c r="D283" s="11"/>
      <c r="E283" s="22"/>
      <c r="F283" s="817" t="str">
        <f t="shared" si="9"/>
        <v xml:space="preserve"> </v>
      </c>
      <c r="G283" s="142" t="str">
        <f t="shared" si="8"/>
        <v xml:space="preserve"> </v>
      </c>
      <c r="J283" s="11"/>
    </row>
    <row r="284" spans="1:10" ht="13.5" x14ac:dyDescent="0.25">
      <c r="A284" s="11"/>
      <c r="B284" s="11"/>
      <c r="C284" s="11"/>
      <c r="D284" s="11"/>
      <c r="E284" s="22"/>
      <c r="F284" s="817" t="str">
        <f t="shared" si="9"/>
        <v xml:space="preserve"> </v>
      </c>
      <c r="G284" s="142" t="str">
        <f t="shared" si="8"/>
        <v xml:space="preserve"> </v>
      </c>
      <c r="J284" s="11"/>
    </row>
    <row r="285" spans="1:10" ht="13.5" x14ac:dyDescent="0.25">
      <c r="A285" s="11"/>
      <c r="B285" s="11"/>
      <c r="C285" s="11"/>
      <c r="D285" s="11"/>
      <c r="E285" s="22"/>
      <c r="F285" s="817" t="str">
        <f t="shared" si="9"/>
        <v xml:space="preserve"> </v>
      </c>
      <c r="G285" s="142" t="str">
        <f t="shared" si="8"/>
        <v xml:space="preserve"> </v>
      </c>
      <c r="J285" s="11"/>
    </row>
    <row r="286" spans="1:10" ht="13.5" x14ac:dyDescent="0.25">
      <c r="A286" s="11"/>
      <c r="B286" s="11"/>
      <c r="C286" s="11"/>
      <c r="D286" s="11"/>
      <c r="E286" s="22"/>
      <c r="F286" s="817" t="str">
        <f t="shared" si="9"/>
        <v xml:space="preserve"> </v>
      </c>
      <c r="G286" s="142" t="str">
        <f t="shared" si="8"/>
        <v xml:space="preserve"> </v>
      </c>
      <c r="J286" s="11"/>
    </row>
    <row r="287" spans="1:10" ht="13.5" x14ac:dyDescent="0.25">
      <c r="A287" s="11"/>
      <c r="B287" s="11"/>
      <c r="C287" s="11"/>
      <c r="D287" s="11"/>
      <c r="E287" s="22"/>
      <c r="F287" s="817" t="str">
        <f t="shared" si="9"/>
        <v xml:space="preserve"> </v>
      </c>
      <c r="G287" s="142" t="str">
        <f t="shared" si="8"/>
        <v xml:space="preserve"> </v>
      </c>
      <c r="J287" s="11"/>
    </row>
    <row r="288" spans="1:10" ht="13.5" x14ac:dyDescent="0.25">
      <c r="A288" s="11"/>
      <c r="B288" s="11"/>
      <c r="C288" s="11"/>
      <c r="D288" s="11"/>
      <c r="E288" s="22"/>
      <c r="F288" s="817" t="str">
        <f t="shared" si="9"/>
        <v xml:space="preserve"> </v>
      </c>
      <c r="G288" s="142" t="str">
        <f t="shared" si="8"/>
        <v xml:space="preserve"> </v>
      </c>
      <c r="J288" s="11"/>
    </row>
    <row r="289" spans="1:10" ht="13.5" x14ac:dyDescent="0.25">
      <c r="A289" s="11"/>
      <c r="B289" s="11"/>
      <c r="C289" s="11"/>
      <c r="D289" s="11"/>
      <c r="E289" s="22"/>
      <c r="F289" s="817" t="str">
        <f t="shared" si="9"/>
        <v xml:space="preserve"> </v>
      </c>
      <c r="G289" s="142" t="str">
        <f t="shared" si="8"/>
        <v xml:space="preserve"> </v>
      </c>
      <c r="J289" s="11"/>
    </row>
    <row r="290" spans="1:10" ht="13.5" x14ac:dyDescent="0.25">
      <c r="A290" s="11"/>
      <c r="B290" s="11"/>
      <c r="C290" s="11"/>
      <c r="D290" s="11"/>
      <c r="E290" s="22"/>
      <c r="F290" s="817" t="str">
        <f t="shared" si="9"/>
        <v xml:space="preserve"> </v>
      </c>
      <c r="G290" s="142" t="str">
        <f t="shared" si="8"/>
        <v xml:space="preserve"> </v>
      </c>
      <c r="J290" s="11"/>
    </row>
    <row r="291" spans="1:10" ht="13.5" x14ac:dyDescent="0.25">
      <c r="A291" s="11"/>
      <c r="B291" s="11"/>
      <c r="C291" s="11"/>
      <c r="D291" s="11"/>
      <c r="E291" s="22"/>
      <c r="F291" s="817" t="str">
        <f t="shared" si="9"/>
        <v xml:space="preserve"> </v>
      </c>
      <c r="G291" s="142" t="str">
        <f t="shared" si="8"/>
        <v xml:space="preserve"> </v>
      </c>
      <c r="J291" s="11"/>
    </row>
    <row r="292" spans="1:10" ht="13.5" x14ac:dyDescent="0.25">
      <c r="A292" s="11"/>
      <c r="B292" s="11"/>
      <c r="C292" s="11"/>
      <c r="D292" s="11"/>
      <c r="E292" s="22"/>
      <c r="F292" s="817" t="str">
        <f t="shared" si="9"/>
        <v xml:space="preserve"> </v>
      </c>
      <c r="G292" s="142" t="str">
        <f t="shared" si="8"/>
        <v xml:space="preserve"> </v>
      </c>
      <c r="J292" s="11"/>
    </row>
    <row r="293" spans="1:10" ht="13.5" x14ac:dyDescent="0.25">
      <c r="A293" s="11"/>
      <c r="B293" s="11"/>
      <c r="C293" s="11"/>
      <c r="D293" s="11"/>
      <c r="E293" s="22"/>
      <c r="F293" s="817" t="str">
        <f t="shared" si="9"/>
        <v xml:space="preserve"> </v>
      </c>
      <c r="G293" s="142" t="str">
        <f t="shared" si="8"/>
        <v xml:space="preserve"> </v>
      </c>
      <c r="J293" s="11"/>
    </row>
    <row r="294" spans="1:10" ht="13.5" x14ac:dyDescent="0.25">
      <c r="A294" s="11"/>
      <c r="B294" s="11"/>
      <c r="C294" s="11"/>
      <c r="D294" s="11"/>
      <c r="E294" s="22"/>
      <c r="F294" s="817" t="str">
        <f t="shared" si="9"/>
        <v xml:space="preserve"> </v>
      </c>
      <c r="G294" s="142" t="str">
        <f t="shared" si="8"/>
        <v xml:space="preserve"> </v>
      </c>
      <c r="J294" s="11"/>
    </row>
    <row r="295" spans="1:10" ht="13.5" x14ac:dyDescent="0.25">
      <c r="A295" s="11"/>
      <c r="B295" s="11"/>
      <c r="C295" s="11"/>
      <c r="D295" s="11"/>
      <c r="E295" s="22"/>
      <c r="F295" s="817" t="str">
        <f t="shared" si="9"/>
        <v xml:space="preserve"> </v>
      </c>
      <c r="G295" s="142" t="str">
        <f t="shared" si="8"/>
        <v xml:space="preserve"> </v>
      </c>
      <c r="J295" s="11"/>
    </row>
    <row r="296" spans="1:10" ht="13.5" x14ac:dyDescent="0.25">
      <c r="A296" s="11"/>
      <c r="B296" s="11"/>
      <c r="C296" s="11"/>
      <c r="D296" s="11"/>
      <c r="E296" s="22"/>
      <c r="F296" s="817" t="str">
        <f t="shared" si="9"/>
        <v xml:space="preserve"> </v>
      </c>
      <c r="G296" s="142" t="str">
        <f t="shared" si="8"/>
        <v xml:space="preserve"> </v>
      </c>
      <c r="J296" s="11"/>
    </row>
    <row r="297" spans="1:10" ht="13.5" x14ac:dyDescent="0.25">
      <c r="A297" s="11"/>
      <c r="B297" s="11"/>
      <c r="C297" s="11"/>
      <c r="D297" s="11"/>
      <c r="E297" s="22"/>
      <c r="F297" s="817" t="str">
        <f t="shared" si="9"/>
        <v xml:space="preserve"> </v>
      </c>
      <c r="G297" s="142" t="str">
        <f t="shared" si="8"/>
        <v xml:space="preserve"> </v>
      </c>
      <c r="J297" s="11"/>
    </row>
    <row r="298" spans="1:10" ht="13.5" x14ac:dyDescent="0.25">
      <c r="A298" s="11"/>
      <c r="B298" s="11"/>
      <c r="C298" s="11"/>
      <c r="D298" s="11"/>
      <c r="E298" s="22"/>
      <c r="F298" s="817" t="str">
        <f t="shared" si="9"/>
        <v xml:space="preserve"> </v>
      </c>
      <c r="G298" s="142" t="str">
        <f t="shared" si="8"/>
        <v xml:space="preserve"> </v>
      </c>
      <c r="J298" s="11"/>
    </row>
    <row r="299" spans="1:10" ht="13.5" x14ac:dyDescent="0.25">
      <c r="A299" s="11"/>
      <c r="B299" s="11"/>
      <c r="C299" s="11"/>
      <c r="D299" s="11"/>
      <c r="E299" s="22"/>
      <c r="F299" s="817" t="str">
        <f t="shared" si="9"/>
        <v xml:space="preserve"> </v>
      </c>
      <c r="G299" s="142" t="str">
        <f t="shared" si="8"/>
        <v xml:space="preserve"> </v>
      </c>
      <c r="J299" s="11"/>
    </row>
    <row r="300" spans="1:10" ht="13.5" x14ac:dyDescent="0.25">
      <c r="A300" s="11"/>
      <c r="B300" s="11"/>
      <c r="C300" s="11"/>
      <c r="D300" s="11"/>
      <c r="E300" s="22"/>
      <c r="F300" s="817" t="str">
        <f t="shared" si="9"/>
        <v xml:space="preserve"> </v>
      </c>
      <c r="G300" s="142" t="str">
        <f t="shared" si="8"/>
        <v xml:space="preserve"> </v>
      </c>
      <c r="J300" s="11"/>
    </row>
    <row r="301" spans="1:10" ht="13.5" x14ac:dyDescent="0.25">
      <c r="A301" s="11"/>
      <c r="B301" s="11"/>
      <c r="C301" s="11"/>
      <c r="D301" s="11"/>
      <c r="E301" s="22"/>
      <c r="F301" s="817" t="str">
        <f t="shared" si="9"/>
        <v xml:space="preserve"> </v>
      </c>
      <c r="G301" s="142" t="str">
        <f t="shared" si="8"/>
        <v xml:space="preserve"> </v>
      </c>
      <c r="J301" s="11"/>
    </row>
    <row r="302" spans="1:10" ht="13.5" x14ac:dyDescent="0.25">
      <c r="A302" s="11"/>
      <c r="B302" s="11"/>
      <c r="C302" s="11"/>
      <c r="D302" s="11"/>
      <c r="E302" s="22"/>
      <c r="F302" s="817" t="str">
        <f t="shared" si="9"/>
        <v xml:space="preserve"> </v>
      </c>
      <c r="G302" s="142" t="str">
        <f t="shared" si="8"/>
        <v xml:space="preserve"> </v>
      </c>
      <c r="J302" s="11"/>
    </row>
    <row r="303" spans="1:10" ht="13.5" x14ac:dyDescent="0.25">
      <c r="A303" s="11"/>
      <c r="B303" s="11"/>
      <c r="C303" s="11"/>
      <c r="D303" s="11"/>
      <c r="E303" s="22"/>
      <c r="F303" s="817" t="str">
        <f t="shared" si="9"/>
        <v xml:space="preserve"> </v>
      </c>
      <c r="G303" s="142" t="str">
        <f t="shared" si="8"/>
        <v xml:space="preserve"> </v>
      </c>
      <c r="J303" s="11"/>
    </row>
    <row r="304" spans="1:10" ht="13.5" x14ac:dyDescent="0.25">
      <c r="A304" s="11"/>
      <c r="B304" s="11"/>
      <c r="C304" s="11"/>
      <c r="D304" s="11"/>
      <c r="E304" s="22"/>
      <c r="F304" s="817" t="str">
        <f t="shared" si="9"/>
        <v xml:space="preserve"> </v>
      </c>
      <c r="G304" s="142" t="str">
        <f t="shared" si="8"/>
        <v xml:space="preserve"> </v>
      </c>
      <c r="J304" s="11"/>
    </row>
    <row r="305" spans="1:10" ht="13.5" x14ac:dyDescent="0.25">
      <c r="A305" s="11"/>
      <c r="B305" s="11"/>
      <c r="C305" s="11"/>
      <c r="D305" s="11"/>
      <c r="E305" s="22"/>
      <c r="F305" s="817" t="str">
        <f t="shared" si="9"/>
        <v xml:space="preserve"> </v>
      </c>
      <c r="G305" s="142" t="str">
        <f t="shared" si="8"/>
        <v xml:space="preserve"> </v>
      </c>
      <c r="J305" s="11"/>
    </row>
    <row r="306" spans="1:10" ht="13.5" x14ac:dyDescent="0.25">
      <c r="A306" s="11"/>
      <c r="B306" s="11"/>
      <c r="C306" s="11"/>
      <c r="D306" s="11"/>
      <c r="E306" s="22"/>
      <c r="F306" s="817" t="str">
        <f t="shared" si="9"/>
        <v xml:space="preserve"> </v>
      </c>
      <c r="G306" s="142" t="str">
        <f t="shared" si="8"/>
        <v xml:space="preserve"> </v>
      </c>
      <c r="J306" s="11"/>
    </row>
    <row r="307" spans="1:10" ht="13.5" x14ac:dyDescent="0.25">
      <c r="A307" s="11"/>
      <c r="B307" s="11"/>
      <c r="C307" s="11"/>
      <c r="D307" s="11"/>
      <c r="E307" s="22"/>
      <c r="F307" s="817" t="str">
        <f t="shared" si="9"/>
        <v xml:space="preserve"> </v>
      </c>
      <c r="G307" s="142" t="str">
        <f t="shared" si="8"/>
        <v xml:space="preserve"> </v>
      </c>
      <c r="J307" s="11"/>
    </row>
    <row r="308" spans="1:10" ht="13.5" x14ac:dyDescent="0.25">
      <c r="A308" s="11"/>
      <c r="B308" s="11"/>
      <c r="C308" s="11"/>
      <c r="D308" s="11"/>
      <c r="E308" s="22"/>
      <c r="F308" s="817" t="str">
        <f t="shared" si="9"/>
        <v xml:space="preserve"> </v>
      </c>
      <c r="G308" s="142" t="str">
        <f t="shared" si="8"/>
        <v xml:space="preserve"> </v>
      </c>
      <c r="J308" s="11"/>
    </row>
    <row r="309" spans="1:10" ht="13.5" x14ac:dyDescent="0.25">
      <c r="A309" s="11"/>
      <c r="B309" s="11"/>
      <c r="C309" s="11"/>
      <c r="D309" s="11"/>
      <c r="E309" s="22"/>
      <c r="F309" s="817" t="str">
        <f t="shared" si="9"/>
        <v xml:space="preserve"> </v>
      </c>
      <c r="G309" s="142" t="str">
        <f t="shared" si="8"/>
        <v xml:space="preserve"> </v>
      </c>
      <c r="J309" s="11"/>
    </row>
    <row r="310" spans="1:10" ht="13.5" x14ac:dyDescent="0.25">
      <c r="A310" s="11"/>
      <c r="B310" s="11"/>
      <c r="C310" s="11"/>
      <c r="D310" s="11"/>
      <c r="E310" s="22"/>
      <c r="F310" s="817" t="str">
        <f t="shared" si="9"/>
        <v xml:space="preserve"> </v>
      </c>
      <c r="G310" s="142" t="str">
        <f t="shared" si="8"/>
        <v xml:space="preserve"> </v>
      </c>
      <c r="J310" s="11"/>
    </row>
    <row r="311" spans="1:10" ht="13.5" x14ac:dyDescent="0.25">
      <c r="A311" s="11"/>
      <c r="B311" s="11"/>
      <c r="C311" s="11"/>
      <c r="D311" s="11"/>
      <c r="E311" s="22"/>
      <c r="F311" s="817" t="str">
        <f t="shared" si="9"/>
        <v xml:space="preserve"> </v>
      </c>
      <c r="G311" s="142" t="str">
        <f t="shared" si="8"/>
        <v xml:space="preserve"> </v>
      </c>
      <c r="J311" s="11"/>
    </row>
    <row r="312" spans="1:10" ht="13.5" x14ac:dyDescent="0.25">
      <c r="A312" s="11"/>
      <c r="B312" s="11"/>
      <c r="C312" s="11"/>
      <c r="D312" s="11"/>
      <c r="E312" s="22"/>
      <c r="F312" s="817" t="str">
        <f t="shared" si="9"/>
        <v xml:space="preserve"> </v>
      </c>
      <c r="G312" s="142" t="str">
        <f t="shared" si="8"/>
        <v xml:space="preserve"> </v>
      </c>
      <c r="J312" s="11"/>
    </row>
    <row r="313" spans="1:10" ht="13.5" x14ac:dyDescent="0.25">
      <c r="A313" s="11"/>
      <c r="B313" s="11"/>
      <c r="C313" s="11"/>
      <c r="D313" s="11"/>
      <c r="E313" s="22"/>
      <c r="F313" s="817" t="str">
        <f t="shared" si="9"/>
        <v xml:space="preserve"> </v>
      </c>
      <c r="G313" s="142" t="str">
        <f t="shared" si="8"/>
        <v xml:space="preserve"> </v>
      </c>
      <c r="J313" s="11"/>
    </row>
    <row r="314" spans="1:10" ht="13.5" x14ac:dyDescent="0.25">
      <c r="A314" s="11"/>
      <c r="B314" s="11"/>
      <c r="C314" s="11"/>
      <c r="D314" s="11"/>
      <c r="E314" s="22"/>
      <c r="F314" s="817" t="str">
        <f t="shared" si="9"/>
        <v xml:space="preserve"> </v>
      </c>
      <c r="G314" s="142" t="str">
        <f t="shared" si="8"/>
        <v xml:space="preserve"> </v>
      </c>
      <c r="J314" s="11"/>
    </row>
    <row r="315" spans="1:10" ht="13.5" x14ac:dyDescent="0.25">
      <c r="A315" s="11"/>
      <c r="B315" s="11"/>
      <c r="C315" s="11"/>
      <c r="D315" s="11"/>
      <c r="E315" s="22"/>
      <c r="F315" s="817" t="str">
        <f t="shared" si="9"/>
        <v xml:space="preserve"> </v>
      </c>
      <c r="G315" s="142" t="str">
        <f t="shared" si="8"/>
        <v xml:space="preserve"> </v>
      </c>
      <c r="J315" s="11"/>
    </row>
    <row r="316" spans="1:10" ht="13.5" x14ac:dyDescent="0.25">
      <c r="A316" s="11"/>
      <c r="B316" s="11"/>
      <c r="C316" s="11"/>
      <c r="D316" s="11"/>
      <c r="E316" s="22"/>
      <c r="F316" s="817" t="str">
        <f t="shared" si="9"/>
        <v xml:space="preserve"> </v>
      </c>
      <c r="G316" s="142" t="str">
        <f t="shared" si="8"/>
        <v xml:space="preserve"> </v>
      </c>
      <c r="J316" s="11"/>
    </row>
    <row r="317" spans="1:10" ht="13.5" x14ac:dyDescent="0.25">
      <c r="A317" s="11"/>
      <c r="B317" s="11"/>
      <c r="C317" s="11"/>
      <c r="D317" s="11"/>
      <c r="E317" s="22"/>
      <c r="F317" s="817" t="str">
        <f t="shared" si="9"/>
        <v xml:space="preserve"> </v>
      </c>
      <c r="G317" s="142" t="str">
        <f t="shared" si="8"/>
        <v xml:space="preserve"> </v>
      </c>
      <c r="J317" s="11"/>
    </row>
    <row r="318" spans="1:10" ht="13.5" x14ac:dyDescent="0.25">
      <c r="A318" s="11"/>
      <c r="B318" s="11"/>
      <c r="C318" s="11"/>
      <c r="D318" s="11"/>
      <c r="E318" s="22"/>
      <c r="F318" s="817" t="str">
        <f t="shared" si="9"/>
        <v xml:space="preserve"> </v>
      </c>
      <c r="G318" s="142" t="str">
        <f t="shared" si="8"/>
        <v xml:space="preserve"> </v>
      </c>
      <c r="J318" s="11"/>
    </row>
    <row r="319" spans="1:10" ht="13.5" x14ac:dyDescent="0.25">
      <c r="A319" s="11"/>
      <c r="B319" s="11"/>
      <c r="C319" s="11"/>
      <c r="D319" s="11"/>
      <c r="E319" s="22"/>
      <c r="F319" s="817" t="str">
        <f t="shared" si="9"/>
        <v xml:space="preserve"> </v>
      </c>
      <c r="G319" s="142" t="str">
        <f t="shared" si="8"/>
        <v xml:space="preserve"> </v>
      </c>
      <c r="J319" s="11"/>
    </row>
    <row r="320" spans="1:10" ht="13.5" x14ac:dyDescent="0.25">
      <c r="A320" s="11"/>
      <c r="B320" s="11"/>
      <c r="C320" s="11"/>
      <c r="D320" s="11"/>
      <c r="E320" s="22"/>
      <c r="F320" s="817" t="str">
        <f t="shared" si="9"/>
        <v xml:space="preserve"> </v>
      </c>
      <c r="G320" s="142" t="str">
        <f t="shared" si="8"/>
        <v xml:space="preserve"> </v>
      </c>
      <c r="J320" s="11"/>
    </row>
    <row r="321" spans="1:10" ht="13.5" x14ac:dyDescent="0.25">
      <c r="A321" s="11"/>
      <c r="B321" s="11"/>
      <c r="C321" s="11"/>
      <c r="D321" s="11"/>
      <c r="E321" s="22"/>
      <c r="F321" s="817" t="str">
        <f t="shared" si="9"/>
        <v xml:space="preserve"> </v>
      </c>
      <c r="G321" s="142" t="str">
        <f t="shared" si="8"/>
        <v xml:space="preserve"> </v>
      </c>
      <c r="J321" s="11"/>
    </row>
    <row r="322" spans="1:10" ht="13.5" x14ac:dyDescent="0.25">
      <c r="A322" s="11"/>
      <c r="B322" s="11"/>
      <c r="C322" s="11"/>
      <c r="D322" s="11"/>
      <c r="E322" s="22"/>
      <c r="F322" s="817" t="str">
        <f t="shared" si="9"/>
        <v xml:space="preserve"> </v>
      </c>
      <c r="G322" s="142" t="str">
        <f t="shared" si="8"/>
        <v xml:space="preserve"> </v>
      </c>
      <c r="J322" s="11"/>
    </row>
    <row r="323" spans="1:10" ht="13.5" x14ac:dyDescent="0.25">
      <c r="A323" s="11"/>
      <c r="B323" s="11"/>
      <c r="C323" s="11"/>
      <c r="D323" s="11"/>
      <c r="E323" s="22"/>
      <c r="F323" s="817" t="str">
        <f t="shared" si="9"/>
        <v xml:space="preserve"> </v>
      </c>
      <c r="G323" s="142" t="str">
        <f t="shared" si="8"/>
        <v xml:space="preserve"> </v>
      </c>
      <c r="J323" s="11"/>
    </row>
    <row r="324" spans="1:10" ht="13.5" x14ac:dyDescent="0.25">
      <c r="A324" s="11"/>
      <c r="B324" s="11"/>
      <c r="C324" s="11"/>
      <c r="D324" s="11"/>
      <c r="E324" s="22"/>
      <c r="F324" s="817" t="str">
        <f t="shared" si="9"/>
        <v xml:space="preserve"> </v>
      </c>
      <c r="G324" s="142" t="str">
        <f t="shared" si="8"/>
        <v xml:space="preserve"> </v>
      </c>
      <c r="J324" s="11"/>
    </row>
    <row r="325" spans="1:10" ht="13.5" x14ac:dyDescent="0.25">
      <c r="A325" s="11"/>
      <c r="B325" s="11"/>
      <c r="C325" s="11"/>
      <c r="D325" s="11"/>
      <c r="E325" s="22"/>
      <c r="F325" s="817" t="str">
        <f t="shared" si="9"/>
        <v xml:space="preserve"> </v>
      </c>
      <c r="G325" s="142" t="str">
        <f t="shared" si="8"/>
        <v xml:space="preserve"> </v>
      </c>
      <c r="J325" s="11"/>
    </row>
    <row r="326" spans="1:10" ht="13.5" x14ac:dyDescent="0.25">
      <c r="A326" s="11"/>
      <c r="B326" s="11"/>
      <c r="C326" s="11"/>
      <c r="D326" s="11"/>
      <c r="E326" s="22"/>
      <c r="F326" s="817" t="str">
        <f t="shared" si="9"/>
        <v xml:space="preserve"> </v>
      </c>
      <c r="G326" s="142" t="str">
        <f t="shared" si="8"/>
        <v xml:space="preserve"> </v>
      </c>
      <c r="J326" s="11"/>
    </row>
    <row r="327" spans="1:10" ht="13.5" x14ac:dyDescent="0.25">
      <c r="A327" s="11"/>
      <c r="B327" s="11"/>
      <c r="C327" s="11"/>
      <c r="D327" s="11"/>
      <c r="E327" s="22"/>
      <c r="F327" s="817" t="str">
        <f t="shared" si="9"/>
        <v xml:space="preserve"> </v>
      </c>
      <c r="G327" s="142" t="str">
        <f t="shared" si="8"/>
        <v xml:space="preserve"> </v>
      </c>
      <c r="J327" s="11"/>
    </row>
    <row r="328" spans="1:10" ht="13.5" x14ac:dyDescent="0.25">
      <c r="A328" s="11"/>
      <c r="B328" s="11"/>
      <c r="C328" s="11"/>
      <c r="D328" s="11"/>
      <c r="E328" s="22"/>
      <c r="F328" s="817" t="str">
        <f t="shared" si="9"/>
        <v xml:space="preserve"> </v>
      </c>
      <c r="G328" s="142" t="str">
        <f t="shared" si="8"/>
        <v xml:space="preserve"> </v>
      </c>
      <c r="J328" s="11"/>
    </row>
    <row r="329" spans="1:10" ht="13.5" x14ac:dyDescent="0.25">
      <c r="A329" s="11"/>
      <c r="B329" s="11"/>
      <c r="C329" s="11"/>
      <c r="D329" s="11"/>
      <c r="E329" s="22"/>
      <c r="F329" s="817" t="str">
        <f t="shared" si="9"/>
        <v xml:space="preserve"> </v>
      </c>
      <c r="G329" s="142" t="str">
        <f t="shared" ref="G329:G392" si="10">IFERROR(E329/D329%," ")</f>
        <v xml:space="preserve"> </v>
      </c>
      <c r="J329" s="11"/>
    </row>
    <row r="330" spans="1:10" ht="13.5" x14ac:dyDescent="0.25">
      <c r="A330" s="11"/>
      <c r="B330" s="11"/>
      <c r="C330" s="11"/>
      <c r="D330" s="11"/>
      <c r="E330" s="22"/>
      <c r="F330" s="817" t="str">
        <f t="shared" si="9"/>
        <v xml:space="preserve"> </v>
      </c>
      <c r="G330" s="142" t="str">
        <f t="shared" si="10"/>
        <v xml:space="preserve"> </v>
      </c>
      <c r="J330" s="11"/>
    </row>
    <row r="331" spans="1:10" ht="13.5" x14ac:dyDescent="0.25">
      <c r="A331" s="11"/>
      <c r="B331" s="11"/>
      <c r="C331" s="11"/>
      <c r="D331" s="11"/>
      <c r="E331" s="22"/>
      <c r="F331" s="817" t="str">
        <f t="shared" ref="F331:F394" si="11">IF(E331-D331=0," ",E331-D331)</f>
        <v xml:space="preserve"> </v>
      </c>
      <c r="G331" s="142" t="str">
        <f t="shared" si="10"/>
        <v xml:space="preserve"> </v>
      </c>
      <c r="J331" s="11"/>
    </row>
    <row r="332" spans="1:10" ht="13.5" x14ac:dyDescent="0.25">
      <c r="A332" s="11"/>
      <c r="B332" s="11"/>
      <c r="C332" s="11"/>
      <c r="D332" s="11"/>
      <c r="E332" s="22"/>
      <c r="F332" s="817" t="str">
        <f t="shared" si="11"/>
        <v xml:space="preserve"> </v>
      </c>
      <c r="G332" s="142" t="str">
        <f t="shared" si="10"/>
        <v xml:space="preserve"> </v>
      </c>
      <c r="J332" s="11"/>
    </row>
    <row r="333" spans="1:10" ht="13.5" x14ac:dyDescent="0.25">
      <c r="A333" s="11"/>
      <c r="B333" s="11"/>
      <c r="C333" s="11"/>
      <c r="D333" s="11"/>
      <c r="E333" s="22"/>
      <c r="F333" s="817" t="str">
        <f t="shared" si="11"/>
        <v xml:space="preserve"> </v>
      </c>
      <c r="G333" s="142" t="str">
        <f t="shared" si="10"/>
        <v xml:space="preserve"> </v>
      </c>
      <c r="J333" s="11"/>
    </row>
    <row r="334" spans="1:10" ht="13.5" x14ac:dyDescent="0.25">
      <c r="A334" s="11"/>
      <c r="B334" s="11"/>
      <c r="C334" s="11"/>
      <c r="D334" s="11"/>
      <c r="E334" s="22"/>
      <c r="F334" s="817" t="str">
        <f t="shared" si="11"/>
        <v xml:space="preserve"> </v>
      </c>
      <c r="G334" s="142" t="str">
        <f t="shared" si="10"/>
        <v xml:space="preserve"> </v>
      </c>
      <c r="J334" s="11"/>
    </row>
    <row r="335" spans="1:10" ht="13.5" x14ac:dyDescent="0.25">
      <c r="A335" s="11"/>
      <c r="B335" s="11"/>
      <c r="C335" s="11"/>
      <c r="D335" s="11"/>
      <c r="E335" s="22"/>
      <c r="F335" s="817" t="str">
        <f t="shared" si="11"/>
        <v xml:space="preserve"> </v>
      </c>
      <c r="G335" s="142" t="str">
        <f t="shared" si="10"/>
        <v xml:space="preserve"> </v>
      </c>
      <c r="J335" s="11"/>
    </row>
    <row r="336" spans="1:10" ht="13.5" x14ac:dyDescent="0.25">
      <c r="A336" s="11"/>
      <c r="B336" s="11"/>
      <c r="C336" s="11"/>
      <c r="D336" s="11"/>
      <c r="E336" s="22"/>
      <c r="F336" s="817" t="str">
        <f t="shared" si="11"/>
        <v xml:space="preserve"> </v>
      </c>
      <c r="G336" s="142" t="str">
        <f t="shared" si="10"/>
        <v xml:space="preserve"> </v>
      </c>
      <c r="J336" s="11"/>
    </row>
    <row r="337" spans="1:10" ht="13.5" x14ac:dyDescent="0.25">
      <c r="A337" s="11"/>
      <c r="B337" s="11"/>
      <c r="C337" s="11"/>
      <c r="D337" s="11"/>
      <c r="E337" s="22"/>
      <c r="F337" s="817" t="str">
        <f t="shared" si="11"/>
        <v xml:space="preserve"> </v>
      </c>
      <c r="G337" s="142" t="str">
        <f t="shared" si="10"/>
        <v xml:space="preserve"> </v>
      </c>
      <c r="J337" s="11"/>
    </row>
    <row r="338" spans="1:10" ht="13.5" x14ac:dyDescent="0.25">
      <c r="A338" s="11"/>
      <c r="B338" s="11"/>
      <c r="C338" s="11"/>
      <c r="D338" s="11"/>
      <c r="E338" s="22"/>
      <c r="F338" s="817" t="str">
        <f t="shared" si="11"/>
        <v xml:space="preserve"> </v>
      </c>
      <c r="G338" s="142" t="str">
        <f t="shared" si="10"/>
        <v xml:space="preserve"> </v>
      </c>
      <c r="J338" s="11"/>
    </row>
    <row r="339" spans="1:10" ht="13.5" x14ac:dyDescent="0.25">
      <c r="A339" s="11"/>
      <c r="B339" s="11"/>
      <c r="C339" s="11"/>
      <c r="D339" s="11"/>
      <c r="E339" s="22"/>
      <c r="F339" s="817" t="str">
        <f t="shared" si="11"/>
        <v xml:space="preserve"> </v>
      </c>
      <c r="G339" s="142" t="str">
        <f t="shared" si="10"/>
        <v xml:space="preserve"> </v>
      </c>
      <c r="J339" s="11"/>
    </row>
    <row r="340" spans="1:10" ht="13.5" x14ac:dyDescent="0.25">
      <c r="A340" s="11"/>
      <c r="B340" s="11"/>
      <c r="C340" s="11"/>
      <c r="D340" s="11"/>
      <c r="E340" s="22"/>
      <c r="F340" s="817" t="str">
        <f t="shared" si="11"/>
        <v xml:space="preserve"> </v>
      </c>
      <c r="G340" s="142" t="str">
        <f t="shared" si="10"/>
        <v xml:space="preserve"> </v>
      </c>
      <c r="J340" s="11"/>
    </row>
    <row r="341" spans="1:10" ht="13.5" x14ac:dyDescent="0.25">
      <c r="A341" s="11"/>
      <c r="B341" s="11"/>
      <c r="C341" s="11"/>
      <c r="D341" s="11"/>
      <c r="E341" s="22"/>
      <c r="F341" s="817" t="str">
        <f t="shared" si="11"/>
        <v xml:space="preserve"> </v>
      </c>
      <c r="G341" s="142" t="str">
        <f t="shared" si="10"/>
        <v xml:space="preserve"> </v>
      </c>
      <c r="J341" s="11"/>
    </row>
    <row r="342" spans="1:10" ht="13.5" x14ac:dyDescent="0.25">
      <c r="A342" s="11"/>
      <c r="B342" s="11"/>
      <c r="C342" s="11"/>
      <c r="D342" s="11"/>
      <c r="E342" s="22"/>
      <c r="F342" s="817" t="str">
        <f t="shared" si="11"/>
        <v xml:space="preserve"> </v>
      </c>
      <c r="G342" s="142" t="str">
        <f t="shared" si="10"/>
        <v xml:space="preserve"> </v>
      </c>
      <c r="J342" s="11"/>
    </row>
    <row r="343" spans="1:10" ht="13.5" x14ac:dyDescent="0.25">
      <c r="A343" s="11"/>
      <c r="B343" s="11"/>
      <c r="C343" s="11"/>
      <c r="D343" s="11"/>
      <c r="E343" s="22"/>
      <c r="F343" s="817" t="str">
        <f t="shared" si="11"/>
        <v xml:space="preserve"> </v>
      </c>
      <c r="G343" s="142" t="str">
        <f t="shared" si="10"/>
        <v xml:space="preserve"> </v>
      </c>
      <c r="J343" s="11"/>
    </row>
    <row r="344" spans="1:10" ht="13.5" x14ac:dyDescent="0.25">
      <c r="A344" s="11"/>
      <c r="B344" s="11"/>
      <c r="C344" s="11"/>
      <c r="D344" s="11"/>
      <c r="E344" s="22"/>
      <c r="F344" s="817" t="str">
        <f t="shared" si="11"/>
        <v xml:space="preserve"> </v>
      </c>
      <c r="G344" s="142" t="str">
        <f t="shared" si="10"/>
        <v xml:space="preserve"> </v>
      </c>
      <c r="J344" s="11"/>
    </row>
    <row r="345" spans="1:10" ht="13.5" x14ac:dyDescent="0.25">
      <c r="A345" s="11"/>
      <c r="B345" s="11"/>
      <c r="C345" s="11"/>
      <c r="D345" s="11"/>
      <c r="E345" s="22"/>
      <c r="F345" s="817" t="str">
        <f t="shared" si="11"/>
        <v xml:space="preserve"> </v>
      </c>
      <c r="G345" s="142" t="str">
        <f t="shared" si="10"/>
        <v xml:space="preserve"> </v>
      </c>
      <c r="J345" s="11"/>
    </row>
    <row r="346" spans="1:10" ht="13.5" x14ac:dyDescent="0.25">
      <c r="A346" s="11"/>
      <c r="B346" s="11"/>
      <c r="C346" s="11"/>
      <c r="D346" s="11"/>
      <c r="E346" s="22"/>
      <c r="F346" s="817" t="str">
        <f t="shared" si="11"/>
        <v xml:space="preserve"> </v>
      </c>
      <c r="G346" s="142" t="str">
        <f t="shared" si="10"/>
        <v xml:space="preserve"> </v>
      </c>
      <c r="J346" s="11"/>
    </row>
    <row r="347" spans="1:10" ht="13.5" x14ac:dyDescent="0.25">
      <c r="A347" s="11"/>
      <c r="B347" s="11"/>
      <c r="C347" s="11"/>
      <c r="D347" s="11"/>
      <c r="E347" s="22"/>
      <c r="F347" s="817" t="str">
        <f t="shared" si="11"/>
        <v xml:space="preserve"> </v>
      </c>
      <c r="G347" s="142" t="str">
        <f t="shared" si="10"/>
        <v xml:space="preserve"> </v>
      </c>
      <c r="J347" s="11"/>
    </row>
    <row r="348" spans="1:10" ht="13.5" x14ac:dyDescent="0.25">
      <c r="A348" s="11"/>
      <c r="B348" s="11"/>
      <c r="C348" s="11"/>
      <c r="D348" s="11"/>
      <c r="E348" s="22"/>
      <c r="F348" s="817" t="str">
        <f t="shared" si="11"/>
        <v xml:space="preserve"> </v>
      </c>
      <c r="G348" s="142" t="str">
        <f t="shared" si="10"/>
        <v xml:space="preserve"> </v>
      </c>
      <c r="J348" s="11"/>
    </row>
    <row r="349" spans="1:10" ht="13.5" x14ac:dyDescent="0.25">
      <c r="A349" s="11"/>
      <c r="B349" s="11"/>
      <c r="C349" s="11"/>
      <c r="D349" s="11"/>
      <c r="E349" s="22"/>
      <c r="F349" s="817" t="str">
        <f t="shared" si="11"/>
        <v xml:space="preserve"> </v>
      </c>
      <c r="G349" s="142" t="str">
        <f t="shared" si="10"/>
        <v xml:space="preserve"> </v>
      </c>
      <c r="J349" s="11"/>
    </row>
    <row r="350" spans="1:10" ht="13.5" x14ac:dyDescent="0.25">
      <c r="A350" s="11"/>
      <c r="B350" s="11"/>
      <c r="C350" s="11"/>
      <c r="D350" s="11"/>
      <c r="E350" s="22"/>
      <c r="F350" s="817" t="str">
        <f t="shared" si="11"/>
        <v xml:space="preserve"> </v>
      </c>
      <c r="G350" s="142" t="str">
        <f t="shared" si="10"/>
        <v xml:space="preserve"> </v>
      </c>
      <c r="J350" s="11"/>
    </row>
    <row r="351" spans="1:10" ht="13.5" x14ac:dyDescent="0.25">
      <c r="A351" s="11"/>
      <c r="B351" s="11"/>
      <c r="C351" s="11"/>
      <c r="D351" s="11"/>
      <c r="E351" s="22"/>
      <c r="F351" s="817" t="str">
        <f t="shared" si="11"/>
        <v xml:space="preserve"> </v>
      </c>
      <c r="G351" s="142" t="str">
        <f t="shared" si="10"/>
        <v xml:space="preserve"> </v>
      </c>
      <c r="J351" s="11"/>
    </row>
    <row r="352" spans="1:10" ht="13.5" x14ac:dyDescent="0.25">
      <c r="A352" s="11"/>
      <c r="B352" s="11"/>
      <c r="C352" s="11"/>
      <c r="D352" s="11"/>
      <c r="E352" s="22"/>
      <c r="F352" s="817" t="str">
        <f t="shared" si="11"/>
        <v xml:space="preserve"> </v>
      </c>
      <c r="G352" s="142" t="str">
        <f t="shared" si="10"/>
        <v xml:space="preserve"> </v>
      </c>
      <c r="J352" s="11"/>
    </row>
    <row r="353" spans="1:10" ht="13.5" x14ac:dyDescent="0.25">
      <c r="A353" s="11"/>
      <c r="B353" s="11"/>
      <c r="C353" s="11"/>
      <c r="D353" s="11"/>
      <c r="E353" s="22"/>
      <c r="F353" s="817" t="str">
        <f t="shared" si="11"/>
        <v xml:space="preserve"> </v>
      </c>
      <c r="G353" s="142" t="str">
        <f t="shared" si="10"/>
        <v xml:space="preserve"> </v>
      </c>
      <c r="J353" s="11"/>
    </row>
    <row r="354" spans="1:10" ht="13.5" x14ac:dyDescent="0.25">
      <c r="A354" s="11"/>
      <c r="B354" s="11"/>
      <c r="C354" s="11"/>
      <c r="D354" s="11"/>
      <c r="E354" s="22"/>
      <c r="F354" s="817" t="str">
        <f t="shared" si="11"/>
        <v xml:space="preserve"> </v>
      </c>
      <c r="G354" s="142" t="str">
        <f t="shared" si="10"/>
        <v xml:space="preserve"> </v>
      </c>
      <c r="J354" s="11"/>
    </row>
    <row r="355" spans="1:10" ht="13.5" x14ac:dyDescent="0.25">
      <c r="A355" s="11"/>
      <c r="B355" s="11"/>
      <c r="C355" s="11"/>
      <c r="D355" s="11"/>
      <c r="E355" s="22"/>
      <c r="F355" s="817" t="str">
        <f t="shared" si="11"/>
        <v xml:space="preserve"> </v>
      </c>
      <c r="G355" s="142" t="str">
        <f t="shared" si="10"/>
        <v xml:space="preserve"> </v>
      </c>
      <c r="J355" s="11"/>
    </row>
    <row r="356" spans="1:10" ht="13.5" x14ac:dyDescent="0.25">
      <c r="A356" s="11"/>
      <c r="B356" s="11"/>
      <c r="C356" s="11"/>
      <c r="D356" s="11"/>
      <c r="E356" s="22"/>
      <c r="F356" s="817" t="str">
        <f t="shared" si="11"/>
        <v xml:space="preserve"> </v>
      </c>
      <c r="G356" s="142" t="str">
        <f t="shared" si="10"/>
        <v xml:space="preserve"> </v>
      </c>
      <c r="J356" s="11"/>
    </row>
    <row r="357" spans="1:10" ht="13.5" x14ac:dyDescent="0.25">
      <c r="A357" s="11"/>
      <c r="B357" s="11"/>
      <c r="C357" s="11"/>
      <c r="D357" s="11"/>
      <c r="E357" s="22"/>
      <c r="F357" s="817" t="str">
        <f t="shared" si="11"/>
        <v xml:space="preserve"> </v>
      </c>
      <c r="G357" s="142" t="str">
        <f t="shared" si="10"/>
        <v xml:space="preserve"> </v>
      </c>
      <c r="J357" s="11"/>
    </row>
    <row r="358" spans="1:10" ht="13.5" x14ac:dyDescent="0.25">
      <c r="A358" s="11"/>
      <c r="B358" s="11"/>
      <c r="C358" s="11"/>
      <c r="D358" s="11"/>
      <c r="E358" s="22"/>
      <c r="F358" s="817" t="str">
        <f t="shared" si="11"/>
        <v xml:space="preserve"> </v>
      </c>
      <c r="G358" s="142" t="str">
        <f t="shared" si="10"/>
        <v xml:space="preserve"> </v>
      </c>
      <c r="J358" s="11"/>
    </row>
    <row r="359" spans="1:10" ht="13.5" x14ac:dyDescent="0.25">
      <c r="A359" s="11"/>
      <c r="B359" s="11"/>
      <c r="C359" s="11"/>
      <c r="D359" s="11"/>
      <c r="E359" s="22"/>
      <c r="F359" s="817" t="str">
        <f t="shared" si="11"/>
        <v xml:space="preserve"> </v>
      </c>
      <c r="G359" s="142" t="str">
        <f t="shared" si="10"/>
        <v xml:space="preserve"> </v>
      </c>
      <c r="J359" s="11"/>
    </row>
    <row r="360" spans="1:10" ht="13.5" x14ac:dyDescent="0.25">
      <c r="A360" s="11"/>
      <c r="B360" s="11"/>
      <c r="C360" s="11"/>
      <c r="D360" s="11"/>
      <c r="E360" s="22"/>
      <c r="F360" s="817" t="str">
        <f t="shared" si="11"/>
        <v xml:space="preserve"> </v>
      </c>
      <c r="G360" s="142" t="str">
        <f t="shared" si="10"/>
        <v xml:space="preserve"> </v>
      </c>
      <c r="J360" s="11"/>
    </row>
    <row r="361" spans="1:10" ht="13.5" x14ac:dyDescent="0.25">
      <c r="A361" s="11"/>
      <c r="B361" s="11"/>
      <c r="C361" s="11"/>
      <c r="D361" s="11"/>
      <c r="E361" s="22"/>
      <c r="F361" s="817" t="str">
        <f t="shared" si="11"/>
        <v xml:space="preserve"> </v>
      </c>
      <c r="G361" s="142" t="str">
        <f t="shared" si="10"/>
        <v xml:space="preserve"> </v>
      </c>
      <c r="J361" s="11"/>
    </row>
    <row r="362" spans="1:10" ht="13.5" x14ac:dyDescent="0.25">
      <c r="A362" s="11"/>
      <c r="B362" s="11"/>
      <c r="C362" s="11"/>
      <c r="D362" s="11"/>
      <c r="E362" s="22"/>
      <c r="F362" s="817" t="str">
        <f t="shared" si="11"/>
        <v xml:space="preserve"> </v>
      </c>
      <c r="G362" s="142" t="str">
        <f t="shared" si="10"/>
        <v xml:space="preserve"> </v>
      </c>
      <c r="J362" s="11"/>
    </row>
    <row r="363" spans="1:10" ht="13.5" x14ac:dyDescent="0.25">
      <c r="A363" s="11"/>
      <c r="B363" s="11"/>
      <c r="C363" s="11"/>
      <c r="D363" s="11"/>
      <c r="E363" s="22"/>
      <c r="F363" s="817" t="str">
        <f t="shared" si="11"/>
        <v xml:space="preserve"> </v>
      </c>
      <c r="G363" s="142" t="str">
        <f t="shared" si="10"/>
        <v xml:space="preserve"> </v>
      </c>
      <c r="J363" s="11"/>
    </row>
    <row r="364" spans="1:10" ht="13.5" x14ac:dyDescent="0.25">
      <c r="A364" s="11"/>
      <c r="B364" s="11"/>
      <c r="C364" s="11"/>
      <c r="D364" s="11"/>
      <c r="E364" s="22"/>
      <c r="F364" s="817" t="str">
        <f t="shared" si="11"/>
        <v xml:space="preserve"> </v>
      </c>
      <c r="G364" s="142" t="str">
        <f t="shared" si="10"/>
        <v xml:space="preserve"> </v>
      </c>
      <c r="J364" s="11"/>
    </row>
    <row r="365" spans="1:10" ht="13.5" x14ac:dyDescent="0.25">
      <c r="A365" s="11"/>
      <c r="B365" s="11"/>
      <c r="C365" s="11"/>
      <c r="D365" s="11"/>
      <c r="E365" s="22"/>
      <c r="F365" s="817" t="str">
        <f t="shared" si="11"/>
        <v xml:space="preserve"> </v>
      </c>
      <c r="G365" s="142" t="str">
        <f t="shared" si="10"/>
        <v xml:space="preserve"> </v>
      </c>
      <c r="J365" s="11"/>
    </row>
    <row r="366" spans="1:10" ht="13.5" x14ac:dyDescent="0.25">
      <c r="A366" s="11"/>
      <c r="B366" s="11"/>
      <c r="C366" s="11"/>
      <c r="D366" s="11"/>
      <c r="E366" s="22"/>
      <c r="F366" s="817" t="str">
        <f t="shared" si="11"/>
        <v xml:space="preserve"> </v>
      </c>
      <c r="G366" s="142" t="str">
        <f t="shared" si="10"/>
        <v xml:space="preserve"> </v>
      </c>
      <c r="J366" s="11"/>
    </row>
    <row r="367" spans="1:10" ht="13.5" x14ac:dyDescent="0.25">
      <c r="A367" s="11"/>
      <c r="B367" s="11"/>
      <c r="C367" s="11"/>
      <c r="D367" s="11"/>
      <c r="E367" s="22"/>
      <c r="F367" s="817" t="str">
        <f t="shared" si="11"/>
        <v xml:space="preserve"> </v>
      </c>
      <c r="G367" s="142" t="str">
        <f t="shared" si="10"/>
        <v xml:space="preserve"> </v>
      </c>
      <c r="J367" s="11"/>
    </row>
    <row r="368" spans="1:10" ht="13.5" x14ac:dyDescent="0.25">
      <c r="A368" s="11"/>
      <c r="B368" s="11"/>
      <c r="C368" s="11"/>
      <c r="D368" s="11"/>
      <c r="E368" s="22"/>
      <c r="F368" s="817" t="str">
        <f t="shared" si="11"/>
        <v xml:space="preserve"> </v>
      </c>
      <c r="G368" s="142" t="str">
        <f t="shared" si="10"/>
        <v xml:space="preserve"> </v>
      </c>
      <c r="J368" s="11"/>
    </row>
    <row r="369" spans="1:10" ht="13.5" x14ac:dyDescent="0.25">
      <c r="A369" s="11"/>
      <c r="B369" s="11"/>
      <c r="C369" s="11"/>
      <c r="D369" s="11"/>
      <c r="E369" s="22"/>
      <c r="F369" s="817" t="str">
        <f t="shared" si="11"/>
        <v xml:space="preserve"> </v>
      </c>
      <c r="G369" s="142" t="str">
        <f t="shared" si="10"/>
        <v xml:space="preserve"> </v>
      </c>
      <c r="J369" s="11"/>
    </row>
    <row r="370" spans="1:10" ht="13.5" x14ac:dyDescent="0.25">
      <c r="A370" s="11"/>
      <c r="B370" s="11"/>
      <c r="C370" s="11"/>
      <c r="D370" s="11"/>
      <c r="E370" s="22"/>
      <c r="F370" s="817" t="str">
        <f t="shared" si="11"/>
        <v xml:space="preserve"> </v>
      </c>
      <c r="G370" s="142" t="str">
        <f t="shared" si="10"/>
        <v xml:space="preserve"> </v>
      </c>
      <c r="J370" s="11"/>
    </row>
    <row r="371" spans="1:10" ht="13.5" x14ac:dyDescent="0.25">
      <c r="A371" s="11"/>
      <c r="B371" s="11"/>
      <c r="C371" s="11"/>
      <c r="D371" s="11"/>
      <c r="E371" s="22"/>
      <c r="F371" s="817" t="str">
        <f t="shared" si="11"/>
        <v xml:space="preserve"> </v>
      </c>
      <c r="G371" s="142" t="str">
        <f t="shared" si="10"/>
        <v xml:space="preserve"> </v>
      </c>
      <c r="J371" s="11"/>
    </row>
    <row r="372" spans="1:10" ht="13.5" x14ac:dyDescent="0.25">
      <c r="A372" s="11"/>
      <c r="B372" s="11"/>
      <c r="C372" s="11"/>
      <c r="D372" s="11"/>
      <c r="E372" s="22"/>
      <c r="F372" s="817" t="str">
        <f t="shared" si="11"/>
        <v xml:space="preserve"> </v>
      </c>
      <c r="G372" s="142" t="str">
        <f t="shared" si="10"/>
        <v xml:space="preserve"> </v>
      </c>
      <c r="J372" s="11"/>
    </row>
    <row r="373" spans="1:10" ht="13.5" x14ac:dyDescent="0.25">
      <c r="A373" s="11"/>
      <c r="B373" s="11"/>
      <c r="C373" s="11"/>
      <c r="D373" s="11"/>
      <c r="E373" s="22"/>
      <c r="F373" s="817" t="str">
        <f t="shared" si="11"/>
        <v xml:space="preserve"> </v>
      </c>
      <c r="G373" s="142" t="str">
        <f t="shared" si="10"/>
        <v xml:space="preserve"> </v>
      </c>
      <c r="J373" s="11"/>
    </row>
    <row r="374" spans="1:10" ht="13.5" x14ac:dyDescent="0.25">
      <c r="A374" s="11"/>
      <c r="B374" s="11"/>
      <c r="C374" s="11"/>
      <c r="D374" s="11"/>
      <c r="E374" s="22"/>
      <c r="F374" s="817" t="str">
        <f t="shared" si="11"/>
        <v xml:space="preserve"> </v>
      </c>
      <c r="G374" s="142" t="str">
        <f t="shared" si="10"/>
        <v xml:space="preserve"> </v>
      </c>
      <c r="J374" s="11"/>
    </row>
    <row r="375" spans="1:10" ht="13.5" x14ac:dyDescent="0.25">
      <c r="A375" s="11"/>
      <c r="B375" s="11"/>
      <c r="C375" s="11"/>
      <c r="D375" s="11"/>
      <c r="E375" s="22"/>
      <c r="F375" s="817" t="str">
        <f t="shared" si="11"/>
        <v xml:space="preserve"> </v>
      </c>
      <c r="G375" s="142" t="str">
        <f t="shared" si="10"/>
        <v xml:space="preserve"> </v>
      </c>
      <c r="J375" s="11"/>
    </row>
    <row r="376" spans="1:10" ht="13.5" x14ac:dyDescent="0.25">
      <c r="A376" s="11"/>
      <c r="B376" s="11"/>
      <c r="C376" s="11"/>
      <c r="D376" s="11"/>
      <c r="E376" s="22"/>
      <c r="F376" s="817" t="str">
        <f t="shared" si="11"/>
        <v xml:space="preserve"> </v>
      </c>
      <c r="G376" s="142" t="str">
        <f t="shared" si="10"/>
        <v xml:space="preserve"> </v>
      </c>
      <c r="J376" s="11"/>
    </row>
    <row r="377" spans="1:10" ht="13.5" x14ac:dyDescent="0.25">
      <c r="A377" s="11"/>
      <c r="B377" s="11"/>
      <c r="C377" s="11"/>
      <c r="D377" s="11"/>
      <c r="E377" s="22"/>
      <c r="F377" s="817" t="str">
        <f t="shared" si="11"/>
        <v xml:space="preserve"> </v>
      </c>
      <c r="G377" s="142" t="str">
        <f t="shared" si="10"/>
        <v xml:space="preserve"> </v>
      </c>
      <c r="J377" s="11"/>
    </row>
    <row r="378" spans="1:10" ht="13.5" x14ac:dyDescent="0.25">
      <c r="A378" s="11"/>
      <c r="B378" s="11"/>
      <c r="C378" s="11"/>
      <c r="D378" s="11"/>
      <c r="E378" s="22"/>
      <c r="F378" s="817" t="str">
        <f t="shared" si="11"/>
        <v xml:space="preserve"> </v>
      </c>
      <c r="G378" s="142" t="str">
        <f t="shared" si="10"/>
        <v xml:space="preserve"> </v>
      </c>
      <c r="J378" s="11"/>
    </row>
    <row r="379" spans="1:10" ht="13.5" x14ac:dyDescent="0.25">
      <c r="A379" s="11"/>
      <c r="B379" s="11"/>
      <c r="C379" s="11"/>
      <c r="D379" s="11"/>
      <c r="E379" s="22"/>
      <c r="F379" s="817" t="str">
        <f t="shared" si="11"/>
        <v xml:space="preserve"> </v>
      </c>
      <c r="G379" s="142" t="str">
        <f t="shared" si="10"/>
        <v xml:space="preserve"> </v>
      </c>
      <c r="J379" s="11"/>
    </row>
    <row r="380" spans="1:10" ht="13.5" x14ac:dyDescent="0.25">
      <c r="A380" s="11"/>
      <c r="B380" s="11"/>
      <c r="C380" s="11"/>
      <c r="D380" s="11"/>
      <c r="E380" s="22"/>
      <c r="F380" s="817" t="str">
        <f t="shared" si="11"/>
        <v xml:space="preserve"> </v>
      </c>
      <c r="G380" s="142" t="str">
        <f t="shared" si="10"/>
        <v xml:space="preserve"> </v>
      </c>
      <c r="J380" s="11"/>
    </row>
    <row r="381" spans="1:10" ht="13.5" x14ac:dyDescent="0.25">
      <c r="A381" s="11"/>
      <c r="B381" s="11"/>
      <c r="C381" s="11"/>
      <c r="D381" s="11"/>
      <c r="E381" s="22"/>
      <c r="F381" s="817" t="str">
        <f t="shared" si="11"/>
        <v xml:space="preserve"> </v>
      </c>
      <c r="G381" s="142" t="str">
        <f t="shared" si="10"/>
        <v xml:space="preserve"> </v>
      </c>
      <c r="J381" s="11"/>
    </row>
    <row r="382" spans="1:10" ht="13.5" x14ac:dyDescent="0.25">
      <c r="A382" s="11"/>
      <c r="B382" s="11"/>
      <c r="C382" s="11"/>
      <c r="D382" s="11"/>
      <c r="E382" s="22"/>
      <c r="F382" s="817" t="str">
        <f t="shared" si="11"/>
        <v xml:space="preserve"> </v>
      </c>
      <c r="G382" s="142" t="str">
        <f t="shared" si="10"/>
        <v xml:space="preserve"> </v>
      </c>
      <c r="J382" s="11"/>
    </row>
    <row r="383" spans="1:10" ht="13.5" x14ac:dyDescent="0.25">
      <c r="A383" s="11"/>
      <c r="B383" s="11"/>
      <c r="C383" s="11"/>
      <c r="D383" s="11"/>
      <c r="E383" s="22"/>
      <c r="F383" s="817" t="str">
        <f t="shared" si="11"/>
        <v xml:space="preserve"> </v>
      </c>
      <c r="G383" s="142" t="str">
        <f t="shared" si="10"/>
        <v xml:space="preserve"> </v>
      </c>
      <c r="J383" s="11"/>
    </row>
    <row r="384" spans="1:10" ht="13.5" x14ac:dyDescent="0.25">
      <c r="A384" s="11"/>
      <c r="B384" s="11"/>
      <c r="C384" s="11"/>
      <c r="D384" s="11"/>
      <c r="E384" s="22"/>
      <c r="F384" s="817" t="str">
        <f t="shared" si="11"/>
        <v xml:space="preserve"> </v>
      </c>
      <c r="G384" s="142" t="str">
        <f t="shared" si="10"/>
        <v xml:space="preserve"> </v>
      </c>
      <c r="J384" s="11"/>
    </row>
    <row r="385" spans="1:10" ht="13.5" x14ac:dyDescent="0.25">
      <c r="A385" s="11"/>
      <c r="B385" s="11"/>
      <c r="C385" s="11"/>
      <c r="D385" s="11"/>
      <c r="E385" s="22"/>
      <c r="F385" s="817" t="str">
        <f t="shared" si="11"/>
        <v xml:space="preserve"> </v>
      </c>
      <c r="G385" s="142" t="str">
        <f t="shared" si="10"/>
        <v xml:space="preserve"> </v>
      </c>
      <c r="J385" s="11"/>
    </row>
    <row r="386" spans="1:10" ht="13.5" x14ac:dyDescent="0.25">
      <c r="A386" s="11"/>
      <c r="B386" s="11"/>
      <c r="C386" s="11"/>
      <c r="D386" s="11"/>
      <c r="E386" s="22"/>
      <c r="F386" s="817" t="str">
        <f t="shared" si="11"/>
        <v xml:space="preserve"> </v>
      </c>
      <c r="G386" s="142" t="str">
        <f t="shared" si="10"/>
        <v xml:space="preserve"> </v>
      </c>
      <c r="J386" s="11"/>
    </row>
    <row r="387" spans="1:10" ht="13.5" x14ac:dyDescent="0.25">
      <c r="A387" s="11"/>
      <c r="B387" s="11"/>
      <c r="C387" s="11"/>
      <c r="D387" s="11"/>
      <c r="E387" s="22"/>
      <c r="F387" s="817" t="str">
        <f t="shared" si="11"/>
        <v xml:space="preserve"> </v>
      </c>
      <c r="G387" s="142" t="str">
        <f t="shared" si="10"/>
        <v xml:space="preserve"> </v>
      </c>
      <c r="J387" s="11"/>
    </row>
    <row r="388" spans="1:10" ht="13.5" x14ac:dyDescent="0.25">
      <c r="A388" s="11"/>
      <c r="B388" s="11"/>
      <c r="C388" s="11"/>
      <c r="D388" s="11"/>
      <c r="E388" s="22"/>
      <c r="F388" s="817" t="str">
        <f t="shared" si="11"/>
        <v xml:space="preserve"> </v>
      </c>
      <c r="G388" s="142" t="str">
        <f t="shared" si="10"/>
        <v xml:space="preserve"> </v>
      </c>
      <c r="J388" s="11"/>
    </row>
    <row r="389" spans="1:10" ht="13.5" x14ac:dyDescent="0.25">
      <c r="A389" s="11"/>
      <c r="B389" s="11"/>
      <c r="C389" s="11"/>
      <c r="D389" s="11"/>
      <c r="E389" s="22"/>
      <c r="F389" s="817" t="str">
        <f t="shared" si="11"/>
        <v xml:space="preserve"> </v>
      </c>
      <c r="G389" s="142" t="str">
        <f t="shared" si="10"/>
        <v xml:space="preserve"> </v>
      </c>
      <c r="J389" s="11"/>
    </row>
    <row r="390" spans="1:10" ht="13.5" x14ac:dyDescent="0.25">
      <c r="A390" s="11"/>
      <c r="B390" s="11"/>
      <c r="C390" s="11"/>
      <c r="D390" s="11"/>
      <c r="E390" s="22"/>
      <c r="F390" s="817" t="str">
        <f t="shared" si="11"/>
        <v xml:space="preserve"> </v>
      </c>
      <c r="G390" s="142" t="str">
        <f t="shared" si="10"/>
        <v xml:space="preserve"> </v>
      </c>
      <c r="J390" s="11"/>
    </row>
    <row r="391" spans="1:10" ht="13.5" x14ac:dyDescent="0.25">
      <c r="A391" s="11"/>
      <c r="B391" s="11"/>
      <c r="C391" s="11"/>
      <c r="D391" s="11"/>
      <c r="E391" s="22"/>
      <c r="F391" s="817" t="str">
        <f t="shared" si="11"/>
        <v xml:space="preserve"> </v>
      </c>
      <c r="G391" s="142" t="str">
        <f t="shared" si="10"/>
        <v xml:space="preserve"> </v>
      </c>
      <c r="J391" s="11"/>
    </row>
    <row r="392" spans="1:10" ht="13.5" x14ac:dyDescent="0.25">
      <c r="A392" s="11"/>
      <c r="B392" s="11"/>
      <c r="C392" s="11"/>
      <c r="D392" s="11"/>
      <c r="E392" s="22"/>
      <c r="F392" s="817" t="str">
        <f t="shared" si="11"/>
        <v xml:space="preserve"> </v>
      </c>
      <c r="G392" s="142" t="str">
        <f t="shared" si="10"/>
        <v xml:space="preserve"> </v>
      </c>
      <c r="J392" s="11"/>
    </row>
    <row r="393" spans="1:10" ht="13.5" x14ac:dyDescent="0.25">
      <c r="A393" s="11"/>
      <c r="B393" s="11"/>
      <c r="C393" s="11"/>
      <c r="D393" s="11"/>
      <c r="E393" s="22"/>
      <c r="F393" s="817" t="str">
        <f t="shared" si="11"/>
        <v xml:space="preserve"> </v>
      </c>
      <c r="G393" s="142" t="str">
        <f t="shared" ref="G393:G400" si="12">IFERROR(E393/D393%," ")</f>
        <v xml:space="preserve"> </v>
      </c>
      <c r="J393" s="11"/>
    </row>
    <row r="394" spans="1:10" ht="13.5" x14ac:dyDescent="0.25">
      <c r="A394" s="11"/>
      <c r="B394" s="11"/>
      <c r="C394" s="11"/>
      <c r="D394" s="11"/>
      <c r="E394" s="22"/>
      <c r="F394" s="817" t="str">
        <f t="shared" si="11"/>
        <v xml:space="preserve"> </v>
      </c>
      <c r="G394" s="142" t="str">
        <f t="shared" si="12"/>
        <v xml:space="preserve"> </v>
      </c>
      <c r="J394" s="11"/>
    </row>
    <row r="395" spans="1:10" ht="13.5" x14ac:dyDescent="0.25">
      <c r="A395" s="11"/>
      <c r="B395" s="11"/>
      <c r="C395" s="11"/>
      <c r="D395" s="11"/>
      <c r="E395" s="22"/>
      <c r="F395" s="817" t="str">
        <f t="shared" ref="F395:F400" si="13">IF(E395-D395=0," ",E395-D395)</f>
        <v xml:space="preserve"> </v>
      </c>
      <c r="G395" s="142" t="str">
        <f t="shared" si="12"/>
        <v xml:space="preserve"> </v>
      </c>
      <c r="J395" s="11"/>
    </row>
    <row r="396" spans="1:10" ht="13.5" x14ac:dyDescent="0.25">
      <c r="A396" s="11"/>
      <c r="B396" s="11"/>
      <c r="C396" s="11"/>
      <c r="D396" s="11"/>
      <c r="E396" s="22"/>
      <c r="F396" s="817" t="str">
        <f t="shared" si="13"/>
        <v xml:space="preserve"> </v>
      </c>
      <c r="G396" s="142" t="str">
        <f t="shared" si="12"/>
        <v xml:space="preserve"> </v>
      </c>
      <c r="J396" s="11"/>
    </row>
    <row r="397" spans="1:10" ht="13.5" x14ac:dyDescent="0.25">
      <c r="A397" s="11"/>
      <c r="B397" s="11"/>
      <c r="C397" s="11"/>
      <c r="D397" s="11"/>
      <c r="E397" s="22"/>
      <c r="F397" s="817" t="str">
        <f t="shared" si="13"/>
        <v xml:space="preserve"> </v>
      </c>
      <c r="G397" s="142" t="str">
        <f t="shared" si="12"/>
        <v xml:space="preserve"> </v>
      </c>
      <c r="J397" s="11"/>
    </row>
    <row r="398" spans="1:10" ht="13.5" x14ac:dyDescent="0.25">
      <c r="A398" s="11"/>
      <c r="B398" s="11"/>
      <c r="C398" s="11"/>
      <c r="D398" s="11"/>
      <c r="E398" s="22"/>
      <c r="F398" s="817" t="str">
        <f t="shared" si="13"/>
        <v xml:space="preserve"> </v>
      </c>
      <c r="G398" s="142" t="str">
        <f t="shared" si="12"/>
        <v xml:space="preserve"> </v>
      </c>
      <c r="J398" s="11"/>
    </row>
    <row r="399" spans="1:10" ht="13.5" x14ac:dyDescent="0.25">
      <c r="A399" s="11"/>
      <c r="B399" s="11"/>
      <c r="C399" s="11"/>
      <c r="D399" s="11"/>
      <c r="E399" s="22"/>
      <c r="F399" s="817" t="str">
        <f t="shared" si="13"/>
        <v xml:space="preserve"> </v>
      </c>
      <c r="G399" s="142" t="str">
        <f t="shared" si="12"/>
        <v xml:space="preserve"> </v>
      </c>
      <c r="J399" s="11"/>
    </row>
    <row r="400" spans="1:10" ht="13.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xr:uid="{00000000-0004-0000-3100-000000000000}"/>
  </hyperlinks>
  <pageMargins left="0.70866141732283472" right="0.70866141732283472" top="0.70866141732283472" bottom="0.70866141732283472" header="0.51181102362204722" footer="0.31496062992125984"/>
  <pageSetup paperSize="9" orientation="portrait" r:id="rId1"/>
  <headerFooter alignWithMargins="0">
    <oddFooter>&amp;L&amp;"Arial Narrow,Normál"&amp;8&amp;F/KM-E-03&amp;C&amp;8 &amp;"Arial Narrow,Normál"&amp;P/&amp;N&amp;R&amp;"Arial Narrow,Normál"&amp;8DigitAudit/AuditDok</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Munka49">
    <pageSetUpPr fitToPage="1"/>
  </sheetPr>
  <dimension ref="A1:M25"/>
  <sheetViews>
    <sheetView showGridLines="0" workbookViewId="0"/>
  </sheetViews>
  <sheetFormatPr defaultRowHeight="12.75" x14ac:dyDescent="0.2"/>
  <cols>
    <col min="1" max="1" width="9" style="210"/>
    <col min="2" max="2" width="40.375" style="210" customWidth="1"/>
    <col min="3" max="6" width="10.625" style="210" customWidth="1"/>
    <col min="7" max="7" width="11.5" style="210" customWidth="1"/>
    <col min="8" max="16384" width="9" style="210"/>
  </cols>
  <sheetData>
    <row r="1" spans="1:13" ht="16.5" x14ac:dyDescent="0.3">
      <c r="A1" s="208" t="s">
        <v>135</v>
      </c>
      <c r="B1" s="209"/>
      <c r="C1" s="209"/>
      <c r="D1" s="209"/>
      <c r="E1" s="209"/>
      <c r="F1" s="209"/>
    </row>
    <row r="2" spans="1:13" ht="16.5" x14ac:dyDescent="0.3">
      <c r="A2" s="214"/>
      <c r="B2" s="214"/>
      <c r="C2" s="214"/>
      <c r="D2" s="803" t="str">
        <f>H15</f>
        <v>Ide írja az egyeztetés / vizsgálat szöveges értékelését</v>
      </c>
      <c r="E2" s="803" t="str">
        <f>H17</f>
        <v>Ide írja a következtetés szövegét</v>
      </c>
      <c r="F2" s="214"/>
      <c r="G2" s="48" t="s">
        <v>32</v>
      </c>
    </row>
    <row r="3" spans="1:13" ht="16.5" x14ac:dyDescent="0.3">
      <c r="A3" s="208" t="s">
        <v>424</v>
      </c>
      <c r="B3" s="212"/>
      <c r="C3" s="212"/>
      <c r="D3" s="212"/>
      <c r="E3" s="214"/>
      <c r="F3" s="214"/>
      <c r="G3" s="729" t="s">
        <v>34</v>
      </c>
      <c r="H3" s="122" t="s">
        <v>34</v>
      </c>
    </row>
    <row r="4" spans="1:13" ht="15.75" x14ac:dyDescent="0.25">
      <c r="A4" s="50" t="str">
        <f>"Ügyfél:   "&amp;Alapa!$C$17</f>
        <v xml:space="preserve">Ügyfél:   </v>
      </c>
      <c r="B4" s="216"/>
      <c r="C4" s="216"/>
      <c r="D4" s="50" t="s">
        <v>264</v>
      </c>
      <c r="E4" s="772">
        <f>Alapa!$C$15</f>
        <v>0</v>
      </c>
      <c r="F4" s="217"/>
      <c r="G4" s="76" t="s">
        <v>133</v>
      </c>
      <c r="H4" s="545" t="s">
        <v>241</v>
      </c>
    </row>
    <row r="5" spans="1:13" ht="15.75" x14ac:dyDescent="0.25">
      <c r="A5" s="50" t="str">
        <f>"Fordulónap: "&amp;Alapa!$C$12</f>
        <v xml:space="preserve">Fordulónap: </v>
      </c>
      <c r="B5" s="218"/>
      <c r="C5" s="218"/>
      <c r="D5" s="50" t="s">
        <v>265</v>
      </c>
      <c r="E5" s="554" t="str">
        <f>IFERROR(VLOOKUP(H7,Alapa!$K$2:$M$11,3),"")</f>
        <v/>
      </c>
      <c r="F5" s="217"/>
      <c r="G5" s="76" t="s">
        <v>134</v>
      </c>
      <c r="H5" s="545" t="s">
        <v>78</v>
      </c>
    </row>
    <row r="6" spans="1:13" ht="16.5" thickBot="1" x14ac:dyDescent="0.3">
      <c r="A6" s="47"/>
      <c r="B6" s="47"/>
      <c r="C6" s="47"/>
      <c r="D6" s="219" t="s">
        <v>267</v>
      </c>
      <c r="E6" s="124" t="str">
        <f>IF(Alapa!$M$2=0," ",Alapa!$M$2)</f>
        <v xml:space="preserve"> </v>
      </c>
      <c r="F6" s="220"/>
      <c r="G6" s="76" t="s">
        <v>417</v>
      </c>
      <c r="H6" s="545" t="s">
        <v>385</v>
      </c>
    </row>
    <row r="7" spans="1:13" ht="17.25" thickBot="1" x14ac:dyDescent="0.35">
      <c r="A7" s="221" t="s">
        <v>0</v>
      </c>
      <c r="B7" s="221"/>
      <c r="C7" s="221"/>
      <c r="D7" s="213"/>
      <c r="E7" s="213"/>
      <c r="F7" s="213"/>
      <c r="G7" s="555" t="s">
        <v>2</v>
      </c>
      <c r="H7" s="673">
        <v>2</v>
      </c>
    </row>
    <row r="8" spans="1:13" ht="13.5" thickBot="1" x14ac:dyDescent="0.25">
      <c r="A8" s="213"/>
      <c r="B8" s="221"/>
      <c r="C8" s="221"/>
      <c r="D8" s="213"/>
      <c r="E8" s="213"/>
      <c r="F8" s="213"/>
    </row>
    <row r="9" spans="1:13" ht="25.5" x14ac:dyDescent="0.2">
      <c r="A9" s="150" t="s">
        <v>217</v>
      </c>
      <c r="B9" s="151" t="s">
        <v>31</v>
      </c>
      <c r="C9" s="151" t="s">
        <v>268</v>
      </c>
      <c r="D9" s="151" t="s">
        <v>269</v>
      </c>
      <c r="E9" s="151" t="s">
        <v>270</v>
      </c>
      <c r="F9" s="152" t="s">
        <v>222</v>
      </c>
    </row>
    <row r="10" spans="1:13" x14ac:dyDescent="0.2">
      <c r="A10" s="153" t="s">
        <v>419</v>
      </c>
      <c r="B10" s="154"/>
      <c r="C10" s="154"/>
      <c r="D10" s="155"/>
      <c r="E10" s="155"/>
      <c r="F10" s="156"/>
    </row>
    <row r="11" spans="1:13" x14ac:dyDescent="0.2">
      <c r="A11" s="157"/>
      <c r="B11" s="159"/>
      <c r="C11" s="159"/>
      <c r="D11" s="160"/>
      <c r="E11" s="160"/>
      <c r="F11" s="161">
        <f>C11+D11-E11</f>
        <v>0</v>
      </c>
    </row>
    <row r="12" spans="1:13" x14ac:dyDescent="0.2">
      <c r="A12" s="157"/>
      <c r="B12" s="159"/>
      <c r="C12" s="159"/>
      <c r="D12" s="160"/>
      <c r="E12" s="160"/>
      <c r="F12" s="161">
        <f>C12+D12-E12</f>
        <v>0</v>
      </c>
    </row>
    <row r="13" spans="1:13" x14ac:dyDescent="0.2">
      <c r="A13" s="157"/>
      <c r="B13" s="159"/>
      <c r="C13" s="159"/>
      <c r="D13" s="160"/>
      <c r="E13" s="160"/>
      <c r="F13" s="161">
        <f>C13+D13-E13</f>
        <v>0</v>
      </c>
    </row>
    <row r="14" spans="1:13" ht="15.75" x14ac:dyDescent="0.25">
      <c r="A14" s="222"/>
      <c r="B14" s="223" t="s">
        <v>224</v>
      </c>
      <c r="C14" s="154"/>
      <c r="D14" s="155"/>
      <c r="E14" s="173"/>
      <c r="F14" s="169">
        <f>SUM(F11:F13)</f>
        <v>0</v>
      </c>
      <c r="H14" s="15" t="s">
        <v>185</v>
      </c>
      <c r="I14" s="36"/>
      <c r="J14" s="36"/>
      <c r="K14" s="36"/>
      <c r="L14" s="36"/>
      <c r="M14" s="12"/>
    </row>
    <row r="15" spans="1:13" ht="16.5" x14ac:dyDescent="0.3">
      <c r="A15" s="153" t="s">
        <v>425</v>
      </c>
      <c r="B15" s="154"/>
      <c r="C15" s="154"/>
      <c r="D15" s="155"/>
      <c r="E15" s="155"/>
      <c r="F15" s="156"/>
      <c r="H15" s="68" t="s">
        <v>186</v>
      </c>
      <c r="I15" s="23"/>
      <c r="J15" s="23"/>
      <c r="K15" s="17"/>
      <c r="L15" s="17"/>
      <c r="M15" s="18"/>
    </row>
    <row r="16" spans="1:13" ht="15.75" x14ac:dyDescent="0.25">
      <c r="A16" s="157"/>
      <c r="B16" s="159"/>
      <c r="C16" s="159"/>
      <c r="D16" s="160"/>
      <c r="E16" s="160"/>
      <c r="F16" s="161">
        <f>C16+D16-E16</f>
        <v>0</v>
      </c>
      <c r="H16" s="16" t="s">
        <v>4</v>
      </c>
      <c r="I16" s="8"/>
      <c r="J16" s="8"/>
      <c r="K16" s="7"/>
      <c r="L16" s="7"/>
      <c r="M16" s="12"/>
    </row>
    <row r="17" spans="1:13" ht="16.5" x14ac:dyDescent="0.3">
      <c r="A17" s="157"/>
      <c r="B17" s="159"/>
      <c r="C17" s="159"/>
      <c r="D17" s="160"/>
      <c r="E17" s="160"/>
      <c r="F17" s="161">
        <f>C17+D17-E17</f>
        <v>0</v>
      </c>
      <c r="H17" s="68" t="s">
        <v>38</v>
      </c>
      <c r="I17" s="23"/>
      <c r="J17" s="23"/>
      <c r="K17" s="17"/>
      <c r="L17" s="17"/>
      <c r="M17" s="18"/>
    </row>
    <row r="18" spans="1:13" ht="15.75" x14ac:dyDescent="0.25">
      <c r="A18" s="157"/>
      <c r="B18" s="159"/>
      <c r="C18" s="159"/>
      <c r="D18" s="160"/>
      <c r="E18" s="160"/>
      <c r="F18" s="161">
        <f>C18+D18-E18</f>
        <v>0</v>
      </c>
      <c r="H18" s="67"/>
      <c r="I18" s="67"/>
      <c r="J18" s="8"/>
      <c r="K18" s="7"/>
      <c r="L18" s="7"/>
      <c r="M18" s="12"/>
    </row>
    <row r="19" spans="1:13" x14ac:dyDescent="0.2">
      <c r="A19" s="222"/>
      <c r="B19" s="223" t="s">
        <v>224</v>
      </c>
      <c r="C19" s="154"/>
      <c r="D19" s="155"/>
      <c r="E19" s="173"/>
      <c r="F19" s="169">
        <f>SUM(F16:F18)</f>
        <v>0</v>
      </c>
    </row>
    <row r="20" spans="1:13" x14ac:dyDescent="0.2">
      <c r="A20" s="153" t="s">
        <v>422</v>
      </c>
      <c r="B20" s="154"/>
      <c r="C20" s="154"/>
      <c r="D20" s="155"/>
      <c r="E20" s="155"/>
      <c r="F20" s="156"/>
    </row>
    <row r="21" spans="1:13" x14ac:dyDescent="0.2">
      <c r="A21" s="157"/>
      <c r="B21" s="159"/>
      <c r="C21" s="159"/>
      <c r="D21" s="160"/>
      <c r="E21" s="160"/>
      <c r="F21" s="161">
        <f>C21+D21-E21</f>
        <v>0</v>
      </c>
    </row>
    <row r="22" spans="1:13" x14ac:dyDescent="0.2">
      <c r="A22" s="157"/>
      <c r="B22" s="159"/>
      <c r="C22" s="159"/>
      <c r="D22" s="160"/>
      <c r="E22" s="160"/>
      <c r="F22" s="161">
        <f>C22+D22-E22</f>
        <v>0</v>
      </c>
    </row>
    <row r="23" spans="1:13" x14ac:dyDescent="0.2">
      <c r="A23" s="157"/>
      <c r="B23" s="159"/>
      <c r="C23" s="159"/>
      <c r="D23" s="160"/>
      <c r="E23" s="160"/>
      <c r="F23" s="161">
        <f>C23+D23-E23</f>
        <v>0</v>
      </c>
    </row>
    <row r="24" spans="1:13" x14ac:dyDescent="0.2">
      <c r="A24" s="222"/>
      <c r="B24" s="223" t="s">
        <v>224</v>
      </c>
      <c r="C24" s="154"/>
      <c r="D24" s="155"/>
      <c r="E24" s="173"/>
      <c r="F24" s="169">
        <f>SUM(F21:F23)</f>
        <v>0</v>
      </c>
    </row>
    <row r="25" spans="1:13" ht="13.5" thickBot="1" x14ac:dyDescent="0.25">
      <c r="A25" s="224" t="s">
        <v>282</v>
      </c>
      <c r="B25" s="225"/>
      <c r="C25" s="225"/>
      <c r="D25" s="226"/>
      <c r="E25" s="227"/>
      <c r="F25" s="179">
        <f xml:space="preserve"> +F24+F19+F14</f>
        <v>0</v>
      </c>
      <c r="G25" s="228"/>
    </row>
  </sheetData>
  <hyperlinks>
    <hyperlink ref="G3" location="Tartalom!A1" display="Tartalom" xr:uid="{00000000-0004-0000-3200-000000000000}"/>
  </hyperlinks>
  <pageMargins left="0.74803149606299213" right="0.74803149606299213" top="0.98425196850393704" bottom="0.98425196850393704" header="0.51181102362204722" footer="0.51181102362204722"/>
  <pageSetup paperSize="9" scale="86"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Munka50">
    <tabColor rgb="FFFFC000"/>
    <pageSetUpPr fitToPage="1"/>
  </sheetPr>
  <dimension ref="A1:L106"/>
  <sheetViews>
    <sheetView showGridLines="0" zoomScaleNormal="100" workbookViewId="0"/>
  </sheetViews>
  <sheetFormatPr defaultRowHeight="15.75" x14ac:dyDescent="0.25"/>
  <cols>
    <col min="1" max="1" width="4.25" style="197" customWidth="1"/>
    <col min="2" max="2" width="46.125" style="197" customWidth="1"/>
    <col min="3" max="5" width="14" style="197" customWidth="1"/>
    <col min="6" max="6" width="12.875" style="197" customWidth="1"/>
    <col min="7" max="16384" width="9" style="197"/>
  </cols>
  <sheetData>
    <row r="1" spans="1:12" ht="18" customHeight="1" x14ac:dyDescent="0.25">
      <c r="A1" s="79" t="s">
        <v>136</v>
      </c>
      <c r="B1" s="80"/>
      <c r="C1" s="53"/>
      <c r="D1" s="53"/>
      <c r="E1" s="53"/>
      <c r="H1" s="198"/>
    </row>
    <row r="2" spans="1:12" ht="18" customHeight="1" x14ac:dyDescent="0.3">
      <c r="A2" s="83"/>
      <c r="B2" s="745">
        <f>C25</f>
        <v>0</v>
      </c>
      <c r="C2" s="83"/>
      <c r="D2" s="803" t="str">
        <f>G15</f>
        <v>NINCS FK. ADAT</v>
      </c>
      <c r="E2" s="803" t="str">
        <f>G17</f>
        <v>Ide írja a következtetés szövegét</v>
      </c>
      <c r="F2" s="48" t="s">
        <v>32</v>
      </c>
      <c r="H2" s="200"/>
    </row>
    <row r="3" spans="1:12" ht="18" customHeight="1" x14ac:dyDescent="0.25">
      <c r="A3" s="83"/>
      <c r="B3" s="195" t="s">
        <v>151</v>
      </c>
      <c r="C3" s="53"/>
      <c r="D3" s="53"/>
      <c r="E3" s="53"/>
      <c r="F3" s="729" t="s">
        <v>34</v>
      </c>
      <c r="G3" s="122" t="s">
        <v>34</v>
      </c>
      <c r="H3" s="200"/>
    </row>
    <row r="4" spans="1:12" ht="18" customHeight="1" x14ac:dyDescent="0.25">
      <c r="A4" s="83"/>
      <c r="B4" s="53"/>
      <c r="C4" s="53"/>
      <c r="D4" s="53"/>
      <c r="E4" s="53"/>
      <c r="F4" s="76" t="s">
        <v>136</v>
      </c>
      <c r="G4" s="728" t="s">
        <v>151</v>
      </c>
      <c r="H4" s="200"/>
    </row>
    <row r="5" spans="1:12" ht="18" customHeight="1" x14ac:dyDescent="0.25">
      <c r="A5" s="87">
        <f>Alapa!C17</f>
        <v>0</v>
      </c>
      <c r="B5" s="88"/>
      <c r="C5" s="87" t="s">
        <v>1</v>
      </c>
      <c r="D5" s="768">
        <f>Alapa!C15</f>
        <v>0</v>
      </c>
      <c r="E5" s="89"/>
      <c r="F5" s="76" t="s">
        <v>137</v>
      </c>
      <c r="G5" s="728" t="s">
        <v>78</v>
      </c>
      <c r="H5" s="200"/>
    </row>
    <row r="6" spans="1:12" ht="18" customHeight="1" x14ac:dyDescent="0.25">
      <c r="A6" s="87" t="str">
        <f>"Fordulónap: "&amp;Alapa!C12</f>
        <v xml:space="preserve">Fordulónap: </v>
      </c>
      <c r="B6" s="88"/>
      <c r="C6" s="87" t="s">
        <v>2</v>
      </c>
      <c r="D6" s="554" t="str">
        <f>IFERROR(VLOOKUP(G9,Alapa!$K$2:$M$11,3),"")</f>
        <v/>
      </c>
      <c r="E6" s="89"/>
      <c r="F6" s="76" t="s">
        <v>138</v>
      </c>
      <c r="G6" s="728" t="s">
        <v>385</v>
      </c>
      <c r="H6" s="122"/>
    </row>
    <row r="7" spans="1:12" ht="18" customHeight="1" x14ac:dyDescent="0.25">
      <c r="A7" s="83"/>
      <c r="B7" s="53"/>
      <c r="C7" s="87" t="s">
        <v>10</v>
      </c>
      <c r="D7" s="124" t="str">
        <f>IF(Alapa!$M$2=0," ",Alapa!$M$2)</f>
        <v xml:space="preserve"> </v>
      </c>
      <c r="E7" s="89"/>
      <c r="F7" s="76" t="s">
        <v>139</v>
      </c>
      <c r="G7" s="728" t="s">
        <v>386</v>
      </c>
      <c r="H7" s="122"/>
    </row>
    <row r="8" spans="1:12" ht="18" customHeight="1" thickBot="1" x14ac:dyDescent="0.3">
      <c r="A8" s="96"/>
      <c r="B8" s="97"/>
      <c r="C8" s="98"/>
      <c r="D8" s="98"/>
      <c r="E8" s="98"/>
      <c r="F8" s="76" t="s">
        <v>140</v>
      </c>
      <c r="G8" s="728" t="s">
        <v>173</v>
      </c>
      <c r="H8" s="122"/>
    </row>
    <row r="9" spans="1:12" ht="18" customHeight="1" thickBot="1" x14ac:dyDescent="0.35">
      <c r="A9" s="96"/>
      <c r="B9" s="97"/>
      <c r="C9" s="98"/>
      <c r="D9" s="98"/>
      <c r="E9" s="98"/>
      <c r="F9" s="555" t="s">
        <v>2</v>
      </c>
      <c r="G9" s="673">
        <v>2</v>
      </c>
      <c r="H9" s="122"/>
    </row>
    <row r="10" spans="1:12" ht="18" customHeight="1" x14ac:dyDescent="0.25">
      <c r="A10" s="99" t="s">
        <v>387</v>
      </c>
      <c r="B10" s="96"/>
      <c r="C10" s="100" t="str">
        <f>IF(D23=0,"NINCS FK. ADAT",IF(C23=0,"NINCS ANALITIKA",IF(C25=0,"EGYEZIK","NEM EGYEZIK !")))</f>
        <v>NINCS FK. ADAT</v>
      </c>
      <c r="D10" s="98"/>
      <c r="E10" s="98"/>
      <c r="F10" s="122"/>
      <c r="G10" s="122"/>
      <c r="H10" s="122"/>
    </row>
    <row r="11" spans="1:12" ht="18" customHeight="1" thickBot="1" x14ac:dyDescent="0.3">
      <c r="A11" s="96"/>
      <c r="B11" s="101"/>
      <c r="C11" s="102" t="s">
        <v>196</v>
      </c>
      <c r="D11" s="102" t="s">
        <v>196</v>
      </c>
      <c r="E11" s="102" t="s">
        <v>197</v>
      </c>
      <c r="F11" s="122"/>
      <c r="G11" s="122"/>
      <c r="H11" s="122"/>
    </row>
    <row r="12" spans="1:12" ht="18" customHeight="1" thickBot="1" x14ac:dyDescent="0.3">
      <c r="A12" s="103"/>
      <c r="B12" s="104" t="s">
        <v>31</v>
      </c>
      <c r="C12" s="105" t="s">
        <v>198</v>
      </c>
      <c r="D12" s="105" t="s">
        <v>199</v>
      </c>
      <c r="E12" s="106" t="s">
        <v>200</v>
      </c>
      <c r="F12" s="122"/>
      <c r="G12" s="122"/>
      <c r="H12" s="122"/>
    </row>
    <row r="13" spans="1:12" ht="18" customHeight="1" x14ac:dyDescent="0.25">
      <c r="A13" s="107">
        <f>COUNT(A$12:$A12)+1</f>
        <v>1</v>
      </c>
      <c r="B13" s="823" t="s">
        <v>857</v>
      </c>
      <c r="C13" s="408"/>
      <c r="D13" s="1126">
        <f>Import_M!H86</f>
        <v>0</v>
      </c>
      <c r="E13" s="1125">
        <f>Import_M!F86</f>
        <v>0</v>
      </c>
      <c r="F13" s="122"/>
      <c r="G13" s="122"/>
      <c r="H13" s="122"/>
    </row>
    <row r="14" spans="1:12" ht="18" customHeight="1" x14ac:dyDescent="0.25">
      <c r="A14" s="107">
        <f>COUNT(A$12:$A13)+1</f>
        <v>2</v>
      </c>
      <c r="B14" s="823" t="s">
        <v>889</v>
      </c>
      <c r="C14" s="408"/>
      <c r="D14" s="1126">
        <f>Import_M!H87</f>
        <v>0</v>
      </c>
      <c r="E14" s="1125">
        <f>Import_M!F87</f>
        <v>0</v>
      </c>
      <c r="G14" s="15" t="s">
        <v>185</v>
      </c>
      <c r="H14" s="36"/>
      <c r="I14" s="36"/>
      <c r="J14" s="36"/>
      <c r="K14" s="36"/>
      <c r="L14" s="12"/>
    </row>
    <row r="15" spans="1:12" ht="18" customHeight="1" x14ac:dyDescent="0.3">
      <c r="A15" s="107">
        <f>COUNT(A$12:$A14)+1</f>
        <v>3</v>
      </c>
      <c r="B15" s="823" t="s">
        <v>890</v>
      </c>
      <c r="C15" s="408"/>
      <c r="D15" s="1126">
        <f>Import_M!H88</f>
        <v>0</v>
      </c>
      <c r="E15" s="1125">
        <f>Import_M!F88</f>
        <v>0</v>
      </c>
      <c r="G15" s="68" t="str">
        <f>C10</f>
        <v>NINCS FK. ADAT</v>
      </c>
      <c r="H15" s="23"/>
      <c r="I15" s="23"/>
      <c r="J15" s="17"/>
      <c r="K15" s="17"/>
      <c r="L15" s="18"/>
    </row>
    <row r="16" spans="1:12" ht="18" customHeight="1" x14ac:dyDescent="0.25">
      <c r="A16" s="107">
        <f>COUNT(A$12:$A15)+1</f>
        <v>4</v>
      </c>
      <c r="B16" s="823" t="s">
        <v>858</v>
      </c>
      <c r="C16" s="408"/>
      <c r="D16" s="1126">
        <f>Import_M!H89</f>
        <v>0</v>
      </c>
      <c r="E16" s="1125">
        <f>Import_M!F89</f>
        <v>0</v>
      </c>
      <c r="G16" s="16" t="s">
        <v>4</v>
      </c>
      <c r="H16" s="8"/>
      <c r="I16" s="8"/>
      <c r="J16" s="7"/>
      <c r="K16" s="7"/>
      <c r="L16" s="12"/>
    </row>
    <row r="17" spans="1:12" ht="18" customHeight="1" x14ac:dyDescent="0.3">
      <c r="A17" s="107">
        <f>COUNT(A$12:$A16)+1</f>
        <v>5</v>
      </c>
      <c r="B17" s="823" t="s">
        <v>859</v>
      </c>
      <c r="C17" s="408"/>
      <c r="D17" s="1126">
        <f>Import_M!H90</f>
        <v>0</v>
      </c>
      <c r="E17" s="1125">
        <f>Import_M!F90</f>
        <v>0</v>
      </c>
      <c r="G17" s="68" t="s">
        <v>38</v>
      </c>
      <c r="H17" s="23"/>
      <c r="I17" s="23"/>
      <c r="J17" s="17"/>
      <c r="K17" s="17"/>
      <c r="L17" s="18"/>
    </row>
    <row r="18" spans="1:12" ht="18" customHeight="1" x14ac:dyDescent="0.25">
      <c r="A18" s="107">
        <f>COUNT(A$12:$A17)+1</f>
        <v>6</v>
      </c>
      <c r="B18" s="823" t="s">
        <v>860</v>
      </c>
      <c r="C18" s="408"/>
      <c r="D18" s="1126">
        <f>Import_M!H91</f>
        <v>0</v>
      </c>
      <c r="E18" s="1125">
        <f>Import_M!F91</f>
        <v>0</v>
      </c>
      <c r="G18" s="67"/>
      <c r="H18" s="67"/>
      <c r="I18" s="8"/>
      <c r="J18" s="7"/>
      <c r="K18" s="7"/>
      <c r="L18" s="12"/>
    </row>
    <row r="19" spans="1:12" ht="31.5" x14ac:dyDescent="0.25">
      <c r="A19" s="107">
        <f>COUNT(A$12:$A18)+1</f>
        <v>7</v>
      </c>
      <c r="B19" s="824" t="s">
        <v>891</v>
      </c>
      <c r="C19" s="408"/>
      <c r="D19" s="1126">
        <f>Import_M!H92</f>
        <v>0</v>
      </c>
      <c r="E19" s="1125">
        <f>Import_M!F92</f>
        <v>0</v>
      </c>
      <c r="F19" s="122"/>
      <c r="G19" s="122"/>
      <c r="H19" s="122"/>
    </row>
    <row r="20" spans="1:12" ht="31.5" x14ac:dyDescent="0.25">
      <c r="A20" s="107">
        <f>COUNT(A$12:$A19)+1</f>
        <v>8</v>
      </c>
      <c r="B20" s="824" t="s">
        <v>861</v>
      </c>
      <c r="C20" s="408"/>
      <c r="D20" s="1126">
        <f>Import_M!H93</f>
        <v>0</v>
      </c>
      <c r="E20" s="1125">
        <f>Import_M!F93</f>
        <v>0</v>
      </c>
      <c r="F20" s="122"/>
      <c r="G20" s="122"/>
      <c r="H20" s="122"/>
    </row>
    <row r="21" spans="1:12" x14ac:dyDescent="0.25">
      <c r="A21" s="107">
        <f>COUNT(A$12:$A20)+1</f>
        <v>9</v>
      </c>
      <c r="B21" s="824" t="s">
        <v>862</v>
      </c>
      <c r="C21" s="408"/>
      <c r="D21" s="1126">
        <f>Import_M!H94</f>
        <v>0</v>
      </c>
      <c r="E21" s="1125">
        <f>Import_M!F94</f>
        <v>0</v>
      </c>
      <c r="F21" s="122"/>
      <c r="G21" s="122"/>
      <c r="H21" s="122"/>
    </row>
    <row r="22" spans="1:12" ht="18" customHeight="1" thickBot="1" x14ac:dyDescent="0.3">
      <c r="A22" s="107">
        <f>COUNT(A$12:$A21)+1</f>
        <v>10</v>
      </c>
      <c r="B22" s="825" t="s">
        <v>1229</v>
      </c>
      <c r="C22" s="408"/>
      <c r="D22" s="1126">
        <f>Import_M!H95</f>
        <v>0</v>
      </c>
      <c r="E22" s="1125">
        <f>Import_M!F95</f>
        <v>0</v>
      </c>
      <c r="F22" s="122"/>
      <c r="G22" s="122"/>
      <c r="H22" s="122"/>
    </row>
    <row r="23" spans="1:12" ht="18" customHeight="1" thickBot="1" x14ac:dyDescent="0.3">
      <c r="A23" s="103"/>
      <c r="B23" s="104" t="s">
        <v>263</v>
      </c>
      <c r="C23" s="115">
        <f>ROUND(SUM(C13:C22),0)</f>
        <v>0</v>
      </c>
      <c r="D23" s="115">
        <f>SUM(D13:D22)</f>
        <v>0</v>
      </c>
      <c r="E23" s="116">
        <f>SUM(E13:E22)</f>
        <v>0</v>
      </c>
      <c r="F23" s="122"/>
      <c r="G23" s="122"/>
      <c r="H23" s="122"/>
    </row>
    <row r="24" spans="1:12" ht="18" customHeight="1" x14ac:dyDescent="0.25">
      <c r="A24" s="96"/>
      <c r="B24" s="139"/>
      <c r="C24" s="139"/>
      <c r="D24" s="139"/>
      <c r="E24" s="139"/>
      <c r="F24" s="122"/>
      <c r="G24" s="122"/>
      <c r="H24" s="122"/>
    </row>
    <row r="25" spans="1:12" ht="18" customHeight="1" thickBot="1" x14ac:dyDescent="0.3">
      <c r="A25" s="96"/>
      <c r="B25" s="119" t="s">
        <v>208</v>
      </c>
      <c r="C25" s="120">
        <f>C23-D23</f>
        <v>0</v>
      </c>
      <c r="D25" s="96"/>
      <c r="E25" s="139"/>
      <c r="F25" s="122"/>
      <c r="G25" s="122"/>
      <c r="H25" s="122"/>
    </row>
    <row r="26" spans="1:12" ht="18" customHeight="1" x14ac:dyDescent="0.25">
      <c r="A26" s="96"/>
      <c r="B26" s="139"/>
      <c r="C26" s="139"/>
      <c r="D26" s="139"/>
      <c r="E26" s="139"/>
      <c r="F26" s="122"/>
      <c r="G26" s="122"/>
    </row>
    <row r="27" spans="1:12" ht="18" customHeight="1" x14ac:dyDescent="0.25">
      <c r="A27" s="96"/>
      <c r="B27" s="99"/>
      <c r="C27" s="139"/>
      <c r="D27" s="139"/>
      <c r="E27" s="139"/>
      <c r="F27" s="122"/>
      <c r="G27" s="122"/>
    </row>
    <row r="28" spans="1:12" ht="18" customHeight="1" x14ac:dyDescent="0.3">
      <c r="A28" s="121" t="s">
        <v>209</v>
      </c>
      <c r="B28" s="96"/>
      <c r="C28" s="139"/>
      <c r="D28" s="139"/>
      <c r="E28" s="139"/>
      <c r="F28" s="122"/>
      <c r="G28" s="122"/>
    </row>
    <row r="29" spans="1:12" ht="18" customHeight="1" x14ac:dyDescent="0.25">
      <c r="A29" s="203" t="s">
        <v>9</v>
      </c>
      <c r="B29" s="96"/>
      <c r="C29" s="139"/>
      <c r="D29" s="139"/>
      <c r="E29" s="139"/>
      <c r="F29" s="122"/>
      <c r="G29" s="122"/>
    </row>
    <row r="30" spans="1:12" ht="18" customHeight="1" x14ac:dyDescent="0.25">
      <c r="A30" s="203" t="s">
        <v>385</v>
      </c>
      <c r="B30" s="96"/>
      <c r="C30" s="139"/>
      <c r="D30" s="139"/>
      <c r="E30" s="139"/>
      <c r="F30" s="122"/>
      <c r="G30" s="122"/>
      <c r="H30" s="122"/>
    </row>
    <row r="31" spans="1:12" ht="18" customHeight="1" x14ac:dyDescent="0.25">
      <c r="A31" s="203" t="s">
        <v>386</v>
      </c>
      <c r="B31" s="96"/>
      <c r="C31" s="139"/>
      <c r="D31" s="139"/>
      <c r="E31" s="139"/>
      <c r="F31" s="122"/>
      <c r="G31" s="122"/>
      <c r="H31" s="122"/>
    </row>
    <row r="32" spans="1:12" ht="18" customHeight="1" x14ac:dyDescent="0.25">
      <c r="A32" s="203" t="s">
        <v>173</v>
      </c>
      <c r="B32" s="96"/>
      <c r="C32" s="204" t="str">
        <f>IF(G31="X",H29," ")</f>
        <v xml:space="preserve"> </v>
      </c>
      <c r="D32" s="204" t="str">
        <f>IF(H29="X",I32," ")</f>
        <v xml:space="preserve"> </v>
      </c>
      <c r="E32" s="139"/>
      <c r="F32" s="122"/>
      <c r="G32" s="122"/>
      <c r="H32" s="122"/>
    </row>
    <row r="33" spans="1:8" ht="18" customHeight="1" x14ac:dyDescent="0.25">
      <c r="A33" s="96"/>
      <c r="B33" s="139"/>
      <c r="C33" s="139"/>
      <c r="D33" s="139"/>
      <c r="E33" s="139"/>
      <c r="F33" s="122"/>
      <c r="G33" s="122"/>
      <c r="H33" s="122"/>
    </row>
    <row r="34" spans="1:8" ht="18" customHeight="1" x14ac:dyDescent="0.25">
      <c r="A34" s="96"/>
      <c r="B34" s="139"/>
      <c r="C34" s="139"/>
      <c r="D34" s="139"/>
      <c r="E34" s="139"/>
      <c r="F34" s="122"/>
      <c r="G34" s="122"/>
      <c r="H34" s="122"/>
    </row>
    <row r="35" spans="1:8" ht="18" customHeight="1" x14ac:dyDescent="0.25">
      <c r="A35" s="96"/>
      <c r="B35" s="139"/>
      <c r="C35" s="139"/>
      <c r="D35" s="139"/>
      <c r="E35" s="139"/>
      <c r="F35" s="122"/>
      <c r="G35" s="122"/>
      <c r="H35" s="122"/>
    </row>
    <row r="36" spans="1:8" ht="18" customHeight="1" x14ac:dyDescent="0.25">
      <c r="A36" s="96"/>
      <c r="B36" s="139"/>
      <c r="C36" s="139"/>
      <c r="D36" s="139"/>
      <c r="E36" s="139"/>
      <c r="F36" s="122"/>
      <c r="G36" s="122"/>
      <c r="H36" s="122"/>
    </row>
    <row r="37" spans="1:8" ht="18" customHeight="1" x14ac:dyDescent="0.25">
      <c r="A37" s="96"/>
      <c r="B37" s="139"/>
      <c r="C37" s="139"/>
      <c r="D37" s="139"/>
      <c r="E37" s="139"/>
      <c r="F37" s="122"/>
      <c r="G37" s="122"/>
      <c r="H37" s="122"/>
    </row>
    <row r="38" spans="1:8" ht="18" customHeight="1" x14ac:dyDescent="0.25">
      <c r="A38" s="96"/>
      <c r="B38" s="139"/>
      <c r="C38" s="139"/>
      <c r="D38" s="139"/>
      <c r="E38" s="139"/>
      <c r="F38" s="122"/>
      <c r="G38" s="122"/>
      <c r="H38" s="122"/>
    </row>
    <row r="39" spans="1:8" ht="18" customHeight="1" x14ac:dyDescent="0.25">
      <c r="A39" s="96"/>
      <c r="B39" s="139"/>
      <c r="C39" s="139"/>
      <c r="D39" s="139"/>
      <c r="E39" s="139"/>
      <c r="F39" s="122"/>
      <c r="G39" s="122"/>
    </row>
    <row r="40" spans="1:8" ht="18" customHeight="1" x14ac:dyDescent="0.25">
      <c r="A40" s="96"/>
      <c r="B40" s="139"/>
      <c r="C40" s="139"/>
      <c r="D40" s="139"/>
      <c r="E40" s="139"/>
      <c r="G40" s="122"/>
    </row>
    <row r="41" spans="1:8" ht="16.5" customHeight="1" x14ac:dyDescent="0.25">
      <c r="B41" s="1174"/>
      <c r="C41" s="1174"/>
      <c r="D41" s="1174"/>
      <c r="E41" s="1174"/>
    </row>
    <row r="42" spans="1:8" ht="16.5" customHeight="1" x14ac:dyDescent="0.25"/>
    <row r="43" spans="1:8" ht="16.5" customHeight="1" x14ac:dyDescent="0.25"/>
    <row r="44" spans="1:8" ht="16.5" customHeight="1" x14ac:dyDescent="0.25"/>
    <row r="45" spans="1:8" ht="16.5" customHeight="1" x14ac:dyDescent="0.25"/>
    <row r="46" spans="1:8" ht="16.5" customHeight="1" x14ac:dyDescent="0.25"/>
    <row r="47" spans="1:8" ht="16.5" customHeight="1" x14ac:dyDescent="0.25"/>
    <row r="48" spans="1: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sheetData>
  <mergeCells count="1">
    <mergeCell ref="B41:E41"/>
  </mergeCells>
  <hyperlinks>
    <hyperlink ref="F3" location="Tartalom!A1" display="Tartalom" xr:uid="{00000000-0004-0000-3300-000000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Munka51"/>
  <dimension ref="A1:Q400"/>
  <sheetViews>
    <sheetView showGridLines="0" zoomScaleNormal="100" workbookViewId="0">
      <pane ySplit="9" topLeftCell="A10" activePane="bottomLeft" state="frozen"/>
      <selection pane="bottomLeft"/>
    </sheetView>
  </sheetViews>
  <sheetFormatPr defaultRowHeight="16.5" x14ac:dyDescent="0.3"/>
  <cols>
    <col min="1" max="1" width="6" style="143" customWidth="1"/>
    <col min="2" max="2" width="6.75" style="143" customWidth="1"/>
    <col min="3" max="3" width="30.375" style="143" customWidth="1"/>
    <col min="4" max="5" width="10.75" style="822" customWidth="1"/>
    <col min="6" max="6" width="10.75" style="814" customWidth="1"/>
    <col min="7" max="7" width="9.125" style="139" bestFit="1" customWidth="1"/>
    <col min="8" max="10" width="9" style="143"/>
    <col min="11" max="11" width="13.375" style="92" customWidth="1"/>
    <col min="12" max="16384" width="9" style="92"/>
  </cols>
  <sheetData>
    <row r="1" spans="1:17" s="95" customFormat="1" ht="15.75" x14ac:dyDescent="0.25">
      <c r="A1" s="80" t="s">
        <v>134</v>
      </c>
      <c r="B1" s="47"/>
      <c r="C1" s="99" t="s">
        <v>387</v>
      </c>
      <c r="D1" s="806"/>
      <c r="E1" s="806"/>
      <c r="F1" s="806"/>
      <c r="G1" s="53"/>
      <c r="H1" s="47"/>
      <c r="I1" s="47"/>
      <c r="J1" s="47"/>
    </row>
    <row r="2" spans="1:17" s="95" customFormat="1" x14ac:dyDescent="0.3">
      <c r="A2" s="47"/>
      <c r="B2" s="47"/>
      <c r="C2" s="47"/>
      <c r="D2" s="818" t="str">
        <f>L15</f>
        <v>Ide írja az egyeztetés / vizsgálat szöveges értékelését</v>
      </c>
      <c r="E2" s="818" t="str">
        <f>L17</f>
        <v>Ide írja a következtetés szövegét</v>
      </c>
      <c r="F2" s="815"/>
      <c r="G2" s="816"/>
      <c r="H2" s="47"/>
      <c r="I2" s="47"/>
      <c r="J2" s="47"/>
      <c r="K2" s="48" t="s">
        <v>32</v>
      </c>
    </row>
    <row r="3" spans="1:17" ht="15.75" x14ac:dyDescent="0.25">
      <c r="A3" s="123" t="str">
        <f>"Ügyfél:   "&amp;Alapa!$C$17</f>
        <v xml:space="preserve">Ügyfél:   </v>
      </c>
      <c r="B3" s="124"/>
      <c r="C3" s="124"/>
      <c r="D3" s="809"/>
      <c r="E3" s="819" t="s">
        <v>264</v>
      </c>
      <c r="F3" s="807">
        <f>Alapa!$C$15</f>
        <v>0</v>
      </c>
      <c r="G3" s="126"/>
      <c r="H3" s="130"/>
      <c r="I3" s="130"/>
      <c r="J3" s="131"/>
      <c r="K3" s="729" t="s">
        <v>34</v>
      </c>
      <c r="L3" s="122" t="s">
        <v>34</v>
      </c>
      <c r="M3" s="95"/>
    </row>
    <row r="4" spans="1:17" ht="15.75" x14ac:dyDescent="0.25">
      <c r="A4" s="123" t="str">
        <f>"Fordulónap: "&amp;Alapa!$C$12</f>
        <v xml:space="preserve">Fordulónap: </v>
      </c>
      <c r="B4" s="129"/>
      <c r="C4" s="129"/>
      <c r="D4" s="820"/>
      <c r="E4" s="819" t="s">
        <v>265</v>
      </c>
      <c r="F4" s="808" t="str">
        <f>IFERROR(VLOOKUP(L9,Alapa!$K$2:$M$11,3),"")</f>
        <v/>
      </c>
      <c r="G4" s="130"/>
      <c r="H4" s="130"/>
      <c r="I4" s="130"/>
      <c r="J4" s="131"/>
      <c r="K4" s="76" t="s">
        <v>136</v>
      </c>
      <c r="L4" s="728" t="s">
        <v>151</v>
      </c>
      <c r="M4" s="95"/>
    </row>
    <row r="5" spans="1:17" ht="15.75" x14ac:dyDescent="0.25">
      <c r="A5" s="132"/>
      <c r="B5" s="132"/>
      <c r="C5" s="132"/>
      <c r="D5" s="821"/>
      <c r="E5" s="819" t="s">
        <v>266</v>
      </c>
      <c r="F5" s="809" t="str">
        <f>IF(Alapa!$M$2=0," ",Alapa!$M$2)</f>
        <v xml:space="preserve"> </v>
      </c>
      <c r="G5" s="130"/>
      <c r="H5" s="130"/>
      <c r="I5" s="130"/>
      <c r="J5" s="131"/>
      <c r="K5" s="76" t="s">
        <v>137</v>
      </c>
      <c r="L5" s="728" t="s">
        <v>78</v>
      </c>
    </row>
    <row r="6" spans="1:17" ht="15.75" x14ac:dyDescent="0.25">
      <c r="A6" s="145" t="s">
        <v>5</v>
      </c>
      <c r="B6" s="132"/>
      <c r="C6" s="132"/>
      <c r="D6" s="810"/>
      <c r="E6" s="810"/>
      <c r="F6" s="810"/>
      <c r="G6" s="1058" t="s">
        <v>1234</v>
      </c>
      <c r="H6" s="849">
        <f>Tartalom!$F$112*Alapa!D33</f>
        <v>0</v>
      </c>
      <c r="I6" s="132"/>
      <c r="J6" s="132"/>
      <c r="K6" s="76" t="s">
        <v>138</v>
      </c>
      <c r="L6" s="728" t="s">
        <v>385</v>
      </c>
    </row>
    <row r="7" spans="1:17" ht="15.75" x14ac:dyDescent="0.25">
      <c r="A7" s="133" t="s">
        <v>212</v>
      </c>
      <c r="B7" s="133"/>
      <c r="C7" s="136"/>
      <c r="D7" s="811">
        <f>Alapa!C10</f>
        <v>0</v>
      </c>
      <c r="E7" s="811">
        <f>Alapa!C11</f>
        <v>0</v>
      </c>
      <c r="F7" s="811" t="s">
        <v>8</v>
      </c>
      <c r="G7" s="58" t="str">
        <f>Alapa!C11&amp;"/"&amp;Alapa!C10</f>
        <v>/</v>
      </c>
      <c r="H7" s="59"/>
      <c r="I7" s="59"/>
      <c r="J7" s="59"/>
      <c r="K7" s="76" t="s">
        <v>139</v>
      </c>
      <c r="L7" s="728" t="s">
        <v>386</v>
      </c>
    </row>
    <row r="8" spans="1:17" thickBot="1" x14ac:dyDescent="0.3">
      <c r="A8" s="137"/>
      <c r="B8" s="137" t="s">
        <v>213</v>
      </c>
      <c r="C8" s="137"/>
      <c r="D8" s="812" t="s">
        <v>214</v>
      </c>
      <c r="E8" s="812" t="s">
        <v>214</v>
      </c>
      <c r="F8" s="812" t="s">
        <v>214</v>
      </c>
      <c r="G8" s="60" t="s">
        <v>7</v>
      </c>
      <c r="H8" s="60"/>
      <c r="I8" s="60"/>
      <c r="J8" s="60"/>
      <c r="K8" s="76" t="s">
        <v>140</v>
      </c>
      <c r="L8" s="728" t="s">
        <v>173</v>
      </c>
    </row>
    <row r="9" spans="1:17" ht="17.25" thickBot="1" x14ac:dyDescent="0.35">
      <c r="A9" s="141"/>
      <c r="B9" s="141"/>
      <c r="C9" s="141"/>
      <c r="F9" s="817" t="str">
        <f>IF(E9-D9=0," ",E9-D9)</f>
        <v xml:space="preserve"> </v>
      </c>
      <c r="G9" s="142" t="str">
        <f t="shared" ref="G9:G72" si="0">IFERROR(E9/D9%," ")</f>
        <v xml:space="preserve"> </v>
      </c>
      <c r="K9" s="555" t="s">
        <v>2</v>
      </c>
      <c r="L9" s="673">
        <v>2</v>
      </c>
    </row>
    <row r="10" spans="1:17" ht="13.5" x14ac:dyDescent="0.25">
      <c r="A10" s="11"/>
      <c r="B10" s="11"/>
      <c r="C10" s="11"/>
      <c r="D10" s="11"/>
      <c r="E10" s="22"/>
      <c r="F10" s="817" t="str">
        <f t="shared" ref="F10:F16" si="1">IF(E10-D10=0," ",E10-D10)</f>
        <v xml:space="preserve"> </v>
      </c>
      <c r="G10" s="142" t="str">
        <f t="shared" ref="G10:G16" si="2">IFERROR(E10/D10%," ")</f>
        <v xml:space="preserve"> </v>
      </c>
      <c r="J10" s="11"/>
    </row>
    <row r="11" spans="1:17" ht="13.5" x14ac:dyDescent="0.25">
      <c r="A11" s="11"/>
      <c r="B11" s="11"/>
      <c r="C11" s="11"/>
      <c r="D11" s="11"/>
      <c r="E11" s="22"/>
      <c r="F11" s="817" t="str">
        <f t="shared" si="1"/>
        <v xml:space="preserve"> </v>
      </c>
      <c r="G11" s="142" t="str">
        <f t="shared" si="2"/>
        <v xml:space="preserve"> </v>
      </c>
      <c r="J11" s="11"/>
    </row>
    <row r="12" spans="1:17" ht="13.5" x14ac:dyDescent="0.25">
      <c r="A12" s="11"/>
      <c r="B12" s="11"/>
      <c r="C12" s="11"/>
      <c r="D12" s="11"/>
      <c r="E12" s="22"/>
      <c r="F12" s="817" t="str">
        <f t="shared" si="1"/>
        <v xml:space="preserve"> </v>
      </c>
      <c r="G12" s="142" t="str">
        <f t="shared" si="2"/>
        <v xml:space="preserve"> </v>
      </c>
      <c r="J12" s="11"/>
    </row>
    <row r="13" spans="1:17" ht="13.5" x14ac:dyDescent="0.25">
      <c r="A13" s="11"/>
      <c r="B13" s="11"/>
      <c r="C13" s="11"/>
      <c r="D13" s="11"/>
      <c r="E13" s="22"/>
      <c r="F13" s="817" t="str">
        <f t="shared" si="1"/>
        <v xml:space="preserve"> </v>
      </c>
      <c r="G13" s="142" t="str">
        <f t="shared" si="2"/>
        <v xml:space="preserve"> </v>
      </c>
      <c r="J13" s="11"/>
    </row>
    <row r="14" spans="1:17" ht="15.75" x14ac:dyDescent="0.25">
      <c r="A14" s="11"/>
      <c r="B14" s="11"/>
      <c r="C14" s="11"/>
      <c r="D14" s="11"/>
      <c r="E14" s="22"/>
      <c r="F14" s="817" t="str">
        <f t="shared" si="1"/>
        <v xml:space="preserve"> </v>
      </c>
      <c r="G14" s="142" t="str">
        <f t="shared" si="2"/>
        <v xml:space="preserve"> </v>
      </c>
      <c r="J14" s="11"/>
      <c r="L14" s="15" t="s">
        <v>185</v>
      </c>
      <c r="M14" s="36"/>
      <c r="N14" s="36"/>
      <c r="O14" s="36"/>
      <c r="P14" s="36"/>
      <c r="Q14" s="12"/>
    </row>
    <row r="15" spans="1:17" x14ac:dyDescent="0.3">
      <c r="A15" s="11"/>
      <c r="B15" s="11"/>
      <c r="C15" s="11"/>
      <c r="D15" s="11"/>
      <c r="E15" s="22"/>
      <c r="F15" s="817" t="str">
        <f t="shared" si="1"/>
        <v xml:space="preserve"> </v>
      </c>
      <c r="G15" s="142" t="str">
        <f t="shared" si="2"/>
        <v xml:space="preserve"> </v>
      </c>
      <c r="J15" s="11"/>
      <c r="L15" s="68" t="s">
        <v>186</v>
      </c>
      <c r="M15" s="23"/>
      <c r="N15" s="23"/>
      <c r="O15" s="17"/>
      <c r="P15" s="17"/>
      <c r="Q15" s="18"/>
    </row>
    <row r="16" spans="1:17" ht="15.75" x14ac:dyDescent="0.25">
      <c r="A16" s="11"/>
      <c r="B16" s="11"/>
      <c r="C16" s="11"/>
      <c r="D16" s="11"/>
      <c r="E16" s="22"/>
      <c r="F16" s="817" t="str">
        <f t="shared" si="1"/>
        <v xml:space="preserve"> </v>
      </c>
      <c r="G16" s="142" t="str">
        <f t="shared" si="2"/>
        <v xml:space="preserve"> </v>
      </c>
      <c r="J16" s="11"/>
      <c r="L16" s="16" t="s">
        <v>4</v>
      </c>
      <c r="M16" s="8"/>
      <c r="N16" s="8"/>
      <c r="O16" s="7"/>
      <c r="P16" s="7"/>
      <c r="Q16" s="12"/>
    </row>
    <row r="17" spans="1:17" x14ac:dyDescent="0.3">
      <c r="A17" s="11"/>
      <c r="B17" s="11"/>
      <c r="C17" s="11"/>
      <c r="D17" s="11"/>
      <c r="E17" s="22"/>
      <c r="F17" s="817" t="str">
        <f t="shared" ref="F17:F73" si="3">IF(E17-D17=0," ",E17-D17)</f>
        <v xml:space="preserve"> </v>
      </c>
      <c r="G17" s="142" t="str">
        <f t="shared" si="0"/>
        <v xml:space="preserve"> </v>
      </c>
      <c r="J17" s="11"/>
      <c r="L17" s="68" t="s">
        <v>38</v>
      </c>
      <c r="M17" s="23"/>
      <c r="N17" s="23"/>
      <c r="O17" s="17"/>
      <c r="P17" s="17"/>
      <c r="Q17" s="18"/>
    </row>
    <row r="18" spans="1:17" ht="15.75" x14ac:dyDescent="0.25">
      <c r="A18" s="11"/>
      <c r="B18" s="11"/>
      <c r="C18" s="11"/>
      <c r="D18" s="11"/>
      <c r="E18" s="22"/>
      <c r="F18" s="817" t="str">
        <f t="shared" si="3"/>
        <v xml:space="preserve"> </v>
      </c>
      <c r="G18" s="142" t="str">
        <f t="shared" si="0"/>
        <v xml:space="preserve"> </v>
      </c>
      <c r="J18" s="11"/>
      <c r="L18" s="67"/>
      <c r="M18" s="67"/>
      <c r="N18" s="8"/>
      <c r="O18" s="7"/>
      <c r="P18" s="7"/>
      <c r="Q18" s="12"/>
    </row>
    <row r="19" spans="1:17" ht="13.5" x14ac:dyDescent="0.25">
      <c r="A19" s="11"/>
      <c r="B19" s="11"/>
      <c r="C19" s="11"/>
      <c r="D19" s="11"/>
      <c r="E19" s="22"/>
      <c r="F19" s="817" t="str">
        <f t="shared" si="3"/>
        <v xml:space="preserve"> </v>
      </c>
      <c r="G19" s="142" t="str">
        <f t="shared" si="0"/>
        <v xml:space="preserve"> </v>
      </c>
      <c r="J19" s="11"/>
    </row>
    <row r="20" spans="1:17" ht="13.5" x14ac:dyDescent="0.25">
      <c r="A20" s="11"/>
      <c r="B20" s="11"/>
      <c r="C20" s="11"/>
      <c r="D20" s="11"/>
      <c r="E20" s="22"/>
      <c r="F20" s="817" t="str">
        <f t="shared" si="3"/>
        <v xml:space="preserve"> </v>
      </c>
      <c r="G20" s="142" t="str">
        <f t="shared" si="0"/>
        <v xml:space="preserve"> </v>
      </c>
      <c r="J20" s="11"/>
    </row>
    <row r="21" spans="1:17" ht="13.5" x14ac:dyDescent="0.25">
      <c r="A21" s="11"/>
      <c r="B21" s="11"/>
      <c r="C21" s="11"/>
      <c r="D21" s="11"/>
      <c r="E21" s="22"/>
      <c r="F21" s="817" t="str">
        <f t="shared" si="3"/>
        <v xml:space="preserve"> </v>
      </c>
      <c r="G21" s="142" t="str">
        <f t="shared" si="0"/>
        <v xml:space="preserve"> </v>
      </c>
      <c r="J21" s="11"/>
    </row>
    <row r="22" spans="1:17" ht="13.5" x14ac:dyDescent="0.25">
      <c r="A22" s="11"/>
      <c r="B22" s="11"/>
      <c r="C22" s="11"/>
      <c r="D22" s="11"/>
      <c r="E22" s="22"/>
      <c r="F22" s="817" t="str">
        <f t="shared" si="3"/>
        <v xml:space="preserve"> </v>
      </c>
      <c r="G22" s="142" t="str">
        <f t="shared" si="0"/>
        <v xml:space="preserve"> </v>
      </c>
      <c r="J22" s="11"/>
    </row>
    <row r="23" spans="1:17" ht="13.5" x14ac:dyDescent="0.25">
      <c r="A23" s="11"/>
      <c r="B23" s="11"/>
      <c r="C23" s="11"/>
      <c r="D23" s="11"/>
      <c r="E23" s="22"/>
      <c r="F23" s="817" t="str">
        <f t="shared" si="3"/>
        <v xml:space="preserve"> </v>
      </c>
      <c r="G23" s="142" t="str">
        <f t="shared" si="0"/>
        <v xml:space="preserve"> </v>
      </c>
      <c r="J23" s="11"/>
    </row>
    <row r="24" spans="1:17" ht="13.5" x14ac:dyDescent="0.25">
      <c r="A24" s="11"/>
      <c r="B24" s="11"/>
      <c r="C24" s="11"/>
      <c r="D24" s="11"/>
      <c r="E24" s="22"/>
      <c r="F24" s="817" t="str">
        <f t="shared" si="3"/>
        <v xml:space="preserve"> </v>
      </c>
      <c r="G24" s="142" t="str">
        <f t="shared" si="0"/>
        <v xml:space="preserve"> </v>
      </c>
      <c r="J24" s="11"/>
    </row>
    <row r="25" spans="1:17" ht="13.5" x14ac:dyDescent="0.25">
      <c r="A25" s="11"/>
      <c r="B25" s="11"/>
      <c r="C25" s="11"/>
      <c r="D25" s="11"/>
      <c r="E25" s="22"/>
      <c r="F25" s="817" t="str">
        <f t="shared" si="3"/>
        <v xml:space="preserve"> </v>
      </c>
      <c r="G25" s="142" t="str">
        <f t="shared" si="0"/>
        <v xml:space="preserve"> </v>
      </c>
      <c r="J25" s="11"/>
    </row>
    <row r="26" spans="1:17" ht="13.5" x14ac:dyDescent="0.25">
      <c r="A26" s="11"/>
      <c r="B26" s="11"/>
      <c r="C26" s="11"/>
      <c r="D26" s="11"/>
      <c r="E26" s="22"/>
      <c r="F26" s="817" t="str">
        <f t="shared" si="3"/>
        <v xml:space="preserve"> </v>
      </c>
      <c r="G26" s="142" t="str">
        <f t="shared" si="0"/>
        <v xml:space="preserve"> </v>
      </c>
      <c r="J26" s="11"/>
    </row>
    <row r="27" spans="1:17" ht="13.5" x14ac:dyDescent="0.25">
      <c r="A27" s="11"/>
      <c r="B27" s="11"/>
      <c r="C27" s="11"/>
      <c r="D27" s="11"/>
      <c r="E27" s="22"/>
      <c r="F27" s="817" t="str">
        <f t="shared" si="3"/>
        <v xml:space="preserve"> </v>
      </c>
      <c r="G27" s="142" t="str">
        <f t="shared" si="0"/>
        <v xml:space="preserve"> </v>
      </c>
      <c r="J27" s="11"/>
    </row>
    <row r="28" spans="1:17" ht="13.5" x14ac:dyDescent="0.25">
      <c r="A28" s="11"/>
      <c r="B28" s="11"/>
      <c r="C28" s="11"/>
      <c r="D28" s="11"/>
      <c r="E28" s="22"/>
      <c r="F28" s="817" t="str">
        <f t="shared" si="3"/>
        <v xml:space="preserve"> </v>
      </c>
      <c r="G28" s="142" t="str">
        <f t="shared" si="0"/>
        <v xml:space="preserve"> </v>
      </c>
      <c r="J28" s="11"/>
    </row>
    <row r="29" spans="1:17" ht="13.5" x14ac:dyDescent="0.25">
      <c r="A29" s="11"/>
      <c r="B29" s="11"/>
      <c r="C29" s="11"/>
      <c r="D29" s="11"/>
      <c r="E29" s="22"/>
      <c r="F29" s="817" t="str">
        <f t="shared" si="3"/>
        <v xml:space="preserve"> </v>
      </c>
      <c r="G29" s="142" t="str">
        <f t="shared" si="0"/>
        <v xml:space="preserve"> </v>
      </c>
      <c r="J29" s="11"/>
    </row>
    <row r="30" spans="1:17" ht="13.5" x14ac:dyDescent="0.25">
      <c r="A30" s="11"/>
      <c r="B30" s="11"/>
      <c r="C30" s="11"/>
      <c r="D30" s="11"/>
      <c r="E30" s="22"/>
      <c r="F30" s="817" t="str">
        <f t="shared" si="3"/>
        <v xml:space="preserve"> </v>
      </c>
      <c r="G30" s="142" t="str">
        <f t="shared" si="0"/>
        <v xml:space="preserve"> </v>
      </c>
      <c r="J30" s="11"/>
    </row>
    <row r="31" spans="1:17" ht="13.5" x14ac:dyDescent="0.25">
      <c r="A31" s="11"/>
      <c r="B31" s="11"/>
      <c r="C31" s="11"/>
      <c r="D31" s="11"/>
      <c r="E31" s="22"/>
      <c r="F31" s="817" t="str">
        <f t="shared" si="3"/>
        <v xml:space="preserve"> </v>
      </c>
      <c r="G31" s="142" t="str">
        <f t="shared" si="0"/>
        <v xml:space="preserve"> </v>
      </c>
      <c r="J31" s="11"/>
    </row>
    <row r="32" spans="1:17" ht="13.5" x14ac:dyDescent="0.25">
      <c r="A32" s="11"/>
      <c r="B32" s="11"/>
      <c r="C32" s="11"/>
      <c r="D32" s="11"/>
      <c r="E32" s="22"/>
      <c r="F32" s="817" t="str">
        <f t="shared" si="3"/>
        <v xml:space="preserve"> </v>
      </c>
      <c r="G32" s="142" t="str">
        <f t="shared" si="0"/>
        <v xml:space="preserve"> </v>
      </c>
      <c r="J32" s="11"/>
    </row>
    <row r="33" spans="1:10" ht="13.5" x14ac:dyDescent="0.25">
      <c r="A33" s="11"/>
      <c r="B33" s="11"/>
      <c r="C33" s="11"/>
      <c r="D33" s="11"/>
      <c r="E33" s="22"/>
      <c r="F33" s="817" t="str">
        <f t="shared" si="3"/>
        <v xml:space="preserve"> </v>
      </c>
      <c r="G33" s="142" t="str">
        <f t="shared" si="0"/>
        <v xml:space="preserve"> </v>
      </c>
      <c r="J33" s="11"/>
    </row>
    <row r="34" spans="1:10" ht="13.5" x14ac:dyDescent="0.25">
      <c r="A34" s="11"/>
      <c r="B34" s="11"/>
      <c r="C34" s="11"/>
      <c r="D34" s="11"/>
      <c r="E34" s="22"/>
      <c r="F34" s="817" t="str">
        <f t="shared" si="3"/>
        <v xml:space="preserve"> </v>
      </c>
      <c r="G34" s="142" t="str">
        <f t="shared" si="0"/>
        <v xml:space="preserve"> </v>
      </c>
      <c r="J34" s="11"/>
    </row>
    <row r="35" spans="1:10" ht="13.5" x14ac:dyDescent="0.25">
      <c r="A35" s="11"/>
      <c r="B35" s="11"/>
      <c r="C35" s="11"/>
      <c r="D35" s="11"/>
      <c r="E35" s="22"/>
      <c r="F35" s="817" t="str">
        <f t="shared" si="3"/>
        <v xml:space="preserve"> </v>
      </c>
      <c r="G35" s="142" t="str">
        <f t="shared" si="0"/>
        <v xml:space="preserve"> </v>
      </c>
      <c r="J35" s="11"/>
    </row>
    <row r="36" spans="1:10" ht="13.5" x14ac:dyDescent="0.25">
      <c r="A36" s="11"/>
      <c r="B36" s="11"/>
      <c r="C36" s="11"/>
      <c r="D36" s="11"/>
      <c r="E36" s="22"/>
      <c r="F36" s="817" t="str">
        <f t="shared" si="3"/>
        <v xml:space="preserve"> </v>
      </c>
      <c r="G36" s="142" t="str">
        <f t="shared" si="0"/>
        <v xml:space="preserve"> </v>
      </c>
      <c r="J36" s="11"/>
    </row>
    <row r="37" spans="1:10" ht="13.5" x14ac:dyDescent="0.25">
      <c r="A37" s="11"/>
      <c r="B37" s="11"/>
      <c r="C37" s="11"/>
      <c r="D37" s="11"/>
      <c r="E37" s="22"/>
      <c r="F37" s="817" t="str">
        <f t="shared" si="3"/>
        <v xml:space="preserve"> </v>
      </c>
      <c r="G37" s="142" t="str">
        <f t="shared" si="0"/>
        <v xml:space="preserve"> </v>
      </c>
      <c r="J37" s="11"/>
    </row>
    <row r="38" spans="1:10" ht="13.5" x14ac:dyDescent="0.25">
      <c r="A38" s="11"/>
      <c r="B38" s="11"/>
      <c r="C38" s="11"/>
      <c r="D38" s="11"/>
      <c r="E38" s="22"/>
      <c r="F38" s="817" t="str">
        <f t="shared" si="3"/>
        <v xml:space="preserve"> </v>
      </c>
      <c r="G38" s="142" t="str">
        <f t="shared" si="0"/>
        <v xml:space="preserve"> </v>
      </c>
      <c r="J38" s="11"/>
    </row>
    <row r="39" spans="1:10" ht="13.5" x14ac:dyDescent="0.25">
      <c r="A39" s="11"/>
      <c r="B39" s="11"/>
      <c r="C39" s="11"/>
      <c r="D39" s="11"/>
      <c r="E39" s="22"/>
      <c r="F39" s="817" t="str">
        <f t="shared" si="3"/>
        <v xml:space="preserve"> </v>
      </c>
      <c r="G39" s="142" t="str">
        <f t="shared" si="0"/>
        <v xml:space="preserve"> </v>
      </c>
      <c r="J39" s="11"/>
    </row>
    <row r="40" spans="1:10" ht="13.5" x14ac:dyDescent="0.25">
      <c r="A40" s="11"/>
      <c r="B40" s="11"/>
      <c r="C40" s="11"/>
      <c r="D40" s="11"/>
      <c r="E40" s="22"/>
      <c r="F40" s="817" t="str">
        <f t="shared" si="3"/>
        <v xml:space="preserve"> </v>
      </c>
      <c r="G40" s="142" t="str">
        <f t="shared" si="0"/>
        <v xml:space="preserve"> </v>
      </c>
      <c r="J40" s="11"/>
    </row>
    <row r="41" spans="1:10" ht="13.5" x14ac:dyDescent="0.25">
      <c r="A41" s="11"/>
      <c r="B41" s="11"/>
      <c r="C41" s="11"/>
      <c r="D41" s="11"/>
      <c r="E41" s="22"/>
      <c r="F41" s="817" t="str">
        <f t="shared" si="3"/>
        <v xml:space="preserve"> </v>
      </c>
      <c r="G41" s="142" t="str">
        <f t="shared" si="0"/>
        <v xml:space="preserve"> </v>
      </c>
      <c r="J41" s="11"/>
    </row>
    <row r="42" spans="1:10" ht="13.5" x14ac:dyDescent="0.25">
      <c r="A42" s="11"/>
      <c r="B42" s="11"/>
      <c r="C42" s="11"/>
      <c r="D42" s="11"/>
      <c r="E42" s="22"/>
      <c r="F42" s="817" t="str">
        <f t="shared" si="3"/>
        <v xml:space="preserve"> </v>
      </c>
      <c r="G42" s="142" t="str">
        <f t="shared" si="0"/>
        <v xml:space="preserve"> </v>
      </c>
      <c r="J42" s="11"/>
    </row>
    <row r="43" spans="1:10" ht="13.5" x14ac:dyDescent="0.25">
      <c r="A43" s="11"/>
      <c r="B43" s="11"/>
      <c r="C43" s="11"/>
      <c r="D43" s="11"/>
      <c r="E43" s="22"/>
      <c r="F43" s="817" t="str">
        <f t="shared" si="3"/>
        <v xml:space="preserve"> </v>
      </c>
      <c r="G43" s="142" t="str">
        <f t="shared" si="0"/>
        <v xml:space="preserve"> </v>
      </c>
      <c r="J43" s="11"/>
    </row>
    <row r="44" spans="1:10" ht="13.5" x14ac:dyDescent="0.25">
      <c r="A44" s="11"/>
      <c r="B44" s="11"/>
      <c r="C44" s="11"/>
      <c r="D44" s="11"/>
      <c r="E44" s="22"/>
      <c r="F44" s="817" t="str">
        <f t="shared" si="3"/>
        <v xml:space="preserve"> </v>
      </c>
      <c r="G44" s="142" t="str">
        <f t="shared" si="0"/>
        <v xml:space="preserve"> </v>
      </c>
      <c r="J44" s="11"/>
    </row>
    <row r="45" spans="1:10" ht="13.5" x14ac:dyDescent="0.25">
      <c r="A45" s="11"/>
      <c r="B45" s="11"/>
      <c r="C45" s="11"/>
      <c r="D45" s="11"/>
      <c r="E45" s="22"/>
      <c r="F45" s="817" t="str">
        <f t="shared" si="3"/>
        <v xml:space="preserve"> </v>
      </c>
      <c r="G45" s="142" t="str">
        <f t="shared" si="0"/>
        <v xml:space="preserve"> </v>
      </c>
      <c r="J45" s="11"/>
    </row>
    <row r="46" spans="1:10" ht="13.5" x14ac:dyDescent="0.25">
      <c r="A46" s="11"/>
      <c r="B46" s="11"/>
      <c r="C46" s="11"/>
      <c r="D46" s="11"/>
      <c r="E46" s="22"/>
      <c r="F46" s="817" t="str">
        <f t="shared" si="3"/>
        <v xml:space="preserve"> </v>
      </c>
      <c r="G46" s="142" t="str">
        <f t="shared" si="0"/>
        <v xml:space="preserve"> </v>
      </c>
      <c r="J46" s="11"/>
    </row>
    <row r="47" spans="1:10" ht="13.5" x14ac:dyDescent="0.25">
      <c r="A47" s="11"/>
      <c r="B47" s="11"/>
      <c r="C47" s="11"/>
      <c r="D47" s="11"/>
      <c r="E47" s="22"/>
      <c r="F47" s="817" t="str">
        <f t="shared" si="3"/>
        <v xml:space="preserve"> </v>
      </c>
      <c r="G47" s="142" t="str">
        <f t="shared" si="0"/>
        <v xml:space="preserve"> </v>
      </c>
      <c r="J47" s="11"/>
    </row>
    <row r="48" spans="1:10" ht="13.5" x14ac:dyDescent="0.25">
      <c r="A48" s="11"/>
      <c r="B48" s="11"/>
      <c r="C48" s="11"/>
      <c r="D48" s="11"/>
      <c r="E48" s="22"/>
      <c r="F48" s="817" t="str">
        <f t="shared" si="3"/>
        <v xml:space="preserve"> </v>
      </c>
      <c r="G48" s="142" t="str">
        <f t="shared" si="0"/>
        <v xml:space="preserve"> </v>
      </c>
      <c r="J48" s="11"/>
    </row>
    <row r="49" spans="1:10" ht="13.5" x14ac:dyDescent="0.25">
      <c r="A49" s="11"/>
      <c r="B49" s="11"/>
      <c r="C49" s="11"/>
      <c r="D49" s="11"/>
      <c r="E49" s="22"/>
      <c r="F49" s="817" t="str">
        <f t="shared" si="3"/>
        <v xml:space="preserve"> </v>
      </c>
      <c r="G49" s="142" t="str">
        <f t="shared" si="0"/>
        <v xml:space="preserve"> </v>
      </c>
      <c r="J49" s="11"/>
    </row>
    <row r="50" spans="1:10" ht="13.5" x14ac:dyDescent="0.25">
      <c r="A50" s="11"/>
      <c r="B50" s="11"/>
      <c r="C50" s="11"/>
      <c r="D50" s="11"/>
      <c r="E50" s="22"/>
      <c r="F50" s="817" t="str">
        <f t="shared" si="3"/>
        <v xml:space="preserve"> </v>
      </c>
      <c r="G50" s="142" t="str">
        <f t="shared" si="0"/>
        <v xml:space="preserve"> </v>
      </c>
      <c r="J50" s="11"/>
    </row>
    <row r="51" spans="1:10" ht="13.5" x14ac:dyDescent="0.25">
      <c r="A51" s="11"/>
      <c r="B51" s="11"/>
      <c r="C51" s="11"/>
      <c r="D51" s="11"/>
      <c r="E51" s="22"/>
      <c r="F51" s="817" t="str">
        <f t="shared" si="3"/>
        <v xml:space="preserve"> </v>
      </c>
      <c r="G51" s="142" t="str">
        <f t="shared" si="0"/>
        <v xml:space="preserve"> </v>
      </c>
      <c r="J51" s="11"/>
    </row>
    <row r="52" spans="1:10" ht="13.5" x14ac:dyDescent="0.25">
      <c r="A52" s="11"/>
      <c r="B52" s="11"/>
      <c r="C52" s="11"/>
      <c r="D52" s="11"/>
      <c r="E52" s="22"/>
      <c r="F52" s="817" t="str">
        <f t="shared" si="3"/>
        <v xml:space="preserve"> </v>
      </c>
      <c r="G52" s="142" t="str">
        <f t="shared" si="0"/>
        <v xml:space="preserve"> </v>
      </c>
      <c r="J52" s="11"/>
    </row>
    <row r="53" spans="1:10" ht="13.5" x14ac:dyDescent="0.25">
      <c r="A53" s="11"/>
      <c r="B53" s="11"/>
      <c r="C53" s="11"/>
      <c r="D53" s="11"/>
      <c r="E53" s="22"/>
      <c r="F53" s="817" t="str">
        <f t="shared" si="3"/>
        <v xml:space="preserve"> </v>
      </c>
      <c r="G53" s="142" t="str">
        <f t="shared" si="0"/>
        <v xml:space="preserve"> </v>
      </c>
      <c r="J53" s="11"/>
    </row>
    <row r="54" spans="1:10" ht="13.5" x14ac:dyDescent="0.25">
      <c r="A54" s="11"/>
      <c r="B54" s="11"/>
      <c r="C54" s="11"/>
      <c r="D54" s="11"/>
      <c r="E54" s="22"/>
      <c r="F54" s="817" t="str">
        <f t="shared" si="3"/>
        <v xml:space="preserve"> </v>
      </c>
      <c r="G54" s="142" t="str">
        <f t="shared" si="0"/>
        <v xml:space="preserve"> </v>
      </c>
      <c r="J54" s="11"/>
    </row>
    <row r="55" spans="1:10" ht="13.5" x14ac:dyDescent="0.25">
      <c r="A55" s="11"/>
      <c r="B55" s="11"/>
      <c r="C55" s="11"/>
      <c r="D55" s="11"/>
      <c r="E55" s="22"/>
      <c r="F55" s="817" t="str">
        <f t="shared" si="3"/>
        <v xml:space="preserve"> </v>
      </c>
      <c r="G55" s="142" t="str">
        <f t="shared" si="0"/>
        <v xml:space="preserve"> </v>
      </c>
      <c r="J55" s="11"/>
    </row>
    <row r="56" spans="1:10" ht="13.5" x14ac:dyDescent="0.25">
      <c r="A56" s="11"/>
      <c r="B56" s="11"/>
      <c r="C56" s="11"/>
      <c r="D56" s="11"/>
      <c r="E56" s="22"/>
      <c r="F56" s="817" t="str">
        <f t="shared" si="3"/>
        <v xml:space="preserve"> </v>
      </c>
      <c r="G56" s="142" t="str">
        <f t="shared" si="0"/>
        <v xml:space="preserve"> </v>
      </c>
      <c r="J56" s="11"/>
    </row>
    <row r="57" spans="1:10" ht="13.5" x14ac:dyDescent="0.25">
      <c r="A57" s="11"/>
      <c r="B57" s="11"/>
      <c r="C57" s="11"/>
      <c r="D57" s="11"/>
      <c r="E57" s="22"/>
      <c r="F57" s="817" t="str">
        <f t="shared" si="3"/>
        <v xml:space="preserve"> </v>
      </c>
      <c r="G57" s="142" t="str">
        <f t="shared" si="0"/>
        <v xml:space="preserve"> </v>
      </c>
      <c r="J57" s="11"/>
    </row>
    <row r="58" spans="1:10" ht="13.5" x14ac:dyDescent="0.25">
      <c r="A58" s="11"/>
      <c r="B58" s="11"/>
      <c r="C58" s="11"/>
      <c r="D58" s="11"/>
      <c r="E58" s="22"/>
      <c r="F58" s="817" t="str">
        <f t="shared" si="3"/>
        <v xml:space="preserve"> </v>
      </c>
      <c r="G58" s="142" t="str">
        <f t="shared" si="0"/>
        <v xml:space="preserve"> </v>
      </c>
      <c r="J58" s="11"/>
    </row>
    <row r="59" spans="1:10" ht="13.5" x14ac:dyDescent="0.25">
      <c r="A59" s="11"/>
      <c r="B59" s="11"/>
      <c r="C59" s="11"/>
      <c r="D59" s="11"/>
      <c r="E59" s="22"/>
      <c r="F59" s="817" t="str">
        <f t="shared" si="3"/>
        <v xml:space="preserve"> </v>
      </c>
      <c r="G59" s="142" t="str">
        <f t="shared" si="0"/>
        <v xml:space="preserve"> </v>
      </c>
      <c r="J59" s="11"/>
    </row>
    <row r="60" spans="1:10" ht="13.5" x14ac:dyDescent="0.25">
      <c r="A60" s="11"/>
      <c r="B60" s="11"/>
      <c r="C60" s="11"/>
      <c r="D60" s="11"/>
      <c r="E60" s="22"/>
      <c r="F60" s="817" t="str">
        <f t="shared" si="3"/>
        <v xml:space="preserve"> </v>
      </c>
      <c r="G60" s="142" t="str">
        <f t="shared" si="0"/>
        <v xml:space="preserve"> </v>
      </c>
      <c r="J60" s="11"/>
    </row>
    <row r="61" spans="1:10" ht="13.5" x14ac:dyDescent="0.25">
      <c r="A61" s="11"/>
      <c r="B61" s="11"/>
      <c r="C61" s="11"/>
      <c r="D61" s="11"/>
      <c r="E61" s="22"/>
      <c r="F61" s="817" t="str">
        <f t="shared" si="3"/>
        <v xml:space="preserve"> </v>
      </c>
      <c r="G61" s="142" t="str">
        <f t="shared" si="0"/>
        <v xml:space="preserve"> </v>
      </c>
      <c r="J61" s="11"/>
    </row>
    <row r="62" spans="1:10" ht="13.5" x14ac:dyDescent="0.25">
      <c r="A62" s="11"/>
      <c r="B62" s="11"/>
      <c r="C62" s="11"/>
      <c r="D62" s="11"/>
      <c r="E62" s="22"/>
      <c r="F62" s="817" t="str">
        <f t="shared" si="3"/>
        <v xml:space="preserve"> </v>
      </c>
      <c r="G62" s="142" t="str">
        <f t="shared" si="0"/>
        <v xml:space="preserve"> </v>
      </c>
      <c r="J62" s="11"/>
    </row>
    <row r="63" spans="1:10" ht="13.5" x14ac:dyDescent="0.25">
      <c r="A63" s="11"/>
      <c r="B63" s="11"/>
      <c r="C63" s="11"/>
      <c r="D63" s="11"/>
      <c r="E63" s="22"/>
      <c r="F63" s="817" t="str">
        <f t="shared" si="3"/>
        <v xml:space="preserve"> </v>
      </c>
      <c r="G63" s="142" t="str">
        <f t="shared" si="0"/>
        <v xml:space="preserve"> </v>
      </c>
      <c r="J63" s="11"/>
    </row>
    <row r="64" spans="1:10" ht="13.5" x14ac:dyDescent="0.25">
      <c r="A64" s="11"/>
      <c r="B64" s="11"/>
      <c r="C64" s="11"/>
      <c r="D64" s="11"/>
      <c r="E64" s="22"/>
      <c r="F64" s="817" t="str">
        <f t="shared" si="3"/>
        <v xml:space="preserve"> </v>
      </c>
      <c r="G64" s="142" t="str">
        <f t="shared" si="0"/>
        <v xml:space="preserve"> </v>
      </c>
      <c r="J64" s="11"/>
    </row>
    <row r="65" spans="1:10" ht="13.5" x14ac:dyDescent="0.25">
      <c r="A65" s="11"/>
      <c r="B65" s="11"/>
      <c r="C65" s="11"/>
      <c r="D65" s="11"/>
      <c r="E65" s="22"/>
      <c r="F65" s="817" t="str">
        <f t="shared" si="3"/>
        <v xml:space="preserve"> </v>
      </c>
      <c r="G65" s="142" t="str">
        <f t="shared" si="0"/>
        <v xml:space="preserve"> </v>
      </c>
      <c r="J65" s="11"/>
    </row>
    <row r="66" spans="1:10" ht="13.5" x14ac:dyDescent="0.25">
      <c r="A66" s="11"/>
      <c r="B66" s="11"/>
      <c r="C66" s="11"/>
      <c r="D66" s="11"/>
      <c r="E66" s="22"/>
      <c r="F66" s="817" t="str">
        <f t="shared" si="3"/>
        <v xml:space="preserve"> </v>
      </c>
      <c r="G66" s="142" t="str">
        <f t="shared" si="0"/>
        <v xml:space="preserve"> </v>
      </c>
      <c r="J66" s="11"/>
    </row>
    <row r="67" spans="1:10" ht="13.5" x14ac:dyDescent="0.25">
      <c r="A67" s="11"/>
      <c r="B67" s="11"/>
      <c r="C67" s="11"/>
      <c r="D67" s="11"/>
      <c r="E67" s="22"/>
      <c r="F67" s="817" t="str">
        <f t="shared" si="3"/>
        <v xml:space="preserve"> </v>
      </c>
      <c r="G67" s="142" t="str">
        <f t="shared" si="0"/>
        <v xml:space="preserve"> </v>
      </c>
      <c r="J67" s="11"/>
    </row>
    <row r="68" spans="1:10" ht="13.5" x14ac:dyDescent="0.25">
      <c r="A68" s="11"/>
      <c r="B68" s="11"/>
      <c r="C68" s="11"/>
      <c r="D68" s="11"/>
      <c r="E68" s="22"/>
      <c r="F68" s="817" t="str">
        <f t="shared" si="3"/>
        <v xml:space="preserve"> </v>
      </c>
      <c r="G68" s="142" t="str">
        <f t="shared" si="0"/>
        <v xml:space="preserve"> </v>
      </c>
      <c r="J68" s="11"/>
    </row>
    <row r="69" spans="1:10" ht="13.5" x14ac:dyDescent="0.25">
      <c r="A69" s="11"/>
      <c r="B69" s="11"/>
      <c r="C69" s="11"/>
      <c r="D69" s="11"/>
      <c r="E69" s="22"/>
      <c r="F69" s="817" t="str">
        <f t="shared" si="3"/>
        <v xml:space="preserve"> </v>
      </c>
      <c r="G69" s="142" t="str">
        <f t="shared" si="0"/>
        <v xml:space="preserve"> </v>
      </c>
      <c r="J69" s="11"/>
    </row>
    <row r="70" spans="1:10" ht="13.5" x14ac:dyDescent="0.25">
      <c r="A70" s="11"/>
      <c r="B70" s="11"/>
      <c r="C70" s="11"/>
      <c r="D70" s="11"/>
      <c r="E70" s="22"/>
      <c r="F70" s="817" t="str">
        <f t="shared" si="3"/>
        <v xml:space="preserve"> </v>
      </c>
      <c r="G70" s="142" t="str">
        <f t="shared" si="0"/>
        <v xml:space="preserve"> </v>
      </c>
      <c r="J70" s="11"/>
    </row>
    <row r="71" spans="1:10" ht="13.5" x14ac:dyDescent="0.25">
      <c r="A71" s="11"/>
      <c r="B71" s="11"/>
      <c r="C71" s="11"/>
      <c r="D71" s="11"/>
      <c r="E71" s="22"/>
      <c r="F71" s="817" t="str">
        <f t="shared" si="3"/>
        <v xml:space="preserve"> </v>
      </c>
      <c r="G71" s="142" t="str">
        <f t="shared" si="0"/>
        <v xml:space="preserve"> </v>
      </c>
      <c r="J71" s="11"/>
    </row>
    <row r="72" spans="1:10" ht="13.5" x14ac:dyDescent="0.25">
      <c r="A72" s="11"/>
      <c r="B72" s="11"/>
      <c r="C72" s="11"/>
      <c r="D72" s="11"/>
      <c r="E72" s="22"/>
      <c r="F72" s="817" t="str">
        <f t="shared" si="3"/>
        <v xml:space="preserve"> </v>
      </c>
      <c r="G72" s="142" t="str">
        <f t="shared" si="0"/>
        <v xml:space="preserve"> </v>
      </c>
      <c r="J72" s="11"/>
    </row>
    <row r="73" spans="1:10" ht="13.5" x14ac:dyDescent="0.25">
      <c r="A73" s="11"/>
      <c r="B73" s="11"/>
      <c r="C73" s="11"/>
      <c r="D73" s="11"/>
      <c r="E73" s="22"/>
      <c r="F73" s="817" t="str">
        <f t="shared" si="3"/>
        <v xml:space="preserve"> </v>
      </c>
      <c r="G73" s="142" t="str">
        <f t="shared" ref="G73:G136" si="4">IFERROR(E73/D73%," ")</f>
        <v xml:space="preserve"> </v>
      </c>
      <c r="J73" s="11"/>
    </row>
    <row r="74" spans="1:10" ht="13.5" x14ac:dyDescent="0.25">
      <c r="A74" s="11"/>
      <c r="B74" s="11"/>
      <c r="C74" s="11"/>
      <c r="D74" s="11"/>
      <c r="E74" s="22"/>
      <c r="F74" s="817" t="str">
        <f t="shared" ref="F74:F137" si="5">IF(E74-D74=0," ",E74-D74)</f>
        <v xml:space="preserve"> </v>
      </c>
      <c r="G74" s="142" t="str">
        <f t="shared" si="4"/>
        <v xml:space="preserve"> </v>
      </c>
      <c r="J74" s="11"/>
    </row>
    <row r="75" spans="1:10" ht="13.5" x14ac:dyDescent="0.25">
      <c r="A75" s="11"/>
      <c r="B75" s="11"/>
      <c r="C75" s="11"/>
      <c r="D75" s="11"/>
      <c r="E75" s="22"/>
      <c r="F75" s="817" t="str">
        <f t="shared" si="5"/>
        <v xml:space="preserve"> </v>
      </c>
      <c r="G75" s="142" t="str">
        <f t="shared" si="4"/>
        <v xml:space="preserve"> </v>
      </c>
      <c r="J75" s="11"/>
    </row>
    <row r="76" spans="1:10" ht="13.5" x14ac:dyDescent="0.25">
      <c r="A76" s="11"/>
      <c r="B76" s="11"/>
      <c r="C76" s="11"/>
      <c r="D76" s="11"/>
      <c r="E76" s="22"/>
      <c r="F76" s="817" t="str">
        <f t="shared" si="5"/>
        <v xml:space="preserve"> </v>
      </c>
      <c r="G76" s="142" t="str">
        <f t="shared" si="4"/>
        <v xml:space="preserve"> </v>
      </c>
      <c r="J76" s="11"/>
    </row>
    <row r="77" spans="1:10" ht="13.5" x14ac:dyDescent="0.25">
      <c r="A77" s="11"/>
      <c r="B77" s="11"/>
      <c r="C77" s="11"/>
      <c r="D77" s="11"/>
      <c r="E77" s="22"/>
      <c r="F77" s="817" t="str">
        <f t="shared" si="5"/>
        <v xml:space="preserve"> </v>
      </c>
      <c r="G77" s="142" t="str">
        <f t="shared" si="4"/>
        <v xml:space="preserve"> </v>
      </c>
      <c r="J77" s="11"/>
    </row>
    <row r="78" spans="1:10" ht="13.5" x14ac:dyDescent="0.25">
      <c r="A78" s="11"/>
      <c r="B78" s="11"/>
      <c r="C78" s="11"/>
      <c r="D78" s="11"/>
      <c r="E78" s="22"/>
      <c r="F78" s="817" t="str">
        <f t="shared" si="5"/>
        <v xml:space="preserve"> </v>
      </c>
      <c r="G78" s="142" t="str">
        <f t="shared" si="4"/>
        <v xml:space="preserve"> </v>
      </c>
      <c r="J78" s="11"/>
    </row>
    <row r="79" spans="1:10" ht="13.5" x14ac:dyDescent="0.25">
      <c r="A79" s="11"/>
      <c r="B79" s="11"/>
      <c r="C79" s="11"/>
      <c r="D79" s="11"/>
      <c r="E79" s="22"/>
      <c r="F79" s="817" t="str">
        <f t="shared" si="5"/>
        <v xml:space="preserve"> </v>
      </c>
      <c r="G79" s="142" t="str">
        <f t="shared" si="4"/>
        <v xml:space="preserve"> </v>
      </c>
      <c r="J79" s="11"/>
    </row>
    <row r="80" spans="1:10" ht="13.5" x14ac:dyDescent="0.25">
      <c r="A80" s="11"/>
      <c r="B80" s="11"/>
      <c r="C80" s="11"/>
      <c r="D80" s="11"/>
      <c r="E80" s="22"/>
      <c r="F80" s="817" t="str">
        <f t="shared" si="5"/>
        <v xml:space="preserve"> </v>
      </c>
      <c r="G80" s="142" t="str">
        <f t="shared" si="4"/>
        <v xml:space="preserve"> </v>
      </c>
      <c r="J80" s="11"/>
    </row>
    <row r="81" spans="1:10" ht="13.5" x14ac:dyDescent="0.25">
      <c r="A81" s="11"/>
      <c r="B81" s="11"/>
      <c r="C81" s="11"/>
      <c r="D81" s="11"/>
      <c r="E81" s="22"/>
      <c r="F81" s="817" t="str">
        <f t="shared" si="5"/>
        <v xml:space="preserve"> </v>
      </c>
      <c r="G81" s="142" t="str">
        <f t="shared" si="4"/>
        <v xml:space="preserve"> </v>
      </c>
      <c r="J81" s="11"/>
    </row>
    <row r="82" spans="1:10" ht="13.5" x14ac:dyDescent="0.25">
      <c r="A82" s="11"/>
      <c r="B82" s="11"/>
      <c r="C82" s="11"/>
      <c r="D82" s="11"/>
      <c r="E82" s="22"/>
      <c r="F82" s="817" t="str">
        <f t="shared" si="5"/>
        <v xml:space="preserve"> </v>
      </c>
      <c r="G82" s="142" t="str">
        <f t="shared" si="4"/>
        <v xml:space="preserve"> </v>
      </c>
      <c r="J82" s="11"/>
    </row>
    <row r="83" spans="1:10" ht="13.5" x14ac:dyDescent="0.25">
      <c r="A83" s="11"/>
      <c r="B83" s="11"/>
      <c r="C83" s="11"/>
      <c r="D83" s="11"/>
      <c r="E83" s="22"/>
      <c r="F83" s="817" t="str">
        <f t="shared" si="5"/>
        <v xml:space="preserve"> </v>
      </c>
      <c r="G83" s="142" t="str">
        <f t="shared" si="4"/>
        <v xml:space="preserve"> </v>
      </c>
      <c r="J83" s="11"/>
    </row>
    <row r="84" spans="1:10" ht="13.5" x14ac:dyDescent="0.25">
      <c r="A84" s="11"/>
      <c r="B84" s="11"/>
      <c r="C84" s="11"/>
      <c r="D84" s="11"/>
      <c r="E84" s="22"/>
      <c r="F84" s="817" t="str">
        <f t="shared" si="5"/>
        <v xml:space="preserve"> </v>
      </c>
      <c r="G84" s="142" t="str">
        <f t="shared" si="4"/>
        <v xml:space="preserve"> </v>
      </c>
      <c r="J84" s="11"/>
    </row>
    <row r="85" spans="1:10" ht="13.5" x14ac:dyDescent="0.25">
      <c r="A85" s="11"/>
      <c r="B85" s="11"/>
      <c r="C85" s="11"/>
      <c r="D85" s="11"/>
      <c r="E85" s="22"/>
      <c r="F85" s="817" t="str">
        <f t="shared" si="5"/>
        <v xml:space="preserve"> </v>
      </c>
      <c r="G85" s="142" t="str">
        <f t="shared" si="4"/>
        <v xml:space="preserve"> </v>
      </c>
      <c r="J85" s="11"/>
    </row>
    <row r="86" spans="1:10" ht="13.5" x14ac:dyDescent="0.25">
      <c r="A86" s="11"/>
      <c r="B86" s="11"/>
      <c r="C86" s="11"/>
      <c r="D86" s="11"/>
      <c r="E86" s="22"/>
      <c r="F86" s="817" t="str">
        <f t="shared" si="5"/>
        <v xml:space="preserve"> </v>
      </c>
      <c r="G86" s="142" t="str">
        <f t="shared" si="4"/>
        <v xml:space="preserve"> </v>
      </c>
      <c r="J86" s="11"/>
    </row>
    <row r="87" spans="1:10" ht="13.5" x14ac:dyDescent="0.25">
      <c r="A87" s="11"/>
      <c r="B87" s="11"/>
      <c r="C87" s="11"/>
      <c r="D87" s="11"/>
      <c r="E87" s="22"/>
      <c r="F87" s="817" t="str">
        <f t="shared" si="5"/>
        <v xml:space="preserve"> </v>
      </c>
      <c r="G87" s="142" t="str">
        <f t="shared" si="4"/>
        <v xml:space="preserve"> </v>
      </c>
      <c r="J87" s="11"/>
    </row>
    <row r="88" spans="1:10" ht="13.5" x14ac:dyDescent="0.25">
      <c r="A88" s="11"/>
      <c r="B88" s="11"/>
      <c r="C88" s="11"/>
      <c r="D88" s="11"/>
      <c r="E88" s="22"/>
      <c r="F88" s="817" t="str">
        <f t="shared" si="5"/>
        <v xml:space="preserve"> </v>
      </c>
      <c r="G88" s="142" t="str">
        <f t="shared" si="4"/>
        <v xml:space="preserve"> </v>
      </c>
      <c r="J88" s="11"/>
    </row>
    <row r="89" spans="1:10" ht="13.5" x14ac:dyDescent="0.25">
      <c r="A89" s="11"/>
      <c r="B89" s="11"/>
      <c r="C89" s="11"/>
      <c r="D89" s="11"/>
      <c r="E89" s="22"/>
      <c r="F89" s="817" t="str">
        <f t="shared" si="5"/>
        <v xml:space="preserve"> </v>
      </c>
      <c r="G89" s="142" t="str">
        <f t="shared" si="4"/>
        <v xml:space="preserve"> </v>
      </c>
      <c r="J89" s="11"/>
    </row>
    <row r="90" spans="1:10" ht="13.5" x14ac:dyDescent="0.25">
      <c r="A90" s="11"/>
      <c r="B90" s="11"/>
      <c r="C90" s="11"/>
      <c r="D90" s="11"/>
      <c r="E90" s="22"/>
      <c r="F90" s="817" t="str">
        <f t="shared" si="5"/>
        <v xml:space="preserve"> </v>
      </c>
      <c r="G90" s="142" t="str">
        <f t="shared" si="4"/>
        <v xml:space="preserve"> </v>
      </c>
      <c r="J90" s="11"/>
    </row>
    <row r="91" spans="1:10" ht="13.5" x14ac:dyDescent="0.25">
      <c r="A91" s="11"/>
      <c r="B91" s="11"/>
      <c r="C91" s="11"/>
      <c r="D91" s="11"/>
      <c r="E91" s="22"/>
      <c r="F91" s="817" t="str">
        <f t="shared" si="5"/>
        <v xml:space="preserve"> </v>
      </c>
      <c r="G91" s="142" t="str">
        <f t="shared" si="4"/>
        <v xml:space="preserve"> </v>
      </c>
      <c r="J91" s="11"/>
    </row>
    <row r="92" spans="1:10" ht="13.5" x14ac:dyDescent="0.25">
      <c r="A92" s="11"/>
      <c r="B92" s="11"/>
      <c r="C92" s="11"/>
      <c r="D92" s="11"/>
      <c r="E92" s="22"/>
      <c r="F92" s="817" t="str">
        <f t="shared" si="5"/>
        <v xml:space="preserve"> </v>
      </c>
      <c r="G92" s="142" t="str">
        <f t="shared" si="4"/>
        <v xml:space="preserve"> </v>
      </c>
      <c r="J92" s="11"/>
    </row>
    <row r="93" spans="1:10" ht="13.5" x14ac:dyDescent="0.25">
      <c r="A93" s="11"/>
      <c r="B93" s="11"/>
      <c r="C93" s="11"/>
      <c r="D93" s="11"/>
      <c r="E93" s="22"/>
      <c r="F93" s="817" t="str">
        <f t="shared" si="5"/>
        <v xml:space="preserve"> </v>
      </c>
      <c r="G93" s="142" t="str">
        <f t="shared" si="4"/>
        <v xml:space="preserve"> </v>
      </c>
      <c r="J93" s="11"/>
    </row>
    <row r="94" spans="1:10" ht="13.5" x14ac:dyDescent="0.25">
      <c r="A94" s="11"/>
      <c r="B94" s="11"/>
      <c r="C94" s="11"/>
      <c r="D94" s="11"/>
      <c r="E94" s="22"/>
      <c r="F94" s="817" t="str">
        <f t="shared" si="5"/>
        <v xml:space="preserve"> </v>
      </c>
      <c r="G94" s="142" t="str">
        <f t="shared" si="4"/>
        <v xml:space="preserve"> </v>
      </c>
      <c r="J94" s="11"/>
    </row>
    <row r="95" spans="1:10" ht="13.5" x14ac:dyDescent="0.25">
      <c r="A95" s="11"/>
      <c r="B95" s="11"/>
      <c r="C95" s="11"/>
      <c r="D95" s="11"/>
      <c r="E95" s="22"/>
      <c r="F95" s="817" t="str">
        <f t="shared" si="5"/>
        <v xml:space="preserve"> </v>
      </c>
      <c r="G95" s="142" t="str">
        <f t="shared" si="4"/>
        <v xml:space="preserve"> </v>
      </c>
      <c r="J95" s="11"/>
    </row>
    <row r="96" spans="1:10" ht="13.5" x14ac:dyDescent="0.25">
      <c r="A96" s="11"/>
      <c r="B96" s="11"/>
      <c r="C96" s="11"/>
      <c r="D96" s="11"/>
      <c r="E96" s="22"/>
      <c r="F96" s="817" t="str">
        <f t="shared" si="5"/>
        <v xml:space="preserve"> </v>
      </c>
      <c r="G96" s="142" t="str">
        <f t="shared" si="4"/>
        <v xml:space="preserve"> </v>
      </c>
      <c r="J96" s="11"/>
    </row>
    <row r="97" spans="1:10" ht="13.5" x14ac:dyDescent="0.25">
      <c r="A97" s="11"/>
      <c r="B97" s="11"/>
      <c r="C97" s="11"/>
      <c r="D97" s="11"/>
      <c r="E97" s="22"/>
      <c r="F97" s="817" t="str">
        <f t="shared" si="5"/>
        <v xml:space="preserve"> </v>
      </c>
      <c r="G97" s="142" t="str">
        <f t="shared" si="4"/>
        <v xml:space="preserve"> </v>
      </c>
      <c r="J97" s="11"/>
    </row>
    <row r="98" spans="1:10" ht="13.5" x14ac:dyDescent="0.25">
      <c r="A98" s="11"/>
      <c r="B98" s="11"/>
      <c r="C98" s="11"/>
      <c r="D98" s="11"/>
      <c r="E98" s="22"/>
      <c r="F98" s="817" t="str">
        <f t="shared" si="5"/>
        <v xml:space="preserve"> </v>
      </c>
      <c r="G98" s="142" t="str">
        <f t="shared" si="4"/>
        <v xml:space="preserve"> </v>
      </c>
      <c r="J98" s="11"/>
    </row>
    <row r="99" spans="1:10" ht="13.5" x14ac:dyDescent="0.25">
      <c r="A99" s="11"/>
      <c r="B99" s="11"/>
      <c r="C99" s="11"/>
      <c r="D99" s="11"/>
      <c r="E99" s="22"/>
      <c r="F99" s="817" t="str">
        <f t="shared" si="5"/>
        <v xml:space="preserve"> </v>
      </c>
      <c r="G99" s="142" t="str">
        <f t="shared" si="4"/>
        <v xml:space="preserve"> </v>
      </c>
      <c r="J99" s="11"/>
    </row>
    <row r="100" spans="1:10" ht="13.5" x14ac:dyDescent="0.25">
      <c r="A100" s="11"/>
      <c r="B100" s="11"/>
      <c r="C100" s="11"/>
      <c r="D100" s="11"/>
      <c r="E100" s="22"/>
      <c r="F100" s="817" t="str">
        <f t="shared" si="5"/>
        <v xml:space="preserve"> </v>
      </c>
      <c r="G100" s="142" t="str">
        <f t="shared" si="4"/>
        <v xml:space="preserve"> </v>
      </c>
      <c r="J100" s="11"/>
    </row>
    <row r="101" spans="1:10" ht="13.5" x14ac:dyDescent="0.25">
      <c r="A101" s="11"/>
      <c r="B101" s="11"/>
      <c r="C101" s="11"/>
      <c r="D101" s="11"/>
      <c r="E101" s="22"/>
      <c r="F101" s="817" t="str">
        <f t="shared" si="5"/>
        <v xml:space="preserve"> </v>
      </c>
      <c r="G101" s="142" t="str">
        <f t="shared" si="4"/>
        <v xml:space="preserve"> </v>
      </c>
      <c r="J101" s="11"/>
    </row>
    <row r="102" spans="1:10" ht="13.5" x14ac:dyDescent="0.25">
      <c r="A102" s="11"/>
      <c r="B102" s="11"/>
      <c r="C102" s="11"/>
      <c r="D102" s="11"/>
      <c r="E102" s="22"/>
      <c r="F102" s="817" t="str">
        <f t="shared" si="5"/>
        <v xml:space="preserve"> </v>
      </c>
      <c r="G102" s="142" t="str">
        <f t="shared" si="4"/>
        <v xml:space="preserve"> </v>
      </c>
      <c r="J102" s="11"/>
    </row>
    <row r="103" spans="1:10" ht="13.5" x14ac:dyDescent="0.25">
      <c r="A103" s="11"/>
      <c r="B103" s="11"/>
      <c r="C103" s="11"/>
      <c r="D103" s="11"/>
      <c r="E103" s="22"/>
      <c r="F103" s="817" t="str">
        <f t="shared" si="5"/>
        <v xml:space="preserve"> </v>
      </c>
      <c r="G103" s="142" t="str">
        <f t="shared" si="4"/>
        <v xml:space="preserve"> </v>
      </c>
      <c r="J103" s="11"/>
    </row>
    <row r="104" spans="1:10" ht="13.5" x14ac:dyDescent="0.25">
      <c r="A104" s="11"/>
      <c r="B104" s="11"/>
      <c r="C104" s="11"/>
      <c r="D104" s="11"/>
      <c r="E104" s="22"/>
      <c r="F104" s="817" t="str">
        <f t="shared" si="5"/>
        <v xml:space="preserve"> </v>
      </c>
      <c r="G104" s="142" t="str">
        <f t="shared" si="4"/>
        <v xml:space="preserve"> </v>
      </c>
      <c r="J104" s="11"/>
    </row>
    <row r="105" spans="1:10" ht="13.5" x14ac:dyDescent="0.25">
      <c r="A105" s="11"/>
      <c r="B105" s="11"/>
      <c r="C105" s="11"/>
      <c r="D105" s="11"/>
      <c r="E105" s="22"/>
      <c r="F105" s="817" t="str">
        <f t="shared" si="5"/>
        <v xml:space="preserve"> </v>
      </c>
      <c r="G105" s="142" t="str">
        <f t="shared" si="4"/>
        <v xml:space="preserve"> </v>
      </c>
      <c r="J105" s="11"/>
    </row>
    <row r="106" spans="1:10" ht="13.5" x14ac:dyDescent="0.25">
      <c r="A106" s="11"/>
      <c r="B106" s="11"/>
      <c r="C106" s="11"/>
      <c r="D106" s="11"/>
      <c r="E106" s="22"/>
      <c r="F106" s="817" t="str">
        <f t="shared" si="5"/>
        <v xml:space="preserve"> </v>
      </c>
      <c r="G106" s="142" t="str">
        <f t="shared" si="4"/>
        <v xml:space="preserve"> </v>
      </c>
      <c r="J106" s="11"/>
    </row>
    <row r="107" spans="1:10" ht="13.5" x14ac:dyDescent="0.25">
      <c r="A107" s="11"/>
      <c r="B107" s="11"/>
      <c r="C107" s="11"/>
      <c r="D107" s="11"/>
      <c r="E107" s="22"/>
      <c r="F107" s="817" t="str">
        <f t="shared" si="5"/>
        <v xml:space="preserve"> </v>
      </c>
      <c r="G107" s="142" t="str">
        <f t="shared" si="4"/>
        <v xml:space="preserve"> </v>
      </c>
      <c r="J107" s="11"/>
    </row>
    <row r="108" spans="1:10" ht="13.5" x14ac:dyDescent="0.25">
      <c r="A108" s="11"/>
      <c r="B108" s="11"/>
      <c r="C108" s="11"/>
      <c r="D108" s="11"/>
      <c r="E108" s="22"/>
      <c r="F108" s="817" t="str">
        <f t="shared" si="5"/>
        <v xml:space="preserve"> </v>
      </c>
      <c r="G108" s="142" t="str">
        <f t="shared" si="4"/>
        <v xml:space="preserve"> </v>
      </c>
      <c r="J108" s="11"/>
    </row>
    <row r="109" spans="1:10" ht="13.5" x14ac:dyDescent="0.25">
      <c r="A109" s="11"/>
      <c r="B109" s="11"/>
      <c r="C109" s="11"/>
      <c r="D109" s="11"/>
      <c r="E109" s="22"/>
      <c r="F109" s="817" t="str">
        <f t="shared" si="5"/>
        <v xml:space="preserve"> </v>
      </c>
      <c r="G109" s="142" t="str">
        <f t="shared" si="4"/>
        <v xml:space="preserve"> </v>
      </c>
      <c r="J109" s="11"/>
    </row>
    <row r="110" spans="1:10" ht="13.5" x14ac:dyDescent="0.25">
      <c r="A110" s="11"/>
      <c r="B110" s="11"/>
      <c r="C110" s="11"/>
      <c r="D110" s="11"/>
      <c r="E110" s="22"/>
      <c r="F110" s="817" t="str">
        <f t="shared" si="5"/>
        <v xml:space="preserve"> </v>
      </c>
      <c r="G110" s="142" t="str">
        <f t="shared" si="4"/>
        <v xml:space="preserve"> </v>
      </c>
      <c r="J110" s="11"/>
    </row>
    <row r="111" spans="1:10" ht="13.5" x14ac:dyDescent="0.25">
      <c r="A111" s="11"/>
      <c r="B111" s="11"/>
      <c r="C111" s="11"/>
      <c r="D111" s="11"/>
      <c r="E111" s="22"/>
      <c r="F111" s="817" t="str">
        <f t="shared" si="5"/>
        <v xml:space="preserve"> </v>
      </c>
      <c r="G111" s="142" t="str">
        <f t="shared" si="4"/>
        <v xml:space="preserve"> </v>
      </c>
      <c r="J111" s="11"/>
    </row>
    <row r="112" spans="1:10" ht="13.5" x14ac:dyDescent="0.25">
      <c r="A112" s="11"/>
      <c r="B112" s="11"/>
      <c r="C112" s="11"/>
      <c r="D112" s="11"/>
      <c r="E112" s="22"/>
      <c r="F112" s="817" t="str">
        <f t="shared" si="5"/>
        <v xml:space="preserve"> </v>
      </c>
      <c r="G112" s="142" t="str">
        <f t="shared" si="4"/>
        <v xml:space="preserve"> </v>
      </c>
      <c r="J112" s="11"/>
    </row>
    <row r="113" spans="1:10" ht="13.5" x14ac:dyDescent="0.25">
      <c r="A113" s="11"/>
      <c r="B113" s="11"/>
      <c r="C113" s="11"/>
      <c r="D113" s="11"/>
      <c r="E113" s="22"/>
      <c r="F113" s="817" t="str">
        <f t="shared" si="5"/>
        <v xml:space="preserve"> </v>
      </c>
      <c r="G113" s="142" t="str">
        <f t="shared" si="4"/>
        <v xml:space="preserve"> </v>
      </c>
      <c r="J113" s="11"/>
    </row>
    <row r="114" spans="1:10" ht="13.5" x14ac:dyDescent="0.25">
      <c r="A114" s="11"/>
      <c r="B114" s="11"/>
      <c r="C114" s="11"/>
      <c r="D114" s="11"/>
      <c r="E114" s="22"/>
      <c r="F114" s="817" t="str">
        <f t="shared" si="5"/>
        <v xml:space="preserve"> </v>
      </c>
      <c r="G114" s="142" t="str">
        <f t="shared" si="4"/>
        <v xml:space="preserve"> </v>
      </c>
      <c r="J114" s="11"/>
    </row>
    <row r="115" spans="1:10" ht="13.5" x14ac:dyDescent="0.25">
      <c r="A115" s="11"/>
      <c r="B115" s="11"/>
      <c r="C115" s="11"/>
      <c r="D115" s="11"/>
      <c r="E115" s="22"/>
      <c r="F115" s="817" t="str">
        <f t="shared" si="5"/>
        <v xml:space="preserve"> </v>
      </c>
      <c r="G115" s="142" t="str">
        <f t="shared" si="4"/>
        <v xml:space="preserve"> </v>
      </c>
      <c r="J115" s="11"/>
    </row>
    <row r="116" spans="1:10" ht="13.5" x14ac:dyDescent="0.25">
      <c r="A116" s="11"/>
      <c r="B116" s="11"/>
      <c r="C116" s="11"/>
      <c r="D116" s="11"/>
      <c r="E116" s="22"/>
      <c r="F116" s="817" t="str">
        <f t="shared" si="5"/>
        <v xml:space="preserve"> </v>
      </c>
      <c r="G116" s="142" t="str">
        <f t="shared" si="4"/>
        <v xml:space="preserve"> </v>
      </c>
      <c r="J116" s="11"/>
    </row>
    <row r="117" spans="1:10" ht="13.5" x14ac:dyDescent="0.25">
      <c r="A117" s="11"/>
      <c r="B117" s="11"/>
      <c r="C117" s="11"/>
      <c r="D117" s="11"/>
      <c r="E117" s="22"/>
      <c r="F117" s="817" t="str">
        <f t="shared" si="5"/>
        <v xml:space="preserve"> </v>
      </c>
      <c r="G117" s="142" t="str">
        <f t="shared" si="4"/>
        <v xml:space="preserve"> </v>
      </c>
      <c r="J117" s="11"/>
    </row>
    <row r="118" spans="1:10" ht="13.5" x14ac:dyDescent="0.25">
      <c r="A118" s="11"/>
      <c r="B118" s="11"/>
      <c r="C118" s="11"/>
      <c r="D118" s="11"/>
      <c r="E118" s="22"/>
      <c r="F118" s="817" t="str">
        <f t="shared" si="5"/>
        <v xml:space="preserve"> </v>
      </c>
      <c r="G118" s="142" t="str">
        <f t="shared" si="4"/>
        <v xml:space="preserve"> </v>
      </c>
      <c r="J118" s="11"/>
    </row>
    <row r="119" spans="1:10" ht="13.5" x14ac:dyDescent="0.25">
      <c r="A119" s="11"/>
      <c r="B119" s="11"/>
      <c r="C119" s="11"/>
      <c r="D119" s="11"/>
      <c r="E119" s="22"/>
      <c r="F119" s="817" t="str">
        <f t="shared" si="5"/>
        <v xml:space="preserve"> </v>
      </c>
      <c r="G119" s="142" t="str">
        <f t="shared" si="4"/>
        <v xml:space="preserve"> </v>
      </c>
      <c r="J119" s="11"/>
    </row>
    <row r="120" spans="1:10" ht="13.5" x14ac:dyDescent="0.25">
      <c r="A120" s="11"/>
      <c r="B120" s="11"/>
      <c r="C120" s="11"/>
      <c r="D120" s="11"/>
      <c r="E120" s="22"/>
      <c r="F120" s="817" t="str">
        <f t="shared" si="5"/>
        <v xml:space="preserve"> </v>
      </c>
      <c r="G120" s="142" t="str">
        <f t="shared" si="4"/>
        <v xml:space="preserve"> </v>
      </c>
      <c r="J120" s="11"/>
    </row>
    <row r="121" spans="1:10" ht="13.5" x14ac:dyDescent="0.25">
      <c r="A121" s="11"/>
      <c r="B121" s="11"/>
      <c r="C121" s="11"/>
      <c r="D121" s="11"/>
      <c r="E121" s="22"/>
      <c r="F121" s="817" t="str">
        <f t="shared" si="5"/>
        <v xml:space="preserve"> </v>
      </c>
      <c r="G121" s="142" t="str">
        <f t="shared" si="4"/>
        <v xml:space="preserve"> </v>
      </c>
      <c r="J121" s="11"/>
    </row>
    <row r="122" spans="1:10" ht="13.5" x14ac:dyDescent="0.25">
      <c r="A122" s="11"/>
      <c r="B122" s="11"/>
      <c r="C122" s="11"/>
      <c r="D122" s="11"/>
      <c r="E122" s="22"/>
      <c r="F122" s="817" t="str">
        <f t="shared" si="5"/>
        <v xml:space="preserve"> </v>
      </c>
      <c r="G122" s="142" t="str">
        <f t="shared" si="4"/>
        <v xml:space="preserve"> </v>
      </c>
      <c r="J122" s="11"/>
    </row>
    <row r="123" spans="1:10" ht="13.5" x14ac:dyDescent="0.25">
      <c r="A123" s="11"/>
      <c r="B123" s="11"/>
      <c r="C123" s="11"/>
      <c r="D123" s="11"/>
      <c r="E123" s="22"/>
      <c r="F123" s="817" t="str">
        <f t="shared" si="5"/>
        <v xml:space="preserve"> </v>
      </c>
      <c r="G123" s="142" t="str">
        <f t="shared" si="4"/>
        <v xml:space="preserve"> </v>
      </c>
      <c r="J123" s="11"/>
    </row>
    <row r="124" spans="1:10" ht="13.5" x14ac:dyDescent="0.25">
      <c r="A124" s="11"/>
      <c r="B124" s="11"/>
      <c r="C124" s="11"/>
      <c r="D124" s="11"/>
      <c r="E124" s="22"/>
      <c r="F124" s="817" t="str">
        <f t="shared" si="5"/>
        <v xml:space="preserve"> </v>
      </c>
      <c r="G124" s="142" t="str">
        <f t="shared" si="4"/>
        <v xml:space="preserve"> </v>
      </c>
      <c r="J124" s="11"/>
    </row>
    <row r="125" spans="1:10" ht="13.5" x14ac:dyDescent="0.25">
      <c r="A125" s="11"/>
      <c r="B125" s="11"/>
      <c r="C125" s="11"/>
      <c r="D125" s="11"/>
      <c r="E125" s="22"/>
      <c r="F125" s="817" t="str">
        <f t="shared" si="5"/>
        <v xml:space="preserve"> </v>
      </c>
      <c r="G125" s="142" t="str">
        <f t="shared" si="4"/>
        <v xml:space="preserve"> </v>
      </c>
      <c r="J125" s="11"/>
    </row>
    <row r="126" spans="1:10" ht="13.5" x14ac:dyDescent="0.25">
      <c r="A126" s="11"/>
      <c r="B126" s="11"/>
      <c r="C126" s="11"/>
      <c r="D126" s="11"/>
      <c r="E126" s="22"/>
      <c r="F126" s="817" t="str">
        <f t="shared" si="5"/>
        <v xml:space="preserve"> </v>
      </c>
      <c r="G126" s="142" t="str">
        <f t="shared" si="4"/>
        <v xml:space="preserve"> </v>
      </c>
      <c r="J126" s="11"/>
    </row>
    <row r="127" spans="1:10" ht="13.5" x14ac:dyDescent="0.25">
      <c r="A127" s="11"/>
      <c r="B127" s="11"/>
      <c r="C127" s="11"/>
      <c r="D127" s="11"/>
      <c r="E127" s="22"/>
      <c r="F127" s="817" t="str">
        <f t="shared" si="5"/>
        <v xml:space="preserve"> </v>
      </c>
      <c r="G127" s="142" t="str">
        <f t="shared" si="4"/>
        <v xml:space="preserve"> </v>
      </c>
      <c r="J127" s="11"/>
    </row>
    <row r="128" spans="1:10" ht="13.5" x14ac:dyDescent="0.25">
      <c r="A128" s="11"/>
      <c r="B128" s="11"/>
      <c r="C128" s="11"/>
      <c r="D128" s="11"/>
      <c r="E128" s="22"/>
      <c r="F128" s="817" t="str">
        <f t="shared" si="5"/>
        <v xml:space="preserve"> </v>
      </c>
      <c r="G128" s="142" t="str">
        <f t="shared" si="4"/>
        <v xml:space="preserve"> </v>
      </c>
      <c r="J128" s="11"/>
    </row>
    <row r="129" spans="1:10" ht="13.5" x14ac:dyDescent="0.25">
      <c r="A129" s="11"/>
      <c r="B129" s="11"/>
      <c r="C129" s="11"/>
      <c r="D129" s="11"/>
      <c r="E129" s="22"/>
      <c r="F129" s="817" t="str">
        <f t="shared" si="5"/>
        <v xml:space="preserve"> </v>
      </c>
      <c r="G129" s="142" t="str">
        <f t="shared" si="4"/>
        <v xml:space="preserve"> </v>
      </c>
      <c r="J129" s="11"/>
    </row>
    <row r="130" spans="1:10" ht="13.5" x14ac:dyDescent="0.25">
      <c r="A130" s="11"/>
      <c r="B130" s="11"/>
      <c r="C130" s="11"/>
      <c r="D130" s="11"/>
      <c r="E130" s="22"/>
      <c r="F130" s="817" t="str">
        <f t="shared" si="5"/>
        <v xml:space="preserve"> </v>
      </c>
      <c r="G130" s="142" t="str">
        <f t="shared" si="4"/>
        <v xml:space="preserve"> </v>
      </c>
      <c r="J130" s="11"/>
    </row>
    <row r="131" spans="1:10" ht="13.5" x14ac:dyDescent="0.25">
      <c r="A131" s="11"/>
      <c r="B131" s="11"/>
      <c r="C131" s="11"/>
      <c r="D131" s="11"/>
      <c r="E131" s="22"/>
      <c r="F131" s="817" t="str">
        <f t="shared" si="5"/>
        <v xml:space="preserve"> </v>
      </c>
      <c r="G131" s="142" t="str">
        <f t="shared" si="4"/>
        <v xml:space="preserve"> </v>
      </c>
      <c r="J131" s="11"/>
    </row>
    <row r="132" spans="1:10" ht="13.5" x14ac:dyDescent="0.25">
      <c r="A132" s="11"/>
      <c r="B132" s="11"/>
      <c r="C132" s="11"/>
      <c r="D132" s="11"/>
      <c r="E132" s="22"/>
      <c r="F132" s="817" t="str">
        <f t="shared" si="5"/>
        <v xml:space="preserve"> </v>
      </c>
      <c r="G132" s="142" t="str">
        <f t="shared" si="4"/>
        <v xml:space="preserve"> </v>
      </c>
      <c r="J132" s="11"/>
    </row>
    <row r="133" spans="1:10" ht="13.5" x14ac:dyDescent="0.25">
      <c r="A133" s="11"/>
      <c r="B133" s="11"/>
      <c r="C133" s="11"/>
      <c r="D133" s="11"/>
      <c r="E133" s="22"/>
      <c r="F133" s="817" t="str">
        <f t="shared" si="5"/>
        <v xml:space="preserve"> </v>
      </c>
      <c r="G133" s="142" t="str">
        <f t="shared" si="4"/>
        <v xml:space="preserve"> </v>
      </c>
      <c r="J133" s="11"/>
    </row>
    <row r="134" spans="1:10" ht="13.5" x14ac:dyDescent="0.25">
      <c r="A134" s="11"/>
      <c r="B134" s="11"/>
      <c r="C134" s="11"/>
      <c r="D134" s="11"/>
      <c r="E134" s="22"/>
      <c r="F134" s="817" t="str">
        <f t="shared" si="5"/>
        <v xml:space="preserve"> </v>
      </c>
      <c r="G134" s="142" t="str">
        <f t="shared" si="4"/>
        <v xml:space="preserve"> </v>
      </c>
      <c r="J134" s="11"/>
    </row>
    <row r="135" spans="1:10" ht="13.5" x14ac:dyDescent="0.25">
      <c r="A135" s="11"/>
      <c r="B135" s="11"/>
      <c r="C135" s="11"/>
      <c r="D135" s="11"/>
      <c r="E135" s="22"/>
      <c r="F135" s="817" t="str">
        <f t="shared" si="5"/>
        <v xml:space="preserve"> </v>
      </c>
      <c r="G135" s="142" t="str">
        <f t="shared" si="4"/>
        <v xml:space="preserve"> </v>
      </c>
      <c r="J135" s="11"/>
    </row>
    <row r="136" spans="1:10" ht="13.5" x14ac:dyDescent="0.25">
      <c r="A136" s="11"/>
      <c r="B136" s="11"/>
      <c r="C136" s="11"/>
      <c r="D136" s="11"/>
      <c r="E136" s="22"/>
      <c r="F136" s="817" t="str">
        <f t="shared" si="5"/>
        <v xml:space="preserve"> </v>
      </c>
      <c r="G136" s="142" t="str">
        <f t="shared" si="4"/>
        <v xml:space="preserve"> </v>
      </c>
      <c r="J136" s="11"/>
    </row>
    <row r="137" spans="1:10" ht="13.5" x14ac:dyDescent="0.25">
      <c r="A137" s="11"/>
      <c r="B137" s="11"/>
      <c r="C137" s="11"/>
      <c r="D137" s="11"/>
      <c r="E137" s="22"/>
      <c r="F137" s="817" t="str">
        <f t="shared" si="5"/>
        <v xml:space="preserve"> </v>
      </c>
      <c r="G137" s="142" t="str">
        <f t="shared" ref="G137:G200" si="6">IFERROR(E137/D137%," ")</f>
        <v xml:space="preserve"> </v>
      </c>
      <c r="J137" s="11"/>
    </row>
    <row r="138" spans="1:10" ht="13.5" x14ac:dyDescent="0.25">
      <c r="A138" s="11"/>
      <c r="B138" s="11"/>
      <c r="C138" s="11"/>
      <c r="D138" s="11"/>
      <c r="E138" s="22"/>
      <c r="F138" s="817" t="str">
        <f t="shared" ref="F138:F201" si="7">IF(E138-D138=0," ",E138-D138)</f>
        <v xml:space="preserve"> </v>
      </c>
      <c r="G138" s="142" t="str">
        <f t="shared" si="6"/>
        <v xml:space="preserve"> </v>
      </c>
      <c r="J138" s="11"/>
    </row>
    <row r="139" spans="1:10" ht="13.5" x14ac:dyDescent="0.25">
      <c r="A139" s="11"/>
      <c r="B139" s="11"/>
      <c r="C139" s="11"/>
      <c r="D139" s="11"/>
      <c r="E139" s="22"/>
      <c r="F139" s="817" t="str">
        <f t="shared" si="7"/>
        <v xml:space="preserve"> </v>
      </c>
      <c r="G139" s="142" t="str">
        <f t="shared" si="6"/>
        <v xml:space="preserve"> </v>
      </c>
      <c r="J139" s="11"/>
    </row>
    <row r="140" spans="1:10" ht="13.5" x14ac:dyDescent="0.25">
      <c r="A140" s="11"/>
      <c r="B140" s="11"/>
      <c r="C140" s="11"/>
      <c r="D140" s="11"/>
      <c r="E140" s="22"/>
      <c r="F140" s="817" t="str">
        <f t="shared" si="7"/>
        <v xml:space="preserve"> </v>
      </c>
      <c r="G140" s="142" t="str">
        <f t="shared" si="6"/>
        <v xml:space="preserve"> </v>
      </c>
      <c r="J140" s="11"/>
    </row>
    <row r="141" spans="1:10" ht="13.5" x14ac:dyDescent="0.25">
      <c r="A141" s="11"/>
      <c r="B141" s="11"/>
      <c r="C141" s="11"/>
      <c r="D141" s="11"/>
      <c r="E141" s="22"/>
      <c r="F141" s="817" t="str">
        <f t="shared" si="7"/>
        <v xml:space="preserve"> </v>
      </c>
      <c r="G141" s="142" t="str">
        <f t="shared" si="6"/>
        <v xml:space="preserve"> </v>
      </c>
      <c r="J141" s="11"/>
    </row>
    <row r="142" spans="1:10" ht="13.5" x14ac:dyDescent="0.25">
      <c r="A142" s="11"/>
      <c r="B142" s="11"/>
      <c r="C142" s="11"/>
      <c r="D142" s="11"/>
      <c r="E142" s="22"/>
      <c r="F142" s="817" t="str">
        <f t="shared" si="7"/>
        <v xml:space="preserve"> </v>
      </c>
      <c r="G142" s="142" t="str">
        <f t="shared" si="6"/>
        <v xml:space="preserve"> </v>
      </c>
      <c r="J142" s="11"/>
    </row>
    <row r="143" spans="1:10" ht="13.5" x14ac:dyDescent="0.25">
      <c r="A143" s="11"/>
      <c r="B143" s="11"/>
      <c r="C143" s="11"/>
      <c r="D143" s="11"/>
      <c r="E143" s="22"/>
      <c r="F143" s="817" t="str">
        <f t="shared" si="7"/>
        <v xml:space="preserve"> </v>
      </c>
      <c r="G143" s="142" t="str">
        <f t="shared" si="6"/>
        <v xml:space="preserve"> </v>
      </c>
      <c r="J143" s="11"/>
    </row>
    <row r="144" spans="1:10" ht="13.5" x14ac:dyDescent="0.25">
      <c r="A144" s="11"/>
      <c r="B144" s="11"/>
      <c r="C144" s="11"/>
      <c r="D144" s="11"/>
      <c r="E144" s="22"/>
      <c r="F144" s="817" t="str">
        <f t="shared" si="7"/>
        <v xml:space="preserve"> </v>
      </c>
      <c r="G144" s="142" t="str">
        <f t="shared" si="6"/>
        <v xml:space="preserve"> </v>
      </c>
      <c r="J144" s="11"/>
    </row>
    <row r="145" spans="1:10" ht="13.5" x14ac:dyDescent="0.25">
      <c r="A145" s="11"/>
      <c r="B145" s="11"/>
      <c r="C145" s="11"/>
      <c r="D145" s="11"/>
      <c r="E145" s="22"/>
      <c r="F145" s="817" t="str">
        <f t="shared" si="7"/>
        <v xml:space="preserve"> </v>
      </c>
      <c r="G145" s="142" t="str">
        <f t="shared" si="6"/>
        <v xml:space="preserve"> </v>
      </c>
      <c r="J145" s="11"/>
    </row>
    <row r="146" spans="1:10" ht="13.5" x14ac:dyDescent="0.25">
      <c r="A146" s="11"/>
      <c r="B146" s="11"/>
      <c r="C146" s="11"/>
      <c r="D146" s="11"/>
      <c r="E146" s="22"/>
      <c r="F146" s="817" t="str">
        <f t="shared" si="7"/>
        <v xml:space="preserve"> </v>
      </c>
      <c r="G146" s="142" t="str">
        <f t="shared" si="6"/>
        <v xml:space="preserve"> </v>
      </c>
      <c r="J146" s="11"/>
    </row>
    <row r="147" spans="1:10" ht="13.5" x14ac:dyDescent="0.25">
      <c r="A147" s="11"/>
      <c r="B147" s="11"/>
      <c r="C147" s="11"/>
      <c r="D147" s="11"/>
      <c r="E147" s="22"/>
      <c r="F147" s="817" t="str">
        <f t="shared" si="7"/>
        <v xml:space="preserve"> </v>
      </c>
      <c r="G147" s="142" t="str">
        <f t="shared" si="6"/>
        <v xml:space="preserve"> </v>
      </c>
      <c r="J147" s="11"/>
    </row>
    <row r="148" spans="1:10" ht="13.5" x14ac:dyDescent="0.25">
      <c r="A148" s="11"/>
      <c r="B148" s="11"/>
      <c r="C148" s="11"/>
      <c r="D148" s="11"/>
      <c r="E148" s="22"/>
      <c r="F148" s="817" t="str">
        <f t="shared" si="7"/>
        <v xml:space="preserve"> </v>
      </c>
      <c r="G148" s="142" t="str">
        <f t="shared" si="6"/>
        <v xml:space="preserve"> </v>
      </c>
      <c r="J148" s="11"/>
    </row>
    <row r="149" spans="1:10" ht="13.5" x14ac:dyDescent="0.25">
      <c r="A149" s="11"/>
      <c r="B149" s="11"/>
      <c r="C149" s="11"/>
      <c r="D149" s="11"/>
      <c r="E149" s="22"/>
      <c r="F149" s="817" t="str">
        <f t="shared" si="7"/>
        <v xml:space="preserve"> </v>
      </c>
      <c r="G149" s="142" t="str">
        <f t="shared" si="6"/>
        <v xml:space="preserve"> </v>
      </c>
      <c r="J149" s="11"/>
    </row>
    <row r="150" spans="1:10" ht="13.5" x14ac:dyDescent="0.25">
      <c r="A150" s="11"/>
      <c r="B150" s="11"/>
      <c r="C150" s="11"/>
      <c r="D150" s="11"/>
      <c r="E150" s="22"/>
      <c r="F150" s="817" t="str">
        <f t="shared" si="7"/>
        <v xml:space="preserve"> </v>
      </c>
      <c r="G150" s="142" t="str">
        <f t="shared" si="6"/>
        <v xml:space="preserve"> </v>
      </c>
      <c r="J150" s="11"/>
    </row>
    <row r="151" spans="1:10" ht="13.5" x14ac:dyDescent="0.25">
      <c r="A151" s="11"/>
      <c r="B151" s="11"/>
      <c r="C151" s="11"/>
      <c r="D151" s="11"/>
      <c r="E151" s="22"/>
      <c r="F151" s="817" t="str">
        <f t="shared" si="7"/>
        <v xml:space="preserve"> </v>
      </c>
      <c r="G151" s="142" t="str">
        <f t="shared" si="6"/>
        <v xml:space="preserve"> </v>
      </c>
      <c r="J151" s="11"/>
    </row>
    <row r="152" spans="1:10" ht="13.5" x14ac:dyDescent="0.25">
      <c r="A152" s="11"/>
      <c r="B152" s="11"/>
      <c r="C152" s="11"/>
      <c r="D152" s="11"/>
      <c r="E152" s="22"/>
      <c r="F152" s="817" t="str">
        <f t="shared" si="7"/>
        <v xml:space="preserve"> </v>
      </c>
      <c r="G152" s="142" t="str">
        <f t="shared" si="6"/>
        <v xml:space="preserve"> </v>
      </c>
      <c r="J152" s="11"/>
    </row>
    <row r="153" spans="1:10" ht="13.5" x14ac:dyDescent="0.25">
      <c r="A153" s="11"/>
      <c r="B153" s="11"/>
      <c r="C153" s="11"/>
      <c r="D153" s="11"/>
      <c r="E153" s="22"/>
      <c r="F153" s="817" t="str">
        <f t="shared" si="7"/>
        <v xml:space="preserve"> </v>
      </c>
      <c r="G153" s="142" t="str">
        <f t="shared" si="6"/>
        <v xml:space="preserve"> </v>
      </c>
      <c r="J153" s="11"/>
    </row>
    <row r="154" spans="1:10" ht="13.5" x14ac:dyDescent="0.25">
      <c r="A154" s="11"/>
      <c r="B154" s="11"/>
      <c r="C154" s="11"/>
      <c r="D154" s="11"/>
      <c r="E154" s="22"/>
      <c r="F154" s="817" t="str">
        <f t="shared" si="7"/>
        <v xml:space="preserve"> </v>
      </c>
      <c r="G154" s="142" t="str">
        <f t="shared" si="6"/>
        <v xml:space="preserve"> </v>
      </c>
      <c r="J154" s="11"/>
    </row>
    <row r="155" spans="1:10" ht="13.5" x14ac:dyDescent="0.25">
      <c r="A155" s="11"/>
      <c r="B155" s="11"/>
      <c r="C155" s="11"/>
      <c r="D155" s="11"/>
      <c r="E155" s="22"/>
      <c r="F155" s="817" t="str">
        <f t="shared" si="7"/>
        <v xml:space="preserve"> </v>
      </c>
      <c r="G155" s="142" t="str">
        <f t="shared" si="6"/>
        <v xml:space="preserve"> </v>
      </c>
      <c r="J155" s="11"/>
    </row>
    <row r="156" spans="1:10" ht="13.5" x14ac:dyDescent="0.25">
      <c r="A156" s="11"/>
      <c r="B156" s="11"/>
      <c r="C156" s="11"/>
      <c r="D156" s="11"/>
      <c r="E156" s="22"/>
      <c r="F156" s="817" t="str">
        <f t="shared" si="7"/>
        <v xml:space="preserve"> </v>
      </c>
      <c r="G156" s="142" t="str">
        <f t="shared" si="6"/>
        <v xml:space="preserve"> </v>
      </c>
      <c r="J156" s="11"/>
    </row>
    <row r="157" spans="1:10" ht="13.5" x14ac:dyDescent="0.25">
      <c r="A157" s="11"/>
      <c r="B157" s="11"/>
      <c r="C157" s="11"/>
      <c r="D157" s="11"/>
      <c r="E157" s="22"/>
      <c r="F157" s="817" t="str">
        <f t="shared" si="7"/>
        <v xml:space="preserve"> </v>
      </c>
      <c r="G157" s="142" t="str">
        <f t="shared" si="6"/>
        <v xml:space="preserve"> </v>
      </c>
      <c r="J157" s="11"/>
    </row>
    <row r="158" spans="1:10" ht="13.5" x14ac:dyDescent="0.25">
      <c r="A158" s="11"/>
      <c r="B158" s="11"/>
      <c r="C158" s="11"/>
      <c r="D158" s="11"/>
      <c r="E158" s="22"/>
      <c r="F158" s="817" t="str">
        <f t="shared" si="7"/>
        <v xml:space="preserve"> </v>
      </c>
      <c r="G158" s="142" t="str">
        <f t="shared" si="6"/>
        <v xml:space="preserve"> </v>
      </c>
      <c r="J158" s="11"/>
    </row>
    <row r="159" spans="1:10" ht="13.5" x14ac:dyDescent="0.25">
      <c r="A159" s="11"/>
      <c r="B159" s="11"/>
      <c r="C159" s="11"/>
      <c r="D159" s="11"/>
      <c r="E159" s="22"/>
      <c r="F159" s="817" t="str">
        <f t="shared" si="7"/>
        <v xml:space="preserve"> </v>
      </c>
      <c r="G159" s="142" t="str">
        <f t="shared" si="6"/>
        <v xml:space="preserve"> </v>
      </c>
      <c r="J159" s="11"/>
    </row>
    <row r="160" spans="1:10" ht="13.5" x14ac:dyDescent="0.25">
      <c r="A160" s="11"/>
      <c r="B160" s="11"/>
      <c r="C160" s="11"/>
      <c r="D160" s="11"/>
      <c r="E160" s="22"/>
      <c r="F160" s="817" t="str">
        <f t="shared" si="7"/>
        <v xml:space="preserve"> </v>
      </c>
      <c r="G160" s="142" t="str">
        <f t="shared" si="6"/>
        <v xml:space="preserve"> </v>
      </c>
      <c r="J160" s="11"/>
    </row>
    <row r="161" spans="1:10" ht="13.5" x14ac:dyDescent="0.25">
      <c r="A161" s="11"/>
      <c r="B161" s="11"/>
      <c r="C161" s="11"/>
      <c r="D161" s="11"/>
      <c r="E161" s="22"/>
      <c r="F161" s="817" t="str">
        <f t="shared" si="7"/>
        <v xml:space="preserve"> </v>
      </c>
      <c r="G161" s="142" t="str">
        <f t="shared" si="6"/>
        <v xml:space="preserve"> </v>
      </c>
      <c r="J161" s="11"/>
    </row>
    <row r="162" spans="1:10" ht="13.5" x14ac:dyDescent="0.25">
      <c r="A162" s="11"/>
      <c r="B162" s="11"/>
      <c r="C162" s="11"/>
      <c r="D162" s="11"/>
      <c r="E162" s="22"/>
      <c r="F162" s="817" t="str">
        <f t="shared" si="7"/>
        <v xml:space="preserve"> </v>
      </c>
      <c r="G162" s="142" t="str">
        <f t="shared" si="6"/>
        <v xml:space="preserve"> </v>
      </c>
      <c r="J162" s="11"/>
    </row>
    <row r="163" spans="1:10" ht="13.5" x14ac:dyDescent="0.25">
      <c r="A163" s="11"/>
      <c r="B163" s="11"/>
      <c r="C163" s="11"/>
      <c r="D163" s="11"/>
      <c r="E163" s="22"/>
      <c r="F163" s="817" t="str">
        <f t="shared" si="7"/>
        <v xml:space="preserve"> </v>
      </c>
      <c r="G163" s="142" t="str">
        <f t="shared" si="6"/>
        <v xml:space="preserve"> </v>
      </c>
      <c r="J163" s="11"/>
    </row>
    <row r="164" spans="1:10" ht="13.5" x14ac:dyDescent="0.25">
      <c r="A164" s="11"/>
      <c r="B164" s="11"/>
      <c r="C164" s="11"/>
      <c r="D164" s="11"/>
      <c r="E164" s="22"/>
      <c r="F164" s="817" t="str">
        <f t="shared" si="7"/>
        <v xml:space="preserve"> </v>
      </c>
      <c r="G164" s="142" t="str">
        <f t="shared" si="6"/>
        <v xml:space="preserve"> </v>
      </c>
      <c r="J164" s="11"/>
    </row>
    <row r="165" spans="1:10" ht="13.5" x14ac:dyDescent="0.25">
      <c r="A165" s="11"/>
      <c r="B165" s="11"/>
      <c r="C165" s="11"/>
      <c r="D165" s="11"/>
      <c r="E165" s="22"/>
      <c r="F165" s="817" t="str">
        <f t="shared" si="7"/>
        <v xml:space="preserve"> </v>
      </c>
      <c r="G165" s="142" t="str">
        <f t="shared" si="6"/>
        <v xml:space="preserve"> </v>
      </c>
      <c r="J165" s="11"/>
    </row>
    <row r="166" spans="1:10" ht="13.5" x14ac:dyDescent="0.25">
      <c r="A166" s="11"/>
      <c r="B166" s="11"/>
      <c r="C166" s="11"/>
      <c r="D166" s="11"/>
      <c r="E166" s="22"/>
      <c r="F166" s="817" t="str">
        <f t="shared" si="7"/>
        <v xml:space="preserve"> </v>
      </c>
      <c r="G166" s="142" t="str">
        <f t="shared" si="6"/>
        <v xml:space="preserve"> </v>
      </c>
      <c r="J166" s="11"/>
    </row>
    <row r="167" spans="1:10" ht="13.5" x14ac:dyDescent="0.25">
      <c r="A167" s="11"/>
      <c r="B167" s="11"/>
      <c r="C167" s="11"/>
      <c r="D167" s="11"/>
      <c r="E167" s="22"/>
      <c r="F167" s="817" t="str">
        <f t="shared" si="7"/>
        <v xml:space="preserve"> </v>
      </c>
      <c r="G167" s="142" t="str">
        <f t="shared" si="6"/>
        <v xml:space="preserve"> </v>
      </c>
      <c r="J167" s="11"/>
    </row>
    <row r="168" spans="1:10" ht="13.5" x14ac:dyDescent="0.25">
      <c r="A168" s="11"/>
      <c r="B168" s="11"/>
      <c r="C168" s="11"/>
      <c r="D168" s="11"/>
      <c r="E168" s="22"/>
      <c r="F168" s="817" t="str">
        <f t="shared" si="7"/>
        <v xml:space="preserve"> </v>
      </c>
      <c r="G168" s="142" t="str">
        <f t="shared" si="6"/>
        <v xml:space="preserve"> </v>
      </c>
      <c r="J168" s="11"/>
    </row>
    <row r="169" spans="1:10" ht="13.5" x14ac:dyDescent="0.25">
      <c r="A169" s="11"/>
      <c r="B169" s="11"/>
      <c r="C169" s="11"/>
      <c r="D169" s="11"/>
      <c r="E169" s="22"/>
      <c r="F169" s="817" t="str">
        <f t="shared" si="7"/>
        <v xml:space="preserve"> </v>
      </c>
      <c r="G169" s="142" t="str">
        <f t="shared" si="6"/>
        <v xml:space="preserve"> </v>
      </c>
      <c r="J169" s="11"/>
    </row>
    <row r="170" spans="1:10" ht="13.5" x14ac:dyDescent="0.25">
      <c r="A170" s="11"/>
      <c r="B170" s="11"/>
      <c r="C170" s="11"/>
      <c r="D170" s="11"/>
      <c r="E170" s="22"/>
      <c r="F170" s="817" t="str">
        <f t="shared" si="7"/>
        <v xml:space="preserve"> </v>
      </c>
      <c r="G170" s="142" t="str">
        <f t="shared" si="6"/>
        <v xml:space="preserve"> </v>
      </c>
      <c r="J170" s="11"/>
    </row>
    <row r="171" spans="1:10" ht="13.5" x14ac:dyDescent="0.25">
      <c r="A171" s="11"/>
      <c r="B171" s="11"/>
      <c r="C171" s="11"/>
      <c r="D171" s="11"/>
      <c r="E171" s="22"/>
      <c r="F171" s="817" t="str">
        <f t="shared" si="7"/>
        <v xml:space="preserve"> </v>
      </c>
      <c r="G171" s="142" t="str">
        <f t="shared" si="6"/>
        <v xml:space="preserve"> </v>
      </c>
      <c r="J171" s="11"/>
    </row>
    <row r="172" spans="1:10" ht="13.5" x14ac:dyDescent="0.25">
      <c r="A172" s="11"/>
      <c r="B172" s="11"/>
      <c r="C172" s="11"/>
      <c r="D172" s="11"/>
      <c r="E172" s="22"/>
      <c r="F172" s="817" t="str">
        <f t="shared" si="7"/>
        <v xml:space="preserve"> </v>
      </c>
      <c r="G172" s="142" t="str">
        <f t="shared" si="6"/>
        <v xml:space="preserve"> </v>
      </c>
      <c r="J172" s="11"/>
    </row>
    <row r="173" spans="1:10" ht="13.5" x14ac:dyDescent="0.25">
      <c r="A173" s="11"/>
      <c r="B173" s="11"/>
      <c r="C173" s="11"/>
      <c r="D173" s="11"/>
      <c r="E173" s="22"/>
      <c r="F173" s="817" t="str">
        <f t="shared" si="7"/>
        <v xml:space="preserve"> </v>
      </c>
      <c r="G173" s="142" t="str">
        <f t="shared" si="6"/>
        <v xml:space="preserve"> </v>
      </c>
      <c r="J173" s="11"/>
    </row>
    <row r="174" spans="1:10" ht="13.5" x14ac:dyDescent="0.25">
      <c r="A174" s="11"/>
      <c r="B174" s="11"/>
      <c r="C174" s="11"/>
      <c r="D174" s="11"/>
      <c r="E174" s="22"/>
      <c r="F174" s="817" t="str">
        <f t="shared" si="7"/>
        <v xml:space="preserve"> </v>
      </c>
      <c r="G174" s="142" t="str">
        <f t="shared" si="6"/>
        <v xml:space="preserve"> </v>
      </c>
      <c r="J174" s="11"/>
    </row>
    <row r="175" spans="1:10" ht="13.5" x14ac:dyDescent="0.25">
      <c r="A175" s="11"/>
      <c r="B175" s="11"/>
      <c r="C175" s="11"/>
      <c r="D175" s="11"/>
      <c r="E175" s="22"/>
      <c r="F175" s="817" t="str">
        <f t="shared" si="7"/>
        <v xml:space="preserve"> </v>
      </c>
      <c r="G175" s="142" t="str">
        <f t="shared" si="6"/>
        <v xml:space="preserve"> </v>
      </c>
      <c r="J175" s="11"/>
    </row>
    <row r="176" spans="1:10" ht="13.5" x14ac:dyDescent="0.25">
      <c r="A176" s="11"/>
      <c r="B176" s="11"/>
      <c r="C176" s="11"/>
      <c r="D176" s="11"/>
      <c r="E176" s="22"/>
      <c r="F176" s="817" t="str">
        <f t="shared" si="7"/>
        <v xml:space="preserve"> </v>
      </c>
      <c r="G176" s="142" t="str">
        <f t="shared" si="6"/>
        <v xml:space="preserve"> </v>
      </c>
      <c r="J176" s="11"/>
    </row>
    <row r="177" spans="1:10" ht="13.5" x14ac:dyDescent="0.25">
      <c r="A177" s="11"/>
      <c r="B177" s="11"/>
      <c r="C177" s="11"/>
      <c r="D177" s="11"/>
      <c r="E177" s="22"/>
      <c r="F177" s="817" t="str">
        <f t="shared" si="7"/>
        <v xml:space="preserve"> </v>
      </c>
      <c r="G177" s="142" t="str">
        <f t="shared" si="6"/>
        <v xml:space="preserve"> </v>
      </c>
      <c r="J177" s="11"/>
    </row>
    <row r="178" spans="1:10" ht="13.5" x14ac:dyDescent="0.25">
      <c r="A178" s="11"/>
      <c r="B178" s="11"/>
      <c r="C178" s="11"/>
      <c r="D178" s="11"/>
      <c r="E178" s="22"/>
      <c r="F178" s="817" t="str">
        <f t="shared" si="7"/>
        <v xml:space="preserve"> </v>
      </c>
      <c r="G178" s="142" t="str">
        <f t="shared" si="6"/>
        <v xml:space="preserve"> </v>
      </c>
      <c r="J178" s="11"/>
    </row>
    <row r="179" spans="1:10" ht="13.5" x14ac:dyDescent="0.25">
      <c r="A179" s="11"/>
      <c r="B179" s="11"/>
      <c r="C179" s="11"/>
      <c r="D179" s="11"/>
      <c r="E179" s="22"/>
      <c r="F179" s="817" t="str">
        <f t="shared" si="7"/>
        <v xml:space="preserve"> </v>
      </c>
      <c r="G179" s="142" t="str">
        <f t="shared" si="6"/>
        <v xml:space="preserve"> </v>
      </c>
      <c r="J179" s="11"/>
    </row>
    <row r="180" spans="1:10" ht="13.5" x14ac:dyDescent="0.25">
      <c r="A180" s="11"/>
      <c r="B180" s="11"/>
      <c r="C180" s="11"/>
      <c r="D180" s="11"/>
      <c r="E180" s="22"/>
      <c r="F180" s="817" t="str">
        <f t="shared" si="7"/>
        <v xml:space="preserve"> </v>
      </c>
      <c r="G180" s="142" t="str">
        <f t="shared" si="6"/>
        <v xml:space="preserve"> </v>
      </c>
      <c r="J180" s="11"/>
    </row>
    <row r="181" spans="1:10" ht="13.5" x14ac:dyDescent="0.25">
      <c r="A181" s="11"/>
      <c r="B181" s="11"/>
      <c r="C181" s="11"/>
      <c r="D181" s="11"/>
      <c r="E181" s="22"/>
      <c r="F181" s="817" t="str">
        <f t="shared" si="7"/>
        <v xml:space="preserve"> </v>
      </c>
      <c r="G181" s="142" t="str">
        <f t="shared" si="6"/>
        <v xml:space="preserve"> </v>
      </c>
      <c r="J181" s="11"/>
    </row>
    <row r="182" spans="1:10" ht="13.5" x14ac:dyDescent="0.25">
      <c r="A182" s="11"/>
      <c r="B182" s="11"/>
      <c r="C182" s="11"/>
      <c r="D182" s="11"/>
      <c r="E182" s="22"/>
      <c r="F182" s="817" t="str">
        <f t="shared" si="7"/>
        <v xml:space="preserve"> </v>
      </c>
      <c r="G182" s="142" t="str">
        <f t="shared" si="6"/>
        <v xml:space="preserve"> </v>
      </c>
      <c r="J182" s="11"/>
    </row>
    <row r="183" spans="1:10" ht="13.5" x14ac:dyDescent="0.25">
      <c r="A183" s="11"/>
      <c r="B183" s="11"/>
      <c r="C183" s="11"/>
      <c r="D183" s="11"/>
      <c r="E183" s="22"/>
      <c r="F183" s="817" t="str">
        <f t="shared" si="7"/>
        <v xml:space="preserve"> </v>
      </c>
      <c r="G183" s="142" t="str">
        <f t="shared" si="6"/>
        <v xml:space="preserve"> </v>
      </c>
      <c r="J183" s="11"/>
    </row>
    <row r="184" spans="1:10" ht="13.5" x14ac:dyDescent="0.25">
      <c r="A184" s="11"/>
      <c r="B184" s="11"/>
      <c r="C184" s="11"/>
      <c r="D184" s="11"/>
      <c r="E184" s="22"/>
      <c r="F184" s="817" t="str">
        <f t="shared" si="7"/>
        <v xml:space="preserve"> </v>
      </c>
      <c r="G184" s="142" t="str">
        <f t="shared" si="6"/>
        <v xml:space="preserve"> </v>
      </c>
      <c r="J184" s="11"/>
    </row>
    <row r="185" spans="1:10" ht="13.5" x14ac:dyDescent="0.25">
      <c r="A185" s="11"/>
      <c r="B185" s="11"/>
      <c r="C185" s="11"/>
      <c r="D185" s="11"/>
      <c r="E185" s="22"/>
      <c r="F185" s="817" t="str">
        <f t="shared" si="7"/>
        <v xml:space="preserve"> </v>
      </c>
      <c r="G185" s="142" t="str">
        <f t="shared" si="6"/>
        <v xml:space="preserve"> </v>
      </c>
      <c r="J185" s="11"/>
    </row>
    <row r="186" spans="1:10" ht="13.5" x14ac:dyDescent="0.25">
      <c r="A186" s="11"/>
      <c r="B186" s="11"/>
      <c r="C186" s="11"/>
      <c r="D186" s="11"/>
      <c r="E186" s="22"/>
      <c r="F186" s="817" t="str">
        <f t="shared" si="7"/>
        <v xml:space="preserve"> </v>
      </c>
      <c r="G186" s="142" t="str">
        <f t="shared" si="6"/>
        <v xml:space="preserve"> </v>
      </c>
      <c r="J186" s="11"/>
    </row>
    <row r="187" spans="1:10" ht="13.5" x14ac:dyDescent="0.25">
      <c r="A187" s="11"/>
      <c r="B187" s="11"/>
      <c r="C187" s="11"/>
      <c r="D187" s="11"/>
      <c r="E187" s="22"/>
      <c r="F187" s="817" t="str">
        <f t="shared" si="7"/>
        <v xml:space="preserve"> </v>
      </c>
      <c r="G187" s="142" t="str">
        <f t="shared" si="6"/>
        <v xml:space="preserve"> </v>
      </c>
      <c r="J187" s="11"/>
    </row>
    <row r="188" spans="1:10" ht="13.5" x14ac:dyDescent="0.25">
      <c r="A188" s="11"/>
      <c r="B188" s="11"/>
      <c r="C188" s="11"/>
      <c r="D188" s="11"/>
      <c r="E188" s="22"/>
      <c r="F188" s="817" t="str">
        <f t="shared" si="7"/>
        <v xml:space="preserve"> </v>
      </c>
      <c r="G188" s="142" t="str">
        <f t="shared" si="6"/>
        <v xml:space="preserve"> </v>
      </c>
      <c r="J188" s="11"/>
    </row>
    <row r="189" spans="1:10" ht="13.5" x14ac:dyDescent="0.25">
      <c r="A189" s="11"/>
      <c r="B189" s="11"/>
      <c r="C189" s="11"/>
      <c r="D189" s="11"/>
      <c r="E189" s="22"/>
      <c r="F189" s="817" t="str">
        <f t="shared" si="7"/>
        <v xml:space="preserve"> </v>
      </c>
      <c r="G189" s="142" t="str">
        <f t="shared" si="6"/>
        <v xml:space="preserve"> </v>
      </c>
      <c r="J189" s="11"/>
    </row>
    <row r="190" spans="1:10" ht="13.5" x14ac:dyDescent="0.25">
      <c r="A190" s="11"/>
      <c r="B190" s="11"/>
      <c r="C190" s="11"/>
      <c r="D190" s="11"/>
      <c r="E190" s="22"/>
      <c r="F190" s="817" t="str">
        <f t="shared" si="7"/>
        <v xml:space="preserve"> </v>
      </c>
      <c r="G190" s="142" t="str">
        <f t="shared" si="6"/>
        <v xml:space="preserve"> </v>
      </c>
      <c r="J190" s="11"/>
    </row>
    <row r="191" spans="1:10" ht="13.5" x14ac:dyDescent="0.25">
      <c r="A191" s="11"/>
      <c r="B191" s="11"/>
      <c r="C191" s="11"/>
      <c r="D191" s="11"/>
      <c r="E191" s="22"/>
      <c r="F191" s="817" t="str">
        <f t="shared" si="7"/>
        <v xml:space="preserve"> </v>
      </c>
      <c r="G191" s="142" t="str">
        <f t="shared" si="6"/>
        <v xml:space="preserve"> </v>
      </c>
      <c r="J191" s="11"/>
    </row>
    <row r="192" spans="1:10" ht="13.5" x14ac:dyDescent="0.25">
      <c r="A192" s="11"/>
      <c r="B192" s="11"/>
      <c r="C192" s="11"/>
      <c r="D192" s="11"/>
      <c r="E192" s="22"/>
      <c r="F192" s="817" t="str">
        <f t="shared" si="7"/>
        <v xml:space="preserve"> </v>
      </c>
      <c r="G192" s="142" t="str">
        <f t="shared" si="6"/>
        <v xml:space="preserve"> </v>
      </c>
      <c r="J192" s="11"/>
    </row>
    <row r="193" spans="1:10" ht="13.5" x14ac:dyDescent="0.25">
      <c r="A193" s="11"/>
      <c r="B193" s="11"/>
      <c r="C193" s="11"/>
      <c r="D193" s="11"/>
      <c r="E193" s="22"/>
      <c r="F193" s="817" t="str">
        <f t="shared" si="7"/>
        <v xml:space="preserve"> </v>
      </c>
      <c r="G193" s="142" t="str">
        <f t="shared" si="6"/>
        <v xml:space="preserve"> </v>
      </c>
      <c r="J193" s="11"/>
    </row>
    <row r="194" spans="1:10" ht="13.5" x14ac:dyDescent="0.25">
      <c r="A194" s="11"/>
      <c r="B194" s="11"/>
      <c r="C194" s="11"/>
      <c r="D194" s="11"/>
      <c r="E194" s="22"/>
      <c r="F194" s="817" t="str">
        <f t="shared" si="7"/>
        <v xml:space="preserve"> </v>
      </c>
      <c r="G194" s="142" t="str">
        <f t="shared" si="6"/>
        <v xml:space="preserve"> </v>
      </c>
      <c r="J194" s="11"/>
    </row>
    <row r="195" spans="1:10" ht="13.5" x14ac:dyDescent="0.25">
      <c r="A195" s="11"/>
      <c r="B195" s="11"/>
      <c r="C195" s="11"/>
      <c r="D195" s="11"/>
      <c r="E195" s="22"/>
      <c r="F195" s="817" t="str">
        <f t="shared" si="7"/>
        <v xml:space="preserve"> </v>
      </c>
      <c r="G195" s="142" t="str">
        <f t="shared" si="6"/>
        <v xml:space="preserve"> </v>
      </c>
      <c r="J195" s="11"/>
    </row>
    <row r="196" spans="1:10" ht="13.5" x14ac:dyDescent="0.25">
      <c r="A196" s="11"/>
      <c r="B196" s="11"/>
      <c r="C196" s="11"/>
      <c r="D196" s="11"/>
      <c r="E196" s="22"/>
      <c r="F196" s="817" t="str">
        <f t="shared" si="7"/>
        <v xml:space="preserve"> </v>
      </c>
      <c r="G196" s="142" t="str">
        <f t="shared" si="6"/>
        <v xml:space="preserve"> </v>
      </c>
      <c r="J196" s="11"/>
    </row>
    <row r="197" spans="1:10" ht="13.5" x14ac:dyDescent="0.25">
      <c r="A197" s="11"/>
      <c r="B197" s="11"/>
      <c r="C197" s="11"/>
      <c r="D197" s="11"/>
      <c r="E197" s="22"/>
      <c r="F197" s="817" t="str">
        <f t="shared" si="7"/>
        <v xml:space="preserve"> </v>
      </c>
      <c r="G197" s="142" t="str">
        <f t="shared" si="6"/>
        <v xml:space="preserve"> </v>
      </c>
      <c r="J197" s="11"/>
    </row>
    <row r="198" spans="1:10" ht="13.5" x14ac:dyDescent="0.25">
      <c r="A198" s="11"/>
      <c r="B198" s="11"/>
      <c r="C198" s="11"/>
      <c r="D198" s="11"/>
      <c r="E198" s="22"/>
      <c r="F198" s="817" t="str">
        <f t="shared" si="7"/>
        <v xml:space="preserve"> </v>
      </c>
      <c r="G198" s="142" t="str">
        <f t="shared" si="6"/>
        <v xml:space="preserve"> </v>
      </c>
      <c r="J198" s="11"/>
    </row>
    <row r="199" spans="1:10" ht="13.5" x14ac:dyDescent="0.25">
      <c r="A199" s="11"/>
      <c r="B199" s="11"/>
      <c r="C199" s="11"/>
      <c r="D199" s="11"/>
      <c r="E199" s="22"/>
      <c r="F199" s="817" t="str">
        <f t="shared" si="7"/>
        <v xml:space="preserve"> </v>
      </c>
      <c r="G199" s="142" t="str">
        <f t="shared" si="6"/>
        <v xml:space="preserve"> </v>
      </c>
      <c r="J199" s="11"/>
    </row>
    <row r="200" spans="1:10" ht="13.5" x14ac:dyDescent="0.25">
      <c r="A200" s="11"/>
      <c r="B200" s="11"/>
      <c r="C200" s="11"/>
      <c r="D200" s="11"/>
      <c r="E200" s="22"/>
      <c r="F200" s="817" t="str">
        <f t="shared" si="7"/>
        <v xml:space="preserve"> </v>
      </c>
      <c r="G200" s="142" t="str">
        <f t="shared" si="6"/>
        <v xml:space="preserve"> </v>
      </c>
      <c r="J200" s="11"/>
    </row>
    <row r="201" spans="1:10" ht="13.5" x14ac:dyDescent="0.25">
      <c r="A201" s="11"/>
      <c r="B201" s="11"/>
      <c r="C201" s="11"/>
      <c r="D201" s="11"/>
      <c r="E201" s="22"/>
      <c r="F201" s="817" t="str">
        <f t="shared" si="7"/>
        <v xml:space="preserve"> </v>
      </c>
      <c r="G201" s="142" t="str">
        <f t="shared" ref="G201:G264" si="8">IFERROR(E201/D201%," ")</f>
        <v xml:space="preserve"> </v>
      </c>
      <c r="J201" s="11"/>
    </row>
    <row r="202" spans="1:10" ht="13.5" x14ac:dyDescent="0.25">
      <c r="A202" s="11"/>
      <c r="B202" s="11"/>
      <c r="C202" s="11"/>
      <c r="D202" s="11"/>
      <c r="E202" s="22"/>
      <c r="F202" s="817" t="str">
        <f t="shared" ref="F202:F265" si="9">IF(E202-D202=0," ",E202-D202)</f>
        <v xml:space="preserve"> </v>
      </c>
      <c r="G202" s="142" t="str">
        <f t="shared" si="8"/>
        <v xml:space="preserve"> </v>
      </c>
      <c r="J202" s="11"/>
    </row>
    <row r="203" spans="1:10" ht="13.5" x14ac:dyDescent="0.25">
      <c r="A203" s="11"/>
      <c r="B203" s="11"/>
      <c r="C203" s="11"/>
      <c r="D203" s="11"/>
      <c r="E203" s="22"/>
      <c r="F203" s="817" t="str">
        <f t="shared" si="9"/>
        <v xml:space="preserve"> </v>
      </c>
      <c r="G203" s="142" t="str">
        <f t="shared" si="8"/>
        <v xml:space="preserve"> </v>
      </c>
      <c r="J203" s="11"/>
    </row>
    <row r="204" spans="1:10" ht="13.5" x14ac:dyDescent="0.25">
      <c r="A204" s="11"/>
      <c r="B204" s="11"/>
      <c r="C204" s="11"/>
      <c r="D204" s="11"/>
      <c r="E204" s="22"/>
      <c r="F204" s="817" t="str">
        <f t="shared" si="9"/>
        <v xml:space="preserve"> </v>
      </c>
      <c r="G204" s="142" t="str">
        <f t="shared" si="8"/>
        <v xml:space="preserve"> </v>
      </c>
      <c r="J204" s="11"/>
    </row>
    <row r="205" spans="1:10" ht="13.5" x14ac:dyDescent="0.25">
      <c r="A205" s="11"/>
      <c r="B205" s="11"/>
      <c r="C205" s="11"/>
      <c r="D205" s="11"/>
      <c r="E205" s="22"/>
      <c r="F205" s="817" t="str">
        <f t="shared" si="9"/>
        <v xml:space="preserve"> </v>
      </c>
      <c r="G205" s="142" t="str">
        <f t="shared" si="8"/>
        <v xml:space="preserve"> </v>
      </c>
      <c r="J205" s="11"/>
    </row>
    <row r="206" spans="1:10" ht="13.5" x14ac:dyDescent="0.25">
      <c r="A206" s="11"/>
      <c r="B206" s="11"/>
      <c r="C206" s="11"/>
      <c r="D206" s="11"/>
      <c r="E206" s="22"/>
      <c r="F206" s="817" t="str">
        <f t="shared" si="9"/>
        <v xml:space="preserve"> </v>
      </c>
      <c r="G206" s="142" t="str">
        <f t="shared" si="8"/>
        <v xml:space="preserve"> </v>
      </c>
      <c r="J206" s="11"/>
    </row>
    <row r="207" spans="1:10" ht="13.5" x14ac:dyDescent="0.25">
      <c r="A207" s="11"/>
      <c r="B207" s="11"/>
      <c r="C207" s="11"/>
      <c r="D207" s="11"/>
      <c r="E207" s="22"/>
      <c r="F207" s="817" t="str">
        <f t="shared" si="9"/>
        <v xml:space="preserve"> </v>
      </c>
      <c r="G207" s="142" t="str">
        <f t="shared" si="8"/>
        <v xml:space="preserve"> </v>
      </c>
      <c r="J207" s="11"/>
    </row>
    <row r="208" spans="1:10" ht="13.5" x14ac:dyDescent="0.25">
      <c r="A208" s="11"/>
      <c r="B208" s="11"/>
      <c r="C208" s="11"/>
      <c r="D208" s="11"/>
      <c r="E208" s="22"/>
      <c r="F208" s="817" t="str">
        <f t="shared" si="9"/>
        <v xml:space="preserve"> </v>
      </c>
      <c r="G208" s="142" t="str">
        <f t="shared" si="8"/>
        <v xml:space="preserve"> </v>
      </c>
      <c r="J208" s="11"/>
    </row>
    <row r="209" spans="1:10" ht="13.5" x14ac:dyDescent="0.25">
      <c r="A209" s="11"/>
      <c r="B209" s="11"/>
      <c r="C209" s="11"/>
      <c r="D209" s="11"/>
      <c r="E209" s="22"/>
      <c r="F209" s="817" t="str">
        <f t="shared" si="9"/>
        <v xml:space="preserve"> </v>
      </c>
      <c r="G209" s="142" t="str">
        <f t="shared" si="8"/>
        <v xml:space="preserve"> </v>
      </c>
      <c r="J209" s="11"/>
    </row>
    <row r="210" spans="1:10" ht="13.5" x14ac:dyDescent="0.25">
      <c r="A210" s="11"/>
      <c r="B210" s="11"/>
      <c r="C210" s="11"/>
      <c r="D210" s="11"/>
      <c r="E210" s="22"/>
      <c r="F210" s="817" t="str">
        <f t="shared" si="9"/>
        <v xml:space="preserve"> </v>
      </c>
      <c r="G210" s="142" t="str">
        <f t="shared" si="8"/>
        <v xml:space="preserve"> </v>
      </c>
      <c r="J210" s="11"/>
    </row>
    <row r="211" spans="1:10" ht="13.5" x14ac:dyDescent="0.25">
      <c r="A211" s="11"/>
      <c r="B211" s="11"/>
      <c r="C211" s="11"/>
      <c r="D211" s="11"/>
      <c r="E211" s="22"/>
      <c r="F211" s="817" t="str">
        <f t="shared" si="9"/>
        <v xml:space="preserve"> </v>
      </c>
      <c r="G211" s="142" t="str">
        <f t="shared" si="8"/>
        <v xml:space="preserve"> </v>
      </c>
      <c r="J211" s="11"/>
    </row>
    <row r="212" spans="1:10" ht="13.5" x14ac:dyDescent="0.25">
      <c r="A212" s="11"/>
      <c r="B212" s="11"/>
      <c r="C212" s="11"/>
      <c r="D212" s="11"/>
      <c r="E212" s="22"/>
      <c r="F212" s="817" t="str">
        <f t="shared" si="9"/>
        <v xml:space="preserve"> </v>
      </c>
      <c r="G212" s="142" t="str">
        <f t="shared" si="8"/>
        <v xml:space="preserve"> </v>
      </c>
      <c r="J212" s="11"/>
    </row>
    <row r="213" spans="1:10" ht="13.5" x14ac:dyDescent="0.25">
      <c r="A213" s="11"/>
      <c r="B213" s="11"/>
      <c r="C213" s="11"/>
      <c r="D213" s="11"/>
      <c r="E213" s="22"/>
      <c r="F213" s="817" t="str">
        <f t="shared" si="9"/>
        <v xml:space="preserve"> </v>
      </c>
      <c r="G213" s="142" t="str">
        <f t="shared" si="8"/>
        <v xml:space="preserve"> </v>
      </c>
      <c r="J213" s="11"/>
    </row>
    <row r="214" spans="1:10" ht="13.5" x14ac:dyDescent="0.25">
      <c r="A214" s="11"/>
      <c r="B214" s="11"/>
      <c r="C214" s="11"/>
      <c r="D214" s="11"/>
      <c r="E214" s="22"/>
      <c r="F214" s="817" t="str">
        <f t="shared" si="9"/>
        <v xml:space="preserve"> </v>
      </c>
      <c r="G214" s="142" t="str">
        <f t="shared" si="8"/>
        <v xml:space="preserve"> </v>
      </c>
      <c r="J214" s="11"/>
    </row>
    <row r="215" spans="1:10" ht="13.5" x14ac:dyDescent="0.25">
      <c r="A215" s="11"/>
      <c r="B215" s="11"/>
      <c r="C215" s="11"/>
      <c r="D215" s="11"/>
      <c r="E215" s="22"/>
      <c r="F215" s="817" t="str">
        <f t="shared" si="9"/>
        <v xml:space="preserve"> </v>
      </c>
      <c r="G215" s="142" t="str">
        <f t="shared" si="8"/>
        <v xml:space="preserve"> </v>
      </c>
      <c r="J215" s="11"/>
    </row>
    <row r="216" spans="1:10" ht="13.5" x14ac:dyDescent="0.25">
      <c r="A216" s="11"/>
      <c r="B216" s="11"/>
      <c r="C216" s="11"/>
      <c r="D216" s="11"/>
      <c r="E216" s="22"/>
      <c r="F216" s="817" t="str">
        <f t="shared" si="9"/>
        <v xml:space="preserve"> </v>
      </c>
      <c r="G216" s="142" t="str">
        <f t="shared" si="8"/>
        <v xml:space="preserve"> </v>
      </c>
      <c r="J216" s="11"/>
    </row>
    <row r="217" spans="1:10" ht="13.5" x14ac:dyDescent="0.25">
      <c r="A217" s="11"/>
      <c r="B217" s="11"/>
      <c r="C217" s="11"/>
      <c r="D217" s="11"/>
      <c r="E217" s="22"/>
      <c r="F217" s="817" t="str">
        <f t="shared" si="9"/>
        <v xml:space="preserve"> </v>
      </c>
      <c r="G217" s="142" t="str">
        <f t="shared" si="8"/>
        <v xml:space="preserve"> </v>
      </c>
      <c r="J217" s="11"/>
    </row>
    <row r="218" spans="1:10" ht="13.5" x14ac:dyDescent="0.25">
      <c r="A218" s="11"/>
      <c r="B218" s="11"/>
      <c r="C218" s="11"/>
      <c r="D218" s="11"/>
      <c r="E218" s="22"/>
      <c r="F218" s="817" t="str">
        <f t="shared" si="9"/>
        <v xml:space="preserve"> </v>
      </c>
      <c r="G218" s="142" t="str">
        <f t="shared" si="8"/>
        <v xml:space="preserve"> </v>
      </c>
      <c r="J218" s="11"/>
    </row>
    <row r="219" spans="1:10" ht="13.5" x14ac:dyDescent="0.25">
      <c r="A219" s="11"/>
      <c r="B219" s="11"/>
      <c r="C219" s="11"/>
      <c r="D219" s="11"/>
      <c r="E219" s="22"/>
      <c r="F219" s="817" t="str">
        <f t="shared" si="9"/>
        <v xml:space="preserve"> </v>
      </c>
      <c r="G219" s="142" t="str">
        <f t="shared" si="8"/>
        <v xml:space="preserve"> </v>
      </c>
      <c r="J219" s="11"/>
    </row>
    <row r="220" spans="1:10" ht="13.5" x14ac:dyDescent="0.25">
      <c r="A220" s="11"/>
      <c r="B220" s="11"/>
      <c r="C220" s="11"/>
      <c r="D220" s="11"/>
      <c r="E220" s="22"/>
      <c r="F220" s="817" t="str">
        <f t="shared" si="9"/>
        <v xml:space="preserve"> </v>
      </c>
      <c r="G220" s="142" t="str">
        <f t="shared" si="8"/>
        <v xml:space="preserve"> </v>
      </c>
      <c r="J220" s="11"/>
    </row>
    <row r="221" spans="1:10" ht="13.5" x14ac:dyDescent="0.25">
      <c r="A221" s="11"/>
      <c r="B221" s="11"/>
      <c r="C221" s="11"/>
      <c r="D221" s="11"/>
      <c r="E221" s="22"/>
      <c r="F221" s="817" t="str">
        <f t="shared" si="9"/>
        <v xml:space="preserve"> </v>
      </c>
      <c r="G221" s="142" t="str">
        <f t="shared" si="8"/>
        <v xml:space="preserve"> </v>
      </c>
      <c r="J221" s="11"/>
    </row>
    <row r="222" spans="1:10" ht="13.5" x14ac:dyDescent="0.25">
      <c r="A222" s="11"/>
      <c r="B222" s="11"/>
      <c r="C222" s="11"/>
      <c r="D222" s="11"/>
      <c r="E222" s="22"/>
      <c r="F222" s="817" t="str">
        <f t="shared" si="9"/>
        <v xml:space="preserve"> </v>
      </c>
      <c r="G222" s="142" t="str">
        <f t="shared" si="8"/>
        <v xml:space="preserve"> </v>
      </c>
      <c r="J222" s="11"/>
    </row>
    <row r="223" spans="1:10" ht="13.5" x14ac:dyDescent="0.25">
      <c r="A223" s="11"/>
      <c r="B223" s="11"/>
      <c r="C223" s="11"/>
      <c r="D223" s="11"/>
      <c r="E223" s="22"/>
      <c r="F223" s="817" t="str">
        <f t="shared" si="9"/>
        <v xml:space="preserve"> </v>
      </c>
      <c r="G223" s="142" t="str">
        <f t="shared" si="8"/>
        <v xml:space="preserve"> </v>
      </c>
      <c r="J223" s="11"/>
    </row>
    <row r="224" spans="1:10" ht="13.5" x14ac:dyDescent="0.25">
      <c r="A224" s="11"/>
      <c r="B224" s="11"/>
      <c r="C224" s="11"/>
      <c r="D224" s="11"/>
      <c r="E224" s="22"/>
      <c r="F224" s="817" t="str">
        <f t="shared" si="9"/>
        <v xml:space="preserve"> </v>
      </c>
      <c r="G224" s="142" t="str">
        <f t="shared" si="8"/>
        <v xml:space="preserve"> </v>
      </c>
      <c r="J224" s="11"/>
    </row>
    <row r="225" spans="1:10" ht="13.5" x14ac:dyDescent="0.25">
      <c r="A225" s="11"/>
      <c r="B225" s="11"/>
      <c r="C225" s="11"/>
      <c r="D225" s="11"/>
      <c r="E225" s="22"/>
      <c r="F225" s="817" t="str">
        <f t="shared" si="9"/>
        <v xml:space="preserve"> </v>
      </c>
      <c r="G225" s="142" t="str">
        <f t="shared" si="8"/>
        <v xml:space="preserve"> </v>
      </c>
      <c r="J225" s="11"/>
    </row>
    <row r="226" spans="1:10" ht="13.5" x14ac:dyDescent="0.25">
      <c r="A226" s="11"/>
      <c r="B226" s="11"/>
      <c r="C226" s="11"/>
      <c r="D226" s="11"/>
      <c r="E226" s="22"/>
      <c r="F226" s="817" t="str">
        <f t="shared" si="9"/>
        <v xml:space="preserve"> </v>
      </c>
      <c r="G226" s="142" t="str">
        <f t="shared" si="8"/>
        <v xml:space="preserve"> </v>
      </c>
      <c r="J226" s="11"/>
    </row>
    <row r="227" spans="1:10" ht="13.5" x14ac:dyDescent="0.25">
      <c r="A227" s="11"/>
      <c r="B227" s="11"/>
      <c r="C227" s="11"/>
      <c r="D227" s="11"/>
      <c r="E227" s="22"/>
      <c r="F227" s="817" t="str">
        <f t="shared" si="9"/>
        <v xml:space="preserve"> </v>
      </c>
      <c r="G227" s="142" t="str">
        <f t="shared" si="8"/>
        <v xml:space="preserve"> </v>
      </c>
      <c r="J227" s="11"/>
    </row>
    <row r="228" spans="1:10" ht="13.5" x14ac:dyDescent="0.25">
      <c r="A228" s="11"/>
      <c r="B228" s="11"/>
      <c r="C228" s="11"/>
      <c r="D228" s="11"/>
      <c r="E228" s="22"/>
      <c r="F228" s="817" t="str">
        <f t="shared" si="9"/>
        <v xml:space="preserve"> </v>
      </c>
      <c r="G228" s="142" t="str">
        <f t="shared" si="8"/>
        <v xml:space="preserve"> </v>
      </c>
      <c r="J228" s="11"/>
    </row>
    <row r="229" spans="1:10" ht="13.5" x14ac:dyDescent="0.25">
      <c r="A229" s="11"/>
      <c r="B229" s="11"/>
      <c r="C229" s="11"/>
      <c r="D229" s="11"/>
      <c r="E229" s="22"/>
      <c r="F229" s="817" t="str">
        <f t="shared" si="9"/>
        <v xml:space="preserve"> </v>
      </c>
      <c r="G229" s="142" t="str">
        <f t="shared" si="8"/>
        <v xml:space="preserve"> </v>
      </c>
      <c r="J229" s="11"/>
    </row>
    <row r="230" spans="1:10" ht="13.5" x14ac:dyDescent="0.25">
      <c r="A230" s="11"/>
      <c r="B230" s="11"/>
      <c r="C230" s="11"/>
      <c r="D230" s="11"/>
      <c r="E230" s="22"/>
      <c r="F230" s="817" t="str">
        <f t="shared" si="9"/>
        <v xml:space="preserve"> </v>
      </c>
      <c r="G230" s="142" t="str">
        <f t="shared" si="8"/>
        <v xml:space="preserve"> </v>
      </c>
      <c r="J230" s="11"/>
    </row>
    <row r="231" spans="1:10" ht="13.5" x14ac:dyDescent="0.25">
      <c r="A231" s="11"/>
      <c r="B231" s="11"/>
      <c r="C231" s="11"/>
      <c r="D231" s="11"/>
      <c r="E231" s="22"/>
      <c r="F231" s="817" t="str">
        <f t="shared" si="9"/>
        <v xml:space="preserve"> </v>
      </c>
      <c r="G231" s="142" t="str">
        <f t="shared" si="8"/>
        <v xml:space="preserve"> </v>
      </c>
      <c r="J231" s="11"/>
    </row>
    <row r="232" spans="1:10" ht="13.5" x14ac:dyDescent="0.25">
      <c r="A232" s="11"/>
      <c r="B232" s="11"/>
      <c r="C232" s="11"/>
      <c r="D232" s="11"/>
      <c r="E232" s="22"/>
      <c r="F232" s="817" t="str">
        <f t="shared" si="9"/>
        <v xml:space="preserve"> </v>
      </c>
      <c r="G232" s="142" t="str">
        <f t="shared" si="8"/>
        <v xml:space="preserve"> </v>
      </c>
      <c r="J232" s="11"/>
    </row>
    <row r="233" spans="1:10" ht="13.5" x14ac:dyDescent="0.25">
      <c r="A233" s="11"/>
      <c r="B233" s="11"/>
      <c r="C233" s="11"/>
      <c r="D233" s="11"/>
      <c r="E233" s="22"/>
      <c r="F233" s="817" t="str">
        <f t="shared" si="9"/>
        <v xml:space="preserve"> </v>
      </c>
      <c r="G233" s="142" t="str">
        <f t="shared" si="8"/>
        <v xml:space="preserve"> </v>
      </c>
      <c r="J233" s="11"/>
    </row>
    <row r="234" spans="1:10" ht="13.5" x14ac:dyDescent="0.25">
      <c r="A234" s="11"/>
      <c r="B234" s="11"/>
      <c r="C234" s="11"/>
      <c r="D234" s="11"/>
      <c r="E234" s="22"/>
      <c r="F234" s="817" t="str">
        <f t="shared" si="9"/>
        <v xml:space="preserve"> </v>
      </c>
      <c r="G234" s="142" t="str">
        <f t="shared" si="8"/>
        <v xml:space="preserve"> </v>
      </c>
      <c r="J234" s="11"/>
    </row>
    <row r="235" spans="1:10" ht="13.5" x14ac:dyDescent="0.25">
      <c r="A235" s="11"/>
      <c r="B235" s="11"/>
      <c r="C235" s="11"/>
      <c r="D235" s="11"/>
      <c r="E235" s="22"/>
      <c r="F235" s="817" t="str">
        <f t="shared" si="9"/>
        <v xml:space="preserve"> </v>
      </c>
      <c r="G235" s="142" t="str">
        <f t="shared" si="8"/>
        <v xml:space="preserve"> </v>
      </c>
      <c r="J235" s="11"/>
    </row>
    <row r="236" spans="1:10" ht="13.5" x14ac:dyDescent="0.25">
      <c r="A236" s="11"/>
      <c r="B236" s="11"/>
      <c r="C236" s="11"/>
      <c r="D236" s="11"/>
      <c r="E236" s="22"/>
      <c r="F236" s="817" t="str">
        <f t="shared" si="9"/>
        <v xml:space="preserve"> </v>
      </c>
      <c r="G236" s="142" t="str">
        <f t="shared" si="8"/>
        <v xml:space="preserve"> </v>
      </c>
      <c r="J236" s="11"/>
    </row>
    <row r="237" spans="1:10" ht="13.5" x14ac:dyDescent="0.25">
      <c r="A237" s="11"/>
      <c r="B237" s="11"/>
      <c r="C237" s="11"/>
      <c r="D237" s="11"/>
      <c r="E237" s="22"/>
      <c r="F237" s="817" t="str">
        <f t="shared" si="9"/>
        <v xml:space="preserve"> </v>
      </c>
      <c r="G237" s="142" t="str">
        <f t="shared" si="8"/>
        <v xml:space="preserve"> </v>
      </c>
      <c r="J237" s="11"/>
    </row>
    <row r="238" spans="1:10" ht="13.5" x14ac:dyDescent="0.25">
      <c r="A238" s="11"/>
      <c r="B238" s="11"/>
      <c r="C238" s="11"/>
      <c r="D238" s="11"/>
      <c r="E238" s="22"/>
      <c r="F238" s="817" t="str">
        <f t="shared" si="9"/>
        <v xml:space="preserve"> </v>
      </c>
      <c r="G238" s="142" t="str">
        <f t="shared" si="8"/>
        <v xml:space="preserve"> </v>
      </c>
      <c r="J238" s="11"/>
    </row>
    <row r="239" spans="1:10" ht="13.5" x14ac:dyDescent="0.25">
      <c r="A239" s="11"/>
      <c r="B239" s="11"/>
      <c r="C239" s="11"/>
      <c r="D239" s="11"/>
      <c r="E239" s="22"/>
      <c r="F239" s="817" t="str">
        <f t="shared" si="9"/>
        <v xml:space="preserve"> </v>
      </c>
      <c r="G239" s="142" t="str">
        <f t="shared" si="8"/>
        <v xml:space="preserve"> </v>
      </c>
      <c r="J239" s="11"/>
    </row>
    <row r="240" spans="1:10" ht="13.5" x14ac:dyDescent="0.25">
      <c r="A240" s="11"/>
      <c r="B240" s="11"/>
      <c r="C240" s="11"/>
      <c r="D240" s="11"/>
      <c r="E240" s="22"/>
      <c r="F240" s="817" t="str">
        <f t="shared" si="9"/>
        <v xml:space="preserve"> </v>
      </c>
      <c r="G240" s="142" t="str">
        <f t="shared" si="8"/>
        <v xml:space="preserve"> </v>
      </c>
      <c r="J240" s="11"/>
    </row>
    <row r="241" spans="1:10" ht="13.5" x14ac:dyDescent="0.25">
      <c r="A241" s="11"/>
      <c r="B241" s="11"/>
      <c r="C241" s="11"/>
      <c r="D241" s="11"/>
      <c r="E241" s="22"/>
      <c r="F241" s="817" t="str">
        <f t="shared" si="9"/>
        <v xml:space="preserve"> </v>
      </c>
      <c r="G241" s="142" t="str">
        <f t="shared" si="8"/>
        <v xml:space="preserve"> </v>
      </c>
      <c r="J241" s="11"/>
    </row>
    <row r="242" spans="1:10" ht="13.5" x14ac:dyDescent="0.25">
      <c r="A242" s="11"/>
      <c r="B242" s="11"/>
      <c r="C242" s="11"/>
      <c r="D242" s="11"/>
      <c r="E242" s="22"/>
      <c r="F242" s="817" t="str">
        <f t="shared" si="9"/>
        <v xml:space="preserve"> </v>
      </c>
      <c r="G242" s="142" t="str">
        <f t="shared" si="8"/>
        <v xml:space="preserve"> </v>
      </c>
      <c r="J242" s="11"/>
    </row>
    <row r="243" spans="1:10" ht="13.5" x14ac:dyDescent="0.25">
      <c r="A243" s="11"/>
      <c r="B243" s="11"/>
      <c r="C243" s="11"/>
      <c r="D243" s="11"/>
      <c r="E243" s="22"/>
      <c r="F243" s="817" t="str">
        <f t="shared" si="9"/>
        <v xml:space="preserve"> </v>
      </c>
      <c r="G243" s="142" t="str">
        <f t="shared" si="8"/>
        <v xml:space="preserve"> </v>
      </c>
      <c r="J243" s="11"/>
    </row>
    <row r="244" spans="1:10" ht="13.5" x14ac:dyDescent="0.25">
      <c r="A244" s="11"/>
      <c r="B244" s="11"/>
      <c r="C244" s="11"/>
      <c r="D244" s="11"/>
      <c r="E244" s="22"/>
      <c r="F244" s="817" t="str">
        <f t="shared" si="9"/>
        <v xml:space="preserve"> </v>
      </c>
      <c r="G244" s="142" t="str">
        <f t="shared" si="8"/>
        <v xml:space="preserve"> </v>
      </c>
      <c r="J244" s="11"/>
    </row>
    <row r="245" spans="1:10" ht="13.5" x14ac:dyDescent="0.25">
      <c r="A245" s="11"/>
      <c r="B245" s="11"/>
      <c r="C245" s="11"/>
      <c r="D245" s="11"/>
      <c r="E245" s="22"/>
      <c r="F245" s="817" t="str">
        <f t="shared" si="9"/>
        <v xml:space="preserve"> </v>
      </c>
      <c r="G245" s="142" t="str">
        <f t="shared" si="8"/>
        <v xml:space="preserve"> </v>
      </c>
      <c r="J245" s="11"/>
    </row>
    <row r="246" spans="1:10" ht="13.5" x14ac:dyDescent="0.25">
      <c r="A246" s="11"/>
      <c r="B246" s="11"/>
      <c r="C246" s="11"/>
      <c r="D246" s="11"/>
      <c r="E246" s="22"/>
      <c r="F246" s="817" t="str">
        <f t="shared" si="9"/>
        <v xml:space="preserve"> </v>
      </c>
      <c r="G246" s="142" t="str">
        <f t="shared" si="8"/>
        <v xml:space="preserve"> </v>
      </c>
      <c r="J246" s="11"/>
    </row>
    <row r="247" spans="1:10" ht="13.5" x14ac:dyDescent="0.25">
      <c r="A247" s="11"/>
      <c r="B247" s="11"/>
      <c r="C247" s="11"/>
      <c r="D247" s="11"/>
      <c r="E247" s="22"/>
      <c r="F247" s="817" t="str">
        <f t="shared" si="9"/>
        <v xml:space="preserve"> </v>
      </c>
      <c r="G247" s="142" t="str">
        <f t="shared" si="8"/>
        <v xml:space="preserve"> </v>
      </c>
      <c r="J247" s="11"/>
    </row>
    <row r="248" spans="1:10" ht="13.5" x14ac:dyDescent="0.25">
      <c r="A248" s="11"/>
      <c r="B248" s="11"/>
      <c r="C248" s="11"/>
      <c r="D248" s="11"/>
      <c r="E248" s="22"/>
      <c r="F248" s="817" t="str">
        <f t="shared" si="9"/>
        <v xml:space="preserve"> </v>
      </c>
      <c r="G248" s="142" t="str">
        <f t="shared" si="8"/>
        <v xml:space="preserve"> </v>
      </c>
      <c r="J248" s="11"/>
    </row>
    <row r="249" spans="1:10" ht="13.5" x14ac:dyDescent="0.25">
      <c r="A249" s="11"/>
      <c r="B249" s="11"/>
      <c r="C249" s="11"/>
      <c r="D249" s="11"/>
      <c r="E249" s="22"/>
      <c r="F249" s="817" t="str">
        <f t="shared" si="9"/>
        <v xml:space="preserve"> </v>
      </c>
      <c r="G249" s="142" t="str">
        <f t="shared" si="8"/>
        <v xml:space="preserve"> </v>
      </c>
      <c r="J249" s="11"/>
    </row>
    <row r="250" spans="1:10" ht="13.5" x14ac:dyDescent="0.25">
      <c r="A250" s="11"/>
      <c r="B250" s="11"/>
      <c r="C250" s="11"/>
      <c r="D250" s="11"/>
      <c r="E250" s="22"/>
      <c r="F250" s="817" t="str">
        <f t="shared" si="9"/>
        <v xml:space="preserve"> </v>
      </c>
      <c r="G250" s="142" t="str">
        <f t="shared" si="8"/>
        <v xml:space="preserve"> </v>
      </c>
      <c r="J250" s="11"/>
    </row>
    <row r="251" spans="1:10" ht="13.5" x14ac:dyDescent="0.25">
      <c r="A251" s="11"/>
      <c r="B251" s="11"/>
      <c r="C251" s="11"/>
      <c r="D251" s="11"/>
      <c r="E251" s="22"/>
      <c r="F251" s="817" t="str">
        <f t="shared" si="9"/>
        <v xml:space="preserve"> </v>
      </c>
      <c r="G251" s="142" t="str">
        <f t="shared" si="8"/>
        <v xml:space="preserve"> </v>
      </c>
      <c r="J251" s="11"/>
    </row>
    <row r="252" spans="1:10" ht="13.5" x14ac:dyDescent="0.25">
      <c r="A252" s="11"/>
      <c r="B252" s="11"/>
      <c r="C252" s="11"/>
      <c r="D252" s="11"/>
      <c r="E252" s="22"/>
      <c r="F252" s="817" t="str">
        <f t="shared" si="9"/>
        <v xml:space="preserve"> </v>
      </c>
      <c r="G252" s="142" t="str">
        <f t="shared" si="8"/>
        <v xml:space="preserve"> </v>
      </c>
      <c r="J252" s="11"/>
    </row>
    <row r="253" spans="1:10" ht="13.5" x14ac:dyDescent="0.25">
      <c r="A253" s="11"/>
      <c r="B253" s="11"/>
      <c r="C253" s="11"/>
      <c r="D253" s="11"/>
      <c r="E253" s="22"/>
      <c r="F253" s="817" t="str">
        <f t="shared" si="9"/>
        <v xml:space="preserve"> </v>
      </c>
      <c r="G253" s="142" t="str">
        <f t="shared" si="8"/>
        <v xml:space="preserve"> </v>
      </c>
      <c r="J253" s="11"/>
    </row>
    <row r="254" spans="1:10" ht="13.5" x14ac:dyDescent="0.25">
      <c r="A254" s="11"/>
      <c r="B254" s="11"/>
      <c r="C254" s="11"/>
      <c r="D254" s="11"/>
      <c r="E254" s="22"/>
      <c r="F254" s="817" t="str">
        <f t="shared" si="9"/>
        <v xml:space="preserve"> </v>
      </c>
      <c r="G254" s="142" t="str">
        <f t="shared" si="8"/>
        <v xml:space="preserve"> </v>
      </c>
      <c r="J254" s="11"/>
    </row>
    <row r="255" spans="1:10" ht="13.5" x14ac:dyDescent="0.25">
      <c r="A255" s="11"/>
      <c r="B255" s="11"/>
      <c r="C255" s="11"/>
      <c r="D255" s="11"/>
      <c r="E255" s="22"/>
      <c r="F255" s="817" t="str">
        <f t="shared" si="9"/>
        <v xml:space="preserve"> </v>
      </c>
      <c r="G255" s="142" t="str">
        <f t="shared" si="8"/>
        <v xml:space="preserve"> </v>
      </c>
      <c r="J255" s="11"/>
    </row>
    <row r="256" spans="1:10" ht="13.5" x14ac:dyDescent="0.25">
      <c r="A256" s="11"/>
      <c r="B256" s="11"/>
      <c r="C256" s="11"/>
      <c r="D256" s="11"/>
      <c r="E256" s="22"/>
      <c r="F256" s="817" t="str">
        <f t="shared" si="9"/>
        <v xml:space="preserve"> </v>
      </c>
      <c r="G256" s="142" t="str">
        <f t="shared" si="8"/>
        <v xml:space="preserve"> </v>
      </c>
      <c r="J256" s="11"/>
    </row>
    <row r="257" spans="1:10" ht="13.5" x14ac:dyDescent="0.25">
      <c r="A257" s="11"/>
      <c r="B257" s="11"/>
      <c r="C257" s="11"/>
      <c r="D257" s="11"/>
      <c r="E257" s="22"/>
      <c r="F257" s="817" t="str">
        <f t="shared" si="9"/>
        <v xml:space="preserve"> </v>
      </c>
      <c r="G257" s="142" t="str">
        <f t="shared" si="8"/>
        <v xml:space="preserve"> </v>
      </c>
      <c r="J257" s="11"/>
    </row>
    <row r="258" spans="1:10" ht="13.5" x14ac:dyDescent="0.25">
      <c r="A258" s="11"/>
      <c r="B258" s="11"/>
      <c r="C258" s="11"/>
      <c r="D258" s="11"/>
      <c r="E258" s="22"/>
      <c r="F258" s="817" t="str">
        <f t="shared" si="9"/>
        <v xml:space="preserve"> </v>
      </c>
      <c r="G258" s="142" t="str">
        <f t="shared" si="8"/>
        <v xml:space="preserve"> </v>
      </c>
      <c r="J258" s="11"/>
    </row>
    <row r="259" spans="1:10" ht="13.5" x14ac:dyDescent="0.25">
      <c r="A259" s="11"/>
      <c r="B259" s="11"/>
      <c r="C259" s="11"/>
      <c r="D259" s="11"/>
      <c r="E259" s="22"/>
      <c r="F259" s="817" t="str">
        <f t="shared" si="9"/>
        <v xml:space="preserve"> </v>
      </c>
      <c r="G259" s="142" t="str">
        <f t="shared" si="8"/>
        <v xml:space="preserve"> </v>
      </c>
      <c r="J259" s="11"/>
    </row>
    <row r="260" spans="1:10" ht="13.5" x14ac:dyDescent="0.25">
      <c r="A260" s="11"/>
      <c r="B260" s="11"/>
      <c r="C260" s="11"/>
      <c r="D260" s="11"/>
      <c r="E260" s="22"/>
      <c r="F260" s="817" t="str">
        <f t="shared" si="9"/>
        <v xml:space="preserve"> </v>
      </c>
      <c r="G260" s="142" t="str">
        <f t="shared" si="8"/>
        <v xml:space="preserve"> </v>
      </c>
      <c r="J260" s="11"/>
    </row>
    <row r="261" spans="1:10" ht="13.5" x14ac:dyDescent="0.25">
      <c r="A261" s="11"/>
      <c r="B261" s="11"/>
      <c r="C261" s="11"/>
      <c r="D261" s="11"/>
      <c r="E261" s="22"/>
      <c r="F261" s="817" t="str">
        <f t="shared" si="9"/>
        <v xml:space="preserve"> </v>
      </c>
      <c r="G261" s="142" t="str">
        <f t="shared" si="8"/>
        <v xml:space="preserve"> </v>
      </c>
      <c r="J261" s="11"/>
    </row>
    <row r="262" spans="1:10" ht="13.5" x14ac:dyDescent="0.25">
      <c r="A262" s="11"/>
      <c r="B262" s="11"/>
      <c r="C262" s="11"/>
      <c r="D262" s="11"/>
      <c r="E262" s="22"/>
      <c r="F262" s="817" t="str">
        <f t="shared" si="9"/>
        <v xml:space="preserve"> </v>
      </c>
      <c r="G262" s="142" t="str">
        <f t="shared" si="8"/>
        <v xml:space="preserve"> </v>
      </c>
      <c r="J262" s="11"/>
    </row>
    <row r="263" spans="1:10" ht="13.5" x14ac:dyDescent="0.25">
      <c r="A263" s="11"/>
      <c r="B263" s="11"/>
      <c r="C263" s="11"/>
      <c r="D263" s="11"/>
      <c r="E263" s="22"/>
      <c r="F263" s="817" t="str">
        <f t="shared" si="9"/>
        <v xml:space="preserve"> </v>
      </c>
      <c r="G263" s="142" t="str">
        <f t="shared" si="8"/>
        <v xml:space="preserve"> </v>
      </c>
      <c r="J263" s="11"/>
    </row>
    <row r="264" spans="1:10" ht="13.5" x14ac:dyDescent="0.25">
      <c r="A264" s="11"/>
      <c r="B264" s="11"/>
      <c r="C264" s="11"/>
      <c r="D264" s="11"/>
      <c r="E264" s="22"/>
      <c r="F264" s="817" t="str">
        <f t="shared" si="9"/>
        <v xml:space="preserve"> </v>
      </c>
      <c r="G264" s="142" t="str">
        <f t="shared" si="8"/>
        <v xml:space="preserve"> </v>
      </c>
      <c r="J264" s="11"/>
    </row>
    <row r="265" spans="1:10" ht="13.5" x14ac:dyDescent="0.25">
      <c r="A265" s="11"/>
      <c r="B265" s="11"/>
      <c r="C265" s="11"/>
      <c r="D265" s="11"/>
      <c r="E265" s="22"/>
      <c r="F265" s="817" t="str">
        <f t="shared" si="9"/>
        <v xml:space="preserve"> </v>
      </c>
      <c r="G265" s="142" t="str">
        <f t="shared" ref="G265:G328" si="10">IFERROR(E265/D265%," ")</f>
        <v xml:space="preserve"> </v>
      </c>
      <c r="J265" s="11"/>
    </row>
    <row r="266" spans="1:10" ht="13.5" x14ac:dyDescent="0.25">
      <c r="A266" s="11"/>
      <c r="B266" s="11"/>
      <c r="C266" s="11"/>
      <c r="D266" s="11"/>
      <c r="E266" s="22"/>
      <c r="F266" s="817" t="str">
        <f t="shared" ref="F266:F329" si="11">IF(E266-D266=0," ",E266-D266)</f>
        <v xml:space="preserve"> </v>
      </c>
      <c r="G266" s="142" t="str">
        <f t="shared" si="10"/>
        <v xml:space="preserve"> </v>
      </c>
      <c r="J266" s="11"/>
    </row>
    <row r="267" spans="1:10" ht="13.5" x14ac:dyDescent="0.25">
      <c r="A267" s="11"/>
      <c r="B267" s="11"/>
      <c r="C267" s="11"/>
      <c r="D267" s="11"/>
      <c r="E267" s="22"/>
      <c r="F267" s="817" t="str">
        <f t="shared" si="11"/>
        <v xml:space="preserve"> </v>
      </c>
      <c r="G267" s="142" t="str">
        <f t="shared" si="10"/>
        <v xml:space="preserve"> </v>
      </c>
      <c r="J267" s="11"/>
    </row>
    <row r="268" spans="1:10" ht="13.5" x14ac:dyDescent="0.25">
      <c r="A268" s="11"/>
      <c r="B268" s="11"/>
      <c r="C268" s="11"/>
      <c r="D268" s="11"/>
      <c r="E268" s="22"/>
      <c r="F268" s="817" t="str">
        <f t="shared" si="11"/>
        <v xml:space="preserve"> </v>
      </c>
      <c r="G268" s="142" t="str">
        <f t="shared" si="10"/>
        <v xml:space="preserve"> </v>
      </c>
      <c r="J268" s="11"/>
    </row>
    <row r="269" spans="1:10" ht="13.5" x14ac:dyDescent="0.25">
      <c r="A269" s="11"/>
      <c r="B269" s="11"/>
      <c r="C269" s="11"/>
      <c r="D269" s="11"/>
      <c r="E269" s="22"/>
      <c r="F269" s="817" t="str">
        <f t="shared" si="11"/>
        <v xml:space="preserve"> </v>
      </c>
      <c r="G269" s="142" t="str">
        <f t="shared" si="10"/>
        <v xml:space="preserve"> </v>
      </c>
      <c r="J269" s="11"/>
    </row>
    <row r="270" spans="1:10" ht="13.5" x14ac:dyDescent="0.25">
      <c r="A270" s="11"/>
      <c r="B270" s="11"/>
      <c r="C270" s="11"/>
      <c r="D270" s="11"/>
      <c r="E270" s="22"/>
      <c r="F270" s="817" t="str">
        <f t="shared" si="11"/>
        <v xml:space="preserve"> </v>
      </c>
      <c r="G270" s="142" t="str">
        <f t="shared" si="10"/>
        <v xml:space="preserve"> </v>
      </c>
      <c r="J270" s="11"/>
    </row>
    <row r="271" spans="1:10" ht="13.5" x14ac:dyDescent="0.25">
      <c r="A271" s="11"/>
      <c r="B271" s="11"/>
      <c r="C271" s="11"/>
      <c r="D271" s="11"/>
      <c r="E271" s="22"/>
      <c r="F271" s="817" t="str">
        <f t="shared" si="11"/>
        <v xml:space="preserve"> </v>
      </c>
      <c r="G271" s="142" t="str">
        <f t="shared" si="10"/>
        <v xml:space="preserve"> </v>
      </c>
      <c r="J271" s="11"/>
    </row>
    <row r="272" spans="1:10" ht="13.5" x14ac:dyDescent="0.25">
      <c r="A272" s="11"/>
      <c r="B272" s="11"/>
      <c r="C272" s="11"/>
      <c r="D272" s="11"/>
      <c r="E272" s="22"/>
      <c r="F272" s="817" t="str">
        <f t="shared" si="11"/>
        <v xml:space="preserve"> </v>
      </c>
      <c r="G272" s="142" t="str">
        <f t="shared" si="10"/>
        <v xml:space="preserve"> </v>
      </c>
      <c r="J272" s="11"/>
    </row>
    <row r="273" spans="1:10" ht="13.5" x14ac:dyDescent="0.25">
      <c r="A273" s="11"/>
      <c r="B273" s="11"/>
      <c r="C273" s="11"/>
      <c r="D273" s="11"/>
      <c r="E273" s="22"/>
      <c r="F273" s="817" t="str">
        <f t="shared" si="11"/>
        <v xml:space="preserve"> </v>
      </c>
      <c r="G273" s="142" t="str">
        <f t="shared" si="10"/>
        <v xml:space="preserve"> </v>
      </c>
      <c r="J273" s="11"/>
    </row>
    <row r="274" spans="1:10" ht="13.5" x14ac:dyDescent="0.25">
      <c r="A274" s="11"/>
      <c r="B274" s="11"/>
      <c r="C274" s="11"/>
      <c r="D274" s="11"/>
      <c r="E274" s="22"/>
      <c r="F274" s="817" t="str">
        <f t="shared" si="11"/>
        <v xml:space="preserve"> </v>
      </c>
      <c r="G274" s="142" t="str">
        <f t="shared" si="10"/>
        <v xml:space="preserve"> </v>
      </c>
      <c r="J274" s="11"/>
    </row>
    <row r="275" spans="1:10" ht="13.5" x14ac:dyDescent="0.25">
      <c r="A275" s="11"/>
      <c r="B275" s="11"/>
      <c r="C275" s="11"/>
      <c r="D275" s="11"/>
      <c r="E275" s="22"/>
      <c r="F275" s="817" t="str">
        <f t="shared" si="11"/>
        <v xml:space="preserve"> </v>
      </c>
      <c r="G275" s="142" t="str">
        <f t="shared" si="10"/>
        <v xml:space="preserve"> </v>
      </c>
      <c r="J275" s="11"/>
    </row>
    <row r="276" spans="1:10" ht="13.5" x14ac:dyDescent="0.25">
      <c r="A276" s="11"/>
      <c r="B276" s="11"/>
      <c r="C276" s="11"/>
      <c r="D276" s="11"/>
      <c r="E276" s="22"/>
      <c r="F276" s="817" t="str">
        <f t="shared" si="11"/>
        <v xml:space="preserve"> </v>
      </c>
      <c r="G276" s="142" t="str">
        <f t="shared" si="10"/>
        <v xml:space="preserve"> </v>
      </c>
      <c r="J276" s="11"/>
    </row>
    <row r="277" spans="1:10" ht="13.5" x14ac:dyDescent="0.25">
      <c r="A277" s="11"/>
      <c r="B277" s="11"/>
      <c r="C277" s="11"/>
      <c r="D277" s="11"/>
      <c r="E277" s="22"/>
      <c r="F277" s="817" t="str">
        <f t="shared" si="11"/>
        <v xml:space="preserve"> </v>
      </c>
      <c r="G277" s="142" t="str">
        <f t="shared" si="10"/>
        <v xml:space="preserve"> </v>
      </c>
      <c r="J277" s="11"/>
    </row>
    <row r="278" spans="1:10" ht="13.5" x14ac:dyDescent="0.25">
      <c r="A278" s="11"/>
      <c r="B278" s="11"/>
      <c r="C278" s="11"/>
      <c r="D278" s="11"/>
      <c r="E278" s="22"/>
      <c r="F278" s="817" t="str">
        <f t="shared" si="11"/>
        <v xml:space="preserve"> </v>
      </c>
      <c r="G278" s="142" t="str">
        <f t="shared" si="10"/>
        <v xml:space="preserve"> </v>
      </c>
      <c r="J278" s="11"/>
    </row>
    <row r="279" spans="1:10" ht="13.5" x14ac:dyDescent="0.25">
      <c r="A279" s="11"/>
      <c r="B279" s="11"/>
      <c r="C279" s="11"/>
      <c r="D279" s="11"/>
      <c r="E279" s="22"/>
      <c r="F279" s="817" t="str">
        <f t="shared" si="11"/>
        <v xml:space="preserve"> </v>
      </c>
      <c r="G279" s="142" t="str">
        <f t="shared" si="10"/>
        <v xml:space="preserve"> </v>
      </c>
      <c r="J279" s="11"/>
    </row>
    <row r="280" spans="1:10" ht="13.5" x14ac:dyDescent="0.25">
      <c r="A280" s="11"/>
      <c r="B280" s="11"/>
      <c r="C280" s="11"/>
      <c r="D280" s="11"/>
      <c r="E280" s="22"/>
      <c r="F280" s="817" t="str">
        <f t="shared" si="11"/>
        <v xml:space="preserve"> </v>
      </c>
      <c r="G280" s="142" t="str">
        <f t="shared" si="10"/>
        <v xml:space="preserve"> </v>
      </c>
      <c r="J280" s="11"/>
    </row>
    <row r="281" spans="1:10" ht="13.5" x14ac:dyDescent="0.25">
      <c r="A281" s="11"/>
      <c r="B281" s="11"/>
      <c r="C281" s="11"/>
      <c r="D281" s="11"/>
      <c r="E281" s="22"/>
      <c r="F281" s="817" t="str">
        <f t="shared" si="11"/>
        <v xml:space="preserve"> </v>
      </c>
      <c r="G281" s="142" t="str">
        <f t="shared" si="10"/>
        <v xml:space="preserve"> </v>
      </c>
      <c r="J281" s="11"/>
    </row>
    <row r="282" spans="1:10" ht="13.5" x14ac:dyDescent="0.25">
      <c r="A282" s="11"/>
      <c r="B282" s="11"/>
      <c r="C282" s="11"/>
      <c r="D282" s="11"/>
      <c r="E282" s="22"/>
      <c r="F282" s="817" t="str">
        <f t="shared" si="11"/>
        <v xml:space="preserve"> </v>
      </c>
      <c r="G282" s="142" t="str">
        <f t="shared" si="10"/>
        <v xml:space="preserve"> </v>
      </c>
      <c r="J282" s="11"/>
    </row>
    <row r="283" spans="1:10" ht="13.5" x14ac:dyDescent="0.25">
      <c r="A283" s="11"/>
      <c r="B283" s="11"/>
      <c r="C283" s="11"/>
      <c r="D283" s="11"/>
      <c r="E283" s="22"/>
      <c r="F283" s="817" t="str">
        <f t="shared" si="11"/>
        <v xml:space="preserve"> </v>
      </c>
      <c r="G283" s="142" t="str">
        <f t="shared" si="10"/>
        <v xml:space="preserve"> </v>
      </c>
      <c r="J283" s="11"/>
    </row>
    <row r="284" spans="1:10" ht="13.5" x14ac:dyDescent="0.25">
      <c r="A284" s="11"/>
      <c r="B284" s="11"/>
      <c r="C284" s="11"/>
      <c r="D284" s="11"/>
      <c r="E284" s="22"/>
      <c r="F284" s="817" t="str">
        <f t="shared" si="11"/>
        <v xml:space="preserve"> </v>
      </c>
      <c r="G284" s="142" t="str">
        <f t="shared" si="10"/>
        <v xml:space="preserve"> </v>
      </c>
      <c r="J284" s="11"/>
    </row>
    <row r="285" spans="1:10" ht="13.5" x14ac:dyDescent="0.25">
      <c r="A285" s="11"/>
      <c r="B285" s="11"/>
      <c r="C285" s="11"/>
      <c r="D285" s="11"/>
      <c r="E285" s="22"/>
      <c r="F285" s="817" t="str">
        <f t="shared" si="11"/>
        <v xml:space="preserve"> </v>
      </c>
      <c r="G285" s="142" t="str">
        <f t="shared" si="10"/>
        <v xml:space="preserve"> </v>
      </c>
      <c r="J285" s="11"/>
    </row>
    <row r="286" spans="1:10" ht="13.5" x14ac:dyDescent="0.25">
      <c r="A286" s="11"/>
      <c r="B286" s="11"/>
      <c r="C286" s="11"/>
      <c r="D286" s="11"/>
      <c r="E286" s="22"/>
      <c r="F286" s="817" t="str">
        <f t="shared" si="11"/>
        <v xml:space="preserve"> </v>
      </c>
      <c r="G286" s="142" t="str">
        <f t="shared" si="10"/>
        <v xml:space="preserve"> </v>
      </c>
      <c r="J286" s="11"/>
    </row>
    <row r="287" spans="1:10" ht="13.5" x14ac:dyDescent="0.25">
      <c r="A287" s="11"/>
      <c r="B287" s="11"/>
      <c r="C287" s="11"/>
      <c r="D287" s="11"/>
      <c r="E287" s="22"/>
      <c r="F287" s="817" t="str">
        <f t="shared" si="11"/>
        <v xml:space="preserve"> </v>
      </c>
      <c r="G287" s="142" t="str">
        <f t="shared" si="10"/>
        <v xml:space="preserve"> </v>
      </c>
      <c r="J287" s="11"/>
    </row>
    <row r="288" spans="1:10" ht="13.5" x14ac:dyDescent="0.25">
      <c r="A288" s="11"/>
      <c r="B288" s="11"/>
      <c r="C288" s="11"/>
      <c r="D288" s="11"/>
      <c r="E288" s="22"/>
      <c r="F288" s="817" t="str">
        <f t="shared" si="11"/>
        <v xml:space="preserve"> </v>
      </c>
      <c r="G288" s="142" t="str">
        <f t="shared" si="10"/>
        <v xml:space="preserve"> </v>
      </c>
      <c r="J288" s="11"/>
    </row>
    <row r="289" spans="1:10" ht="13.5" x14ac:dyDescent="0.25">
      <c r="A289" s="11"/>
      <c r="B289" s="11"/>
      <c r="C289" s="11"/>
      <c r="D289" s="11"/>
      <c r="E289" s="22"/>
      <c r="F289" s="817" t="str">
        <f t="shared" si="11"/>
        <v xml:space="preserve"> </v>
      </c>
      <c r="G289" s="142" t="str">
        <f t="shared" si="10"/>
        <v xml:space="preserve"> </v>
      </c>
      <c r="J289" s="11"/>
    </row>
    <row r="290" spans="1:10" ht="13.5" x14ac:dyDescent="0.25">
      <c r="A290" s="11"/>
      <c r="B290" s="11"/>
      <c r="C290" s="11"/>
      <c r="D290" s="11"/>
      <c r="E290" s="22"/>
      <c r="F290" s="817" t="str">
        <f t="shared" si="11"/>
        <v xml:space="preserve"> </v>
      </c>
      <c r="G290" s="142" t="str">
        <f t="shared" si="10"/>
        <v xml:space="preserve"> </v>
      </c>
      <c r="J290" s="11"/>
    </row>
    <row r="291" spans="1:10" ht="13.5" x14ac:dyDescent="0.25">
      <c r="A291" s="11"/>
      <c r="B291" s="11"/>
      <c r="C291" s="11"/>
      <c r="D291" s="11"/>
      <c r="E291" s="22"/>
      <c r="F291" s="817" t="str">
        <f t="shared" si="11"/>
        <v xml:space="preserve"> </v>
      </c>
      <c r="G291" s="142" t="str">
        <f t="shared" si="10"/>
        <v xml:space="preserve"> </v>
      </c>
      <c r="J291" s="11"/>
    </row>
    <row r="292" spans="1:10" ht="13.5" x14ac:dyDescent="0.25">
      <c r="A292" s="11"/>
      <c r="B292" s="11"/>
      <c r="C292" s="11"/>
      <c r="D292" s="11"/>
      <c r="E292" s="22"/>
      <c r="F292" s="817" t="str">
        <f t="shared" si="11"/>
        <v xml:space="preserve"> </v>
      </c>
      <c r="G292" s="142" t="str">
        <f t="shared" si="10"/>
        <v xml:space="preserve"> </v>
      </c>
      <c r="J292" s="11"/>
    </row>
    <row r="293" spans="1:10" ht="13.5" x14ac:dyDescent="0.25">
      <c r="A293" s="11"/>
      <c r="B293" s="11"/>
      <c r="C293" s="11"/>
      <c r="D293" s="11"/>
      <c r="E293" s="22"/>
      <c r="F293" s="817" t="str">
        <f t="shared" si="11"/>
        <v xml:space="preserve"> </v>
      </c>
      <c r="G293" s="142" t="str">
        <f t="shared" si="10"/>
        <v xml:space="preserve"> </v>
      </c>
      <c r="J293" s="11"/>
    </row>
    <row r="294" spans="1:10" ht="13.5" x14ac:dyDescent="0.25">
      <c r="A294" s="11"/>
      <c r="B294" s="11"/>
      <c r="C294" s="11"/>
      <c r="D294" s="11"/>
      <c r="E294" s="22"/>
      <c r="F294" s="817" t="str">
        <f t="shared" si="11"/>
        <v xml:space="preserve"> </v>
      </c>
      <c r="G294" s="142" t="str">
        <f t="shared" si="10"/>
        <v xml:space="preserve"> </v>
      </c>
      <c r="J294" s="11"/>
    </row>
    <row r="295" spans="1:10" ht="13.5" x14ac:dyDescent="0.25">
      <c r="A295" s="11"/>
      <c r="B295" s="11"/>
      <c r="C295" s="11"/>
      <c r="D295" s="11"/>
      <c r="E295" s="22"/>
      <c r="F295" s="817" t="str">
        <f t="shared" si="11"/>
        <v xml:space="preserve"> </v>
      </c>
      <c r="G295" s="142" t="str">
        <f t="shared" si="10"/>
        <v xml:space="preserve"> </v>
      </c>
      <c r="J295" s="11"/>
    </row>
    <row r="296" spans="1:10" ht="13.5" x14ac:dyDescent="0.25">
      <c r="A296" s="11"/>
      <c r="B296" s="11"/>
      <c r="C296" s="11"/>
      <c r="D296" s="11"/>
      <c r="E296" s="22"/>
      <c r="F296" s="817" t="str">
        <f t="shared" si="11"/>
        <v xml:space="preserve"> </v>
      </c>
      <c r="G296" s="142" t="str">
        <f t="shared" si="10"/>
        <v xml:space="preserve"> </v>
      </c>
      <c r="J296" s="11"/>
    </row>
    <row r="297" spans="1:10" ht="13.5" x14ac:dyDescent="0.25">
      <c r="A297" s="11"/>
      <c r="B297" s="11"/>
      <c r="C297" s="11"/>
      <c r="D297" s="11"/>
      <c r="E297" s="22"/>
      <c r="F297" s="817" t="str">
        <f t="shared" si="11"/>
        <v xml:space="preserve"> </v>
      </c>
      <c r="G297" s="142" t="str">
        <f t="shared" si="10"/>
        <v xml:space="preserve"> </v>
      </c>
      <c r="J297" s="11"/>
    </row>
    <row r="298" spans="1:10" ht="13.5" x14ac:dyDescent="0.25">
      <c r="A298" s="11"/>
      <c r="B298" s="11"/>
      <c r="C298" s="11"/>
      <c r="D298" s="11"/>
      <c r="E298" s="22"/>
      <c r="F298" s="817" t="str">
        <f t="shared" si="11"/>
        <v xml:space="preserve"> </v>
      </c>
      <c r="G298" s="142" t="str">
        <f t="shared" si="10"/>
        <v xml:space="preserve"> </v>
      </c>
      <c r="J298" s="11"/>
    </row>
    <row r="299" spans="1:10" ht="13.5" x14ac:dyDescent="0.25">
      <c r="A299" s="11"/>
      <c r="B299" s="11"/>
      <c r="C299" s="11"/>
      <c r="D299" s="11"/>
      <c r="E299" s="22"/>
      <c r="F299" s="817" t="str">
        <f t="shared" si="11"/>
        <v xml:space="preserve"> </v>
      </c>
      <c r="G299" s="142" t="str">
        <f t="shared" si="10"/>
        <v xml:space="preserve"> </v>
      </c>
      <c r="J299" s="11"/>
    </row>
    <row r="300" spans="1:10" ht="13.5" x14ac:dyDescent="0.25">
      <c r="A300" s="11"/>
      <c r="B300" s="11"/>
      <c r="C300" s="11"/>
      <c r="D300" s="11"/>
      <c r="E300" s="22"/>
      <c r="F300" s="817" t="str">
        <f t="shared" si="11"/>
        <v xml:space="preserve"> </v>
      </c>
      <c r="G300" s="142" t="str">
        <f t="shared" si="10"/>
        <v xml:space="preserve"> </v>
      </c>
      <c r="J300" s="11"/>
    </row>
    <row r="301" spans="1:10" ht="13.5" x14ac:dyDescent="0.25">
      <c r="A301" s="11"/>
      <c r="B301" s="11"/>
      <c r="C301" s="11"/>
      <c r="D301" s="11"/>
      <c r="E301" s="22"/>
      <c r="F301" s="817" t="str">
        <f t="shared" si="11"/>
        <v xml:space="preserve"> </v>
      </c>
      <c r="G301" s="142" t="str">
        <f t="shared" si="10"/>
        <v xml:space="preserve"> </v>
      </c>
      <c r="J301" s="11"/>
    </row>
    <row r="302" spans="1:10" ht="13.5" x14ac:dyDescent="0.25">
      <c r="A302" s="11"/>
      <c r="B302" s="11"/>
      <c r="C302" s="11"/>
      <c r="D302" s="11"/>
      <c r="E302" s="22"/>
      <c r="F302" s="817" t="str">
        <f t="shared" si="11"/>
        <v xml:space="preserve"> </v>
      </c>
      <c r="G302" s="142" t="str">
        <f t="shared" si="10"/>
        <v xml:space="preserve"> </v>
      </c>
      <c r="J302" s="11"/>
    </row>
    <row r="303" spans="1:10" ht="13.5" x14ac:dyDescent="0.25">
      <c r="A303" s="11"/>
      <c r="B303" s="11"/>
      <c r="C303" s="11"/>
      <c r="D303" s="11"/>
      <c r="E303" s="22"/>
      <c r="F303" s="817" t="str">
        <f t="shared" si="11"/>
        <v xml:space="preserve"> </v>
      </c>
      <c r="G303" s="142" t="str">
        <f t="shared" si="10"/>
        <v xml:space="preserve"> </v>
      </c>
      <c r="J303" s="11"/>
    </row>
    <row r="304" spans="1:10" ht="13.5" x14ac:dyDescent="0.25">
      <c r="A304" s="11"/>
      <c r="B304" s="11"/>
      <c r="C304" s="11"/>
      <c r="D304" s="11"/>
      <c r="E304" s="22"/>
      <c r="F304" s="817" t="str">
        <f t="shared" si="11"/>
        <v xml:space="preserve"> </v>
      </c>
      <c r="G304" s="142" t="str">
        <f t="shared" si="10"/>
        <v xml:space="preserve"> </v>
      </c>
      <c r="J304" s="11"/>
    </row>
    <row r="305" spans="1:10" ht="13.5" x14ac:dyDescent="0.25">
      <c r="A305" s="11"/>
      <c r="B305" s="11"/>
      <c r="C305" s="11"/>
      <c r="D305" s="11"/>
      <c r="E305" s="22"/>
      <c r="F305" s="817" t="str">
        <f t="shared" si="11"/>
        <v xml:space="preserve"> </v>
      </c>
      <c r="G305" s="142" t="str">
        <f t="shared" si="10"/>
        <v xml:space="preserve"> </v>
      </c>
      <c r="J305" s="11"/>
    </row>
    <row r="306" spans="1:10" ht="13.5" x14ac:dyDescent="0.25">
      <c r="A306" s="11"/>
      <c r="B306" s="11"/>
      <c r="C306" s="11"/>
      <c r="D306" s="11"/>
      <c r="E306" s="22"/>
      <c r="F306" s="817" t="str">
        <f t="shared" si="11"/>
        <v xml:space="preserve"> </v>
      </c>
      <c r="G306" s="142" t="str">
        <f t="shared" si="10"/>
        <v xml:space="preserve"> </v>
      </c>
      <c r="J306" s="11"/>
    </row>
    <row r="307" spans="1:10" ht="13.5" x14ac:dyDescent="0.25">
      <c r="A307" s="11"/>
      <c r="B307" s="11"/>
      <c r="C307" s="11"/>
      <c r="D307" s="11"/>
      <c r="E307" s="22"/>
      <c r="F307" s="817" t="str">
        <f t="shared" si="11"/>
        <v xml:space="preserve"> </v>
      </c>
      <c r="G307" s="142" t="str">
        <f t="shared" si="10"/>
        <v xml:space="preserve"> </v>
      </c>
      <c r="J307" s="11"/>
    </row>
    <row r="308" spans="1:10" ht="13.5" x14ac:dyDescent="0.25">
      <c r="A308" s="11"/>
      <c r="B308" s="11"/>
      <c r="C308" s="11"/>
      <c r="D308" s="11"/>
      <c r="E308" s="22"/>
      <c r="F308" s="817" t="str">
        <f t="shared" si="11"/>
        <v xml:space="preserve"> </v>
      </c>
      <c r="G308" s="142" t="str">
        <f t="shared" si="10"/>
        <v xml:space="preserve"> </v>
      </c>
      <c r="J308" s="11"/>
    </row>
    <row r="309" spans="1:10" ht="13.5" x14ac:dyDescent="0.25">
      <c r="A309" s="11"/>
      <c r="B309" s="11"/>
      <c r="C309" s="11"/>
      <c r="D309" s="11"/>
      <c r="E309" s="22"/>
      <c r="F309" s="817" t="str">
        <f t="shared" si="11"/>
        <v xml:space="preserve"> </v>
      </c>
      <c r="G309" s="142" t="str">
        <f t="shared" si="10"/>
        <v xml:space="preserve"> </v>
      </c>
      <c r="J309" s="11"/>
    </row>
    <row r="310" spans="1:10" ht="13.5" x14ac:dyDescent="0.25">
      <c r="A310" s="11"/>
      <c r="B310" s="11"/>
      <c r="C310" s="11"/>
      <c r="D310" s="11"/>
      <c r="E310" s="22"/>
      <c r="F310" s="817" t="str">
        <f t="shared" si="11"/>
        <v xml:space="preserve"> </v>
      </c>
      <c r="G310" s="142" t="str">
        <f t="shared" si="10"/>
        <v xml:space="preserve"> </v>
      </c>
      <c r="J310" s="11"/>
    </row>
    <row r="311" spans="1:10" ht="13.5" x14ac:dyDescent="0.25">
      <c r="A311" s="11"/>
      <c r="B311" s="11"/>
      <c r="C311" s="11"/>
      <c r="D311" s="11"/>
      <c r="E311" s="22"/>
      <c r="F311" s="817" t="str">
        <f t="shared" si="11"/>
        <v xml:space="preserve"> </v>
      </c>
      <c r="G311" s="142" t="str">
        <f t="shared" si="10"/>
        <v xml:space="preserve"> </v>
      </c>
      <c r="J311" s="11"/>
    </row>
    <row r="312" spans="1:10" ht="13.5" x14ac:dyDescent="0.25">
      <c r="A312" s="11"/>
      <c r="B312" s="11"/>
      <c r="C312" s="11"/>
      <c r="D312" s="11"/>
      <c r="E312" s="22"/>
      <c r="F312" s="817" t="str">
        <f t="shared" si="11"/>
        <v xml:space="preserve"> </v>
      </c>
      <c r="G312" s="142" t="str">
        <f t="shared" si="10"/>
        <v xml:space="preserve"> </v>
      </c>
      <c r="J312" s="11"/>
    </row>
    <row r="313" spans="1:10" ht="13.5" x14ac:dyDescent="0.25">
      <c r="A313" s="11"/>
      <c r="B313" s="11"/>
      <c r="C313" s="11"/>
      <c r="D313" s="11"/>
      <c r="E313" s="22"/>
      <c r="F313" s="817" t="str">
        <f t="shared" si="11"/>
        <v xml:space="preserve"> </v>
      </c>
      <c r="G313" s="142" t="str">
        <f t="shared" si="10"/>
        <v xml:space="preserve"> </v>
      </c>
      <c r="J313" s="11"/>
    </row>
    <row r="314" spans="1:10" ht="13.5" x14ac:dyDescent="0.25">
      <c r="A314" s="11"/>
      <c r="B314" s="11"/>
      <c r="C314" s="11"/>
      <c r="D314" s="11"/>
      <c r="E314" s="22"/>
      <c r="F314" s="817" t="str">
        <f t="shared" si="11"/>
        <v xml:space="preserve"> </v>
      </c>
      <c r="G314" s="142" t="str">
        <f t="shared" si="10"/>
        <v xml:space="preserve"> </v>
      </c>
      <c r="J314" s="11"/>
    </row>
    <row r="315" spans="1:10" ht="13.5" x14ac:dyDescent="0.25">
      <c r="A315" s="11"/>
      <c r="B315" s="11"/>
      <c r="C315" s="11"/>
      <c r="D315" s="11"/>
      <c r="E315" s="22"/>
      <c r="F315" s="817" t="str">
        <f t="shared" si="11"/>
        <v xml:space="preserve"> </v>
      </c>
      <c r="G315" s="142" t="str">
        <f t="shared" si="10"/>
        <v xml:space="preserve"> </v>
      </c>
      <c r="J315" s="11"/>
    </row>
    <row r="316" spans="1:10" ht="13.5" x14ac:dyDescent="0.25">
      <c r="A316" s="11"/>
      <c r="B316" s="11"/>
      <c r="C316" s="11"/>
      <c r="D316" s="11"/>
      <c r="E316" s="22"/>
      <c r="F316" s="817" t="str">
        <f t="shared" si="11"/>
        <v xml:space="preserve"> </v>
      </c>
      <c r="G316" s="142" t="str">
        <f t="shared" si="10"/>
        <v xml:space="preserve"> </v>
      </c>
      <c r="J316" s="11"/>
    </row>
    <row r="317" spans="1:10" ht="13.5" x14ac:dyDescent="0.25">
      <c r="A317" s="11"/>
      <c r="B317" s="11"/>
      <c r="C317" s="11"/>
      <c r="D317" s="11"/>
      <c r="E317" s="22"/>
      <c r="F317" s="817" t="str">
        <f t="shared" si="11"/>
        <v xml:space="preserve"> </v>
      </c>
      <c r="G317" s="142" t="str">
        <f t="shared" si="10"/>
        <v xml:space="preserve"> </v>
      </c>
      <c r="J317" s="11"/>
    </row>
    <row r="318" spans="1:10" ht="13.5" x14ac:dyDescent="0.25">
      <c r="A318" s="11"/>
      <c r="B318" s="11"/>
      <c r="C318" s="11"/>
      <c r="D318" s="11"/>
      <c r="E318" s="22"/>
      <c r="F318" s="817" t="str">
        <f t="shared" si="11"/>
        <v xml:space="preserve"> </v>
      </c>
      <c r="G318" s="142" t="str">
        <f t="shared" si="10"/>
        <v xml:space="preserve"> </v>
      </c>
      <c r="J318" s="11"/>
    </row>
    <row r="319" spans="1:10" ht="13.5" x14ac:dyDescent="0.25">
      <c r="A319" s="11"/>
      <c r="B319" s="11"/>
      <c r="C319" s="11"/>
      <c r="D319" s="11"/>
      <c r="E319" s="22"/>
      <c r="F319" s="817" t="str">
        <f t="shared" si="11"/>
        <v xml:space="preserve"> </v>
      </c>
      <c r="G319" s="142" t="str">
        <f t="shared" si="10"/>
        <v xml:space="preserve"> </v>
      </c>
      <c r="J319" s="11"/>
    </row>
    <row r="320" spans="1:10" ht="13.5" x14ac:dyDescent="0.25">
      <c r="A320" s="11"/>
      <c r="B320" s="11"/>
      <c r="C320" s="11"/>
      <c r="D320" s="11"/>
      <c r="E320" s="22"/>
      <c r="F320" s="817" t="str">
        <f t="shared" si="11"/>
        <v xml:space="preserve"> </v>
      </c>
      <c r="G320" s="142" t="str">
        <f t="shared" si="10"/>
        <v xml:space="preserve"> </v>
      </c>
      <c r="J320" s="11"/>
    </row>
    <row r="321" spans="1:10" ht="13.5" x14ac:dyDescent="0.25">
      <c r="A321" s="11"/>
      <c r="B321" s="11"/>
      <c r="C321" s="11"/>
      <c r="D321" s="11"/>
      <c r="E321" s="22"/>
      <c r="F321" s="817" t="str">
        <f t="shared" si="11"/>
        <v xml:space="preserve"> </v>
      </c>
      <c r="G321" s="142" t="str">
        <f t="shared" si="10"/>
        <v xml:space="preserve"> </v>
      </c>
      <c r="J321" s="11"/>
    </row>
    <row r="322" spans="1:10" ht="13.5" x14ac:dyDescent="0.25">
      <c r="A322" s="11"/>
      <c r="B322" s="11"/>
      <c r="C322" s="11"/>
      <c r="D322" s="11"/>
      <c r="E322" s="22"/>
      <c r="F322" s="817" t="str">
        <f t="shared" si="11"/>
        <v xml:space="preserve"> </v>
      </c>
      <c r="G322" s="142" t="str">
        <f t="shared" si="10"/>
        <v xml:space="preserve"> </v>
      </c>
      <c r="J322" s="11"/>
    </row>
    <row r="323" spans="1:10" ht="13.5" x14ac:dyDescent="0.25">
      <c r="A323" s="11"/>
      <c r="B323" s="11"/>
      <c r="C323" s="11"/>
      <c r="D323" s="11"/>
      <c r="E323" s="22"/>
      <c r="F323" s="817" t="str">
        <f t="shared" si="11"/>
        <v xml:space="preserve"> </v>
      </c>
      <c r="G323" s="142" t="str">
        <f t="shared" si="10"/>
        <v xml:space="preserve"> </v>
      </c>
      <c r="J323" s="11"/>
    </row>
    <row r="324" spans="1:10" ht="13.5" x14ac:dyDescent="0.25">
      <c r="A324" s="11"/>
      <c r="B324" s="11"/>
      <c r="C324" s="11"/>
      <c r="D324" s="11"/>
      <c r="E324" s="22"/>
      <c r="F324" s="817" t="str">
        <f t="shared" si="11"/>
        <v xml:space="preserve"> </v>
      </c>
      <c r="G324" s="142" t="str">
        <f t="shared" si="10"/>
        <v xml:space="preserve"> </v>
      </c>
      <c r="J324" s="11"/>
    </row>
    <row r="325" spans="1:10" ht="13.5" x14ac:dyDescent="0.25">
      <c r="A325" s="11"/>
      <c r="B325" s="11"/>
      <c r="C325" s="11"/>
      <c r="D325" s="11"/>
      <c r="E325" s="22"/>
      <c r="F325" s="817" t="str">
        <f t="shared" si="11"/>
        <v xml:space="preserve"> </v>
      </c>
      <c r="G325" s="142" t="str">
        <f t="shared" si="10"/>
        <v xml:space="preserve"> </v>
      </c>
      <c r="J325" s="11"/>
    </row>
    <row r="326" spans="1:10" ht="13.5" x14ac:dyDescent="0.25">
      <c r="A326" s="11"/>
      <c r="B326" s="11"/>
      <c r="C326" s="11"/>
      <c r="D326" s="11"/>
      <c r="E326" s="22"/>
      <c r="F326" s="817" t="str">
        <f t="shared" si="11"/>
        <v xml:space="preserve"> </v>
      </c>
      <c r="G326" s="142" t="str">
        <f t="shared" si="10"/>
        <v xml:space="preserve"> </v>
      </c>
      <c r="J326" s="11"/>
    </row>
    <row r="327" spans="1:10" ht="13.5" x14ac:dyDescent="0.25">
      <c r="A327" s="11"/>
      <c r="B327" s="11"/>
      <c r="C327" s="11"/>
      <c r="D327" s="11"/>
      <c r="E327" s="22"/>
      <c r="F327" s="817" t="str">
        <f t="shared" si="11"/>
        <v xml:space="preserve"> </v>
      </c>
      <c r="G327" s="142" t="str">
        <f t="shared" si="10"/>
        <v xml:space="preserve"> </v>
      </c>
      <c r="J327" s="11"/>
    </row>
    <row r="328" spans="1:10" ht="13.5" x14ac:dyDescent="0.25">
      <c r="A328" s="11"/>
      <c r="B328" s="11"/>
      <c r="C328" s="11"/>
      <c r="D328" s="11"/>
      <c r="E328" s="22"/>
      <c r="F328" s="817" t="str">
        <f t="shared" si="11"/>
        <v xml:space="preserve"> </v>
      </c>
      <c r="G328" s="142" t="str">
        <f t="shared" si="10"/>
        <v xml:space="preserve"> </v>
      </c>
      <c r="J328" s="11"/>
    </row>
    <row r="329" spans="1:10" ht="13.5" x14ac:dyDescent="0.25">
      <c r="A329" s="11"/>
      <c r="B329" s="11"/>
      <c r="C329" s="11"/>
      <c r="D329" s="11"/>
      <c r="E329" s="22"/>
      <c r="F329" s="817" t="str">
        <f t="shared" si="11"/>
        <v xml:space="preserve"> </v>
      </c>
      <c r="G329" s="142" t="str">
        <f t="shared" ref="G329:G392" si="12">IFERROR(E329/D329%," ")</f>
        <v xml:space="preserve"> </v>
      </c>
      <c r="J329" s="11"/>
    </row>
    <row r="330" spans="1:10" ht="13.5" x14ac:dyDescent="0.25">
      <c r="A330" s="11"/>
      <c r="B330" s="11"/>
      <c r="C330" s="11"/>
      <c r="D330" s="11"/>
      <c r="E330" s="22"/>
      <c r="F330" s="817" t="str">
        <f t="shared" ref="F330:F393" si="13">IF(E330-D330=0," ",E330-D330)</f>
        <v xml:space="preserve"> </v>
      </c>
      <c r="G330" s="142" t="str">
        <f t="shared" si="12"/>
        <v xml:space="preserve"> </v>
      </c>
      <c r="J330" s="11"/>
    </row>
    <row r="331" spans="1:10" ht="13.5" x14ac:dyDescent="0.25">
      <c r="A331" s="11"/>
      <c r="B331" s="11"/>
      <c r="C331" s="11"/>
      <c r="D331" s="11"/>
      <c r="E331" s="22"/>
      <c r="F331" s="817" t="str">
        <f t="shared" si="13"/>
        <v xml:space="preserve"> </v>
      </c>
      <c r="G331" s="142" t="str">
        <f t="shared" si="12"/>
        <v xml:space="preserve"> </v>
      </c>
      <c r="J331" s="11"/>
    </row>
    <row r="332" spans="1:10" ht="13.5" x14ac:dyDescent="0.25">
      <c r="A332" s="11"/>
      <c r="B332" s="11"/>
      <c r="C332" s="11"/>
      <c r="D332" s="11"/>
      <c r="E332" s="22"/>
      <c r="F332" s="817" t="str">
        <f t="shared" si="13"/>
        <v xml:space="preserve"> </v>
      </c>
      <c r="G332" s="142" t="str">
        <f t="shared" si="12"/>
        <v xml:space="preserve"> </v>
      </c>
      <c r="J332" s="11"/>
    </row>
    <row r="333" spans="1:10" ht="13.5" x14ac:dyDescent="0.25">
      <c r="A333" s="11"/>
      <c r="B333" s="11"/>
      <c r="C333" s="11"/>
      <c r="D333" s="11"/>
      <c r="E333" s="22"/>
      <c r="F333" s="817" t="str">
        <f t="shared" si="13"/>
        <v xml:space="preserve"> </v>
      </c>
      <c r="G333" s="142" t="str">
        <f t="shared" si="12"/>
        <v xml:space="preserve"> </v>
      </c>
      <c r="J333" s="11"/>
    </row>
    <row r="334" spans="1:10" ht="13.5" x14ac:dyDescent="0.25">
      <c r="A334" s="11"/>
      <c r="B334" s="11"/>
      <c r="C334" s="11"/>
      <c r="D334" s="11"/>
      <c r="E334" s="22"/>
      <c r="F334" s="817" t="str">
        <f t="shared" si="13"/>
        <v xml:space="preserve"> </v>
      </c>
      <c r="G334" s="142" t="str">
        <f t="shared" si="12"/>
        <v xml:space="preserve"> </v>
      </c>
      <c r="J334" s="11"/>
    </row>
    <row r="335" spans="1:10" ht="13.5" x14ac:dyDescent="0.25">
      <c r="A335" s="11"/>
      <c r="B335" s="11"/>
      <c r="C335" s="11"/>
      <c r="D335" s="11"/>
      <c r="E335" s="22"/>
      <c r="F335" s="817" t="str">
        <f t="shared" si="13"/>
        <v xml:space="preserve"> </v>
      </c>
      <c r="G335" s="142" t="str">
        <f t="shared" si="12"/>
        <v xml:space="preserve"> </v>
      </c>
      <c r="J335" s="11"/>
    </row>
    <row r="336" spans="1:10" ht="13.5" x14ac:dyDescent="0.25">
      <c r="A336" s="11"/>
      <c r="B336" s="11"/>
      <c r="C336" s="11"/>
      <c r="D336" s="11"/>
      <c r="E336" s="22"/>
      <c r="F336" s="817" t="str">
        <f t="shared" si="13"/>
        <v xml:space="preserve"> </v>
      </c>
      <c r="G336" s="142" t="str">
        <f t="shared" si="12"/>
        <v xml:space="preserve"> </v>
      </c>
      <c r="J336" s="11"/>
    </row>
    <row r="337" spans="1:10" ht="13.5" x14ac:dyDescent="0.25">
      <c r="A337" s="11"/>
      <c r="B337" s="11"/>
      <c r="C337" s="11"/>
      <c r="D337" s="11"/>
      <c r="E337" s="22"/>
      <c r="F337" s="817" t="str">
        <f t="shared" si="13"/>
        <v xml:space="preserve"> </v>
      </c>
      <c r="G337" s="142" t="str">
        <f t="shared" si="12"/>
        <v xml:space="preserve"> </v>
      </c>
      <c r="J337" s="11"/>
    </row>
    <row r="338" spans="1:10" ht="13.5" x14ac:dyDescent="0.25">
      <c r="A338" s="11"/>
      <c r="B338" s="11"/>
      <c r="C338" s="11"/>
      <c r="D338" s="11"/>
      <c r="E338" s="22"/>
      <c r="F338" s="817" t="str">
        <f t="shared" si="13"/>
        <v xml:space="preserve"> </v>
      </c>
      <c r="G338" s="142" t="str">
        <f t="shared" si="12"/>
        <v xml:space="preserve"> </v>
      </c>
      <c r="J338" s="11"/>
    </row>
    <row r="339" spans="1:10" ht="13.5" x14ac:dyDescent="0.25">
      <c r="A339" s="11"/>
      <c r="B339" s="11"/>
      <c r="C339" s="11"/>
      <c r="D339" s="11"/>
      <c r="E339" s="22"/>
      <c r="F339" s="817" t="str">
        <f t="shared" si="13"/>
        <v xml:space="preserve"> </v>
      </c>
      <c r="G339" s="142" t="str">
        <f t="shared" si="12"/>
        <v xml:space="preserve"> </v>
      </c>
      <c r="J339" s="11"/>
    </row>
    <row r="340" spans="1:10" ht="13.5" x14ac:dyDescent="0.25">
      <c r="A340" s="11"/>
      <c r="B340" s="11"/>
      <c r="C340" s="11"/>
      <c r="D340" s="11"/>
      <c r="E340" s="22"/>
      <c r="F340" s="817" t="str">
        <f t="shared" si="13"/>
        <v xml:space="preserve"> </v>
      </c>
      <c r="G340" s="142" t="str">
        <f t="shared" si="12"/>
        <v xml:space="preserve"> </v>
      </c>
      <c r="J340" s="11"/>
    </row>
    <row r="341" spans="1:10" ht="13.5" x14ac:dyDescent="0.25">
      <c r="A341" s="11"/>
      <c r="B341" s="11"/>
      <c r="C341" s="11"/>
      <c r="D341" s="11"/>
      <c r="E341" s="22"/>
      <c r="F341" s="817" t="str">
        <f t="shared" si="13"/>
        <v xml:space="preserve"> </v>
      </c>
      <c r="G341" s="142" t="str">
        <f t="shared" si="12"/>
        <v xml:space="preserve"> </v>
      </c>
      <c r="J341" s="11"/>
    </row>
    <row r="342" spans="1:10" ht="13.5" x14ac:dyDescent="0.25">
      <c r="A342" s="11"/>
      <c r="B342" s="11"/>
      <c r="C342" s="11"/>
      <c r="D342" s="11"/>
      <c r="E342" s="22"/>
      <c r="F342" s="817" t="str">
        <f t="shared" si="13"/>
        <v xml:space="preserve"> </v>
      </c>
      <c r="G342" s="142" t="str">
        <f t="shared" si="12"/>
        <v xml:space="preserve"> </v>
      </c>
      <c r="J342" s="11"/>
    </row>
    <row r="343" spans="1:10" ht="13.5" x14ac:dyDescent="0.25">
      <c r="A343" s="11"/>
      <c r="B343" s="11"/>
      <c r="C343" s="11"/>
      <c r="D343" s="11"/>
      <c r="E343" s="22"/>
      <c r="F343" s="817" t="str">
        <f t="shared" si="13"/>
        <v xml:space="preserve"> </v>
      </c>
      <c r="G343" s="142" t="str">
        <f t="shared" si="12"/>
        <v xml:space="preserve"> </v>
      </c>
      <c r="J343" s="11"/>
    </row>
    <row r="344" spans="1:10" ht="13.5" x14ac:dyDescent="0.25">
      <c r="A344" s="11"/>
      <c r="B344" s="11"/>
      <c r="C344" s="11"/>
      <c r="D344" s="11"/>
      <c r="E344" s="22"/>
      <c r="F344" s="817" t="str">
        <f t="shared" si="13"/>
        <v xml:space="preserve"> </v>
      </c>
      <c r="G344" s="142" t="str">
        <f t="shared" si="12"/>
        <v xml:space="preserve"> </v>
      </c>
      <c r="J344" s="11"/>
    </row>
    <row r="345" spans="1:10" ht="13.5" x14ac:dyDescent="0.25">
      <c r="A345" s="11"/>
      <c r="B345" s="11"/>
      <c r="C345" s="11"/>
      <c r="D345" s="11"/>
      <c r="E345" s="22"/>
      <c r="F345" s="817" t="str">
        <f t="shared" si="13"/>
        <v xml:space="preserve"> </v>
      </c>
      <c r="G345" s="142" t="str">
        <f t="shared" si="12"/>
        <v xml:space="preserve"> </v>
      </c>
      <c r="J345" s="11"/>
    </row>
    <row r="346" spans="1:10" ht="13.5" x14ac:dyDescent="0.25">
      <c r="A346" s="11"/>
      <c r="B346" s="11"/>
      <c r="C346" s="11"/>
      <c r="D346" s="11"/>
      <c r="E346" s="22"/>
      <c r="F346" s="817" t="str">
        <f t="shared" si="13"/>
        <v xml:space="preserve"> </v>
      </c>
      <c r="G346" s="142" t="str">
        <f t="shared" si="12"/>
        <v xml:space="preserve"> </v>
      </c>
      <c r="J346" s="11"/>
    </row>
    <row r="347" spans="1:10" ht="13.5" x14ac:dyDescent="0.25">
      <c r="A347" s="11"/>
      <c r="B347" s="11"/>
      <c r="C347" s="11"/>
      <c r="D347" s="11"/>
      <c r="E347" s="22"/>
      <c r="F347" s="817" t="str">
        <f t="shared" si="13"/>
        <v xml:space="preserve"> </v>
      </c>
      <c r="G347" s="142" t="str">
        <f t="shared" si="12"/>
        <v xml:space="preserve"> </v>
      </c>
      <c r="J347" s="11"/>
    </row>
    <row r="348" spans="1:10" ht="13.5" x14ac:dyDescent="0.25">
      <c r="A348" s="11"/>
      <c r="B348" s="11"/>
      <c r="C348" s="11"/>
      <c r="D348" s="11"/>
      <c r="E348" s="22"/>
      <c r="F348" s="817" t="str">
        <f t="shared" si="13"/>
        <v xml:space="preserve"> </v>
      </c>
      <c r="G348" s="142" t="str">
        <f t="shared" si="12"/>
        <v xml:space="preserve"> </v>
      </c>
      <c r="J348" s="11"/>
    </row>
    <row r="349" spans="1:10" ht="13.5" x14ac:dyDescent="0.25">
      <c r="A349" s="11"/>
      <c r="B349" s="11"/>
      <c r="C349" s="11"/>
      <c r="D349" s="11"/>
      <c r="E349" s="22"/>
      <c r="F349" s="817" t="str">
        <f t="shared" si="13"/>
        <v xml:space="preserve"> </v>
      </c>
      <c r="G349" s="142" t="str">
        <f t="shared" si="12"/>
        <v xml:space="preserve"> </v>
      </c>
      <c r="J349" s="11"/>
    </row>
    <row r="350" spans="1:10" ht="13.5" x14ac:dyDescent="0.25">
      <c r="A350" s="11"/>
      <c r="B350" s="11"/>
      <c r="C350" s="11"/>
      <c r="D350" s="11"/>
      <c r="E350" s="22"/>
      <c r="F350" s="817" t="str">
        <f t="shared" si="13"/>
        <v xml:space="preserve"> </v>
      </c>
      <c r="G350" s="142" t="str">
        <f t="shared" si="12"/>
        <v xml:space="preserve"> </v>
      </c>
      <c r="J350" s="11"/>
    </row>
    <row r="351" spans="1:10" ht="13.5" x14ac:dyDescent="0.25">
      <c r="A351" s="11"/>
      <c r="B351" s="11"/>
      <c r="C351" s="11"/>
      <c r="D351" s="11"/>
      <c r="E351" s="22"/>
      <c r="F351" s="817" t="str">
        <f t="shared" si="13"/>
        <v xml:space="preserve"> </v>
      </c>
      <c r="G351" s="142" t="str">
        <f t="shared" si="12"/>
        <v xml:space="preserve"> </v>
      </c>
      <c r="J351" s="11"/>
    </row>
    <row r="352" spans="1:10" ht="13.5" x14ac:dyDescent="0.25">
      <c r="A352" s="11"/>
      <c r="B352" s="11"/>
      <c r="C352" s="11"/>
      <c r="D352" s="11"/>
      <c r="E352" s="22"/>
      <c r="F352" s="817" t="str">
        <f t="shared" si="13"/>
        <v xml:space="preserve"> </v>
      </c>
      <c r="G352" s="142" t="str">
        <f t="shared" si="12"/>
        <v xml:space="preserve"> </v>
      </c>
      <c r="J352" s="11"/>
    </row>
    <row r="353" spans="1:10" ht="13.5" x14ac:dyDescent="0.25">
      <c r="A353" s="11"/>
      <c r="B353" s="11"/>
      <c r="C353" s="11"/>
      <c r="D353" s="11"/>
      <c r="E353" s="22"/>
      <c r="F353" s="817" t="str">
        <f t="shared" si="13"/>
        <v xml:space="preserve"> </v>
      </c>
      <c r="G353" s="142" t="str">
        <f t="shared" si="12"/>
        <v xml:space="preserve"> </v>
      </c>
      <c r="J353" s="11"/>
    </row>
    <row r="354" spans="1:10" ht="13.5" x14ac:dyDescent="0.25">
      <c r="A354" s="11"/>
      <c r="B354" s="11"/>
      <c r="C354" s="11"/>
      <c r="D354" s="11"/>
      <c r="E354" s="22"/>
      <c r="F354" s="817" t="str">
        <f t="shared" si="13"/>
        <v xml:space="preserve"> </v>
      </c>
      <c r="G354" s="142" t="str">
        <f t="shared" si="12"/>
        <v xml:space="preserve"> </v>
      </c>
      <c r="J354" s="11"/>
    </row>
    <row r="355" spans="1:10" ht="13.5" x14ac:dyDescent="0.25">
      <c r="A355" s="11"/>
      <c r="B355" s="11"/>
      <c r="C355" s="11"/>
      <c r="D355" s="11"/>
      <c r="E355" s="22"/>
      <c r="F355" s="817" t="str">
        <f t="shared" si="13"/>
        <v xml:space="preserve"> </v>
      </c>
      <c r="G355" s="142" t="str">
        <f t="shared" si="12"/>
        <v xml:space="preserve"> </v>
      </c>
      <c r="J355" s="11"/>
    </row>
    <row r="356" spans="1:10" ht="13.5" x14ac:dyDescent="0.25">
      <c r="A356" s="11"/>
      <c r="B356" s="11"/>
      <c r="C356" s="11"/>
      <c r="D356" s="11"/>
      <c r="E356" s="22"/>
      <c r="F356" s="817" t="str">
        <f t="shared" si="13"/>
        <v xml:space="preserve"> </v>
      </c>
      <c r="G356" s="142" t="str">
        <f t="shared" si="12"/>
        <v xml:space="preserve"> </v>
      </c>
      <c r="J356" s="11"/>
    </row>
    <row r="357" spans="1:10" ht="13.5" x14ac:dyDescent="0.25">
      <c r="A357" s="11"/>
      <c r="B357" s="11"/>
      <c r="C357" s="11"/>
      <c r="D357" s="11"/>
      <c r="E357" s="22"/>
      <c r="F357" s="817" t="str">
        <f t="shared" si="13"/>
        <v xml:space="preserve"> </v>
      </c>
      <c r="G357" s="142" t="str">
        <f t="shared" si="12"/>
        <v xml:space="preserve"> </v>
      </c>
      <c r="J357" s="11"/>
    </row>
    <row r="358" spans="1:10" ht="13.5" x14ac:dyDescent="0.25">
      <c r="A358" s="11"/>
      <c r="B358" s="11"/>
      <c r="C358" s="11"/>
      <c r="D358" s="11"/>
      <c r="E358" s="22"/>
      <c r="F358" s="817" t="str">
        <f t="shared" si="13"/>
        <v xml:space="preserve"> </v>
      </c>
      <c r="G358" s="142" t="str">
        <f t="shared" si="12"/>
        <v xml:space="preserve"> </v>
      </c>
      <c r="J358" s="11"/>
    </row>
    <row r="359" spans="1:10" ht="13.5" x14ac:dyDescent="0.25">
      <c r="A359" s="11"/>
      <c r="B359" s="11"/>
      <c r="C359" s="11"/>
      <c r="D359" s="11"/>
      <c r="E359" s="22"/>
      <c r="F359" s="817" t="str">
        <f t="shared" si="13"/>
        <v xml:space="preserve"> </v>
      </c>
      <c r="G359" s="142" t="str">
        <f t="shared" si="12"/>
        <v xml:space="preserve"> </v>
      </c>
      <c r="J359" s="11"/>
    </row>
    <row r="360" spans="1:10" ht="13.5" x14ac:dyDescent="0.25">
      <c r="A360" s="11"/>
      <c r="B360" s="11"/>
      <c r="C360" s="11"/>
      <c r="D360" s="11"/>
      <c r="E360" s="22"/>
      <c r="F360" s="817" t="str">
        <f t="shared" si="13"/>
        <v xml:space="preserve"> </v>
      </c>
      <c r="G360" s="142" t="str">
        <f t="shared" si="12"/>
        <v xml:space="preserve"> </v>
      </c>
      <c r="J360" s="11"/>
    </row>
    <row r="361" spans="1:10" ht="13.5" x14ac:dyDescent="0.25">
      <c r="A361" s="11"/>
      <c r="B361" s="11"/>
      <c r="C361" s="11"/>
      <c r="D361" s="11"/>
      <c r="E361" s="22"/>
      <c r="F361" s="817" t="str">
        <f t="shared" si="13"/>
        <v xml:space="preserve"> </v>
      </c>
      <c r="G361" s="142" t="str">
        <f t="shared" si="12"/>
        <v xml:space="preserve"> </v>
      </c>
      <c r="J361" s="11"/>
    </row>
    <row r="362" spans="1:10" ht="13.5" x14ac:dyDescent="0.25">
      <c r="A362" s="11"/>
      <c r="B362" s="11"/>
      <c r="C362" s="11"/>
      <c r="D362" s="11"/>
      <c r="E362" s="22"/>
      <c r="F362" s="817" t="str">
        <f t="shared" si="13"/>
        <v xml:space="preserve"> </v>
      </c>
      <c r="G362" s="142" t="str">
        <f t="shared" si="12"/>
        <v xml:space="preserve"> </v>
      </c>
      <c r="J362" s="11"/>
    </row>
    <row r="363" spans="1:10" ht="13.5" x14ac:dyDescent="0.25">
      <c r="A363" s="11"/>
      <c r="B363" s="11"/>
      <c r="C363" s="11"/>
      <c r="D363" s="11"/>
      <c r="E363" s="22"/>
      <c r="F363" s="817" t="str">
        <f t="shared" si="13"/>
        <v xml:space="preserve"> </v>
      </c>
      <c r="G363" s="142" t="str">
        <f t="shared" si="12"/>
        <v xml:space="preserve"> </v>
      </c>
      <c r="J363" s="11"/>
    </row>
    <row r="364" spans="1:10" ht="13.5" x14ac:dyDescent="0.25">
      <c r="A364" s="11"/>
      <c r="B364" s="11"/>
      <c r="C364" s="11"/>
      <c r="D364" s="11"/>
      <c r="E364" s="22"/>
      <c r="F364" s="817" t="str">
        <f t="shared" si="13"/>
        <v xml:space="preserve"> </v>
      </c>
      <c r="G364" s="142" t="str">
        <f t="shared" si="12"/>
        <v xml:space="preserve"> </v>
      </c>
      <c r="J364" s="11"/>
    </row>
    <row r="365" spans="1:10" ht="13.5" x14ac:dyDescent="0.25">
      <c r="A365" s="11"/>
      <c r="B365" s="11"/>
      <c r="C365" s="11"/>
      <c r="D365" s="11"/>
      <c r="E365" s="22"/>
      <c r="F365" s="817" t="str">
        <f t="shared" si="13"/>
        <v xml:space="preserve"> </v>
      </c>
      <c r="G365" s="142" t="str">
        <f t="shared" si="12"/>
        <v xml:space="preserve"> </v>
      </c>
      <c r="J365" s="11"/>
    </row>
    <row r="366" spans="1:10" ht="13.5" x14ac:dyDescent="0.25">
      <c r="A366" s="11"/>
      <c r="B366" s="11"/>
      <c r="C366" s="11"/>
      <c r="D366" s="11"/>
      <c r="E366" s="22"/>
      <c r="F366" s="817" t="str">
        <f t="shared" si="13"/>
        <v xml:space="preserve"> </v>
      </c>
      <c r="G366" s="142" t="str">
        <f t="shared" si="12"/>
        <v xml:space="preserve"> </v>
      </c>
      <c r="J366" s="11"/>
    </row>
    <row r="367" spans="1:10" ht="13.5" x14ac:dyDescent="0.25">
      <c r="A367" s="11"/>
      <c r="B367" s="11"/>
      <c r="C367" s="11"/>
      <c r="D367" s="11"/>
      <c r="E367" s="22"/>
      <c r="F367" s="817" t="str">
        <f t="shared" si="13"/>
        <v xml:space="preserve"> </v>
      </c>
      <c r="G367" s="142" t="str">
        <f t="shared" si="12"/>
        <v xml:space="preserve"> </v>
      </c>
      <c r="J367" s="11"/>
    </row>
    <row r="368" spans="1:10" ht="13.5" x14ac:dyDescent="0.25">
      <c r="A368" s="11"/>
      <c r="B368" s="11"/>
      <c r="C368" s="11"/>
      <c r="D368" s="11"/>
      <c r="E368" s="22"/>
      <c r="F368" s="817" t="str">
        <f t="shared" si="13"/>
        <v xml:space="preserve"> </v>
      </c>
      <c r="G368" s="142" t="str">
        <f t="shared" si="12"/>
        <v xml:space="preserve"> </v>
      </c>
      <c r="J368" s="11"/>
    </row>
    <row r="369" spans="1:10" ht="13.5" x14ac:dyDescent="0.25">
      <c r="A369" s="11"/>
      <c r="B369" s="11"/>
      <c r="C369" s="11"/>
      <c r="D369" s="11"/>
      <c r="E369" s="22"/>
      <c r="F369" s="817" t="str">
        <f t="shared" si="13"/>
        <v xml:space="preserve"> </v>
      </c>
      <c r="G369" s="142" t="str">
        <f t="shared" si="12"/>
        <v xml:space="preserve"> </v>
      </c>
      <c r="J369" s="11"/>
    </row>
    <row r="370" spans="1:10" ht="13.5" x14ac:dyDescent="0.25">
      <c r="A370" s="11"/>
      <c r="B370" s="11"/>
      <c r="C370" s="11"/>
      <c r="D370" s="11"/>
      <c r="E370" s="22"/>
      <c r="F370" s="817" t="str">
        <f t="shared" si="13"/>
        <v xml:space="preserve"> </v>
      </c>
      <c r="G370" s="142" t="str">
        <f t="shared" si="12"/>
        <v xml:space="preserve"> </v>
      </c>
      <c r="J370" s="11"/>
    </row>
    <row r="371" spans="1:10" ht="13.5" x14ac:dyDescent="0.25">
      <c r="A371" s="11"/>
      <c r="B371" s="11"/>
      <c r="C371" s="11"/>
      <c r="D371" s="11"/>
      <c r="E371" s="22"/>
      <c r="F371" s="817" t="str">
        <f t="shared" si="13"/>
        <v xml:space="preserve"> </v>
      </c>
      <c r="G371" s="142" t="str">
        <f t="shared" si="12"/>
        <v xml:space="preserve"> </v>
      </c>
      <c r="J371" s="11"/>
    </row>
    <row r="372" spans="1:10" ht="13.5" x14ac:dyDescent="0.25">
      <c r="A372" s="11"/>
      <c r="B372" s="11"/>
      <c r="C372" s="11"/>
      <c r="D372" s="11"/>
      <c r="E372" s="22"/>
      <c r="F372" s="817" t="str">
        <f t="shared" si="13"/>
        <v xml:space="preserve"> </v>
      </c>
      <c r="G372" s="142" t="str">
        <f t="shared" si="12"/>
        <v xml:space="preserve"> </v>
      </c>
      <c r="J372" s="11"/>
    </row>
    <row r="373" spans="1:10" ht="13.5" x14ac:dyDescent="0.25">
      <c r="A373" s="11"/>
      <c r="B373" s="11"/>
      <c r="C373" s="11"/>
      <c r="D373" s="11"/>
      <c r="E373" s="22"/>
      <c r="F373" s="817" t="str">
        <f t="shared" si="13"/>
        <v xml:space="preserve"> </v>
      </c>
      <c r="G373" s="142" t="str">
        <f t="shared" si="12"/>
        <v xml:space="preserve"> </v>
      </c>
      <c r="J373" s="11"/>
    </row>
    <row r="374" spans="1:10" ht="13.5" x14ac:dyDescent="0.25">
      <c r="A374" s="11"/>
      <c r="B374" s="11"/>
      <c r="C374" s="11"/>
      <c r="D374" s="11"/>
      <c r="E374" s="22"/>
      <c r="F374" s="817" t="str">
        <f t="shared" si="13"/>
        <v xml:space="preserve"> </v>
      </c>
      <c r="G374" s="142" t="str">
        <f t="shared" si="12"/>
        <v xml:space="preserve"> </v>
      </c>
      <c r="J374" s="11"/>
    </row>
    <row r="375" spans="1:10" ht="13.5" x14ac:dyDescent="0.25">
      <c r="A375" s="11"/>
      <c r="B375" s="11"/>
      <c r="C375" s="11"/>
      <c r="D375" s="11"/>
      <c r="E375" s="22"/>
      <c r="F375" s="817" t="str">
        <f t="shared" si="13"/>
        <v xml:space="preserve"> </v>
      </c>
      <c r="G375" s="142" t="str">
        <f t="shared" si="12"/>
        <v xml:space="preserve"> </v>
      </c>
      <c r="J375" s="11"/>
    </row>
    <row r="376" spans="1:10" ht="13.5" x14ac:dyDescent="0.25">
      <c r="A376" s="11"/>
      <c r="B376" s="11"/>
      <c r="C376" s="11"/>
      <c r="D376" s="11"/>
      <c r="E376" s="22"/>
      <c r="F376" s="817" t="str">
        <f t="shared" si="13"/>
        <v xml:space="preserve"> </v>
      </c>
      <c r="G376" s="142" t="str">
        <f t="shared" si="12"/>
        <v xml:space="preserve"> </v>
      </c>
      <c r="J376" s="11"/>
    </row>
    <row r="377" spans="1:10" ht="13.5" x14ac:dyDescent="0.25">
      <c r="A377" s="11"/>
      <c r="B377" s="11"/>
      <c r="C377" s="11"/>
      <c r="D377" s="11"/>
      <c r="E377" s="22"/>
      <c r="F377" s="817" t="str">
        <f t="shared" si="13"/>
        <v xml:space="preserve"> </v>
      </c>
      <c r="G377" s="142" t="str">
        <f t="shared" si="12"/>
        <v xml:space="preserve"> </v>
      </c>
      <c r="J377" s="11"/>
    </row>
    <row r="378" spans="1:10" ht="13.5" x14ac:dyDescent="0.25">
      <c r="A378" s="11"/>
      <c r="B378" s="11"/>
      <c r="C378" s="11"/>
      <c r="D378" s="11"/>
      <c r="E378" s="22"/>
      <c r="F378" s="817" t="str">
        <f t="shared" si="13"/>
        <v xml:space="preserve"> </v>
      </c>
      <c r="G378" s="142" t="str">
        <f t="shared" si="12"/>
        <v xml:space="preserve"> </v>
      </c>
      <c r="J378" s="11"/>
    </row>
    <row r="379" spans="1:10" ht="13.5" x14ac:dyDescent="0.25">
      <c r="A379" s="11"/>
      <c r="B379" s="11"/>
      <c r="C379" s="11"/>
      <c r="D379" s="11"/>
      <c r="E379" s="22"/>
      <c r="F379" s="817" t="str">
        <f t="shared" si="13"/>
        <v xml:space="preserve"> </v>
      </c>
      <c r="G379" s="142" t="str">
        <f t="shared" si="12"/>
        <v xml:space="preserve"> </v>
      </c>
      <c r="J379" s="11"/>
    </row>
    <row r="380" spans="1:10" ht="13.5" x14ac:dyDescent="0.25">
      <c r="A380" s="11"/>
      <c r="B380" s="11"/>
      <c r="C380" s="11"/>
      <c r="D380" s="11"/>
      <c r="E380" s="22"/>
      <c r="F380" s="817" t="str">
        <f t="shared" si="13"/>
        <v xml:space="preserve"> </v>
      </c>
      <c r="G380" s="142" t="str">
        <f t="shared" si="12"/>
        <v xml:space="preserve"> </v>
      </c>
      <c r="J380" s="11"/>
    </row>
    <row r="381" spans="1:10" ht="13.5" x14ac:dyDescent="0.25">
      <c r="A381" s="11"/>
      <c r="B381" s="11"/>
      <c r="C381" s="11"/>
      <c r="D381" s="11"/>
      <c r="E381" s="22"/>
      <c r="F381" s="817" t="str">
        <f t="shared" si="13"/>
        <v xml:space="preserve"> </v>
      </c>
      <c r="G381" s="142" t="str">
        <f t="shared" si="12"/>
        <v xml:space="preserve"> </v>
      </c>
      <c r="J381" s="11"/>
    </row>
    <row r="382" spans="1:10" ht="13.5" x14ac:dyDescent="0.25">
      <c r="A382" s="11"/>
      <c r="B382" s="11"/>
      <c r="C382" s="11"/>
      <c r="D382" s="11"/>
      <c r="E382" s="22"/>
      <c r="F382" s="817" t="str">
        <f t="shared" si="13"/>
        <v xml:space="preserve"> </v>
      </c>
      <c r="G382" s="142" t="str">
        <f t="shared" si="12"/>
        <v xml:space="preserve"> </v>
      </c>
      <c r="J382" s="11"/>
    </row>
    <row r="383" spans="1:10" ht="13.5" x14ac:dyDescent="0.25">
      <c r="A383" s="11"/>
      <c r="B383" s="11"/>
      <c r="C383" s="11"/>
      <c r="D383" s="11"/>
      <c r="E383" s="22"/>
      <c r="F383" s="817" t="str">
        <f t="shared" si="13"/>
        <v xml:space="preserve"> </v>
      </c>
      <c r="G383" s="142" t="str">
        <f t="shared" si="12"/>
        <v xml:space="preserve"> </v>
      </c>
      <c r="J383" s="11"/>
    </row>
    <row r="384" spans="1:10" ht="13.5" x14ac:dyDescent="0.25">
      <c r="A384" s="11"/>
      <c r="B384" s="11"/>
      <c r="C384" s="11"/>
      <c r="D384" s="11"/>
      <c r="E384" s="22"/>
      <c r="F384" s="817" t="str">
        <f t="shared" si="13"/>
        <v xml:space="preserve"> </v>
      </c>
      <c r="G384" s="142" t="str">
        <f t="shared" si="12"/>
        <v xml:space="preserve"> </v>
      </c>
      <c r="J384" s="11"/>
    </row>
    <row r="385" spans="1:10" ht="13.5" x14ac:dyDescent="0.25">
      <c r="A385" s="11"/>
      <c r="B385" s="11"/>
      <c r="C385" s="11"/>
      <c r="D385" s="11"/>
      <c r="E385" s="22"/>
      <c r="F385" s="817" t="str">
        <f t="shared" si="13"/>
        <v xml:space="preserve"> </v>
      </c>
      <c r="G385" s="142" t="str">
        <f t="shared" si="12"/>
        <v xml:space="preserve"> </v>
      </c>
      <c r="J385" s="11"/>
    </row>
    <row r="386" spans="1:10" ht="13.5" x14ac:dyDescent="0.25">
      <c r="A386" s="11"/>
      <c r="B386" s="11"/>
      <c r="C386" s="11"/>
      <c r="D386" s="11"/>
      <c r="E386" s="22"/>
      <c r="F386" s="817" t="str">
        <f t="shared" si="13"/>
        <v xml:space="preserve"> </v>
      </c>
      <c r="G386" s="142" t="str">
        <f t="shared" si="12"/>
        <v xml:space="preserve"> </v>
      </c>
      <c r="J386" s="11"/>
    </row>
    <row r="387" spans="1:10" ht="13.5" x14ac:dyDescent="0.25">
      <c r="A387" s="11"/>
      <c r="B387" s="11"/>
      <c r="C387" s="11"/>
      <c r="D387" s="11"/>
      <c r="E387" s="22"/>
      <c r="F387" s="817" t="str">
        <f t="shared" si="13"/>
        <v xml:space="preserve"> </v>
      </c>
      <c r="G387" s="142" t="str">
        <f t="shared" si="12"/>
        <v xml:space="preserve"> </v>
      </c>
      <c r="J387" s="11"/>
    </row>
    <row r="388" spans="1:10" ht="13.5" x14ac:dyDescent="0.25">
      <c r="A388" s="11"/>
      <c r="B388" s="11"/>
      <c r="C388" s="11"/>
      <c r="D388" s="11"/>
      <c r="E388" s="22"/>
      <c r="F388" s="817" t="str">
        <f t="shared" si="13"/>
        <v xml:space="preserve"> </v>
      </c>
      <c r="G388" s="142" t="str">
        <f t="shared" si="12"/>
        <v xml:space="preserve"> </v>
      </c>
      <c r="J388" s="11"/>
    </row>
    <row r="389" spans="1:10" ht="13.5" x14ac:dyDescent="0.25">
      <c r="A389" s="11"/>
      <c r="B389" s="11"/>
      <c r="C389" s="11"/>
      <c r="D389" s="11"/>
      <c r="E389" s="22"/>
      <c r="F389" s="817" t="str">
        <f t="shared" si="13"/>
        <v xml:space="preserve"> </v>
      </c>
      <c r="G389" s="142" t="str">
        <f t="shared" si="12"/>
        <v xml:space="preserve"> </v>
      </c>
      <c r="J389" s="11"/>
    </row>
    <row r="390" spans="1:10" ht="13.5" x14ac:dyDescent="0.25">
      <c r="A390" s="11"/>
      <c r="B390" s="11"/>
      <c r="C390" s="11"/>
      <c r="D390" s="11"/>
      <c r="E390" s="22"/>
      <c r="F390" s="817" t="str">
        <f t="shared" si="13"/>
        <v xml:space="preserve"> </v>
      </c>
      <c r="G390" s="142" t="str">
        <f t="shared" si="12"/>
        <v xml:space="preserve"> </v>
      </c>
      <c r="J390" s="11"/>
    </row>
    <row r="391" spans="1:10" ht="13.5" x14ac:dyDescent="0.25">
      <c r="A391" s="11"/>
      <c r="B391" s="11"/>
      <c r="C391" s="11"/>
      <c r="D391" s="11"/>
      <c r="E391" s="22"/>
      <c r="F391" s="817" t="str">
        <f t="shared" si="13"/>
        <v xml:space="preserve"> </v>
      </c>
      <c r="G391" s="142" t="str">
        <f t="shared" si="12"/>
        <v xml:space="preserve"> </v>
      </c>
      <c r="J391" s="11"/>
    </row>
    <row r="392" spans="1:10" ht="13.5" x14ac:dyDescent="0.25">
      <c r="A392" s="11"/>
      <c r="B392" s="11"/>
      <c r="C392" s="11"/>
      <c r="D392" s="11"/>
      <c r="E392" s="22"/>
      <c r="F392" s="817" t="str">
        <f t="shared" si="13"/>
        <v xml:space="preserve"> </v>
      </c>
      <c r="G392" s="142" t="str">
        <f t="shared" si="12"/>
        <v xml:space="preserve"> </v>
      </c>
      <c r="J392" s="11"/>
    </row>
    <row r="393" spans="1:10" ht="13.5" x14ac:dyDescent="0.25">
      <c r="A393" s="11"/>
      <c r="B393" s="11"/>
      <c r="C393" s="11"/>
      <c r="D393" s="11"/>
      <c r="E393" s="22"/>
      <c r="F393" s="817" t="str">
        <f t="shared" si="13"/>
        <v xml:space="preserve"> </v>
      </c>
      <c r="G393" s="142" t="str">
        <f t="shared" ref="G393:G400" si="14">IFERROR(E393/D393%," ")</f>
        <v xml:space="preserve"> </v>
      </c>
      <c r="J393" s="11"/>
    </row>
    <row r="394" spans="1:10" ht="13.5" x14ac:dyDescent="0.25">
      <c r="A394" s="11"/>
      <c r="B394" s="11"/>
      <c r="C394" s="11"/>
      <c r="D394" s="11"/>
      <c r="E394" s="22"/>
      <c r="F394" s="817" t="str">
        <f t="shared" ref="F394:F400" si="15">IF(E394-D394=0," ",E394-D394)</f>
        <v xml:space="preserve"> </v>
      </c>
      <c r="G394" s="142" t="str">
        <f t="shared" si="14"/>
        <v xml:space="preserve"> </v>
      </c>
      <c r="J394" s="11"/>
    </row>
    <row r="395" spans="1:10" ht="13.5" x14ac:dyDescent="0.25">
      <c r="A395" s="11"/>
      <c r="B395" s="11"/>
      <c r="C395" s="11"/>
      <c r="D395" s="11"/>
      <c r="E395" s="22"/>
      <c r="F395" s="817" t="str">
        <f t="shared" si="15"/>
        <v xml:space="preserve"> </v>
      </c>
      <c r="G395" s="142" t="str">
        <f t="shared" si="14"/>
        <v xml:space="preserve"> </v>
      </c>
      <c r="J395" s="11"/>
    </row>
    <row r="396" spans="1:10" ht="13.5" x14ac:dyDescent="0.25">
      <c r="A396" s="11"/>
      <c r="B396" s="11"/>
      <c r="C396" s="11"/>
      <c r="D396" s="11"/>
      <c r="E396" s="22"/>
      <c r="F396" s="817" t="str">
        <f t="shared" si="15"/>
        <v xml:space="preserve"> </v>
      </c>
      <c r="G396" s="142" t="str">
        <f t="shared" si="14"/>
        <v xml:space="preserve"> </v>
      </c>
      <c r="J396" s="11"/>
    </row>
    <row r="397" spans="1:10" ht="13.5" x14ac:dyDescent="0.25">
      <c r="A397" s="11"/>
      <c r="B397" s="11"/>
      <c r="C397" s="11"/>
      <c r="D397" s="11"/>
      <c r="E397" s="22"/>
      <c r="F397" s="817" t="str">
        <f t="shared" si="15"/>
        <v xml:space="preserve"> </v>
      </c>
      <c r="G397" s="142" t="str">
        <f t="shared" si="14"/>
        <v xml:space="preserve"> </v>
      </c>
      <c r="J397" s="11"/>
    </row>
    <row r="398" spans="1:10" ht="13.5" x14ac:dyDescent="0.25">
      <c r="A398" s="11"/>
      <c r="B398" s="11"/>
      <c r="C398" s="11"/>
      <c r="D398" s="11"/>
      <c r="E398" s="22"/>
      <c r="F398" s="817" t="str">
        <f t="shared" si="15"/>
        <v xml:space="preserve"> </v>
      </c>
      <c r="G398" s="142" t="str">
        <f t="shared" si="14"/>
        <v xml:space="preserve"> </v>
      </c>
      <c r="J398" s="11"/>
    </row>
    <row r="399" spans="1:10" ht="13.5" x14ac:dyDescent="0.25">
      <c r="A399" s="11"/>
      <c r="B399" s="11"/>
      <c r="C399" s="11"/>
      <c r="D399" s="11"/>
      <c r="E399" s="22"/>
      <c r="F399" s="817" t="str">
        <f t="shared" si="15"/>
        <v xml:space="preserve"> </v>
      </c>
      <c r="G399" s="142" t="str">
        <f t="shared" si="14"/>
        <v xml:space="preserve"> </v>
      </c>
      <c r="J399" s="11"/>
    </row>
    <row r="400" spans="1:10" ht="13.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xr:uid="{00000000-0004-0000-3400-000000000000}"/>
  </hyperlinks>
  <pageMargins left="0.70866141732283472" right="0.70866141732283472" top="0.70866141732283472" bottom="0.70866141732283472" header="0.51181102362204722" footer="0.31496062992125984"/>
  <pageSetup paperSize="9" orientation="portrait" r:id="rId1"/>
  <headerFooter alignWithMargins="0">
    <oddFooter>&amp;L&amp;"Arial Narrow,Normál"&amp;8&amp;F/KM-E-03&amp;C&amp;8 &amp;"Arial Narrow,Normál"&amp;P/&amp;N&amp;R&amp;"Arial Narrow,Normál"&amp;8DigitAudit/AuditDok</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63C23-6F9F-4228-8D3B-03A12993D740}">
  <dimension ref="A1:Q400"/>
  <sheetViews>
    <sheetView showGridLines="0" zoomScaleNormal="100" workbookViewId="0">
      <pane ySplit="9" topLeftCell="A10" activePane="bottomLeft" state="frozen"/>
      <selection pane="bottomLeft"/>
    </sheetView>
  </sheetViews>
  <sheetFormatPr defaultRowHeight="16.5" x14ac:dyDescent="0.3"/>
  <cols>
    <col min="1" max="1" width="6" style="143" customWidth="1"/>
    <col min="2" max="2" width="6.75" style="143" customWidth="1"/>
    <col min="3" max="3" width="30.375" style="143" customWidth="1"/>
    <col min="4" max="5" width="10.75" style="822" customWidth="1"/>
    <col min="6" max="6" width="10.75" style="814" customWidth="1"/>
    <col min="7" max="7" width="9.125" style="139" bestFit="1" customWidth="1"/>
    <col min="8" max="10" width="9" style="143"/>
    <col min="11" max="11" width="13.75" style="92" customWidth="1"/>
    <col min="12" max="16384" width="9" style="92"/>
  </cols>
  <sheetData>
    <row r="1" spans="1:17" s="95" customFormat="1" ht="15.75" x14ac:dyDescent="0.25">
      <c r="A1" s="80" t="s">
        <v>134</v>
      </c>
      <c r="B1" s="47"/>
      <c r="C1" s="99" t="s">
        <v>1231</v>
      </c>
      <c r="D1" s="806"/>
      <c r="E1" s="806"/>
      <c r="F1" s="806"/>
      <c r="G1" s="53"/>
      <c r="H1" s="47"/>
      <c r="I1" s="47"/>
      <c r="J1" s="47"/>
    </row>
    <row r="2" spans="1:17" s="95" customFormat="1" x14ac:dyDescent="0.3">
      <c r="A2" s="47"/>
      <c r="B2" s="47"/>
      <c r="C2" s="47"/>
      <c r="D2" s="818" t="str">
        <f>L15</f>
        <v>Ide írja az egyeztetés / vizsgálat szöveges értékelését</v>
      </c>
      <c r="E2" s="818" t="str">
        <f>L17</f>
        <v>Ide írja a következtetés szövegét</v>
      </c>
      <c r="F2" s="815"/>
      <c r="G2" s="816"/>
      <c r="H2" s="47"/>
      <c r="I2" s="47"/>
      <c r="J2" s="47"/>
      <c r="K2" s="48" t="s">
        <v>32</v>
      </c>
    </row>
    <row r="3" spans="1:17" ht="15.75" x14ac:dyDescent="0.25">
      <c r="A3" s="123" t="str">
        <f>"Ügyfél:   "&amp;Alapa!$C$17</f>
        <v xml:space="preserve">Ügyfél:   </v>
      </c>
      <c r="B3" s="124"/>
      <c r="C3" s="124"/>
      <c r="D3" s="809"/>
      <c r="E3" s="819" t="s">
        <v>264</v>
      </c>
      <c r="F3" s="807">
        <f>Alapa!$C$15</f>
        <v>0</v>
      </c>
      <c r="G3" s="126"/>
      <c r="H3" s="130"/>
      <c r="I3" s="130"/>
      <c r="J3" s="131"/>
      <c r="K3" s="729" t="s">
        <v>34</v>
      </c>
      <c r="L3" s="122" t="s">
        <v>34</v>
      </c>
      <c r="M3" s="95"/>
    </row>
    <row r="4" spans="1:17" ht="15.75" x14ac:dyDescent="0.25">
      <c r="A4" s="123" t="str">
        <f>"Fordulónap: "&amp;Alapa!$C$12</f>
        <v xml:space="preserve">Fordulónap: </v>
      </c>
      <c r="B4" s="129"/>
      <c r="C4" s="129"/>
      <c r="D4" s="820"/>
      <c r="E4" s="819" t="s">
        <v>265</v>
      </c>
      <c r="F4" s="808" t="str">
        <f>IFERROR(VLOOKUP(L9,Alapa!$K$2:$M$11,3),"")</f>
        <v/>
      </c>
      <c r="G4" s="130"/>
      <c r="H4" s="130"/>
      <c r="I4" s="130"/>
      <c r="J4" s="131"/>
      <c r="K4" s="76" t="s">
        <v>136</v>
      </c>
      <c r="L4" s="728" t="s">
        <v>151</v>
      </c>
      <c r="M4" s="95"/>
    </row>
    <row r="5" spans="1:17" ht="15.75" x14ac:dyDescent="0.25">
      <c r="A5" s="132"/>
      <c r="B5" s="132"/>
      <c r="C5" s="132"/>
      <c r="D5" s="821"/>
      <c r="E5" s="819" t="s">
        <v>266</v>
      </c>
      <c r="F5" s="809" t="str">
        <f>IF(Alapa!$M$2=0," ",Alapa!$M$2)</f>
        <v xml:space="preserve"> </v>
      </c>
      <c r="G5" s="130"/>
      <c r="H5" s="130"/>
      <c r="I5" s="130"/>
      <c r="J5" s="131"/>
      <c r="K5" s="76" t="s">
        <v>1232</v>
      </c>
      <c r="L5" s="728" t="s">
        <v>78</v>
      </c>
    </row>
    <row r="6" spans="1:17" ht="15.75" x14ac:dyDescent="0.25">
      <c r="A6" s="145" t="s">
        <v>5</v>
      </c>
      <c r="B6" s="132"/>
      <c r="C6" s="132"/>
      <c r="D6" s="810"/>
      <c r="E6" s="810"/>
      <c r="F6" s="810"/>
      <c r="G6" s="1058" t="s">
        <v>1172</v>
      </c>
      <c r="H6" s="849">
        <f>Tartalom!$E$114*Alapa!D33</f>
        <v>0</v>
      </c>
      <c r="I6" s="132"/>
      <c r="J6" s="132"/>
      <c r="K6" s="76" t="s">
        <v>138</v>
      </c>
      <c r="L6" s="728" t="s">
        <v>385</v>
      </c>
    </row>
    <row r="7" spans="1:17" ht="15.75" x14ac:dyDescent="0.25">
      <c r="A7" s="133" t="s">
        <v>212</v>
      </c>
      <c r="B7" s="133"/>
      <c r="C7" s="136"/>
      <c r="D7" s="811">
        <f>Alapa!C10</f>
        <v>0</v>
      </c>
      <c r="E7" s="811">
        <f>Alapa!C11</f>
        <v>0</v>
      </c>
      <c r="F7" s="811" t="s">
        <v>8</v>
      </c>
      <c r="G7" s="58" t="str">
        <f>Alapa!C11&amp;"/"&amp;Alapa!C10</f>
        <v>/</v>
      </c>
      <c r="H7" s="59"/>
      <c r="I7" s="59"/>
      <c r="J7" s="59"/>
      <c r="K7" s="76" t="s">
        <v>139</v>
      </c>
      <c r="L7" s="728" t="s">
        <v>386</v>
      </c>
    </row>
    <row r="8" spans="1:17" thickBot="1" x14ac:dyDescent="0.3">
      <c r="A8" s="137"/>
      <c r="B8" s="137" t="s">
        <v>213</v>
      </c>
      <c r="C8" s="137"/>
      <c r="D8" s="812" t="s">
        <v>214</v>
      </c>
      <c r="E8" s="812" t="s">
        <v>214</v>
      </c>
      <c r="F8" s="812" t="s">
        <v>214</v>
      </c>
      <c r="G8" s="60" t="s">
        <v>7</v>
      </c>
      <c r="H8" s="60"/>
      <c r="I8" s="60"/>
      <c r="J8" s="60"/>
      <c r="K8" s="76" t="s">
        <v>140</v>
      </c>
      <c r="L8" s="728" t="s">
        <v>173</v>
      </c>
    </row>
    <row r="9" spans="1:17" ht="17.25" thickBot="1" x14ac:dyDescent="0.35">
      <c r="A9" s="141"/>
      <c r="B9" s="141"/>
      <c r="C9" s="141"/>
      <c r="F9" s="817" t="str">
        <f>IF(E9-D9=0," ",E9-D9)</f>
        <v xml:space="preserve"> </v>
      </c>
      <c r="G9" s="142" t="str">
        <f t="shared" ref="G9:G72" si="0">IFERROR(E9/D9%," ")</f>
        <v xml:space="preserve"> </v>
      </c>
      <c r="K9" s="555" t="s">
        <v>2</v>
      </c>
      <c r="L9" s="673">
        <v>2</v>
      </c>
    </row>
    <row r="10" spans="1:17" ht="13.5" x14ac:dyDescent="0.25">
      <c r="A10" s="11"/>
      <c r="B10" s="11"/>
      <c r="C10" s="11"/>
      <c r="D10" s="11"/>
      <c r="E10" s="22"/>
      <c r="F10" s="817" t="str">
        <f t="shared" ref="F10:F73" si="1">IF(E10-D10=0," ",E10-D10)</f>
        <v xml:space="preserve"> </v>
      </c>
      <c r="G10" s="142" t="str">
        <f t="shared" si="0"/>
        <v xml:space="preserve"> </v>
      </c>
      <c r="J10" s="11"/>
    </row>
    <row r="11" spans="1:17" ht="13.5" x14ac:dyDescent="0.25">
      <c r="A11" s="11"/>
      <c r="B11" s="11"/>
      <c r="C11" s="11"/>
      <c r="D11" s="11"/>
      <c r="E11" s="22"/>
      <c r="F11" s="817" t="str">
        <f t="shared" si="1"/>
        <v xml:space="preserve"> </v>
      </c>
      <c r="G11" s="142" t="str">
        <f t="shared" si="0"/>
        <v xml:space="preserve"> </v>
      </c>
      <c r="J11" s="11"/>
    </row>
    <row r="12" spans="1:17" ht="13.5" x14ac:dyDescent="0.25">
      <c r="A12" s="11"/>
      <c r="B12" s="11"/>
      <c r="C12" s="11"/>
      <c r="D12" s="11"/>
      <c r="E12" s="22"/>
      <c r="F12" s="817" t="str">
        <f t="shared" si="1"/>
        <v xml:space="preserve"> </v>
      </c>
      <c r="G12" s="142" t="str">
        <f t="shared" si="0"/>
        <v xml:space="preserve"> </v>
      </c>
      <c r="J12" s="11"/>
    </row>
    <row r="13" spans="1:17" ht="13.5" x14ac:dyDescent="0.25">
      <c r="A13" s="11"/>
      <c r="B13" s="11"/>
      <c r="C13" s="11"/>
      <c r="D13" s="11"/>
      <c r="E13" s="22"/>
      <c r="F13" s="817" t="str">
        <f t="shared" si="1"/>
        <v xml:space="preserve"> </v>
      </c>
      <c r="G13" s="142" t="str">
        <f t="shared" si="0"/>
        <v xml:space="preserve"> </v>
      </c>
      <c r="J13" s="11"/>
    </row>
    <row r="14" spans="1:17" ht="15.75" x14ac:dyDescent="0.25">
      <c r="A14" s="11"/>
      <c r="B14" s="11"/>
      <c r="C14" s="11"/>
      <c r="D14" s="11"/>
      <c r="E14" s="22"/>
      <c r="F14" s="817" t="str">
        <f t="shared" si="1"/>
        <v xml:space="preserve"> </v>
      </c>
      <c r="G14" s="142" t="str">
        <f t="shared" si="0"/>
        <v xml:space="preserve"> </v>
      </c>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J18" s="11"/>
      <c r="L18" s="67"/>
      <c r="M18" s="67"/>
      <c r="N18" s="8"/>
      <c r="O18" s="7"/>
      <c r="P18" s="7"/>
      <c r="Q18" s="12"/>
    </row>
    <row r="19" spans="1:17" ht="13.5" x14ac:dyDescent="0.25">
      <c r="A19" s="11"/>
      <c r="B19" s="11"/>
      <c r="C19" s="11"/>
      <c r="D19" s="11"/>
      <c r="E19" s="22"/>
      <c r="F19" s="817" t="str">
        <f t="shared" si="1"/>
        <v xml:space="preserve"> </v>
      </c>
      <c r="G19" s="142" t="str">
        <f t="shared" si="0"/>
        <v xml:space="preserve"> </v>
      </c>
      <c r="J19" s="11"/>
    </row>
    <row r="20" spans="1:17" ht="13.5" x14ac:dyDescent="0.25">
      <c r="A20" s="11"/>
      <c r="B20" s="11"/>
      <c r="C20" s="11"/>
      <c r="D20" s="11"/>
      <c r="E20" s="22"/>
      <c r="F20" s="817" t="str">
        <f t="shared" si="1"/>
        <v xml:space="preserve"> </v>
      </c>
      <c r="G20" s="142" t="str">
        <f t="shared" si="0"/>
        <v xml:space="preserve"> </v>
      </c>
      <c r="J20" s="11"/>
    </row>
    <row r="21" spans="1:17" ht="13.5" x14ac:dyDescent="0.25">
      <c r="A21" s="11"/>
      <c r="B21" s="11"/>
      <c r="C21" s="11"/>
      <c r="D21" s="11"/>
      <c r="E21" s="22"/>
      <c r="F21" s="817" t="str">
        <f t="shared" si="1"/>
        <v xml:space="preserve"> </v>
      </c>
      <c r="G21" s="142" t="str">
        <f t="shared" si="0"/>
        <v xml:space="preserve"> </v>
      </c>
      <c r="J21" s="11"/>
    </row>
    <row r="22" spans="1:17" ht="13.5" x14ac:dyDescent="0.25">
      <c r="A22" s="11"/>
      <c r="B22" s="11"/>
      <c r="C22" s="11"/>
      <c r="D22" s="11"/>
      <c r="E22" s="22"/>
      <c r="F22" s="817" t="str">
        <f t="shared" si="1"/>
        <v xml:space="preserve"> </v>
      </c>
      <c r="G22" s="142" t="str">
        <f t="shared" si="0"/>
        <v xml:space="preserve"> </v>
      </c>
      <c r="J22" s="11"/>
    </row>
    <row r="23" spans="1:17" ht="13.5" x14ac:dyDescent="0.25">
      <c r="A23" s="11"/>
      <c r="B23" s="11"/>
      <c r="C23" s="11"/>
      <c r="D23" s="11"/>
      <c r="E23" s="22"/>
      <c r="F23" s="817" t="str">
        <f t="shared" si="1"/>
        <v xml:space="preserve"> </v>
      </c>
      <c r="G23" s="142" t="str">
        <f t="shared" si="0"/>
        <v xml:space="preserve"> </v>
      </c>
      <c r="J23" s="11"/>
    </row>
    <row r="24" spans="1:17" ht="13.5" x14ac:dyDescent="0.25">
      <c r="A24" s="11"/>
      <c r="B24" s="11"/>
      <c r="C24" s="11"/>
      <c r="D24" s="11"/>
      <c r="E24" s="22"/>
      <c r="F24" s="817" t="str">
        <f t="shared" si="1"/>
        <v xml:space="preserve"> </v>
      </c>
      <c r="G24" s="142" t="str">
        <f t="shared" si="0"/>
        <v xml:space="preserve"> </v>
      </c>
      <c r="J24" s="11"/>
    </row>
    <row r="25" spans="1:17" ht="13.5" x14ac:dyDescent="0.25">
      <c r="A25" s="11"/>
      <c r="B25" s="11"/>
      <c r="C25" s="11"/>
      <c r="D25" s="11"/>
      <c r="E25" s="22"/>
      <c r="F25" s="817" t="str">
        <f t="shared" si="1"/>
        <v xml:space="preserve"> </v>
      </c>
      <c r="G25" s="142" t="str">
        <f t="shared" si="0"/>
        <v xml:space="preserve"> </v>
      </c>
      <c r="J25" s="11"/>
    </row>
    <row r="26" spans="1:17" ht="13.5" x14ac:dyDescent="0.25">
      <c r="A26" s="11"/>
      <c r="B26" s="11"/>
      <c r="C26" s="11"/>
      <c r="D26" s="11"/>
      <c r="E26" s="22"/>
      <c r="F26" s="817" t="str">
        <f t="shared" si="1"/>
        <v xml:space="preserve"> </v>
      </c>
      <c r="G26" s="142" t="str">
        <f t="shared" si="0"/>
        <v xml:space="preserve"> </v>
      </c>
      <c r="J26" s="11"/>
    </row>
    <row r="27" spans="1:17" ht="13.5" x14ac:dyDescent="0.25">
      <c r="A27" s="11"/>
      <c r="B27" s="11"/>
      <c r="C27" s="11"/>
      <c r="D27" s="11"/>
      <c r="E27" s="22"/>
      <c r="F27" s="817" t="str">
        <f t="shared" si="1"/>
        <v xml:space="preserve"> </v>
      </c>
      <c r="G27" s="142" t="str">
        <f t="shared" si="0"/>
        <v xml:space="preserve"> </v>
      </c>
      <c r="J27" s="11"/>
    </row>
    <row r="28" spans="1:17" ht="13.5" x14ac:dyDescent="0.25">
      <c r="A28" s="11"/>
      <c r="B28" s="11"/>
      <c r="C28" s="11"/>
      <c r="D28" s="11"/>
      <c r="E28" s="22"/>
      <c r="F28" s="817" t="str">
        <f t="shared" si="1"/>
        <v xml:space="preserve"> </v>
      </c>
      <c r="G28" s="142" t="str">
        <f t="shared" si="0"/>
        <v xml:space="preserve"> </v>
      </c>
      <c r="J28" s="11"/>
    </row>
    <row r="29" spans="1:17" ht="13.5" x14ac:dyDescent="0.25">
      <c r="A29" s="11"/>
      <c r="B29" s="11"/>
      <c r="C29" s="11"/>
      <c r="D29" s="11"/>
      <c r="E29" s="22"/>
      <c r="F29" s="817" t="str">
        <f t="shared" si="1"/>
        <v xml:space="preserve"> </v>
      </c>
      <c r="G29" s="142" t="str">
        <f t="shared" si="0"/>
        <v xml:space="preserve"> </v>
      </c>
      <c r="J29" s="11"/>
    </row>
    <row r="30" spans="1:17" ht="13.5" x14ac:dyDescent="0.25">
      <c r="A30" s="11"/>
      <c r="B30" s="11"/>
      <c r="C30" s="11"/>
      <c r="D30" s="11"/>
      <c r="E30" s="22"/>
      <c r="F30" s="817" t="str">
        <f t="shared" si="1"/>
        <v xml:space="preserve"> </v>
      </c>
      <c r="G30" s="142" t="str">
        <f t="shared" si="0"/>
        <v xml:space="preserve"> </v>
      </c>
      <c r="J30" s="11"/>
    </row>
    <row r="31" spans="1:17" ht="13.5" x14ac:dyDescent="0.25">
      <c r="A31" s="11"/>
      <c r="B31" s="11"/>
      <c r="C31" s="11"/>
      <c r="D31" s="11"/>
      <c r="E31" s="22"/>
      <c r="F31" s="817" t="str">
        <f t="shared" si="1"/>
        <v xml:space="preserve"> </v>
      </c>
      <c r="G31" s="142" t="str">
        <f t="shared" si="0"/>
        <v xml:space="preserve"> </v>
      </c>
      <c r="J31" s="11"/>
    </row>
    <row r="32" spans="1:17" ht="13.5" x14ac:dyDescent="0.25">
      <c r="A32" s="11"/>
      <c r="B32" s="11"/>
      <c r="C32" s="11"/>
      <c r="D32" s="11"/>
      <c r="E32" s="22"/>
      <c r="F32" s="817" t="str">
        <f t="shared" si="1"/>
        <v xml:space="preserve"> </v>
      </c>
      <c r="G32" s="142" t="str">
        <f t="shared" si="0"/>
        <v xml:space="preserve"> </v>
      </c>
      <c r="J32" s="11"/>
    </row>
    <row r="33" spans="1:10" ht="13.5" x14ac:dyDescent="0.25">
      <c r="A33" s="11"/>
      <c r="B33" s="11"/>
      <c r="C33" s="11"/>
      <c r="D33" s="11"/>
      <c r="E33" s="22"/>
      <c r="F33" s="817" t="str">
        <f t="shared" si="1"/>
        <v xml:space="preserve"> </v>
      </c>
      <c r="G33" s="142" t="str">
        <f t="shared" si="0"/>
        <v xml:space="preserve"> </v>
      </c>
      <c r="J33" s="11"/>
    </row>
    <row r="34" spans="1:10" ht="13.5" x14ac:dyDescent="0.25">
      <c r="A34" s="11"/>
      <c r="B34" s="11"/>
      <c r="C34" s="11"/>
      <c r="D34" s="11"/>
      <c r="E34" s="22"/>
      <c r="F34" s="817" t="str">
        <f t="shared" si="1"/>
        <v xml:space="preserve"> </v>
      </c>
      <c r="G34" s="142" t="str">
        <f t="shared" si="0"/>
        <v xml:space="preserve"> </v>
      </c>
      <c r="J34" s="11"/>
    </row>
    <row r="35" spans="1:10" ht="13.5" x14ac:dyDescent="0.25">
      <c r="A35" s="11"/>
      <c r="B35" s="11"/>
      <c r="C35" s="11"/>
      <c r="D35" s="11"/>
      <c r="E35" s="22"/>
      <c r="F35" s="817" t="str">
        <f t="shared" si="1"/>
        <v xml:space="preserve"> </v>
      </c>
      <c r="G35" s="142" t="str">
        <f t="shared" si="0"/>
        <v xml:space="preserve"> </v>
      </c>
      <c r="J35" s="11"/>
    </row>
    <row r="36" spans="1:10" ht="13.5" x14ac:dyDescent="0.25">
      <c r="A36" s="11"/>
      <c r="B36" s="11"/>
      <c r="C36" s="11"/>
      <c r="D36" s="11"/>
      <c r="E36" s="22"/>
      <c r="F36" s="817" t="str">
        <f t="shared" si="1"/>
        <v xml:space="preserve"> </v>
      </c>
      <c r="G36" s="142" t="str">
        <f t="shared" si="0"/>
        <v xml:space="preserve"> </v>
      </c>
      <c r="J36" s="11"/>
    </row>
    <row r="37" spans="1:10" ht="13.5" x14ac:dyDescent="0.25">
      <c r="A37" s="11"/>
      <c r="B37" s="11"/>
      <c r="C37" s="11"/>
      <c r="D37" s="11"/>
      <c r="E37" s="22"/>
      <c r="F37" s="817" t="str">
        <f t="shared" si="1"/>
        <v xml:space="preserve"> </v>
      </c>
      <c r="G37" s="142" t="str">
        <f t="shared" si="0"/>
        <v xml:space="preserve"> </v>
      </c>
      <c r="J37" s="11"/>
    </row>
    <row r="38" spans="1:10" ht="13.5" x14ac:dyDescent="0.25">
      <c r="A38" s="11"/>
      <c r="B38" s="11"/>
      <c r="C38" s="11"/>
      <c r="D38" s="11"/>
      <c r="E38" s="22"/>
      <c r="F38" s="817" t="str">
        <f t="shared" si="1"/>
        <v xml:space="preserve"> </v>
      </c>
      <c r="G38" s="142" t="str">
        <f t="shared" si="0"/>
        <v xml:space="preserve"> </v>
      </c>
      <c r="J38" s="11"/>
    </row>
    <row r="39" spans="1:10" ht="13.5" x14ac:dyDescent="0.25">
      <c r="A39" s="11"/>
      <c r="B39" s="11"/>
      <c r="C39" s="11"/>
      <c r="D39" s="11"/>
      <c r="E39" s="22"/>
      <c r="F39" s="817" t="str">
        <f t="shared" si="1"/>
        <v xml:space="preserve"> </v>
      </c>
      <c r="G39" s="142" t="str">
        <f t="shared" si="0"/>
        <v xml:space="preserve"> </v>
      </c>
      <c r="J39" s="11"/>
    </row>
    <row r="40" spans="1:10" ht="13.5" x14ac:dyDescent="0.25">
      <c r="A40" s="11"/>
      <c r="B40" s="11"/>
      <c r="C40" s="11"/>
      <c r="D40" s="11"/>
      <c r="E40" s="22"/>
      <c r="F40" s="817" t="str">
        <f t="shared" si="1"/>
        <v xml:space="preserve"> </v>
      </c>
      <c r="G40" s="142" t="str">
        <f t="shared" si="0"/>
        <v xml:space="preserve"> </v>
      </c>
      <c r="J40" s="11"/>
    </row>
    <row r="41" spans="1:10" ht="13.5" x14ac:dyDescent="0.25">
      <c r="A41" s="11"/>
      <c r="B41" s="11"/>
      <c r="C41" s="11"/>
      <c r="D41" s="11"/>
      <c r="E41" s="22"/>
      <c r="F41" s="817" t="str">
        <f t="shared" si="1"/>
        <v xml:space="preserve"> </v>
      </c>
      <c r="G41" s="142" t="str">
        <f t="shared" si="0"/>
        <v xml:space="preserve"> </v>
      </c>
      <c r="J41" s="11"/>
    </row>
    <row r="42" spans="1:10" ht="13.5" x14ac:dyDescent="0.25">
      <c r="A42" s="11"/>
      <c r="B42" s="11"/>
      <c r="C42" s="11"/>
      <c r="D42" s="11"/>
      <c r="E42" s="22"/>
      <c r="F42" s="817" t="str">
        <f t="shared" si="1"/>
        <v xml:space="preserve"> </v>
      </c>
      <c r="G42" s="142" t="str">
        <f t="shared" si="0"/>
        <v xml:space="preserve"> </v>
      </c>
      <c r="J42" s="11"/>
    </row>
    <row r="43" spans="1:10" ht="13.5" x14ac:dyDescent="0.25">
      <c r="A43" s="11"/>
      <c r="B43" s="11"/>
      <c r="C43" s="11"/>
      <c r="D43" s="11"/>
      <c r="E43" s="22"/>
      <c r="F43" s="817" t="str">
        <f t="shared" si="1"/>
        <v xml:space="preserve"> </v>
      </c>
      <c r="G43" s="142" t="str">
        <f t="shared" si="0"/>
        <v xml:space="preserve"> </v>
      </c>
      <c r="J43" s="11"/>
    </row>
    <row r="44" spans="1:10" ht="13.5" x14ac:dyDescent="0.25">
      <c r="A44" s="11"/>
      <c r="B44" s="11"/>
      <c r="C44" s="11"/>
      <c r="D44" s="11"/>
      <c r="E44" s="22"/>
      <c r="F44" s="817" t="str">
        <f t="shared" si="1"/>
        <v xml:space="preserve"> </v>
      </c>
      <c r="G44" s="142" t="str">
        <f t="shared" si="0"/>
        <v xml:space="preserve"> </v>
      </c>
      <c r="J44" s="11"/>
    </row>
    <row r="45" spans="1:10" ht="13.5" x14ac:dyDescent="0.25">
      <c r="A45" s="11"/>
      <c r="B45" s="11"/>
      <c r="C45" s="11"/>
      <c r="D45" s="11"/>
      <c r="E45" s="22"/>
      <c r="F45" s="817" t="str">
        <f t="shared" si="1"/>
        <v xml:space="preserve"> </v>
      </c>
      <c r="G45" s="142" t="str">
        <f t="shared" si="0"/>
        <v xml:space="preserve"> </v>
      </c>
      <c r="J45" s="11"/>
    </row>
    <row r="46" spans="1:10" ht="13.5" x14ac:dyDescent="0.25">
      <c r="A46" s="11"/>
      <c r="B46" s="11"/>
      <c r="C46" s="11"/>
      <c r="D46" s="11"/>
      <c r="E46" s="22"/>
      <c r="F46" s="817" t="str">
        <f t="shared" si="1"/>
        <v xml:space="preserve"> </v>
      </c>
      <c r="G46" s="142" t="str">
        <f t="shared" si="0"/>
        <v xml:space="preserve"> </v>
      </c>
      <c r="J46" s="11"/>
    </row>
    <row r="47" spans="1:10" ht="13.5" x14ac:dyDescent="0.25">
      <c r="A47" s="11"/>
      <c r="B47" s="11"/>
      <c r="C47" s="11"/>
      <c r="D47" s="11"/>
      <c r="E47" s="22"/>
      <c r="F47" s="817" t="str">
        <f t="shared" si="1"/>
        <v xml:space="preserve"> </v>
      </c>
      <c r="G47" s="142" t="str">
        <f t="shared" si="0"/>
        <v xml:space="preserve"> </v>
      </c>
      <c r="J47" s="11"/>
    </row>
    <row r="48" spans="1:10" ht="13.5" x14ac:dyDescent="0.25">
      <c r="A48" s="11"/>
      <c r="B48" s="11"/>
      <c r="C48" s="11"/>
      <c r="D48" s="11"/>
      <c r="E48" s="22"/>
      <c r="F48" s="817" t="str">
        <f t="shared" si="1"/>
        <v xml:space="preserve"> </v>
      </c>
      <c r="G48" s="142" t="str">
        <f t="shared" si="0"/>
        <v xml:space="preserve"> </v>
      </c>
      <c r="J48" s="11"/>
    </row>
    <row r="49" spans="1:10" ht="13.5" x14ac:dyDescent="0.25">
      <c r="A49" s="11"/>
      <c r="B49" s="11"/>
      <c r="C49" s="11"/>
      <c r="D49" s="11"/>
      <c r="E49" s="22"/>
      <c r="F49" s="817" t="str">
        <f t="shared" si="1"/>
        <v xml:space="preserve"> </v>
      </c>
      <c r="G49" s="142" t="str">
        <f t="shared" si="0"/>
        <v xml:space="preserve"> </v>
      </c>
      <c r="J49" s="11"/>
    </row>
    <row r="50" spans="1:10" ht="13.5" x14ac:dyDescent="0.25">
      <c r="A50" s="11"/>
      <c r="B50" s="11"/>
      <c r="C50" s="11"/>
      <c r="D50" s="11"/>
      <c r="E50" s="22"/>
      <c r="F50" s="817" t="str">
        <f t="shared" si="1"/>
        <v xml:space="preserve"> </v>
      </c>
      <c r="G50" s="142" t="str">
        <f t="shared" si="0"/>
        <v xml:space="preserve"> </v>
      </c>
      <c r="J50" s="11"/>
    </row>
    <row r="51" spans="1:10" ht="13.5" x14ac:dyDescent="0.25">
      <c r="A51" s="11"/>
      <c r="B51" s="11"/>
      <c r="C51" s="11"/>
      <c r="D51" s="11"/>
      <c r="E51" s="22"/>
      <c r="F51" s="817" t="str">
        <f t="shared" si="1"/>
        <v xml:space="preserve"> </v>
      </c>
      <c r="G51" s="142" t="str">
        <f t="shared" si="0"/>
        <v xml:space="preserve"> </v>
      </c>
      <c r="J51" s="11"/>
    </row>
    <row r="52" spans="1:10" ht="13.5" x14ac:dyDescent="0.25">
      <c r="A52" s="11"/>
      <c r="B52" s="11"/>
      <c r="C52" s="11"/>
      <c r="D52" s="11"/>
      <c r="E52" s="22"/>
      <c r="F52" s="817" t="str">
        <f t="shared" si="1"/>
        <v xml:space="preserve"> </v>
      </c>
      <c r="G52" s="142" t="str">
        <f t="shared" si="0"/>
        <v xml:space="preserve"> </v>
      </c>
      <c r="J52" s="11"/>
    </row>
    <row r="53" spans="1:10" ht="13.5" x14ac:dyDescent="0.25">
      <c r="A53" s="11"/>
      <c r="B53" s="11"/>
      <c r="C53" s="11"/>
      <c r="D53" s="11"/>
      <c r="E53" s="22"/>
      <c r="F53" s="817" t="str">
        <f t="shared" si="1"/>
        <v xml:space="preserve"> </v>
      </c>
      <c r="G53" s="142" t="str">
        <f t="shared" si="0"/>
        <v xml:space="preserve"> </v>
      </c>
      <c r="J53" s="11"/>
    </row>
    <row r="54" spans="1:10" ht="13.5" x14ac:dyDescent="0.25">
      <c r="A54" s="11"/>
      <c r="B54" s="11"/>
      <c r="C54" s="11"/>
      <c r="D54" s="11"/>
      <c r="E54" s="22"/>
      <c r="F54" s="817" t="str">
        <f t="shared" si="1"/>
        <v xml:space="preserve"> </v>
      </c>
      <c r="G54" s="142" t="str">
        <f t="shared" si="0"/>
        <v xml:space="preserve"> </v>
      </c>
      <c r="J54" s="11"/>
    </row>
    <row r="55" spans="1:10" ht="13.5" x14ac:dyDescent="0.25">
      <c r="A55" s="11"/>
      <c r="B55" s="11"/>
      <c r="C55" s="11"/>
      <c r="D55" s="11"/>
      <c r="E55" s="22"/>
      <c r="F55" s="817" t="str">
        <f t="shared" si="1"/>
        <v xml:space="preserve"> </v>
      </c>
      <c r="G55" s="142" t="str">
        <f t="shared" si="0"/>
        <v xml:space="preserve"> </v>
      </c>
      <c r="J55" s="11"/>
    </row>
    <row r="56" spans="1:10" ht="13.5" x14ac:dyDescent="0.25">
      <c r="A56" s="11"/>
      <c r="B56" s="11"/>
      <c r="C56" s="11"/>
      <c r="D56" s="11"/>
      <c r="E56" s="22"/>
      <c r="F56" s="817" t="str">
        <f t="shared" si="1"/>
        <v xml:space="preserve"> </v>
      </c>
      <c r="G56" s="142" t="str">
        <f t="shared" si="0"/>
        <v xml:space="preserve"> </v>
      </c>
      <c r="J56" s="11"/>
    </row>
    <row r="57" spans="1:10" ht="13.5" x14ac:dyDescent="0.25">
      <c r="A57" s="11"/>
      <c r="B57" s="11"/>
      <c r="C57" s="11"/>
      <c r="D57" s="11"/>
      <c r="E57" s="22"/>
      <c r="F57" s="817" t="str">
        <f t="shared" si="1"/>
        <v xml:space="preserve"> </v>
      </c>
      <c r="G57" s="142" t="str">
        <f t="shared" si="0"/>
        <v xml:space="preserve"> </v>
      </c>
      <c r="J57" s="11"/>
    </row>
    <row r="58" spans="1:10" ht="13.5" x14ac:dyDescent="0.25">
      <c r="A58" s="11"/>
      <c r="B58" s="11"/>
      <c r="C58" s="11"/>
      <c r="D58" s="11"/>
      <c r="E58" s="22"/>
      <c r="F58" s="817" t="str">
        <f t="shared" si="1"/>
        <v xml:space="preserve"> </v>
      </c>
      <c r="G58" s="142" t="str">
        <f t="shared" si="0"/>
        <v xml:space="preserve"> </v>
      </c>
      <c r="J58" s="11"/>
    </row>
    <row r="59" spans="1:10" ht="13.5" x14ac:dyDescent="0.25">
      <c r="A59" s="11"/>
      <c r="B59" s="11"/>
      <c r="C59" s="11"/>
      <c r="D59" s="11"/>
      <c r="E59" s="22"/>
      <c r="F59" s="817" t="str">
        <f t="shared" si="1"/>
        <v xml:space="preserve"> </v>
      </c>
      <c r="G59" s="142" t="str">
        <f t="shared" si="0"/>
        <v xml:space="preserve"> </v>
      </c>
      <c r="J59" s="11"/>
    </row>
    <row r="60" spans="1:10" ht="13.5" x14ac:dyDescent="0.25">
      <c r="A60" s="11"/>
      <c r="B60" s="11"/>
      <c r="C60" s="11"/>
      <c r="D60" s="11"/>
      <c r="E60" s="22"/>
      <c r="F60" s="817" t="str">
        <f t="shared" si="1"/>
        <v xml:space="preserve"> </v>
      </c>
      <c r="G60" s="142" t="str">
        <f t="shared" si="0"/>
        <v xml:space="preserve"> </v>
      </c>
      <c r="J60" s="11"/>
    </row>
    <row r="61" spans="1:10" ht="13.5" x14ac:dyDescent="0.25">
      <c r="A61" s="11"/>
      <c r="B61" s="11"/>
      <c r="C61" s="11"/>
      <c r="D61" s="11"/>
      <c r="E61" s="22"/>
      <c r="F61" s="817" t="str">
        <f t="shared" si="1"/>
        <v xml:space="preserve"> </v>
      </c>
      <c r="G61" s="142" t="str">
        <f t="shared" si="0"/>
        <v xml:space="preserve"> </v>
      </c>
      <c r="J61" s="11"/>
    </row>
    <row r="62" spans="1:10" ht="13.5" x14ac:dyDescent="0.25">
      <c r="A62" s="11"/>
      <c r="B62" s="11"/>
      <c r="C62" s="11"/>
      <c r="D62" s="11"/>
      <c r="E62" s="22"/>
      <c r="F62" s="817" t="str">
        <f t="shared" si="1"/>
        <v xml:space="preserve"> </v>
      </c>
      <c r="G62" s="142" t="str">
        <f t="shared" si="0"/>
        <v xml:space="preserve"> </v>
      </c>
      <c r="J62" s="11"/>
    </row>
    <row r="63" spans="1:10" ht="13.5" x14ac:dyDescent="0.25">
      <c r="A63" s="11"/>
      <c r="B63" s="11"/>
      <c r="C63" s="11"/>
      <c r="D63" s="11"/>
      <c r="E63" s="22"/>
      <c r="F63" s="817" t="str">
        <f t="shared" si="1"/>
        <v xml:space="preserve"> </v>
      </c>
      <c r="G63" s="142" t="str">
        <f t="shared" si="0"/>
        <v xml:space="preserve"> </v>
      </c>
      <c r="J63" s="11"/>
    </row>
    <row r="64" spans="1:10" ht="13.5" x14ac:dyDescent="0.25">
      <c r="A64" s="11"/>
      <c r="B64" s="11"/>
      <c r="C64" s="11"/>
      <c r="D64" s="11"/>
      <c r="E64" s="22"/>
      <c r="F64" s="817" t="str">
        <f t="shared" si="1"/>
        <v xml:space="preserve"> </v>
      </c>
      <c r="G64" s="142" t="str">
        <f t="shared" si="0"/>
        <v xml:space="preserve"> </v>
      </c>
      <c r="J64" s="11"/>
    </row>
    <row r="65" spans="1:10" ht="13.5" x14ac:dyDescent="0.25">
      <c r="A65" s="11"/>
      <c r="B65" s="11"/>
      <c r="C65" s="11"/>
      <c r="D65" s="11"/>
      <c r="E65" s="22"/>
      <c r="F65" s="817" t="str">
        <f t="shared" si="1"/>
        <v xml:space="preserve"> </v>
      </c>
      <c r="G65" s="142" t="str">
        <f t="shared" si="0"/>
        <v xml:space="preserve"> </v>
      </c>
      <c r="J65" s="11"/>
    </row>
    <row r="66" spans="1:10" ht="13.5" x14ac:dyDescent="0.25">
      <c r="A66" s="11"/>
      <c r="B66" s="11"/>
      <c r="C66" s="11"/>
      <c r="D66" s="11"/>
      <c r="E66" s="22"/>
      <c r="F66" s="817" t="str">
        <f t="shared" si="1"/>
        <v xml:space="preserve"> </v>
      </c>
      <c r="G66" s="142" t="str">
        <f t="shared" si="0"/>
        <v xml:space="preserve"> </v>
      </c>
      <c r="J66" s="11"/>
    </row>
    <row r="67" spans="1:10" ht="13.5" x14ac:dyDescent="0.25">
      <c r="A67" s="11"/>
      <c r="B67" s="11"/>
      <c r="C67" s="11"/>
      <c r="D67" s="11"/>
      <c r="E67" s="22"/>
      <c r="F67" s="817" t="str">
        <f t="shared" si="1"/>
        <v xml:space="preserve"> </v>
      </c>
      <c r="G67" s="142" t="str">
        <f t="shared" si="0"/>
        <v xml:space="preserve"> </v>
      </c>
      <c r="J67" s="11"/>
    </row>
    <row r="68" spans="1:10" ht="13.5" x14ac:dyDescent="0.25">
      <c r="A68" s="11"/>
      <c r="B68" s="11"/>
      <c r="C68" s="11"/>
      <c r="D68" s="11"/>
      <c r="E68" s="22"/>
      <c r="F68" s="817" t="str">
        <f t="shared" si="1"/>
        <v xml:space="preserve"> </v>
      </c>
      <c r="G68" s="142" t="str">
        <f t="shared" si="0"/>
        <v xml:space="preserve"> </v>
      </c>
      <c r="J68" s="11"/>
    </row>
    <row r="69" spans="1:10" ht="13.5" x14ac:dyDescent="0.25">
      <c r="A69" s="11"/>
      <c r="B69" s="11"/>
      <c r="C69" s="11"/>
      <c r="D69" s="11"/>
      <c r="E69" s="22"/>
      <c r="F69" s="817" t="str">
        <f t="shared" si="1"/>
        <v xml:space="preserve"> </v>
      </c>
      <c r="G69" s="142" t="str">
        <f t="shared" si="0"/>
        <v xml:space="preserve"> </v>
      </c>
      <c r="J69" s="11"/>
    </row>
    <row r="70" spans="1:10" ht="13.5" x14ac:dyDescent="0.25">
      <c r="A70" s="11"/>
      <c r="B70" s="11"/>
      <c r="C70" s="11"/>
      <c r="D70" s="11"/>
      <c r="E70" s="22"/>
      <c r="F70" s="817" t="str">
        <f t="shared" si="1"/>
        <v xml:space="preserve"> </v>
      </c>
      <c r="G70" s="142" t="str">
        <f t="shared" si="0"/>
        <v xml:space="preserve"> </v>
      </c>
      <c r="J70" s="11"/>
    </row>
    <row r="71" spans="1:10" ht="13.5" x14ac:dyDescent="0.25">
      <c r="A71" s="11"/>
      <c r="B71" s="11"/>
      <c r="C71" s="11"/>
      <c r="D71" s="11"/>
      <c r="E71" s="22"/>
      <c r="F71" s="817" t="str">
        <f t="shared" si="1"/>
        <v xml:space="preserve"> </v>
      </c>
      <c r="G71" s="142" t="str">
        <f t="shared" si="0"/>
        <v xml:space="preserve"> </v>
      </c>
      <c r="J71" s="11"/>
    </row>
    <row r="72" spans="1:10" ht="13.5" x14ac:dyDescent="0.25">
      <c r="A72" s="11"/>
      <c r="B72" s="11"/>
      <c r="C72" s="11"/>
      <c r="D72" s="11"/>
      <c r="E72" s="22"/>
      <c r="F72" s="817" t="str">
        <f t="shared" si="1"/>
        <v xml:space="preserve"> </v>
      </c>
      <c r="G72" s="142" t="str">
        <f t="shared" si="0"/>
        <v xml:space="preserve"> </v>
      </c>
      <c r="J72" s="11"/>
    </row>
    <row r="73" spans="1:10" ht="13.5" x14ac:dyDescent="0.25">
      <c r="A73" s="11"/>
      <c r="B73" s="11"/>
      <c r="C73" s="11"/>
      <c r="D73" s="11"/>
      <c r="E73" s="22"/>
      <c r="F73" s="817" t="str">
        <f t="shared" si="1"/>
        <v xml:space="preserve"> </v>
      </c>
      <c r="G73" s="142" t="str">
        <f t="shared" ref="G73:G136" si="2">IFERROR(E73/D73%," ")</f>
        <v xml:space="preserve"> </v>
      </c>
      <c r="J73" s="11"/>
    </row>
    <row r="74" spans="1:10" ht="13.5" x14ac:dyDescent="0.25">
      <c r="A74" s="11"/>
      <c r="B74" s="11"/>
      <c r="C74" s="11"/>
      <c r="D74" s="11"/>
      <c r="E74" s="22"/>
      <c r="F74" s="817" t="str">
        <f t="shared" ref="F74:F137" si="3">IF(E74-D74=0," ",E74-D74)</f>
        <v xml:space="preserve"> </v>
      </c>
      <c r="G74" s="142" t="str">
        <f t="shared" si="2"/>
        <v xml:space="preserve"> </v>
      </c>
      <c r="J74" s="11"/>
    </row>
    <row r="75" spans="1:10" ht="13.5" x14ac:dyDescent="0.25">
      <c r="A75" s="11"/>
      <c r="B75" s="11"/>
      <c r="C75" s="11"/>
      <c r="D75" s="11"/>
      <c r="E75" s="22"/>
      <c r="F75" s="817" t="str">
        <f t="shared" si="3"/>
        <v xml:space="preserve"> </v>
      </c>
      <c r="G75" s="142" t="str">
        <f t="shared" si="2"/>
        <v xml:space="preserve"> </v>
      </c>
      <c r="J75" s="11"/>
    </row>
    <row r="76" spans="1:10" ht="13.5" x14ac:dyDescent="0.25">
      <c r="A76" s="11"/>
      <c r="B76" s="11"/>
      <c r="C76" s="11"/>
      <c r="D76" s="11"/>
      <c r="E76" s="22"/>
      <c r="F76" s="817" t="str">
        <f t="shared" si="3"/>
        <v xml:space="preserve"> </v>
      </c>
      <c r="G76" s="142" t="str">
        <f t="shared" si="2"/>
        <v xml:space="preserve"> </v>
      </c>
      <c r="J76" s="11"/>
    </row>
    <row r="77" spans="1:10" ht="13.5" x14ac:dyDescent="0.25">
      <c r="A77" s="11"/>
      <c r="B77" s="11"/>
      <c r="C77" s="11"/>
      <c r="D77" s="11"/>
      <c r="E77" s="22"/>
      <c r="F77" s="817" t="str">
        <f t="shared" si="3"/>
        <v xml:space="preserve"> </v>
      </c>
      <c r="G77" s="142" t="str">
        <f t="shared" si="2"/>
        <v xml:space="preserve"> </v>
      </c>
      <c r="J77" s="11"/>
    </row>
    <row r="78" spans="1:10" ht="13.5" x14ac:dyDescent="0.25">
      <c r="A78" s="11"/>
      <c r="B78" s="11"/>
      <c r="C78" s="11"/>
      <c r="D78" s="11"/>
      <c r="E78" s="22"/>
      <c r="F78" s="817" t="str">
        <f t="shared" si="3"/>
        <v xml:space="preserve"> </v>
      </c>
      <c r="G78" s="142" t="str">
        <f t="shared" si="2"/>
        <v xml:space="preserve"> </v>
      </c>
      <c r="J78" s="11"/>
    </row>
    <row r="79" spans="1:10" ht="13.5" x14ac:dyDescent="0.25">
      <c r="A79" s="11"/>
      <c r="B79" s="11"/>
      <c r="C79" s="11"/>
      <c r="D79" s="11"/>
      <c r="E79" s="22"/>
      <c r="F79" s="817" t="str">
        <f t="shared" si="3"/>
        <v xml:space="preserve"> </v>
      </c>
      <c r="G79" s="142" t="str">
        <f t="shared" si="2"/>
        <v xml:space="preserve"> </v>
      </c>
      <c r="J79" s="11"/>
    </row>
    <row r="80" spans="1:10" ht="13.5" x14ac:dyDescent="0.25">
      <c r="A80" s="11"/>
      <c r="B80" s="11"/>
      <c r="C80" s="11"/>
      <c r="D80" s="11"/>
      <c r="E80" s="22"/>
      <c r="F80" s="817" t="str">
        <f t="shared" si="3"/>
        <v xml:space="preserve"> </v>
      </c>
      <c r="G80" s="142" t="str">
        <f t="shared" si="2"/>
        <v xml:space="preserve"> </v>
      </c>
      <c r="J80" s="11"/>
    </row>
    <row r="81" spans="1:10" ht="13.5" x14ac:dyDescent="0.25">
      <c r="A81" s="11"/>
      <c r="B81" s="11"/>
      <c r="C81" s="11"/>
      <c r="D81" s="11"/>
      <c r="E81" s="22"/>
      <c r="F81" s="817" t="str">
        <f t="shared" si="3"/>
        <v xml:space="preserve"> </v>
      </c>
      <c r="G81" s="142" t="str">
        <f t="shared" si="2"/>
        <v xml:space="preserve"> </v>
      </c>
      <c r="J81" s="11"/>
    </row>
    <row r="82" spans="1:10" ht="13.5" x14ac:dyDescent="0.25">
      <c r="A82" s="11"/>
      <c r="B82" s="11"/>
      <c r="C82" s="11"/>
      <c r="D82" s="11"/>
      <c r="E82" s="22"/>
      <c r="F82" s="817" t="str">
        <f t="shared" si="3"/>
        <v xml:space="preserve"> </v>
      </c>
      <c r="G82" s="142" t="str">
        <f t="shared" si="2"/>
        <v xml:space="preserve"> </v>
      </c>
      <c r="J82" s="11"/>
    </row>
    <row r="83" spans="1:10" ht="13.5" x14ac:dyDescent="0.25">
      <c r="A83" s="11"/>
      <c r="B83" s="11"/>
      <c r="C83" s="11"/>
      <c r="D83" s="11"/>
      <c r="E83" s="22"/>
      <c r="F83" s="817" t="str">
        <f t="shared" si="3"/>
        <v xml:space="preserve"> </v>
      </c>
      <c r="G83" s="142" t="str">
        <f t="shared" si="2"/>
        <v xml:space="preserve"> </v>
      </c>
      <c r="J83" s="11"/>
    </row>
    <row r="84" spans="1:10" ht="13.5" x14ac:dyDescent="0.25">
      <c r="A84" s="11"/>
      <c r="B84" s="11"/>
      <c r="C84" s="11"/>
      <c r="D84" s="11"/>
      <c r="E84" s="22"/>
      <c r="F84" s="817" t="str">
        <f t="shared" si="3"/>
        <v xml:space="preserve"> </v>
      </c>
      <c r="G84" s="142" t="str">
        <f t="shared" si="2"/>
        <v xml:space="preserve"> </v>
      </c>
      <c r="J84" s="11"/>
    </row>
    <row r="85" spans="1:10" ht="13.5" x14ac:dyDescent="0.25">
      <c r="A85" s="11"/>
      <c r="B85" s="11"/>
      <c r="C85" s="11"/>
      <c r="D85" s="11"/>
      <c r="E85" s="22"/>
      <c r="F85" s="817" t="str">
        <f t="shared" si="3"/>
        <v xml:space="preserve"> </v>
      </c>
      <c r="G85" s="142" t="str">
        <f t="shared" si="2"/>
        <v xml:space="preserve"> </v>
      </c>
      <c r="J85" s="11"/>
    </row>
    <row r="86" spans="1:10" ht="13.5" x14ac:dyDescent="0.25">
      <c r="A86" s="11"/>
      <c r="B86" s="11"/>
      <c r="C86" s="11"/>
      <c r="D86" s="11"/>
      <c r="E86" s="22"/>
      <c r="F86" s="817" t="str">
        <f t="shared" si="3"/>
        <v xml:space="preserve"> </v>
      </c>
      <c r="G86" s="142" t="str">
        <f t="shared" si="2"/>
        <v xml:space="preserve"> </v>
      </c>
      <c r="J86" s="11"/>
    </row>
    <row r="87" spans="1:10" ht="13.5" x14ac:dyDescent="0.25">
      <c r="A87" s="11"/>
      <c r="B87" s="11"/>
      <c r="C87" s="11"/>
      <c r="D87" s="11"/>
      <c r="E87" s="22"/>
      <c r="F87" s="817" t="str">
        <f t="shared" si="3"/>
        <v xml:space="preserve"> </v>
      </c>
      <c r="G87" s="142" t="str">
        <f t="shared" si="2"/>
        <v xml:space="preserve"> </v>
      </c>
      <c r="J87" s="11"/>
    </row>
    <row r="88" spans="1:10" ht="13.5" x14ac:dyDescent="0.25">
      <c r="A88" s="11"/>
      <c r="B88" s="11"/>
      <c r="C88" s="11"/>
      <c r="D88" s="11"/>
      <c r="E88" s="22"/>
      <c r="F88" s="817" t="str">
        <f t="shared" si="3"/>
        <v xml:space="preserve"> </v>
      </c>
      <c r="G88" s="142" t="str">
        <f t="shared" si="2"/>
        <v xml:space="preserve"> </v>
      </c>
      <c r="J88" s="11"/>
    </row>
    <row r="89" spans="1:10" ht="13.5" x14ac:dyDescent="0.25">
      <c r="A89" s="11"/>
      <c r="B89" s="11"/>
      <c r="C89" s="11"/>
      <c r="D89" s="11"/>
      <c r="E89" s="22"/>
      <c r="F89" s="817" t="str">
        <f t="shared" si="3"/>
        <v xml:space="preserve"> </v>
      </c>
      <c r="G89" s="142" t="str">
        <f t="shared" si="2"/>
        <v xml:space="preserve"> </v>
      </c>
      <c r="J89" s="11"/>
    </row>
    <row r="90" spans="1:10" ht="13.5" x14ac:dyDescent="0.25">
      <c r="A90" s="11"/>
      <c r="B90" s="11"/>
      <c r="C90" s="11"/>
      <c r="D90" s="11"/>
      <c r="E90" s="22"/>
      <c r="F90" s="817" t="str">
        <f t="shared" si="3"/>
        <v xml:space="preserve"> </v>
      </c>
      <c r="G90" s="142" t="str">
        <f t="shared" si="2"/>
        <v xml:space="preserve"> </v>
      </c>
      <c r="J90" s="11"/>
    </row>
    <row r="91" spans="1:10" ht="13.5" x14ac:dyDescent="0.25">
      <c r="A91" s="11"/>
      <c r="B91" s="11"/>
      <c r="C91" s="11"/>
      <c r="D91" s="11"/>
      <c r="E91" s="22"/>
      <c r="F91" s="817" t="str">
        <f t="shared" si="3"/>
        <v xml:space="preserve"> </v>
      </c>
      <c r="G91" s="142" t="str">
        <f t="shared" si="2"/>
        <v xml:space="preserve"> </v>
      </c>
      <c r="J91" s="11"/>
    </row>
    <row r="92" spans="1:10" ht="13.5" x14ac:dyDescent="0.25">
      <c r="A92" s="11"/>
      <c r="B92" s="11"/>
      <c r="C92" s="11"/>
      <c r="D92" s="11"/>
      <c r="E92" s="22"/>
      <c r="F92" s="817" t="str">
        <f t="shared" si="3"/>
        <v xml:space="preserve"> </v>
      </c>
      <c r="G92" s="142" t="str">
        <f t="shared" si="2"/>
        <v xml:space="preserve"> </v>
      </c>
      <c r="J92" s="11"/>
    </row>
    <row r="93" spans="1:10" ht="13.5" x14ac:dyDescent="0.25">
      <c r="A93" s="11"/>
      <c r="B93" s="11"/>
      <c r="C93" s="11"/>
      <c r="D93" s="11"/>
      <c r="E93" s="22"/>
      <c r="F93" s="817" t="str">
        <f t="shared" si="3"/>
        <v xml:space="preserve"> </v>
      </c>
      <c r="G93" s="142" t="str">
        <f t="shared" si="2"/>
        <v xml:space="preserve"> </v>
      </c>
      <c r="J93" s="11"/>
    </row>
    <row r="94" spans="1:10" ht="13.5" x14ac:dyDescent="0.25">
      <c r="A94" s="11"/>
      <c r="B94" s="11"/>
      <c r="C94" s="11"/>
      <c r="D94" s="11"/>
      <c r="E94" s="22"/>
      <c r="F94" s="817" t="str">
        <f t="shared" si="3"/>
        <v xml:space="preserve"> </v>
      </c>
      <c r="G94" s="142" t="str">
        <f t="shared" si="2"/>
        <v xml:space="preserve"> </v>
      </c>
      <c r="J94" s="11"/>
    </row>
    <row r="95" spans="1:10" ht="13.5" x14ac:dyDescent="0.25">
      <c r="A95" s="11"/>
      <c r="B95" s="11"/>
      <c r="C95" s="11"/>
      <c r="D95" s="11"/>
      <c r="E95" s="22"/>
      <c r="F95" s="817" t="str">
        <f t="shared" si="3"/>
        <v xml:space="preserve"> </v>
      </c>
      <c r="G95" s="142" t="str">
        <f t="shared" si="2"/>
        <v xml:space="preserve"> </v>
      </c>
      <c r="J95" s="11"/>
    </row>
    <row r="96" spans="1:10" ht="13.5" x14ac:dyDescent="0.25">
      <c r="A96" s="11"/>
      <c r="B96" s="11"/>
      <c r="C96" s="11"/>
      <c r="D96" s="11"/>
      <c r="E96" s="22"/>
      <c r="F96" s="817" t="str">
        <f t="shared" si="3"/>
        <v xml:space="preserve"> </v>
      </c>
      <c r="G96" s="142" t="str">
        <f t="shared" si="2"/>
        <v xml:space="preserve"> </v>
      </c>
      <c r="J96" s="11"/>
    </row>
    <row r="97" spans="1:10" ht="13.5" x14ac:dyDescent="0.25">
      <c r="A97" s="11"/>
      <c r="B97" s="11"/>
      <c r="C97" s="11"/>
      <c r="D97" s="11"/>
      <c r="E97" s="22"/>
      <c r="F97" s="817" t="str">
        <f t="shared" si="3"/>
        <v xml:space="preserve"> </v>
      </c>
      <c r="G97" s="142" t="str">
        <f t="shared" si="2"/>
        <v xml:space="preserve"> </v>
      </c>
      <c r="J97" s="11"/>
    </row>
    <row r="98" spans="1:10" ht="13.5" x14ac:dyDescent="0.25">
      <c r="A98" s="11"/>
      <c r="B98" s="11"/>
      <c r="C98" s="11"/>
      <c r="D98" s="11"/>
      <c r="E98" s="22"/>
      <c r="F98" s="817" t="str">
        <f t="shared" si="3"/>
        <v xml:space="preserve"> </v>
      </c>
      <c r="G98" s="142" t="str">
        <f t="shared" si="2"/>
        <v xml:space="preserve"> </v>
      </c>
      <c r="J98" s="11"/>
    </row>
    <row r="99" spans="1:10" ht="13.5" x14ac:dyDescent="0.25">
      <c r="A99" s="11"/>
      <c r="B99" s="11"/>
      <c r="C99" s="11"/>
      <c r="D99" s="11"/>
      <c r="E99" s="22"/>
      <c r="F99" s="817" t="str">
        <f t="shared" si="3"/>
        <v xml:space="preserve"> </v>
      </c>
      <c r="G99" s="142" t="str">
        <f t="shared" si="2"/>
        <v xml:space="preserve"> </v>
      </c>
      <c r="J99" s="11"/>
    </row>
    <row r="100" spans="1:10" ht="13.5" x14ac:dyDescent="0.25">
      <c r="A100" s="11"/>
      <c r="B100" s="11"/>
      <c r="C100" s="11"/>
      <c r="D100" s="11"/>
      <c r="E100" s="22"/>
      <c r="F100" s="817" t="str">
        <f t="shared" si="3"/>
        <v xml:space="preserve"> </v>
      </c>
      <c r="G100" s="142" t="str">
        <f t="shared" si="2"/>
        <v xml:space="preserve"> </v>
      </c>
      <c r="J100" s="11"/>
    </row>
    <row r="101" spans="1:10" ht="13.5" x14ac:dyDescent="0.25">
      <c r="A101" s="11"/>
      <c r="B101" s="11"/>
      <c r="C101" s="11"/>
      <c r="D101" s="11"/>
      <c r="E101" s="22"/>
      <c r="F101" s="817" t="str">
        <f t="shared" si="3"/>
        <v xml:space="preserve"> </v>
      </c>
      <c r="G101" s="142" t="str">
        <f t="shared" si="2"/>
        <v xml:space="preserve"> </v>
      </c>
      <c r="J101" s="11"/>
    </row>
    <row r="102" spans="1:10" ht="13.5" x14ac:dyDescent="0.25">
      <c r="A102" s="11"/>
      <c r="B102" s="11"/>
      <c r="C102" s="11"/>
      <c r="D102" s="11"/>
      <c r="E102" s="22"/>
      <c r="F102" s="817" t="str">
        <f t="shared" si="3"/>
        <v xml:space="preserve"> </v>
      </c>
      <c r="G102" s="142" t="str">
        <f t="shared" si="2"/>
        <v xml:space="preserve"> </v>
      </c>
      <c r="J102" s="11"/>
    </row>
    <row r="103" spans="1:10" ht="13.5" x14ac:dyDescent="0.25">
      <c r="A103" s="11"/>
      <c r="B103" s="11"/>
      <c r="C103" s="11"/>
      <c r="D103" s="11"/>
      <c r="E103" s="22"/>
      <c r="F103" s="817" t="str">
        <f t="shared" si="3"/>
        <v xml:space="preserve"> </v>
      </c>
      <c r="G103" s="142" t="str">
        <f t="shared" si="2"/>
        <v xml:space="preserve"> </v>
      </c>
      <c r="J103" s="11"/>
    </row>
    <row r="104" spans="1:10" ht="13.5" x14ac:dyDescent="0.25">
      <c r="A104" s="11"/>
      <c r="B104" s="11"/>
      <c r="C104" s="11"/>
      <c r="D104" s="11"/>
      <c r="E104" s="22"/>
      <c r="F104" s="817" t="str">
        <f t="shared" si="3"/>
        <v xml:space="preserve"> </v>
      </c>
      <c r="G104" s="142" t="str">
        <f t="shared" si="2"/>
        <v xml:space="preserve"> </v>
      </c>
      <c r="J104" s="11"/>
    </row>
    <row r="105" spans="1:10" ht="13.5" x14ac:dyDescent="0.25">
      <c r="A105" s="11"/>
      <c r="B105" s="11"/>
      <c r="C105" s="11"/>
      <c r="D105" s="11"/>
      <c r="E105" s="22"/>
      <c r="F105" s="817" t="str">
        <f t="shared" si="3"/>
        <v xml:space="preserve"> </v>
      </c>
      <c r="G105" s="142" t="str">
        <f t="shared" si="2"/>
        <v xml:space="preserve"> </v>
      </c>
      <c r="J105" s="11"/>
    </row>
    <row r="106" spans="1:10" ht="13.5" x14ac:dyDescent="0.25">
      <c r="A106" s="11"/>
      <c r="B106" s="11"/>
      <c r="C106" s="11"/>
      <c r="D106" s="11"/>
      <c r="E106" s="22"/>
      <c r="F106" s="817" t="str">
        <f t="shared" si="3"/>
        <v xml:space="preserve"> </v>
      </c>
      <c r="G106" s="142" t="str">
        <f t="shared" si="2"/>
        <v xml:space="preserve"> </v>
      </c>
      <c r="J106" s="11"/>
    </row>
    <row r="107" spans="1:10" ht="13.5" x14ac:dyDescent="0.25">
      <c r="A107" s="11"/>
      <c r="B107" s="11"/>
      <c r="C107" s="11"/>
      <c r="D107" s="11"/>
      <c r="E107" s="22"/>
      <c r="F107" s="817" t="str">
        <f t="shared" si="3"/>
        <v xml:space="preserve"> </v>
      </c>
      <c r="G107" s="142" t="str">
        <f t="shared" si="2"/>
        <v xml:space="preserve"> </v>
      </c>
      <c r="J107" s="11"/>
    </row>
    <row r="108" spans="1:10" ht="13.5" x14ac:dyDescent="0.25">
      <c r="A108" s="11"/>
      <c r="B108" s="11"/>
      <c r="C108" s="11"/>
      <c r="D108" s="11"/>
      <c r="E108" s="22"/>
      <c r="F108" s="817" t="str">
        <f t="shared" si="3"/>
        <v xml:space="preserve"> </v>
      </c>
      <c r="G108" s="142" t="str">
        <f t="shared" si="2"/>
        <v xml:space="preserve"> </v>
      </c>
      <c r="J108" s="11"/>
    </row>
    <row r="109" spans="1:10" ht="13.5" x14ac:dyDescent="0.25">
      <c r="A109" s="11"/>
      <c r="B109" s="11"/>
      <c r="C109" s="11"/>
      <c r="D109" s="11"/>
      <c r="E109" s="22"/>
      <c r="F109" s="817" t="str">
        <f t="shared" si="3"/>
        <v xml:space="preserve"> </v>
      </c>
      <c r="G109" s="142" t="str">
        <f t="shared" si="2"/>
        <v xml:space="preserve"> </v>
      </c>
      <c r="J109" s="11"/>
    </row>
    <row r="110" spans="1:10" ht="13.5" x14ac:dyDescent="0.25">
      <c r="A110" s="11"/>
      <c r="B110" s="11"/>
      <c r="C110" s="11"/>
      <c r="D110" s="11"/>
      <c r="E110" s="22"/>
      <c r="F110" s="817" t="str">
        <f t="shared" si="3"/>
        <v xml:space="preserve"> </v>
      </c>
      <c r="G110" s="142" t="str">
        <f t="shared" si="2"/>
        <v xml:space="preserve"> </v>
      </c>
      <c r="J110" s="11"/>
    </row>
    <row r="111" spans="1:10" ht="13.5" x14ac:dyDescent="0.25">
      <c r="A111" s="11"/>
      <c r="B111" s="11"/>
      <c r="C111" s="11"/>
      <c r="D111" s="11"/>
      <c r="E111" s="22"/>
      <c r="F111" s="817" t="str">
        <f t="shared" si="3"/>
        <v xml:space="preserve"> </v>
      </c>
      <c r="G111" s="142" t="str">
        <f t="shared" si="2"/>
        <v xml:space="preserve"> </v>
      </c>
      <c r="J111" s="11"/>
    </row>
    <row r="112" spans="1:10" ht="13.5" x14ac:dyDescent="0.25">
      <c r="A112" s="11"/>
      <c r="B112" s="11"/>
      <c r="C112" s="11"/>
      <c r="D112" s="11"/>
      <c r="E112" s="22"/>
      <c r="F112" s="817" t="str">
        <f t="shared" si="3"/>
        <v xml:space="preserve"> </v>
      </c>
      <c r="G112" s="142" t="str">
        <f t="shared" si="2"/>
        <v xml:space="preserve"> </v>
      </c>
      <c r="J112" s="11"/>
    </row>
    <row r="113" spans="1:10" ht="13.5" x14ac:dyDescent="0.25">
      <c r="A113" s="11"/>
      <c r="B113" s="11"/>
      <c r="C113" s="11"/>
      <c r="D113" s="11"/>
      <c r="E113" s="22"/>
      <c r="F113" s="817" t="str">
        <f t="shared" si="3"/>
        <v xml:space="preserve"> </v>
      </c>
      <c r="G113" s="142" t="str">
        <f t="shared" si="2"/>
        <v xml:space="preserve"> </v>
      </c>
      <c r="J113" s="11"/>
    </row>
    <row r="114" spans="1:10" ht="13.5" x14ac:dyDescent="0.25">
      <c r="A114" s="11"/>
      <c r="B114" s="11"/>
      <c r="C114" s="11"/>
      <c r="D114" s="11"/>
      <c r="E114" s="22"/>
      <c r="F114" s="817" t="str">
        <f t="shared" si="3"/>
        <v xml:space="preserve"> </v>
      </c>
      <c r="G114" s="142" t="str">
        <f t="shared" si="2"/>
        <v xml:space="preserve"> </v>
      </c>
      <c r="J114" s="11"/>
    </row>
    <row r="115" spans="1:10" ht="13.5" x14ac:dyDescent="0.25">
      <c r="A115" s="11"/>
      <c r="B115" s="11"/>
      <c r="C115" s="11"/>
      <c r="D115" s="11"/>
      <c r="E115" s="22"/>
      <c r="F115" s="817" t="str">
        <f t="shared" si="3"/>
        <v xml:space="preserve"> </v>
      </c>
      <c r="G115" s="142" t="str">
        <f t="shared" si="2"/>
        <v xml:space="preserve"> </v>
      </c>
      <c r="J115" s="11"/>
    </row>
    <row r="116" spans="1:10" ht="13.5" x14ac:dyDescent="0.25">
      <c r="A116" s="11"/>
      <c r="B116" s="11"/>
      <c r="C116" s="11"/>
      <c r="D116" s="11"/>
      <c r="E116" s="22"/>
      <c r="F116" s="817" t="str">
        <f t="shared" si="3"/>
        <v xml:space="preserve"> </v>
      </c>
      <c r="G116" s="142" t="str">
        <f t="shared" si="2"/>
        <v xml:space="preserve"> </v>
      </c>
      <c r="J116" s="11"/>
    </row>
    <row r="117" spans="1:10" ht="13.5" x14ac:dyDescent="0.25">
      <c r="A117" s="11"/>
      <c r="B117" s="11"/>
      <c r="C117" s="11"/>
      <c r="D117" s="11"/>
      <c r="E117" s="22"/>
      <c r="F117" s="817" t="str">
        <f t="shared" si="3"/>
        <v xml:space="preserve"> </v>
      </c>
      <c r="G117" s="142" t="str">
        <f t="shared" si="2"/>
        <v xml:space="preserve"> </v>
      </c>
      <c r="J117" s="11"/>
    </row>
    <row r="118" spans="1:10" ht="13.5" x14ac:dyDescent="0.25">
      <c r="A118" s="11"/>
      <c r="B118" s="11"/>
      <c r="C118" s="11"/>
      <c r="D118" s="11"/>
      <c r="E118" s="22"/>
      <c r="F118" s="817" t="str">
        <f t="shared" si="3"/>
        <v xml:space="preserve"> </v>
      </c>
      <c r="G118" s="142" t="str">
        <f t="shared" si="2"/>
        <v xml:space="preserve"> </v>
      </c>
      <c r="J118" s="11"/>
    </row>
    <row r="119" spans="1:10" ht="13.5" x14ac:dyDescent="0.25">
      <c r="A119" s="11"/>
      <c r="B119" s="11"/>
      <c r="C119" s="11"/>
      <c r="D119" s="11"/>
      <c r="E119" s="22"/>
      <c r="F119" s="817" t="str">
        <f t="shared" si="3"/>
        <v xml:space="preserve"> </v>
      </c>
      <c r="G119" s="142" t="str">
        <f t="shared" si="2"/>
        <v xml:space="preserve"> </v>
      </c>
      <c r="J119" s="11"/>
    </row>
    <row r="120" spans="1:10" ht="13.5" x14ac:dyDescent="0.25">
      <c r="A120" s="11"/>
      <c r="B120" s="11"/>
      <c r="C120" s="11"/>
      <c r="D120" s="11"/>
      <c r="E120" s="22"/>
      <c r="F120" s="817" t="str">
        <f t="shared" si="3"/>
        <v xml:space="preserve"> </v>
      </c>
      <c r="G120" s="142" t="str">
        <f t="shared" si="2"/>
        <v xml:space="preserve"> </v>
      </c>
      <c r="J120" s="11"/>
    </row>
    <row r="121" spans="1:10" ht="13.5" x14ac:dyDescent="0.25">
      <c r="A121" s="11"/>
      <c r="B121" s="11"/>
      <c r="C121" s="11"/>
      <c r="D121" s="11"/>
      <c r="E121" s="22"/>
      <c r="F121" s="817" t="str">
        <f t="shared" si="3"/>
        <v xml:space="preserve"> </v>
      </c>
      <c r="G121" s="142" t="str">
        <f t="shared" si="2"/>
        <v xml:space="preserve"> </v>
      </c>
      <c r="J121" s="11"/>
    </row>
    <row r="122" spans="1:10" ht="13.5" x14ac:dyDescent="0.25">
      <c r="A122" s="11"/>
      <c r="B122" s="11"/>
      <c r="C122" s="11"/>
      <c r="D122" s="11"/>
      <c r="E122" s="22"/>
      <c r="F122" s="817" t="str">
        <f t="shared" si="3"/>
        <v xml:space="preserve"> </v>
      </c>
      <c r="G122" s="142" t="str">
        <f t="shared" si="2"/>
        <v xml:space="preserve"> </v>
      </c>
      <c r="J122" s="11"/>
    </row>
    <row r="123" spans="1:10" ht="13.5" x14ac:dyDescent="0.25">
      <c r="A123" s="11"/>
      <c r="B123" s="11"/>
      <c r="C123" s="11"/>
      <c r="D123" s="11"/>
      <c r="E123" s="22"/>
      <c r="F123" s="817" t="str">
        <f t="shared" si="3"/>
        <v xml:space="preserve"> </v>
      </c>
      <c r="G123" s="142" t="str">
        <f t="shared" si="2"/>
        <v xml:space="preserve"> </v>
      </c>
      <c r="J123" s="11"/>
    </row>
    <row r="124" spans="1:10" ht="13.5" x14ac:dyDescent="0.25">
      <c r="A124" s="11"/>
      <c r="B124" s="11"/>
      <c r="C124" s="11"/>
      <c r="D124" s="11"/>
      <c r="E124" s="22"/>
      <c r="F124" s="817" t="str">
        <f t="shared" si="3"/>
        <v xml:space="preserve"> </v>
      </c>
      <c r="G124" s="142" t="str">
        <f t="shared" si="2"/>
        <v xml:space="preserve"> </v>
      </c>
      <c r="J124" s="11"/>
    </row>
    <row r="125" spans="1:10" ht="13.5" x14ac:dyDescent="0.25">
      <c r="A125" s="11"/>
      <c r="B125" s="11"/>
      <c r="C125" s="11"/>
      <c r="D125" s="11"/>
      <c r="E125" s="22"/>
      <c r="F125" s="817" t="str">
        <f t="shared" si="3"/>
        <v xml:space="preserve"> </v>
      </c>
      <c r="G125" s="142" t="str">
        <f t="shared" si="2"/>
        <v xml:space="preserve"> </v>
      </c>
      <c r="J125" s="11"/>
    </row>
    <row r="126" spans="1:10" ht="13.5" x14ac:dyDescent="0.25">
      <c r="A126" s="11"/>
      <c r="B126" s="11"/>
      <c r="C126" s="11"/>
      <c r="D126" s="11"/>
      <c r="E126" s="22"/>
      <c r="F126" s="817" t="str">
        <f t="shared" si="3"/>
        <v xml:space="preserve"> </v>
      </c>
      <c r="G126" s="142" t="str">
        <f t="shared" si="2"/>
        <v xml:space="preserve"> </v>
      </c>
      <c r="J126" s="11"/>
    </row>
    <row r="127" spans="1:10" ht="13.5" x14ac:dyDescent="0.25">
      <c r="A127" s="11"/>
      <c r="B127" s="11"/>
      <c r="C127" s="11"/>
      <c r="D127" s="11"/>
      <c r="E127" s="22"/>
      <c r="F127" s="817" t="str">
        <f t="shared" si="3"/>
        <v xml:space="preserve"> </v>
      </c>
      <c r="G127" s="142" t="str">
        <f t="shared" si="2"/>
        <v xml:space="preserve"> </v>
      </c>
      <c r="J127" s="11"/>
    </row>
    <row r="128" spans="1:10" ht="13.5" x14ac:dyDescent="0.25">
      <c r="A128" s="11"/>
      <c r="B128" s="11"/>
      <c r="C128" s="11"/>
      <c r="D128" s="11"/>
      <c r="E128" s="22"/>
      <c r="F128" s="817" t="str">
        <f t="shared" si="3"/>
        <v xml:space="preserve"> </v>
      </c>
      <c r="G128" s="142" t="str">
        <f t="shared" si="2"/>
        <v xml:space="preserve"> </v>
      </c>
      <c r="J128" s="11"/>
    </row>
    <row r="129" spans="1:10" ht="13.5" x14ac:dyDescent="0.25">
      <c r="A129" s="11"/>
      <c r="B129" s="11"/>
      <c r="C129" s="11"/>
      <c r="D129" s="11"/>
      <c r="E129" s="22"/>
      <c r="F129" s="817" t="str">
        <f t="shared" si="3"/>
        <v xml:space="preserve"> </v>
      </c>
      <c r="G129" s="142" t="str">
        <f t="shared" si="2"/>
        <v xml:space="preserve"> </v>
      </c>
      <c r="J129" s="11"/>
    </row>
    <row r="130" spans="1:10" ht="13.5" x14ac:dyDescent="0.25">
      <c r="A130" s="11"/>
      <c r="B130" s="11"/>
      <c r="C130" s="11"/>
      <c r="D130" s="11"/>
      <c r="E130" s="22"/>
      <c r="F130" s="817" t="str">
        <f t="shared" si="3"/>
        <v xml:space="preserve"> </v>
      </c>
      <c r="G130" s="142" t="str">
        <f t="shared" si="2"/>
        <v xml:space="preserve"> </v>
      </c>
      <c r="J130" s="11"/>
    </row>
    <row r="131" spans="1:10" ht="13.5" x14ac:dyDescent="0.25">
      <c r="A131" s="11"/>
      <c r="B131" s="11"/>
      <c r="C131" s="11"/>
      <c r="D131" s="11"/>
      <c r="E131" s="22"/>
      <c r="F131" s="817" t="str">
        <f t="shared" si="3"/>
        <v xml:space="preserve"> </v>
      </c>
      <c r="G131" s="142" t="str">
        <f t="shared" si="2"/>
        <v xml:space="preserve"> </v>
      </c>
      <c r="J131" s="11"/>
    </row>
    <row r="132" spans="1:10" ht="13.5" x14ac:dyDescent="0.25">
      <c r="A132" s="11"/>
      <c r="B132" s="11"/>
      <c r="C132" s="11"/>
      <c r="D132" s="11"/>
      <c r="E132" s="22"/>
      <c r="F132" s="817" t="str">
        <f t="shared" si="3"/>
        <v xml:space="preserve"> </v>
      </c>
      <c r="G132" s="142" t="str">
        <f t="shared" si="2"/>
        <v xml:space="preserve"> </v>
      </c>
      <c r="J132" s="11"/>
    </row>
    <row r="133" spans="1:10" ht="13.5" x14ac:dyDescent="0.25">
      <c r="A133" s="11"/>
      <c r="B133" s="11"/>
      <c r="C133" s="11"/>
      <c r="D133" s="11"/>
      <c r="E133" s="22"/>
      <c r="F133" s="817" t="str">
        <f t="shared" si="3"/>
        <v xml:space="preserve"> </v>
      </c>
      <c r="G133" s="142" t="str">
        <f t="shared" si="2"/>
        <v xml:space="preserve"> </v>
      </c>
      <c r="J133" s="11"/>
    </row>
    <row r="134" spans="1:10" ht="13.5" x14ac:dyDescent="0.25">
      <c r="A134" s="11"/>
      <c r="B134" s="11"/>
      <c r="C134" s="11"/>
      <c r="D134" s="11"/>
      <c r="E134" s="22"/>
      <c r="F134" s="817" t="str">
        <f t="shared" si="3"/>
        <v xml:space="preserve"> </v>
      </c>
      <c r="G134" s="142" t="str">
        <f t="shared" si="2"/>
        <v xml:space="preserve"> </v>
      </c>
      <c r="J134" s="11"/>
    </row>
    <row r="135" spans="1:10" ht="13.5" x14ac:dyDescent="0.25">
      <c r="A135" s="11"/>
      <c r="B135" s="11"/>
      <c r="C135" s="11"/>
      <c r="D135" s="11"/>
      <c r="E135" s="22"/>
      <c r="F135" s="817" t="str">
        <f t="shared" si="3"/>
        <v xml:space="preserve"> </v>
      </c>
      <c r="G135" s="142" t="str">
        <f t="shared" si="2"/>
        <v xml:space="preserve"> </v>
      </c>
      <c r="J135" s="11"/>
    </row>
    <row r="136" spans="1:10" ht="13.5" x14ac:dyDescent="0.25">
      <c r="A136" s="11"/>
      <c r="B136" s="11"/>
      <c r="C136" s="11"/>
      <c r="D136" s="11"/>
      <c r="E136" s="22"/>
      <c r="F136" s="817" t="str">
        <f t="shared" si="3"/>
        <v xml:space="preserve"> </v>
      </c>
      <c r="G136" s="142" t="str">
        <f t="shared" si="2"/>
        <v xml:space="preserve"> </v>
      </c>
      <c r="J136" s="11"/>
    </row>
    <row r="137" spans="1:10" ht="13.5" x14ac:dyDescent="0.25">
      <c r="A137" s="11"/>
      <c r="B137" s="11"/>
      <c r="C137" s="11"/>
      <c r="D137" s="11"/>
      <c r="E137" s="22"/>
      <c r="F137" s="817" t="str">
        <f t="shared" si="3"/>
        <v xml:space="preserve"> </v>
      </c>
      <c r="G137" s="142" t="str">
        <f t="shared" ref="G137:G200" si="4">IFERROR(E137/D137%," ")</f>
        <v xml:space="preserve"> </v>
      </c>
      <c r="J137" s="11"/>
    </row>
    <row r="138" spans="1:10" ht="13.5" x14ac:dyDescent="0.25">
      <c r="A138" s="11"/>
      <c r="B138" s="11"/>
      <c r="C138" s="11"/>
      <c r="D138" s="11"/>
      <c r="E138" s="22"/>
      <c r="F138" s="817" t="str">
        <f t="shared" ref="F138:F201" si="5">IF(E138-D138=0," ",E138-D138)</f>
        <v xml:space="preserve"> </v>
      </c>
      <c r="G138" s="142" t="str">
        <f t="shared" si="4"/>
        <v xml:space="preserve"> </v>
      </c>
      <c r="J138" s="11"/>
    </row>
    <row r="139" spans="1:10" ht="13.5" x14ac:dyDescent="0.25">
      <c r="A139" s="11"/>
      <c r="B139" s="11"/>
      <c r="C139" s="11"/>
      <c r="D139" s="11"/>
      <c r="E139" s="22"/>
      <c r="F139" s="817" t="str">
        <f t="shared" si="5"/>
        <v xml:space="preserve"> </v>
      </c>
      <c r="G139" s="142" t="str">
        <f t="shared" si="4"/>
        <v xml:space="preserve"> </v>
      </c>
      <c r="J139" s="11"/>
    </row>
    <row r="140" spans="1:10" ht="13.5" x14ac:dyDescent="0.25">
      <c r="A140" s="11"/>
      <c r="B140" s="11"/>
      <c r="C140" s="11"/>
      <c r="D140" s="11"/>
      <c r="E140" s="22"/>
      <c r="F140" s="817" t="str">
        <f t="shared" si="5"/>
        <v xml:space="preserve"> </v>
      </c>
      <c r="G140" s="142" t="str">
        <f t="shared" si="4"/>
        <v xml:space="preserve"> </v>
      </c>
      <c r="J140" s="11"/>
    </row>
    <row r="141" spans="1:10" ht="13.5" x14ac:dyDescent="0.25">
      <c r="A141" s="11"/>
      <c r="B141" s="11"/>
      <c r="C141" s="11"/>
      <c r="D141" s="11"/>
      <c r="E141" s="22"/>
      <c r="F141" s="817" t="str">
        <f t="shared" si="5"/>
        <v xml:space="preserve"> </v>
      </c>
      <c r="G141" s="142" t="str">
        <f t="shared" si="4"/>
        <v xml:space="preserve"> </v>
      </c>
      <c r="J141" s="11"/>
    </row>
    <row r="142" spans="1:10" ht="13.5" x14ac:dyDescent="0.25">
      <c r="A142" s="11"/>
      <c r="B142" s="11"/>
      <c r="C142" s="11"/>
      <c r="D142" s="11"/>
      <c r="E142" s="22"/>
      <c r="F142" s="817" t="str">
        <f t="shared" si="5"/>
        <v xml:space="preserve"> </v>
      </c>
      <c r="G142" s="142" t="str">
        <f t="shared" si="4"/>
        <v xml:space="preserve"> </v>
      </c>
      <c r="J142" s="11"/>
    </row>
    <row r="143" spans="1:10" ht="13.5" x14ac:dyDescent="0.25">
      <c r="A143" s="11"/>
      <c r="B143" s="11"/>
      <c r="C143" s="11"/>
      <c r="D143" s="11"/>
      <c r="E143" s="22"/>
      <c r="F143" s="817" t="str">
        <f t="shared" si="5"/>
        <v xml:space="preserve"> </v>
      </c>
      <c r="G143" s="142" t="str">
        <f t="shared" si="4"/>
        <v xml:space="preserve"> </v>
      </c>
      <c r="J143" s="11"/>
    </row>
    <row r="144" spans="1:10" ht="13.5" x14ac:dyDescent="0.25">
      <c r="A144" s="11"/>
      <c r="B144" s="11"/>
      <c r="C144" s="11"/>
      <c r="D144" s="11"/>
      <c r="E144" s="22"/>
      <c r="F144" s="817" t="str">
        <f t="shared" si="5"/>
        <v xml:space="preserve"> </v>
      </c>
      <c r="G144" s="142" t="str">
        <f t="shared" si="4"/>
        <v xml:space="preserve"> </v>
      </c>
      <c r="J144" s="11"/>
    </row>
    <row r="145" spans="1:10" ht="13.5" x14ac:dyDescent="0.25">
      <c r="A145" s="11"/>
      <c r="B145" s="11"/>
      <c r="C145" s="11"/>
      <c r="D145" s="11"/>
      <c r="E145" s="22"/>
      <c r="F145" s="817" t="str">
        <f t="shared" si="5"/>
        <v xml:space="preserve"> </v>
      </c>
      <c r="G145" s="142" t="str">
        <f t="shared" si="4"/>
        <v xml:space="preserve"> </v>
      </c>
      <c r="J145" s="11"/>
    </row>
    <row r="146" spans="1:10" ht="13.5" x14ac:dyDescent="0.25">
      <c r="A146" s="11"/>
      <c r="B146" s="11"/>
      <c r="C146" s="11"/>
      <c r="D146" s="11"/>
      <c r="E146" s="22"/>
      <c r="F146" s="817" t="str">
        <f t="shared" si="5"/>
        <v xml:space="preserve"> </v>
      </c>
      <c r="G146" s="142" t="str">
        <f t="shared" si="4"/>
        <v xml:space="preserve"> </v>
      </c>
      <c r="J146" s="11"/>
    </row>
    <row r="147" spans="1:10" ht="13.5" x14ac:dyDescent="0.25">
      <c r="A147" s="11"/>
      <c r="B147" s="11"/>
      <c r="C147" s="11"/>
      <c r="D147" s="11"/>
      <c r="E147" s="22"/>
      <c r="F147" s="817" t="str">
        <f t="shared" si="5"/>
        <v xml:space="preserve"> </v>
      </c>
      <c r="G147" s="142" t="str">
        <f t="shared" si="4"/>
        <v xml:space="preserve"> </v>
      </c>
      <c r="J147" s="11"/>
    </row>
    <row r="148" spans="1:10" ht="13.5" x14ac:dyDescent="0.25">
      <c r="A148" s="11"/>
      <c r="B148" s="11"/>
      <c r="C148" s="11"/>
      <c r="D148" s="11"/>
      <c r="E148" s="22"/>
      <c r="F148" s="817" t="str">
        <f t="shared" si="5"/>
        <v xml:space="preserve"> </v>
      </c>
      <c r="G148" s="142" t="str">
        <f t="shared" si="4"/>
        <v xml:space="preserve"> </v>
      </c>
      <c r="J148" s="11"/>
    </row>
    <row r="149" spans="1:10" ht="13.5" x14ac:dyDescent="0.25">
      <c r="A149" s="11"/>
      <c r="B149" s="11"/>
      <c r="C149" s="11"/>
      <c r="D149" s="11"/>
      <c r="E149" s="22"/>
      <c r="F149" s="817" t="str">
        <f t="shared" si="5"/>
        <v xml:space="preserve"> </v>
      </c>
      <c r="G149" s="142" t="str">
        <f t="shared" si="4"/>
        <v xml:space="preserve"> </v>
      </c>
      <c r="J149" s="11"/>
    </row>
    <row r="150" spans="1:10" ht="13.5" x14ac:dyDescent="0.25">
      <c r="A150" s="11"/>
      <c r="B150" s="11"/>
      <c r="C150" s="11"/>
      <c r="D150" s="11"/>
      <c r="E150" s="22"/>
      <c r="F150" s="817" t="str">
        <f t="shared" si="5"/>
        <v xml:space="preserve"> </v>
      </c>
      <c r="G150" s="142" t="str">
        <f t="shared" si="4"/>
        <v xml:space="preserve"> </v>
      </c>
      <c r="J150" s="11"/>
    </row>
    <row r="151" spans="1:10" ht="13.5" x14ac:dyDescent="0.25">
      <c r="A151" s="11"/>
      <c r="B151" s="11"/>
      <c r="C151" s="11"/>
      <c r="D151" s="11"/>
      <c r="E151" s="22"/>
      <c r="F151" s="817" t="str">
        <f t="shared" si="5"/>
        <v xml:space="preserve"> </v>
      </c>
      <c r="G151" s="142" t="str">
        <f t="shared" si="4"/>
        <v xml:space="preserve"> </v>
      </c>
      <c r="J151" s="11"/>
    </row>
    <row r="152" spans="1:10" ht="13.5" x14ac:dyDescent="0.25">
      <c r="A152" s="11"/>
      <c r="B152" s="11"/>
      <c r="C152" s="11"/>
      <c r="D152" s="11"/>
      <c r="E152" s="22"/>
      <c r="F152" s="817" t="str">
        <f t="shared" si="5"/>
        <v xml:space="preserve"> </v>
      </c>
      <c r="G152" s="142" t="str">
        <f t="shared" si="4"/>
        <v xml:space="preserve"> </v>
      </c>
      <c r="J152" s="11"/>
    </row>
    <row r="153" spans="1:10" ht="13.5" x14ac:dyDescent="0.25">
      <c r="A153" s="11"/>
      <c r="B153" s="11"/>
      <c r="C153" s="11"/>
      <c r="D153" s="11"/>
      <c r="E153" s="22"/>
      <c r="F153" s="817" t="str">
        <f t="shared" si="5"/>
        <v xml:space="preserve"> </v>
      </c>
      <c r="G153" s="142" t="str">
        <f t="shared" si="4"/>
        <v xml:space="preserve"> </v>
      </c>
      <c r="J153" s="11"/>
    </row>
    <row r="154" spans="1:10" ht="13.5" x14ac:dyDescent="0.25">
      <c r="A154" s="11"/>
      <c r="B154" s="11"/>
      <c r="C154" s="11"/>
      <c r="D154" s="11"/>
      <c r="E154" s="22"/>
      <c r="F154" s="817" t="str">
        <f t="shared" si="5"/>
        <v xml:space="preserve"> </v>
      </c>
      <c r="G154" s="142" t="str">
        <f t="shared" si="4"/>
        <v xml:space="preserve"> </v>
      </c>
      <c r="J154" s="11"/>
    </row>
    <row r="155" spans="1:10" ht="13.5" x14ac:dyDescent="0.25">
      <c r="A155" s="11"/>
      <c r="B155" s="11"/>
      <c r="C155" s="11"/>
      <c r="D155" s="11"/>
      <c r="E155" s="22"/>
      <c r="F155" s="817" t="str">
        <f t="shared" si="5"/>
        <v xml:space="preserve"> </v>
      </c>
      <c r="G155" s="142" t="str">
        <f t="shared" si="4"/>
        <v xml:space="preserve"> </v>
      </c>
      <c r="J155" s="11"/>
    </row>
    <row r="156" spans="1:10" ht="13.5" x14ac:dyDescent="0.25">
      <c r="A156" s="11"/>
      <c r="B156" s="11"/>
      <c r="C156" s="11"/>
      <c r="D156" s="11"/>
      <c r="E156" s="22"/>
      <c r="F156" s="817" t="str">
        <f t="shared" si="5"/>
        <v xml:space="preserve"> </v>
      </c>
      <c r="G156" s="142" t="str">
        <f t="shared" si="4"/>
        <v xml:space="preserve"> </v>
      </c>
      <c r="J156" s="11"/>
    </row>
    <row r="157" spans="1:10" ht="13.5" x14ac:dyDescent="0.25">
      <c r="A157" s="11"/>
      <c r="B157" s="11"/>
      <c r="C157" s="11"/>
      <c r="D157" s="11"/>
      <c r="E157" s="22"/>
      <c r="F157" s="817" t="str">
        <f t="shared" si="5"/>
        <v xml:space="preserve"> </v>
      </c>
      <c r="G157" s="142" t="str">
        <f t="shared" si="4"/>
        <v xml:space="preserve"> </v>
      </c>
      <c r="J157" s="11"/>
    </row>
    <row r="158" spans="1:10" ht="13.5" x14ac:dyDescent="0.25">
      <c r="A158" s="11"/>
      <c r="B158" s="11"/>
      <c r="C158" s="11"/>
      <c r="D158" s="11"/>
      <c r="E158" s="22"/>
      <c r="F158" s="817" t="str">
        <f t="shared" si="5"/>
        <v xml:space="preserve"> </v>
      </c>
      <c r="G158" s="142" t="str">
        <f t="shared" si="4"/>
        <v xml:space="preserve"> </v>
      </c>
      <c r="J158" s="11"/>
    </row>
    <row r="159" spans="1:10" ht="13.5" x14ac:dyDescent="0.25">
      <c r="A159" s="11"/>
      <c r="B159" s="11"/>
      <c r="C159" s="11"/>
      <c r="D159" s="11"/>
      <c r="E159" s="22"/>
      <c r="F159" s="817" t="str">
        <f t="shared" si="5"/>
        <v xml:space="preserve"> </v>
      </c>
      <c r="G159" s="142" t="str">
        <f t="shared" si="4"/>
        <v xml:space="preserve"> </v>
      </c>
      <c r="J159" s="11"/>
    </row>
    <row r="160" spans="1:10" ht="13.5" x14ac:dyDescent="0.25">
      <c r="A160" s="11"/>
      <c r="B160" s="11"/>
      <c r="C160" s="11"/>
      <c r="D160" s="11"/>
      <c r="E160" s="22"/>
      <c r="F160" s="817" t="str">
        <f t="shared" si="5"/>
        <v xml:space="preserve"> </v>
      </c>
      <c r="G160" s="142" t="str">
        <f t="shared" si="4"/>
        <v xml:space="preserve"> </v>
      </c>
      <c r="J160" s="11"/>
    </row>
    <row r="161" spans="1:10" ht="13.5" x14ac:dyDescent="0.25">
      <c r="A161" s="11"/>
      <c r="B161" s="11"/>
      <c r="C161" s="11"/>
      <c r="D161" s="11"/>
      <c r="E161" s="22"/>
      <c r="F161" s="817" t="str">
        <f t="shared" si="5"/>
        <v xml:space="preserve"> </v>
      </c>
      <c r="G161" s="142" t="str">
        <f t="shared" si="4"/>
        <v xml:space="preserve"> </v>
      </c>
      <c r="J161" s="11"/>
    </row>
    <row r="162" spans="1:10" ht="13.5" x14ac:dyDescent="0.25">
      <c r="A162" s="11"/>
      <c r="B162" s="11"/>
      <c r="C162" s="11"/>
      <c r="D162" s="11"/>
      <c r="E162" s="22"/>
      <c r="F162" s="817" t="str">
        <f t="shared" si="5"/>
        <v xml:space="preserve"> </v>
      </c>
      <c r="G162" s="142" t="str">
        <f t="shared" si="4"/>
        <v xml:space="preserve"> </v>
      </c>
      <c r="J162" s="11"/>
    </row>
    <row r="163" spans="1:10" ht="13.5" x14ac:dyDescent="0.25">
      <c r="A163" s="11"/>
      <c r="B163" s="11"/>
      <c r="C163" s="11"/>
      <c r="D163" s="11"/>
      <c r="E163" s="22"/>
      <c r="F163" s="817" t="str">
        <f t="shared" si="5"/>
        <v xml:space="preserve"> </v>
      </c>
      <c r="G163" s="142" t="str">
        <f t="shared" si="4"/>
        <v xml:space="preserve"> </v>
      </c>
      <c r="J163" s="11"/>
    </row>
    <row r="164" spans="1:10" ht="13.5" x14ac:dyDescent="0.25">
      <c r="A164" s="11"/>
      <c r="B164" s="11"/>
      <c r="C164" s="11"/>
      <c r="D164" s="11"/>
      <c r="E164" s="22"/>
      <c r="F164" s="817" t="str">
        <f t="shared" si="5"/>
        <v xml:space="preserve"> </v>
      </c>
      <c r="G164" s="142" t="str">
        <f t="shared" si="4"/>
        <v xml:space="preserve"> </v>
      </c>
      <c r="J164" s="11"/>
    </row>
    <row r="165" spans="1:10" ht="13.5" x14ac:dyDescent="0.25">
      <c r="A165" s="11"/>
      <c r="B165" s="11"/>
      <c r="C165" s="11"/>
      <c r="D165" s="11"/>
      <c r="E165" s="22"/>
      <c r="F165" s="817" t="str">
        <f t="shared" si="5"/>
        <v xml:space="preserve"> </v>
      </c>
      <c r="G165" s="142" t="str">
        <f t="shared" si="4"/>
        <v xml:space="preserve"> </v>
      </c>
      <c r="J165" s="11"/>
    </row>
    <row r="166" spans="1:10" ht="13.5" x14ac:dyDescent="0.25">
      <c r="A166" s="11"/>
      <c r="B166" s="11"/>
      <c r="C166" s="11"/>
      <c r="D166" s="11"/>
      <c r="E166" s="22"/>
      <c r="F166" s="817" t="str">
        <f t="shared" si="5"/>
        <v xml:space="preserve"> </v>
      </c>
      <c r="G166" s="142" t="str">
        <f t="shared" si="4"/>
        <v xml:space="preserve"> </v>
      </c>
      <c r="J166" s="11"/>
    </row>
    <row r="167" spans="1:10" ht="13.5" x14ac:dyDescent="0.25">
      <c r="A167" s="11"/>
      <c r="B167" s="11"/>
      <c r="C167" s="11"/>
      <c r="D167" s="11"/>
      <c r="E167" s="22"/>
      <c r="F167" s="817" t="str">
        <f t="shared" si="5"/>
        <v xml:space="preserve"> </v>
      </c>
      <c r="G167" s="142" t="str">
        <f t="shared" si="4"/>
        <v xml:space="preserve"> </v>
      </c>
      <c r="J167" s="11"/>
    </row>
    <row r="168" spans="1:10" ht="13.5" x14ac:dyDescent="0.25">
      <c r="A168" s="11"/>
      <c r="B168" s="11"/>
      <c r="C168" s="11"/>
      <c r="D168" s="11"/>
      <c r="E168" s="22"/>
      <c r="F168" s="817" t="str">
        <f t="shared" si="5"/>
        <v xml:space="preserve"> </v>
      </c>
      <c r="G168" s="142" t="str">
        <f t="shared" si="4"/>
        <v xml:space="preserve"> </v>
      </c>
      <c r="J168" s="11"/>
    </row>
    <row r="169" spans="1:10" ht="13.5" x14ac:dyDescent="0.25">
      <c r="A169" s="11"/>
      <c r="B169" s="11"/>
      <c r="C169" s="11"/>
      <c r="D169" s="11"/>
      <c r="E169" s="22"/>
      <c r="F169" s="817" t="str">
        <f t="shared" si="5"/>
        <v xml:space="preserve"> </v>
      </c>
      <c r="G169" s="142" t="str">
        <f t="shared" si="4"/>
        <v xml:space="preserve"> </v>
      </c>
      <c r="J169" s="11"/>
    </row>
    <row r="170" spans="1:10" ht="13.5" x14ac:dyDescent="0.25">
      <c r="A170" s="11"/>
      <c r="B170" s="11"/>
      <c r="C170" s="11"/>
      <c r="D170" s="11"/>
      <c r="E170" s="22"/>
      <c r="F170" s="817" t="str">
        <f t="shared" si="5"/>
        <v xml:space="preserve"> </v>
      </c>
      <c r="G170" s="142" t="str">
        <f t="shared" si="4"/>
        <v xml:space="preserve"> </v>
      </c>
      <c r="J170" s="11"/>
    </row>
    <row r="171" spans="1:10" ht="13.5" x14ac:dyDescent="0.25">
      <c r="A171" s="11"/>
      <c r="B171" s="11"/>
      <c r="C171" s="11"/>
      <c r="D171" s="11"/>
      <c r="E171" s="22"/>
      <c r="F171" s="817" t="str">
        <f t="shared" si="5"/>
        <v xml:space="preserve"> </v>
      </c>
      <c r="G171" s="142" t="str">
        <f t="shared" si="4"/>
        <v xml:space="preserve"> </v>
      </c>
      <c r="J171" s="11"/>
    </row>
    <row r="172" spans="1:10" ht="13.5" x14ac:dyDescent="0.25">
      <c r="A172" s="11"/>
      <c r="B172" s="11"/>
      <c r="C172" s="11"/>
      <c r="D172" s="11"/>
      <c r="E172" s="22"/>
      <c r="F172" s="817" t="str">
        <f t="shared" si="5"/>
        <v xml:space="preserve"> </v>
      </c>
      <c r="G172" s="142" t="str">
        <f t="shared" si="4"/>
        <v xml:space="preserve"> </v>
      </c>
      <c r="J172" s="11"/>
    </row>
    <row r="173" spans="1:10" ht="13.5" x14ac:dyDescent="0.25">
      <c r="A173" s="11"/>
      <c r="B173" s="11"/>
      <c r="C173" s="11"/>
      <c r="D173" s="11"/>
      <c r="E173" s="22"/>
      <c r="F173" s="817" t="str">
        <f t="shared" si="5"/>
        <v xml:space="preserve"> </v>
      </c>
      <c r="G173" s="142" t="str">
        <f t="shared" si="4"/>
        <v xml:space="preserve"> </v>
      </c>
      <c r="J173" s="11"/>
    </row>
    <row r="174" spans="1:10" ht="13.5" x14ac:dyDescent="0.25">
      <c r="A174" s="11"/>
      <c r="B174" s="11"/>
      <c r="C174" s="11"/>
      <c r="D174" s="11"/>
      <c r="E174" s="22"/>
      <c r="F174" s="817" t="str">
        <f t="shared" si="5"/>
        <v xml:space="preserve"> </v>
      </c>
      <c r="G174" s="142" t="str">
        <f t="shared" si="4"/>
        <v xml:space="preserve"> </v>
      </c>
      <c r="J174" s="11"/>
    </row>
    <row r="175" spans="1:10" ht="13.5" x14ac:dyDescent="0.25">
      <c r="A175" s="11"/>
      <c r="B175" s="11"/>
      <c r="C175" s="11"/>
      <c r="D175" s="11"/>
      <c r="E175" s="22"/>
      <c r="F175" s="817" t="str">
        <f t="shared" si="5"/>
        <v xml:space="preserve"> </v>
      </c>
      <c r="G175" s="142" t="str">
        <f t="shared" si="4"/>
        <v xml:space="preserve"> </v>
      </c>
      <c r="J175" s="11"/>
    </row>
    <row r="176" spans="1:10" ht="13.5" x14ac:dyDescent="0.25">
      <c r="A176" s="11"/>
      <c r="B176" s="11"/>
      <c r="C176" s="11"/>
      <c r="D176" s="11"/>
      <c r="E176" s="22"/>
      <c r="F176" s="817" t="str">
        <f t="shared" si="5"/>
        <v xml:space="preserve"> </v>
      </c>
      <c r="G176" s="142" t="str">
        <f t="shared" si="4"/>
        <v xml:space="preserve"> </v>
      </c>
      <c r="J176" s="11"/>
    </row>
    <row r="177" spans="1:10" ht="13.5" x14ac:dyDescent="0.25">
      <c r="A177" s="11"/>
      <c r="B177" s="11"/>
      <c r="C177" s="11"/>
      <c r="D177" s="11"/>
      <c r="E177" s="22"/>
      <c r="F177" s="817" t="str">
        <f t="shared" si="5"/>
        <v xml:space="preserve"> </v>
      </c>
      <c r="G177" s="142" t="str">
        <f t="shared" si="4"/>
        <v xml:space="preserve"> </v>
      </c>
      <c r="J177" s="11"/>
    </row>
    <row r="178" spans="1:10" ht="13.5" x14ac:dyDescent="0.25">
      <c r="A178" s="11"/>
      <c r="B178" s="11"/>
      <c r="C178" s="11"/>
      <c r="D178" s="11"/>
      <c r="E178" s="22"/>
      <c r="F178" s="817" t="str">
        <f t="shared" si="5"/>
        <v xml:space="preserve"> </v>
      </c>
      <c r="G178" s="142" t="str">
        <f t="shared" si="4"/>
        <v xml:space="preserve"> </v>
      </c>
      <c r="J178" s="11"/>
    </row>
    <row r="179" spans="1:10" ht="13.5" x14ac:dyDescent="0.25">
      <c r="A179" s="11"/>
      <c r="B179" s="11"/>
      <c r="C179" s="11"/>
      <c r="D179" s="11"/>
      <c r="E179" s="22"/>
      <c r="F179" s="817" t="str">
        <f t="shared" si="5"/>
        <v xml:space="preserve"> </v>
      </c>
      <c r="G179" s="142" t="str">
        <f t="shared" si="4"/>
        <v xml:space="preserve"> </v>
      </c>
      <c r="J179" s="11"/>
    </row>
    <row r="180" spans="1:10" ht="13.5" x14ac:dyDescent="0.25">
      <c r="A180" s="11"/>
      <c r="B180" s="11"/>
      <c r="C180" s="11"/>
      <c r="D180" s="11"/>
      <c r="E180" s="22"/>
      <c r="F180" s="817" t="str">
        <f t="shared" si="5"/>
        <v xml:space="preserve"> </v>
      </c>
      <c r="G180" s="142" t="str">
        <f t="shared" si="4"/>
        <v xml:space="preserve"> </v>
      </c>
      <c r="J180" s="11"/>
    </row>
    <row r="181" spans="1:10" ht="13.5" x14ac:dyDescent="0.25">
      <c r="A181" s="11"/>
      <c r="B181" s="11"/>
      <c r="C181" s="11"/>
      <c r="D181" s="11"/>
      <c r="E181" s="22"/>
      <c r="F181" s="817" t="str">
        <f t="shared" si="5"/>
        <v xml:space="preserve"> </v>
      </c>
      <c r="G181" s="142" t="str">
        <f t="shared" si="4"/>
        <v xml:space="preserve"> </v>
      </c>
      <c r="J181" s="11"/>
    </row>
    <row r="182" spans="1:10" ht="13.5" x14ac:dyDescent="0.25">
      <c r="A182" s="11"/>
      <c r="B182" s="11"/>
      <c r="C182" s="11"/>
      <c r="D182" s="11"/>
      <c r="E182" s="22"/>
      <c r="F182" s="817" t="str">
        <f t="shared" si="5"/>
        <v xml:space="preserve"> </v>
      </c>
      <c r="G182" s="142" t="str">
        <f t="shared" si="4"/>
        <v xml:space="preserve"> </v>
      </c>
      <c r="J182" s="11"/>
    </row>
    <row r="183" spans="1:10" ht="13.5" x14ac:dyDescent="0.25">
      <c r="A183" s="11"/>
      <c r="B183" s="11"/>
      <c r="C183" s="11"/>
      <c r="D183" s="11"/>
      <c r="E183" s="22"/>
      <c r="F183" s="817" t="str">
        <f t="shared" si="5"/>
        <v xml:space="preserve"> </v>
      </c>
      <c r="G183" s="142" t="str">
        <f t="shared" si="4"/>
        <v xml:space="preserve"> </v>
      </c>
      <c r="J183" s="11"/>
    </row>
    <row r="184" spans="1:10" ht="13.5" x14ac:dyDescent="0.25">
      <c r="A184" s="11"/>
      <c r="B184" s="11"/>
      <c r="C184" s="11"/>
      <c r="D184" s="11"/>
      <c r="E184" s="22"/>
      <c r="F184" s="817" t="str">
        <f t="shared" si="5"/>
        <v xml:space="preserve"> </v>
      </c>
      <c r="G184" s="142" t="str">
        <f t="shared" si="4"/>
        <v xml:space="preserve"> </v>
      </c>
      <c r="J184" s="11"/>
    </row>
    <row r="185" spans="1:10" ht="13.5" x14ac:dyDescent="0.25">
      <c r="A185" s="11"/>
      <c r="B185" s="11"/>
      <c r="C185" s="11"/>
      <c r="D185" s="11"/>
      <c r="E185" s="22"/>
      <c r="F185" s="817" t="str">
        <f t="shared" si="5"/>
        <v xml:space="preserve"> </v>
      </c>
      <c r="G185" s="142" t="str">
        <f t="shared" si="4"/>
        <v xml:space="preserve"> </v>
      </c>
      <c r="J185" s="11"/>
    </row>
    <row r="186" spans="1:10" ht="13.5" x14ac:dyDescent="0.25">
      <c r="A186" s="11"/>
      <c r="B186" s="11"/>
      <c r="C186" s="11"/>
      <c r="D186" s="11"/>
      <c r="E186" s="22"/>
      <c r="F186" s="817" t="str">
        <f t="shared" si="5"/>
        <v xml:space="preserve"> </v>
      </c>
      <c r="G186" s="142" t="str">
        <f t="shared" si="4"/>
        <v xml:space="preserve"> </v>
      </c>
      <c r="J186" s="11"/>
    </row>
    <row r="187" spans="1:10" ht="13.5" x14ac:dyDescent="0.25">
      <c r="A187" s="11"/>
      <c r="B187" s="11"/>
      <c r="C187" s="11"/>
      <c r="D187" s="11"/>
      <c r="E187" s="22"/>
      <c r="F187" s="817" t="str">
        <f t="shared" si="5"/>
        <v xml:space="preserve"> </v>
      </c>
      <c r="G187" s="142" t="str">
        <f t="shared" si="4"/>
        <v xml:space="preserve"> </v>
      </c>
      <c r="J187" s="11"/>
    </row>
    <row r="188" spans="1:10" ht="13.5" x14ac:dyDescent="0.25">
      <c r="A188" s="11"/>
      <c r="B188" s="11"/>
      <c r="C188" s="11"/>
      <c r="D188" s="11"/>
      <c r="E188" s="22"/>
      <c r="F188" s="817" t="str">
        <f t="shared" si="5"/>
        <v xml:space="preserve"> </v>
      </c>
      <c r="G188" s="142" t="str">
        <f t="shared" si="4"/>
        <v xml:space="preserve"> </v>
      </c>
      <c r="J188" s="11"/>
    </row>
    <row r="189" spans="1:10" ht="13.5" x14ac:dyDescent="0.25">
      <c r="A189" s="11"/>
      <c r="B189" s="11"/>
      <c r="C189" s="11"/>
      <c r="D189" s="11"/>
      <c r="E189" s="22"/>
      <c r="F189" s="817" t="str">
        <f t="shared" si="5"/>
        <v xml:space="preserve"> </v>
      </c>
      <c r="G189" s="142" t="str">
        <f t="shared" si="4"/>
        <v xml:space="preserve"> </v>
      </c>
      <c r="J189" s="11"/>
    </row>
    <row r="190" spans="1:10" ht="13.5" x14ac:dyDescent="0.25">
      <c r="A190" s="11"/>
      <c r="B190" s="11"/>
      <c r="C190" s="11"/>
      <c r="D190" s="11"/>
      <c r="E190" s="22"/>
      <c r="F190" s="817" t="str">
        <f t="shared" si="5"/>
        <v xml:space="preserve"> </v>
      </c>
      <c r="G190" s="142" t="str">
        <f t="shared" si="4"/>
        <v xml:space="preserve"> </v>
      </c>
      <c r="J190" s="11"/>
    </row>
    <row r="191" spans="1:10" ht="13.5" x14ac:dyDescent="0.25">
      <c r="A191" s="11"/>
      <c r="B191" s="11"/>
      <c r="C191" s="11"/>
      <c r="D191" s="11"/>
      <c r="E191" s="22"/>
      <c r="F191" s="817" t="str">
        <f t="shared" si="5"/>
        <v xml:space="preserve"> </v>
      </c>
      <c r="G191" s="142" t="str">
        <f t="shared" si="4"/>
        <v xml:space="preserve"> </v>
      </c>
      <c r="J191" s="11"/>
    </row>
    <row r="192" spans="1:10" ht="13.5" x14ac:dyDescent="0.25">
      <c r="A192" s="11"/>
      <c r="B192" s="11"/>
      <c r="C192" s="11"/>
      <c r="D192" s="11"/>
      <c r="E192" s="22"/>
      <c r="F192" s="817" t="str">
        <f t="shared" si="5"/>
        <v xml:space="preserve"> </v>
      </c>
      <c r="G192" s="142" t="str">
        <f t="shared" si="4"/>
        <v xml:space="preserve"> </v>
      </c>
      <c r="J192" s="11"/>
    </row>
    <row r="193" spans="1:10" ht="13.5" x14ac:dyDescent="0.25">
      <c r="A193" s="11"/>
      <c r="B193" s="11"/>
      <c r="C193" s="11"/>
      <c r="D193" s="11"/>
      <c r="E193" s="22"/>
      <c r="F193" s="817" t="str">
        <f t="shared" si="5"/>
        <v xml:space="preserve"> </v>
      </c>
      <c r="G193" s="142" t="str">
        <f t="shared" si="4"/>
        <v xml:space="preserve"> </v>
      </c>
      <c r="J193" s="11"/>
    </row>
    <row r="194" spans="1:10" ht="13.5" x14ac:dyDescent="0.25">
      <c r="A194" s="11"/>
      <c r="B194" s="11"/>
      <c r="C194" s="11"/>
      <c r="D194" s="11"/>
      <c r="E194" s="22"/>
      <c r="F194" s="817" t="str">
        <f t="shared" si="5"/>
        <v xml:space="preserve"> </v>
      </c>
      <c r="G194" s="142" t="str">
        <f t="shared" si="4"/>
        <v xml:space="preserve"> </v>
      </c>
      <c r="J194" s="11"/>
    </row>
    <row r="195" spans="1:10" ht="13.5" x14ac:dyDescent="0.25">
      <c r="A195" s="11"/>
      <c r="B195" s="11"/>
      <c r="C195" s="11"/>
      <c r="D195" s="11"/>
      <c r="E195" s="22"/>
      <c r="F195" s="817" t="str">
        <f t="shared" si="5"/>
        <v xml:space="preserve"> </v>
      </c>
      <c r="G195" s="142" t="str">
        <f t="shared" si="4"/>
        <v xml:space="preserve"> </v>
      </c>
      <c r="J195" s="11"/>
    </row>
    <row r="196" spans="1:10" ht="13.5" x14ac:dyDescent="0.25">
      <c r="A196" s="11"/>
      <c r="B196" s="11"/>
      <c r="C196" s="11"/>
      <c r="D196" s="11"/>
      <c r="E196" s="22"/>
      <c r="F196" s="817" t="str">
        <f t="shared" si="5"/>
        <v xml:space="preserve"> </v>
      </c>
      <c r="G196" s="142" t="str">
        <f t="shared" si="4"/>
        <v xml:space="preserve"> </v>
      </c>
      <c r="J196" s="11"/>
    </row>
    <row r="197" spans="1:10" ht="13.5" x14ac:dyDescent="0.25">
      <c r="A197" s="11"/>
      <c r="B197" s="11"/>
      <c r="C197" s="11"/>
      <c r="D197" s="11"/>
      <c r="E197" s="22"/>
      <c r="F197" s="817" t="str">
        <f t="shared" si="5"/>
        <v xml:space="preserve"> </v>
      </c>
      <c r="G197" s="142" t="str">
        <f t="shared" si="4"/>
        <v xml:space="preserve"> </v>
      </c>
      <c r="J197" s="11"/>
    </row>
    <row r="198" spans="1:10" ht="13.5" x14ac:dyDescent="0.25">
      <c r="A198" s="11"/>
      <c r="B198" s="11"/>
      <c r="C198" s="11"/>
      <c r="D198" s="11"/>
      <c r="E198" s="22"/>
      <c r="F198" s="817" t="str">
        <f t="shared" si="5"/>
        <v xml:space="preserve"> </v>
      </c>
      <c r="G198" s="142" t="str">
        <f t="shared" si="4"/>
        <v xml:space="preserve"> </v>
      </c>
      <c r="J198" s="11"/>
    </row>
    <row r="199" spans="1:10" ht="13.5" x14ac:dyDescent="0.25">
      <c r="A199" s="11"/>
      <c r="B199" s="11"/>
      <c r="C199" s="11"/>
      <c r="D199" s="11"/>
      <c r="E199" s="22"/>
      <c r="F199" s="817" t="str">
        <f t="shared" si="5"/>
        <v xml:space="preserve"> </v>
      </c>
      <c r="G199" s="142" t="str">
        <f t="shared" si="4"/>
        <v xml:space="preserve"> </v>
      </c>
      <c r="J199" s="11"/>
    </row>
    <row r="200" spans="1:10" ht="13.5" x14ac:dyDescent="0.25">
      <c r="A200" s="11"/>
      <c r="B200" s="11"/>
      <c r="C200" s="11"/>
      <c r="D200" s="11"/>
      <c r="E200" s="22"/>
      <c r="F200" s="817" t="str">
        <f t="shared" si="5"/>
        <v xml:space="preserve"> </v>
      </c>
      <c r="G200" s="142" t="str">
        <f t="shared" si="4"/>
        <v xml:space="preserve"> </v>
      </c>
      <c r="J200" s="11"/>
    </row>
    <row r="201" spans="1:10" ht="13.5" x14ac:dyDescent="0.25">
      <c r="A201" s="11"/>
      <c r="B201" s="11"/>
      <c r="C201" s="11"/>
      <c r="D201" s="11"/>
      <c r="E201" s="22"/>
      <c r="F201" s="817" t="str">
        <f t="shared" si="5"/>
        <v xml:space="preserve"> </v>
      </c>
      <c r="G201" s="142" t="str">
        <f t="shared" ref="G201:G264" si="6">IFERROR(E201/D201%," ")</f>
        <v xml:space="preserve"> </v>
      </c>
      <c r="J201" s="11"/>
    </row>
    <row r="202" spans="1:10" ht="13.5" x14ac:dyDescent="0.25">
      <c r="A202" s="11"/>
      <c r="B202" s="11"/>
      <c r="C202" s="11"/>
      <c r="D202" s="11"/>
      <c r="E202" s="22"/>
      <c r="F202" s="817" t="str">
        <f t="shared" ref="F202:F265" si="7">IF(E202-D202=0," ",E202-D202)</f>
        <v xml:space="preserve"> </v>
      </c>
      <c r="G202" s="142" t="str">
        <f t="shared" si="6"/>
        <v xml:space="preserve"> </v>
      </c>
      <c r="J202" s="11"/>
    </row>
    <row r="203" spans="1:10" ht="13.5" x14ac:dyDescent="0.25">
      <c r="A203" s="11"/>
      <c r="B203" s="11"/>
      <c r="C203" s="11"/>
      <c r="D203" s="11"/>
      <c r="E203" s="22"/>
      <c r="F203" s="817" t="str">
        <f t="shared" si="7"/>
        <v xml:space="preserve"> </v>
      </c>
      <c r="G203" s="142" t="str">
        <f t="shared" si="6"/>
        <v xml:space="preserve"> </v>
      </c>
      <c r="J203" s="11"/>
    </row>
    <row r="204" spans="1:10" ht="13.5" x14ac:dyDescent="0.25">
      <c r="A204" s="11"/>
      <c r="B204" s="11"/>
      <c r="C204" s="11"/>
      <c r="D204" s="11"/>
      <c r="E204" s="22"/>
      <c r="F204" s="817" t="str">
        <f t="shared" si="7"/>
        <v xml:space="preserve"> </v>
      </c>
      <c r="G204" s="142" t="str">
        <f t="shared" si="6"/>
        <v xml:space="preserve"> </v>
      </c>
      <c r="J204" s="11"/>
    </row>
    <row r="205" spans="1:10" ht="13.5" x14ac:dyDescent="0.25">
      <c r="A205" s="11"/>
      <c r="B205" s="11"/>
      <c r="C205" s="11"/>
      <c r="D205" s="11"/>
      <c r="E205" s="22"/>
      <c r="F205" s="817" t="str">
        <f t="shared" si="7"/>
        <v xml:space="preserve"> </v>
      </c>
      <c r="G205" s="142" t="str">
        <f t="shared" si="6"/>
        <v xml:space="preserve"> </v>
      </c>
      <c r="J205" s="11"/>
    </row>
    <row r="206" spans="1:10" ht="13.5" x14ac:dyDescent="0.25">
      <c r="A206" s="11"/>
      <c r="B206" s="11"/>
      <c r="C206" s="11"/>
      <c r="D206" s="11"/>
      <c r="E206" s="22"/>
      <c r="F206" s="817" t="str">
        <f t="shared" si="7"/>
        <v xml:space="preserve"> </v>
      </c>
      <c r="G206" s="142" t="str">
        <f t="shared" si="6"/>
        <v xml:space="preserve"> </v>
      </c>
      <c r="J206" s="11"/>
    </row>
    <row r="207" spans="1:10" ht="13.5" x14ac:dyDescent="0.25">
      <c r="A207" s="11"/>
      <c r="B207" s="11"/>
      <c r="C207" s="11"/>
      <c r="D207" s="11"/>
      <c r="E207" s="22"/>
      <c r="F207" s="817" t="str">
        <f t="shared" si="7"/>
        <v xml:space="preserve"> </v>
      </c>
      <c r="G207" s="142" t="str">
        <f t="shared" si="6"/>
        <v xml:space="preserve"> </v>
      </c>
      <c r="J207" s="11"/>
    </row>
    <row r="208" spans="1:10" ht="13.5" x14ac:dyDescent="0.25">
      <c r="A208" s="11"/>
      <c r="B208" s="11"/>
      <c r="C208" s="11"/>
      <c r="D208" s="11"/>
      <c r="E208" s="22"/>
      <c r="F208" s="817" t="str">
        <f t="shared" si="7"/>
        <v xml:space="preserve"> </v>
      </c>
      <c r="G208" s="142" t="str">
        <f t="shared" si="6"/>
        <v xml:space="preserve"> </v>
      </c>
      <c r="J208" s="11"/>
    </row>
    <row r="209" spans="1:10" ht="13.5" x14ac:dyDescent="0.25">
      <c r="A209" s="11"/>
      <c r="B209" s="11"/>
      <c r="C209" s="11"/>
      <c r="D209" s="11"/>
      <c r="E209" s="22"/>
      <c r="F209" s="817" t="str">
        <f t="shared" si="7"/>
        <v xml:space="preserve"> </v>
      </c>
      <c r="G209" s="142" t="str">
        <f t="shared" si="6"/>
        <v xml:space="preserve"> </v>
      </c>
      <c r="J209" s="11"/>
    </row>
    <row r="210" spans="1:10" ht="13.5" x14ac:dyDescent="0.25">
      <c r="A210" s="11"/>
      <c r="B210" s="11"/>
      <c r="C210" s="11"/>
      <c r="D210" s="11"/>
      <c r="E210" s="22"/>
      <c r="F210" s="817" t="str">
        <f t="shared" si="7"/>
        <v xml:space="preserve"> </v>
      </c>
      <c r="G210" s="142" t="str">
        <f t="shared" si="6"/>
        <v xml:space="preserve"> </v>
      </c>
      <c r="J210" s="11"/>
    </row>
    <row r="211" spans="1:10" ht="13.5" x14ac:dyDescent="0.25">
      <c r="A211" s="11"/>
      <c r="B211" s="11"/>
      <c r="C211" s="11"/>
      <c r="D211" s="11"/>
      <c r="E211" s="22"/>
      <c r="F211" s="817" t="str">
        <f t="shared" si="7"/>
        <v xml:space="preserve"> </v>
      </c>
      <c r="G211" s="142" t="str">
        <f t="shared" si="6"/>
        <v xml:space="preserve"> </v>
      </c>
      <c r="J211" s="11"/>
    </row>
    <row r="212" spans="1:10" ht="13.5" x14ac:dyDescent="0.25">
      <c r="A212" s="11"/>
      <c r="B212" s="11"/>
      <c r="C212" s="11"/>
      <c r="D212" s="11"/>
      <c r="E212" s="22"/>
      <c r="F212" s="817" t="str">
        <f t="shared" si="7"/>
        <v xml:space="preserve"> </v>
      </c>
      <c r="G212" s="142" t="str">
        <f t="shared" si="6"/>
        <v xml:space="preserve"> </v>
      </c>
      <c r="J212" s="11"/>
    </row>
    <row r="213" spans="1:10" ht="13.5" x14ac:dyDescent="0.25">
      <c r="A213" s="11"/>
      <c r="B213" s="11"/>
      <c r="C213" s="11"/>
      <c r="D213" s="11"/>
      <c r="E213" s="22"/>
      <c r="F213" s="817" t="str">
        <f t="shared" si="7"/>
        <v xml:space="preserve"> </v>
      </c>
      <c r="G213" s="142" t="str">
        <f t="shared" si="6"/>
        <v xml:space="preserve"> </v>
      </c>
      <c r="J213" s="11"/>
    </row>
    <row r="214" spans="1:10" ht="13.5" x14ac:dyDescent="0.25">
      <c r="A214" s="11"/>
      <c r="B214" s="11"/>
      <c r="C214" s="11"/>
      <c r="D214" s="11"/>
      <c r="E214" s="22"/>
      <c r="F214" s="817" t="str">
        <f t="shared" si="7"/>
        <v xml:space="preserve"> </v>
      </c>
      <c r="G214" s="142" t="str">
        <f t="shared" si="6"/>
        <v xml:space="preserve"> </v>
      </c>
      <c r="J214" s="11"/>
    </row>
    <row r="215" spans="1:10" ht="13.5" x14ac:dyDescent="0.25">
      <c r="A215" s="11"/>
      <c r="B215" s="11"/>
      <c r="C215" s="11"/>
      <c r="D215" s="11"/>
      <c r="E215" s="22"/>
      <c r="F215" s="817" t="str">
        <f t="shared" si="7"/>
        <v xml:space="preserve"> </v>
      </c>
      <c r="G215" s="142" t="str">
        <f t="shared" si="6"/>
        <v xml:space="preserve"> </v>
      </c>
      <c r="J215" s="11"/>
    </row>
    <row r="216" spans="1:10" ht="13.5" x14ac:dyDescent="0.25">
      <c r="A216" s="11"/>
      <c r="B216" s="11"/>
      <c r="C216" s="11"/>
      <c r="D216" s="11"/>
      <c r="E216" s="22"/>
      <c r="F216" s="817" t="str">
        <f t="shared" si="7"/>
        <v xml:space="preserve"> </v>
      </c>
      <c r="G216" s="142" t="str">
        <f t="shared" si="6"/>
        <v xml:space="preserve"> </v>
      </c>
      <c r="J216" s="11"/>
    </row>
    <row r="217" spans="1:10" ht="13.5" x14ac:dyDescent="0.25">
      <c r="A217" s="11"/>
      <c r="B217" s="11"/>
      <c r="C217" s="11"/>
      <c r="D217" s="11"/>
      <c r="E217" s="22"/>
      <c r="F217" s="817" t="str">
        <f t="shared" si="7"/>
        <v xml:space="preserve"> </v>
      </c>
      <c r="G217" s="142" t="str">
        <f t="shared" si="6"/>
        <v xml:space="preserve"> </v>
      </c>
      <c r="J217" s="11"/>
    </row>
    <row r="218" spans="1:10" ht="13.5" x14ac:dyDescent="0.25">
      <c r="A218" s="11"/>
      <c r="B218" s="11"/>
      <c r="C218" s="11"/>
      <c r="D218" s="11"/>
      <c r="E218" s="22"/>
      <c r="F218" s="817" t="str">
        <f t="shared" si="7"/>
        <v xml:space="preserve"> </v>
      </c>
      <c r="G218" s="142" t="str">
        <f t="shared" si="6"/>
        <v xml:space="preserve"> </v>
      </c>
      <c r="J218" s="11"/>
    </row>
    <row r="219" spans="1:10" ht="13.5" x14ac:dyDescent="0.25">
      <c r="A219" s="11"/>
      <c r="B219" s="11"/>
      <c r="C219" s="11"/>
      <c r="D219" s="11"/>
      <c r="E219" s="22"/>
      <c r="F219" s="817" t="str">
        <f t="shared" si="7"/>
        <v xml:space="preserve"> </v>
      </c>
      <c r="G219" s="142" t="str">
        <f t="shared" si="6"/>
        <v xml:space="preserve"> </v>
      </c>
      <c r="J219" s="11"/>
    </row>
    <row r="220" spans="1:10" ht="13.5" x14ac:dyDescent="0.25">
      <c r="A220" s="11"/>
      <c r="B220" s="11"/>
      <c r="C220" s="11"/>
      <c r="D220" s="11"/>
      <c r="E220" s="22"/>
      <c r="F220" s="817" t="str">
        <f t="shared" si="7"/>
        <v xml:space="preserve"> </v>
      </c>
      <c r="G220" s="142" t="str">
        <f t="shared" si="6"/>
        <v xml:space="preserve"> </v>
      </c>
      <c r="J220" s="11"/>
    </row>
    <row r="221" spans="1:10" ht="13.5" x14ac:dyDescent="0.25">
      <c r="A221" s="11"/>
      <c r="B221" s="11"/>
      <c r="C221" s="11"/>
      <c r="D221" s="11"/>
      <c r="E221" s="22"/>
      <c r="F221" s="817" t="str">
        <f t="shared" si="7"/>
        <v xml:space="preserve"> </v>
      </c>
      <c r="G221" s="142" t="str">
        <f t="shared" si="6"/>
        <v xml:space="preserve"> </v>
      </c>
      <c r="J221" s="11"/>
    </row>
    <row r="222" spans="1:10" ht="13.5" x14ac:dyDescent="0.25">
      <c r="A222" s="11"/>
      <c r="B222" s="11"/>
      <c r="C222" s="11"/>
      <c r="D222" s="11"/>
      <c r="E222" s="22"/>
      <c r="F222" s="817" t="str">
        <f t="shared" si="7"/>
        <v xml:space="preserve"> </v>
      </c>
      <c r="G222" s="142" t="str">
        <f t="shared" si="6"/>
        <v xml:space="preserve"> </v>
      </c>
      <c r="J222" s="11"/>
    </row>
    <row r="223" spans="1:10" ht="13.5" x14ac:dyDescent="0.25">
      <c r="A223" s="11"/>
      <c r="B223" s="11"/>
      <c r="C223" s="11"/>
      <c r="D223" s="11"/>
      <c r="E223" s="22"/>
      <c r="F223" s="817" t="str">
        <f t="shared" si="7"/>
        <v xml:space="preserve"> </v>
      </c>
      <c r="G223" s="142" t="str">
        <f t="shared" si="6"/>
        <v xml:space="preserve"> </v>
      </c>
      <c r="J223" s="11"/>
    </row>
    <row r="224" spans="1:10" ht="13.5" x14ac:dyDescent="0.25">
      <c r="A224" s="11"/>
      <c r="B224" s="11"/>
      <c r="C224" s="11"/>
      <c r="D224" s="11"/>
      <c r="E224" s="22"/>
      <c r="F224" s="817" t="str">
        <f t="shared" si="7"/>
        <v xml:space="preserve"> </v>
      </c>
      <c r="G224" s="142" t="str">
        <f t="shared" si="6"/>
        <v xml:space="preserve"> </v>
      </c>
      <c r="J224" s="11"/>
    </row>
    <row r="225" spans="1:10" ht="13.5" x14ac:dyDescent="0.25">
      <c r="A225" s="11"/>
      <c r="B225" s="11"/>
      <c r="C225" s="11"/>
      <c r="D225" s="11"/>
      <c r="E225" s="22"/>
      <c r="F225" s="817" t="str">
        <f t="shared" si="7"/>
        <v xml:space="preserve"> </v>
      </c>
      <c r="G225" s="142" t="str">
        <f t="shared" si="6"/>
        <v xml:space="preserve"> </v>
      </c>
      <c r="J225" s="11"/>
    </row>
    <row r="226" spans="1:10" ht="13.5" x14ac:dyDescent="0.25">
      <c r="A226" s="11"/>
      <c r="B226" s="11"/>
      <c r="C226" s="11"/>
      <c r="D226" s="11"/>
      <c r="E226" s="22"/>
      <c r="F226" s="817" t="str">
        <f t="shared" si="7"/>
        <v xml:space="preserve"> </v>
      </c>
      <c r="G226" s="142" t="str">
        <f t="shared" si="6"/>
        <v xml:space="preserve"> </v>
      </c>
      <c r="J226" s="11"/>
    </row>
    <row r="227" spans="1:10" ht="13.5" x14ac:dyDescent="0.25">
      <c r="A227" s="11"/>
      <c r="B227" s="11"/>
      <c r="C227" s="11"/>
      <c r="D227" s="11"/>
      <c r="E227" s="22"/>
      <c r="F227" s="817" t="str">
        <f t="shared" si="7"/>
        <v xml:space="preserve"> </v>
      </c>
      <c r="G227" s="142" t="str">
        <f t="shared" si="6"/>
        <v xml:space="preserve"> </v>
      </c>
      <c r="J227" s="11"/>
    </row>
    <row r="228" spans="1:10" ht="13.5" x14ac:dyDescent="0.25">
      <c r="A228" s="11"/>
      <c r="B228" s="11"/>
      <c r="C228" s="11"/>
      <c r="D228" s="11"/>
      <c r="E228" s="22"/>
      <c r="F228" s="817" t="str">
        <f t="shared" si="7"/>
        <v xml:space="preserve"> </v>
      </c>
      <c r="G228" s="142" t="str">
        <f t="shared" si="6"/>
        <v xml:space="preserve"> </v>
      </c>
      <c r="J228" s="11"/>
    </row>
    <row r="229" spans="1:10" ht="13.5" x14ac:dyDescent="0.25">
      <c r="A229" s="11"/>
      <c r="B229" s="11"/>
      <c r="C229" s="11"/>
      <c r="D229" s="11"/>
      <c r="E229" s="22"/>
      <c r="F229" s="817" t="str">
        <f t="shared" si="7"/>
        <v xml:space="preserve"> </v>
      </c>
      <c r="G229" s="142" t="str">
        <f t="shared" si="6"/>
        <v xml:space="preserve"> </v>
      </c>
      <c r="J229" s="11"/>
    </row>
    <row r="230" spans="1:10" ht="13.5" x14ac:dyDescent="0.25">
      <c r="A230" s="11"/>
      <c r="B230" s="11"/>
      <c r="C230" s="11"/>
      <c r="D230" s="11"/>
      <c r="E230" s="22"/>
      <c r="F230" s="817" t="str">
        <f t="shared" si="7"/>
        <v xml:space="preserve"> </v>
      </c>
      <c r="G230" s="142" t="str">
        <f t="shared" si="6"/>
        <v xml:space="preserve"> </v>
      </c>
      <c r="J230" s="11"/>
    </row>
    <row r="231" spans="1:10" ht="13.5" x14ac:dyDescent="0.25">
      <c r="A231" s="11"/>
      <c r="B231" s="11"/>
      <c r="C231" s="11"/>
      <c r="D231" s="11"/>
      <c r="E231" s="22"/>
      <c r="F231" s="817" t="str">
        <f t="shared" si="7"/>
        <v xml:space="preserve"> </v>
      </c>
      <c r="G231" s="142" t="str">
        <f t="shared" si="6"/>
        <v xml:space="preserve"> </v>
      </c>
      <c r="J231" s="11"/>
    </row>
    <row r="232" spans="1:10" ht="13.5" x14ac:dyDescent="0.25">
      <c r="A232" s="11"/>
      <c r="B232" s="11"/>
      <c r="C232" s="11"/>
      <c r="D232" s="11"/>
      <c r="E232" s="22"/>
      <c r="F232" s="817" t="str">
        <f t="shared" si="7"/>
        <v xml:space="preserve"> </v>
      </c>
      <c r="G232" s="142" t="str">
        <f t="shared" si="6"/>
        <v xml:space="preserve"> </v>
      </c>
      <c r="J232" s="11"/>
    </row>
    <row r="233" spans="1:10" ht="13.5" x14ac:dyDescent="0.25">
      <c r="A233" s="11"/>
      <c r="B233" s="11"/>
      <c r="C233" s="11"/>
      <c r="D233" s="11"/>
      <c r="E233" s="22"/>
      <c r="F233" s="817" t="str">
        <f t="shared" si="7"/>
        <v xml:space="preserve"> </v>
      </c>
      <c r="G233" s="142" t="str">
        <f t="shared" si="6"/>
        <v xml:space="preserve"> </v>
      </c>
      <c r="J233" s="11"/>
    </row>
    <row r="234" spans="1:10" ht="13.5" x14ac:dyDescent="0.25">
      <c r="A234" s="11"/>
      <c r="B234" s="11"/>
      <c r="C234" s="11"/>
      <c r="D234" s="11"/>
      <c r="E234" s="22"/>
      <c r="F234" s="817" t="str">
        <f t="shared" si="7"/>
        <v xml:space="preserve"> </v>
      </c>
      <c r="G234" s="142" t="str">
        <f t="shared" si="6"/>
        <v xml:space="preserve"> </v>
      </c>
      <c r="J234" s="11"/>
    </row>
    <row r="235" spans="1:10" ht="13.5" x14ac:dyDescent="0.25">
      <c r="A235" s="11"/>
      <c r="B235" s="11"/>
      <c r="C235" s="11"/>
      <c r="D235" s="11"/>
      <c r="E235" s="22"/>
      <c r="F235" s="817" t="str">
        <f t="shared" si="7"/>
        <v xml:space="preserve"> </v>
      </c>
      <c r="G235" s="142" t="str">
        <f t="shared" si="6"/>
        <v xml:space="preserve"> </v>
      </c>
      <c r="J235" s="11"/>
    </row>
    <row r="236" spans="1:10" ht="13.5" x14ac:dyDescent="0.25">
      <c r="A236" s="11"/>
      <c r="B236" s="11"/>
      <c r="C236" s="11"/>
      <c r="D236" s="11"/>
      <c r="E236" s="22"/>
      <c r="F236" s="817" t="str">
        <f t="shared" si="7"/>
        <v xml:space="preserve"> </v>
      </c>
      <c r="G236" s="142" t="str">
        <f t="shared" si="6"/>
        <v xml:space="preserve"> </v>
      </c>
      <c r="J236" s="11"/>
    </row>
    <row r="237" spans="1:10" ht="13.5" x14ac:dyDescent="0.25">
      <c r="A237" s="11"/>
      <c r="B237" s="11"/>
      <c r="C237" s="11"/>
      <c r="D237" s="11"/>
      <c r="E237" s="22"/>
      <c r="F237" s="817" t="str">
        <f t="shared" si="7"/>
        <v xml:space="preserve"> </v>
      </c>
      <c r="G237" s="142" t="str">
        <f t="shared" si="6"/>
        <v xml:space="preserve"> </v>
      </c>
      <c r="J237" s="11"/>
    </row>
    <row r="238" spans="1:10" ht="13.5" x14ac:dyDescent="0.25">
      <c r="A238" s="11"/>
      <c r="B238" s="11"/>
      <c r="C238" s="11"/>
      <c r="D238" s="11"/>
      <c r="E238" s="22"/>
      <c r="F238" s="817" t="str">
        <f t="shared" si="7"/>
        <v xml:space="preserve"> </v>
      </c>
      <c r="G238" s="142" t="str">
        <f t="shared" si="6"/>
        <v xml:space="preserve"> </v>
      </c>
      <c r="J238" s="11"/>
    </row>
    <row r="239" spans="1:10" ht="13.5" x14ac:dyDescent="0.25">
      <c r="A239" s="11"/>
      <c r="B239" s="11"/>
      <c r="C239" s="11"/>
      <c r="D239" s="11"/>
      <c r="E239" s="22"/>
      <c r="F239" s="817" t="str">
        <f t="shared" si="7"/>
        <v xml:space="preserve"> </v>
      </c>
      <c r="G239" s="142" t="str">
        <f t="shared" si="6"/>
        <v xml:space="preserve"> </v>
      </c>
      <c r="J239" s="11"/>
    </row>
    <row r="240" spans="1:10" ht="13.5" x14ac:dyDescent="0.25">
      <c r="A240" s="11"/>
      <c r="B240" s="11"/>
      <c r="C240" s="11"/>
      <c r="D240" s="11"/>
      <c r="E240" s="22"/>
      <c r="F240" s="817" t="str">
        <f t="shared" si="7"/>
        <v xml:space="preserve"> </v>
      </c>
      <c r="G240" s="142" t="str">
        <f t="shared" si="6"/>
        <v xml:space="preserve"> </v>
      </c>
      <c r="J240" s="11"/>
    </row>
    <row r="241" spans="1:10" ht="13.5" x14ac:dyDescent="0.25">
      <c r="A241" s="11"/>
      <c r="B241" s="11"/>
      <c r="C241" s="11"/>
      <c r="D241" s="11"/>
      <c r="E241" s="22"/>
      <c r="F241" s="817" t="str">
        <f t="shared" si="7"/>
        <v xml:space="preserve"> </v>
      </c>
      <c r="G241" s="142" t="str">
        <f t="shared" si="6"/>
        <v xml:space="preserve"> </v>
      </c>
      <c r="J241" s="11"/>
    </row>
    <row r="242" spans="1:10" ht="13.5" x14ac:dyDescent="0.25">
      <c r="A242" s="11"/>
      <c r="B242" s="11"/>
      <c r="C242" s="11"/>
      <c r="D242" s="11"/>
      <c r="E242" s="22"/>
      <c r="F242" s="817" t="str">
        <f t="shared" si="7"/>
        <v xml:space="preserve"> </v>
      </c>
      <c r="G242" s="142" t="str">
        <f t="shared" si="6"/>
        <v xml:space="preserve"> </v>
      </c>
      <c r="J242" s="11"/>
    </row>
    <row r="243" spans="1:10" ht="13.5" x14ac:dyDescent="0.25">
      <c r="A243" s="11"/>
      <c r="B243" s="11"/>
      <c r="C243" s="11"/>
      <c r="D243" s="11"/>
      <c r="E243" s="22"/>
      <c r="F243" s="817" t="str">
        <f t="shared" si="7"/>
        <v xml:space="preserve"> </v>
      </c>
      <c r="G243" s="142" t="str">
        <f t="shared" si="6"/>
        <v xml:space="preserve"> </v>
      </c>
      <c r="J243" s="11"/>
    </row>
    <row r="244" spans="1:10" ht="13.5" x14ac:dyDescent="0.25">
      <c r="A244" s="11"/>
      <c r="B244" s="11"/>
      <c r="C244" s="11"/>
      <c r="D244" s="11"/>
      <c r="E244" s="22"/>
      <c r="F244" s="817" t="str">
        <f t="shared" si="7"/>
        <v xml:space="preserve"> </v>
      </c>
      <c r="G244" s="142" t="str">
        <f t="shared" si="6"/>
        <v xml:space="preserve"> </v>
      </c>
      <c r="J244" s="11"/>
    </row>
    <row r="245" spans="1:10" ht="13.5" x14ac:dyDescent="0.25">
      <c r="A245" s="11"/>
      <c r="B245" s="11"/>
      <c r="C245" s="11"/>
      <c r="D245" s="11"/>
      <c r="E245" s="22"/>
      <c r="F245" s="817" t="str">
        <f t="shared" si="7"/>
        <v xml:space="preserve"> </v>
      </c>
      <c r="G245" s="142" t="str">
        <f t="shared" si="6"/>
        <v xml:space="preserve"> </v>
      </c>
      <c r="J245" s="11"/>
    </row>
    <row r="246" spans="1:10" ht="13.5" x14ac:dyDescent="0.25">
      <c r="A246" s="11"/>
      <c r="B246" s="11"/>
      <c r="C246" s="11"/>
      <c r="D246" s="11"/>
      <c r="E246" s="22"/>
      <c r="F246" s="817" t="str">
        <f t="shared" si="7"/>
        <v xml:space="preserve"> </v>
      </c>
      <c r="G246" s="142" t="str">
        <f t="shared" si="6"/>
        <v xml:space="preserve"> </v>
      </c>
      <c r="J246" s="11"/>
    </row>
    <row r="247" spans="1:10" ht="13.5" x14ac:dyDescent="0.25">
      <c r="A247" s="11"/>
      <c r="B247" s="11"/>
      <c r="C247" s="11"/>
      <c r="D247" s="11"/>
      <c r="E247" s="22"/>
      <c r="F247" s="817" t="str">
        <f t="shared" si="7"/>
        <v xml:space="preserve"> </v>
      </c>
      <c r="G247" s="142" t="str">
        <f t="shared" si="6"/>
        <v xml:space="preserve"> </v>
      </c>
      <c r="J247" s="11"/>
    </row>
    <row r="248" spans="1:10" ht="13.5" x14ac:dyDescent="0.25">
      <c r="A248" s="11"/>
      <c r="B248" s="11"/>
      <c r="C248" s="11"/>
      <c r="D248" s="11"/>
      <c r="E248" s="22"/>
      <c r="F248" s="817" t="str">
        <f t="shared" si="7"/>
        <v xml:space="preserve"> </v>
      </c>
      <c r="G248" s="142" t="str">
        <f t="shared" si="6"/>
        <v xml:space="preserve"> </v>
      </c>
      <c r="J248" s="11"/>
    </row>
    <row r="249" spans="1:10" ht="13.5" x14ac:dyDescent="0.25">
      <c r="A249" s="11"/>
      <c r="B249" s="11"/>
      <c r="C249" s="11"/>
      <c r="D249" s="11"/>
      <c r="E249" s="22"/>
      <c r="F249" s="817" t="str">
        <f t="shared" si="7"/>
        <v xml:space="preserve"> </v>
      </c>
      <c r="G249" s="142" t="str">
        <f t="shared" si="6"/>
        <v xml:space="preserve"> </v>
      </c>
      <c r="J249" s="11"/>
    </row>
    <row r="250" spans="1:10" ht="13.5" x14ac:dyDescent="0.25">
      <c r="A250" s="11"/>
      <c r="B250" s="11"/>
      <c r="C250" s="11"/>
      <c r="D250" s="11"/>
      <c r="E250" s="22"/>
      <c r="F250" s="817" t="str">
        <f t="shared" si="7"/>
        <v xml:space="preserve"> </v>
      </c>
      <c r="G250" s="142" t="str">
        <f t="shared" si="6"/>
        <v xml:space="preserve"> </v>
      </c>
      <c r="J250" s="11"/>
    </row>
    <row r="251" spans="1:10" ht="13.5" x14ac:dyDescent="0.25">
      <c r="A251" s="11"/>
      <c r="B251" s="11"/>
      <c r="C251" s="11"/>
      <c r="D251" s="11"/>
      <c r="E251" s="22"/>
      <c r="F251" s="817" t="str">
        <f t="shared" si="7"/>
        <v xml:space="preserve"> </v>
      </c>
      <c r="G251" s="142" t="str">
        <f t="shared" si="6"/>
        <v xml:space="preserve"> </v>
      </c>
      <c r="J251" s="11"/>
    </row>
    <row r="252" spans="1:10" ht="13.5" x14ac:dyDescent="0.25">
      <c r="A252" s="11"/>
      <c r="B252" s="11"/>
      <c r="C252" s="11"/>
      <c r="D252" s="11"/>
      <c r="E252" s="22"/>
      <c r="F252" s="817" t="str">
        <f t="shared" si="7"/>
        <v xml:space="preserve"> </v>
      </c>
      <c r="G252" s="142" t="str">
        <f t="shared" si="6"/>
        <v xml:space="preserve"> </v>
      </c>
      <c r="J252" s="11"/>
    </row>
    <row r="253" spans="1:10" ht="13.5" x14ac:dyDescent="0.25">
      <c r="A253" s="11"/>
      <c r="B253" s="11"/>
      <c r="C253" s="11"/>
      <c r="D253" s="11"/>
      <c r="E253" s="22"/>
      <c r="F253" s="817" t="str">
        <f t="shared" si="7"/>
        <v xml:space="preserve"> </v>
      </c>
      <c r="G253" s="142" t="str">
        <f t="shared" si="6"/>
        <v xml:space="preserve"> </v>
      </c>
      <c r="J253" s="11"/>
    </row>
    <row r="254" spans="1:10" ht="13.5" x14ac:dyDescent="0.25">
      <c r="A254" s="11"/>
      <c r="B254" s="11"/>
      <c r="C254" s="11"/>
      <c r="D254" s="11"/>
      <c r="E254" s="22"/>
      <c r="F254" s="817" t="str">
        <f t="shared" si="7"/>
        <v xml:space="preserve"> </v>
      </c>
      <c r="G254" s="142" t="str">
        <f t="shared" si="6"/>
        <v xml:space="preserve"> </v>
      </c>
      <c r="J254" s="11"/>
    </row>
    <row r="255" spans="1:10" ht="13.5" x14ac:dyDescent="0.25">
      <c r="A255" s="11"/>
      <c r="B255" s="11"/>
      <c r="C255" s="11"/>
      <c r="D255" s="11"/>
      <c r="E255" s="22"/>
      <c r="F255" s="817" t="str">
        <f t="shared" si="7"/>
        <v xml:space="preserve"> </v>
      </c>
      <c r="G255" s="142" t="str">
        <f t="shared" si="6"/>
        <v xml:space="preserve"> </v>
      </c>
      <c r="J255" s="11"/>
    </row>
    <row r="256" spans="1:10" ht="13.5" x14ac:dyDescent="0.25">
      <c r="A256" s="11"/>
      <c r="B256" s="11"/>
      <c r="C256" s="11"/>
      <c r="D256" s="11"/>
      <c r="E256" s="22"/>
      <c r="F256" s="817" t="str">
        <f t="shared" si="7"/>
        <v xml:space="preserve"> </v>
      </c>
      <c r="G256" s="142" t="str">
        <f t="shared" si="6"/>
        <v xml:space="preserve"> </v>
      </c>
      <c r="J256" s="11"/>
    </row>
    <row r="257" spans="1:10" ht="13.5" x14ac:dyDescent="0.25">
      <c r="A257" s="11"/>
      <c r="B257" s="11"/>
      <c r="C257" s="11"/>
      <c r="D257" s="11"/>
      <c r="E257" s="22"/>
      <c r="F257" s="817" t="str">
        <f t="shared" si="7"/>
        <v xml:space="preserve"> </v>
      </c>
      <c r="G257" s="142" t="str">
        <f t="shared" si="6"/>
        <v xml:space="preserve"> </v>
      </c>
      <c r="J257" s="11"/>
    </row>
    <row r="258" spans="1:10" ht="13.5" x14ac:dyDescent="0.25">
      <c r="A258" s="11"/>
      <c r="B258" s="11"/>
      <c r="C258" s="11"/>
      <c r="D258" s="11"/>
      <c r="E258" s="22"/>
      <c r="F258" s="817" t="str">
        <f t="shared" si="7"/>
        <v xml:space="preserve"> </v>
      </c>
      <c r="G258" s="142" t="str">
        <f t="shared" si="6"/>
        <v xml:space="preserve"> </v>
      </c>
      <c r="J258" s="11"/>
    </row>
    <row r="259" spans="1:10" ht="13.5" x14ac:dyDescent="0.25">
      <c r="A259" s="11"/>
      <c r="B259" s="11"/>
      <c r="C259" s="11"/>
      <c r="D259" s="11"/>
      <c r="E259" s="22"/>
      <c r="F259" s="817" t="str">
        <f t="shared" si="7"/>
        <v xml:space="preserve"> </v>
      </c>
      <c r="G259" s="142" t="str">
        <f t="shared" si="6"/>
        <v xml:space="preserve"> </v>
      </c>
      <c r="J259" s="11"/>
    </row>
    <row r="260" spans="1:10" ht="13.5" x14ac:dyDescent="0.25">
      <c r="A260" s="11"/>
      <c r="B260" s="11"/>
      <c r="C260" s="11"/>
      <c r="D260" s="11"/>
      <c r="E260" s="22"/>
      <c r="F260" s="817" t="str">
        <f t="shared" si="7"/>
        <v xml:space="preserve"> </v>
      </c>
      <c r="G260" s="142" t="str">
        <f t="shared" si="6"/>
        <v xml:space="preserve"> </v>
      </c>
      <c r="J260" s="11"/>
    </row>
    <row r="261" spans="1:10" ht="13.5" x14ac:dyDescent="0.25">
      <c r="A261" s="11"/>
      <c r="B261" s="11"/>
      <c r="C261" s="11"/>
      <c r="D261" s="11"/>
      <c r="E261" s="22"/>
      <c r="F261" s="817" t="str">
        <f t="shared" si="7"/>
        <v xml:space="preserve"> </v>
      </c>
      <c r="G261" s="142" t="str">
        <f t="shared" si="6"/>
        <v xml:space="preserve"> </v>
      </c>
      <c r="J261" s="11"/>
    </row>
    <row r="262" spans="1:10" ht="13.5" x14ac:dyDescent="0.25">
      <c r="A262" s="11"/>
      <c r="B262" s="11"/>
      <c r="C262" s="11"/>
      <c r="D262" s="11"/>
      <c r="E262" s="22"/>
      <c r="F262" s="817" t="str">
        <f t="shared" si="7"/>
        <v xml:space="preserve"> </v>
      </c>
      <c r="G262" s="142" t="str">
        <f t="shared" si="6"/>
        <v xml:space="preserve"> </v>
      </c>
      <c r="J262" s="11"/>
    </row>
    <row r="263" spans="1:10" ht="13.5" x14ac:dyDescent="0.25">
      <c r="A263" s="11"/>
      <c r="B263" s="11"/>
      <c r="C263" s="11"/>
      <c r="D263" s="11"/>
      <c r="E263" s="22"/>
      <c r="F263" s="817" t="str">
        <f t="shared" si="7"/>
        <v xml:space="preserve"> </v>
      </c>
      <c r="G263" s="142" t="str">
        <f t="shared" si="6"/>
        <v xml:space="preserve"> </v>
      </c>
      <c r="J263" s="11"/>
    </row>
    <row r="264" spans="1:10" ht="13.5" x14ac:dyDescent="0.25">
      <c r="A264" s="11"/>
      <c r="B264" s="11"/>
      <c r="C264" s="11"/>
      <c r="D264" s="11"/>
      <c r="E264" s="22"/>
      <c r="F264" s="817" t="str">
        <f t="shared" si="7"/>
        <v xml:space="preserve"> </v>
      </c>
      <c r="G264" s="142" t="str">
        <f t="shared" si="6"/>
        <v xml:space="preserve"> </v>
      </c>
      <c r="J264" s="11"/>
    </row>
    <row r="265" spans="1:10" ht="13.5" x14ac:dyDescent="0.25">
      <c r="A265" s="11"/>
      <c r="B265" s="11"/>
      <c r="C265" s="11"/>
      <c r="D265" s="11"/>
      <c r="E265" s="22"/>
      <c r="F265" s="817" t="str">
        <f t="shared" si="7"/>
        <v xml:space="preserve"> </v>
      </c>
      <c r="G265" s="142" t="str">
        <f t="shared" ref="G265:G328" si="8">IFERROR(E265/D265%," ")</f>
        <v xml:space="preserve"> </v>
      </c>
      <c r="J265" s="11"/>
    </row>
    <row r="266" spans="1:10" ht="13.5" x14ac:dyDescent="0.25">
      <c r="A266" s="11"/>
      <c r="B266" s="11"/>
      <c r="C266" s="11"/>
      <c r="D266" s="11"/>
      <c r="E266" s="22"/>
      <c r="F266" s="817" t="str">
        <f t="shared" ref="F266:F329" si="9">IF(E266-D266=0," ",E266-D266)</f>
        <v xml:space="preserve"> </v>
      </c>
      <c r="G266" s="142" t="str">
        <f t="shared" si="8"/>
        <v xml:space="preserve"> </v>
      </c>
      <c r="J266" s="11"/>
    </row>
    <row r="267" spans="1:10" ht="13.5" x14ac:dyDescent="0.25">
      <c r="A267" s="11"/>
      <c r="B267" s="11"/>
      <c r="C267" s="11"/>
      <c r="D267" s="11"/>
      <c r="E267" s="22"/>
      <c r="F267" s="817" t="str">
        <f t="shared" si="9"/>
        <v xml:space="preserve"> </v>
      </c>
      <c r="G267" s="142" t="str">
        <f t="shared" si="8"/>
        <v xml:space="preserve"> </v>
      </c>
      <c r="J267" s="11"/>
    </row>
    <row r="268" spans="1:10" ht="13.5" x14ac:dyDescent="0.25">
      <c r="A268" s="11"/>
      <c r="B268" s="11"/>
      <c r="C268" s="11"/>
      <c r="D268" s="11"/>
      <c r="E268" s="22"/>
      <c r="F268" s="817" t="str">
        <f t="shared" si="9"/>
        <v xml:space="preserve"> </v>
      </c>
      <c r="G268" s="142" t="str">
        <f t="shared" si="8"/>
        <v xml:space="preserve"> </v>
      </c>
      <c r="J268" s="11"/>
    </row>
    <row r="269" spans="1:10" ht="13.5" x14ac:dyDescent="0.25">
      <c r="A269" s="11"/>
      <c r="B269" s="11"/>
      <c r="C269" s="11"/>
      <c r="D269" s="11"/>
      <c r="E269" s="22"/>
      <c r="F269" s="817" t="str">
        <f t="shared" si="9"/>
        <v xml:space="preserve"> </v>
      </c>
      <c r="G269" s="142" t="str">
        <f t="shared" si="8"/>
        <v xml:space="preserve"> </v>
      </c>
      <c r="J269" s="11"/>
    </row>
    <row r="270" spans="1:10" ht="13.5" x14ac:dyDescent="0.25">
      <c r="A270" s="11"/>
      <c r="B270" s="11"/>
      <c r="C270" s="11"/>
      <c r="D270" s="11"/>
      <c r="E270" s="22"/>
      <c r="F270" s="817" t="str">
        <f t="shared" si="9"/>
        <v xml:space="preserve"> </v>
      </c>
      <c r="G270" s="142" t="str">
        <f t="shared" si="8"/>
        <v xml:space="preserve"> </v>
      </c>
      <c r="J270" s="11"/>
    </row>
    <row r="271" spans="1:10" ht="13.5" x14ac:dyDescent="0.25">
      <c r="A271" s="11"/>
      <c r="B271" s="11"/>
      <c r="C271" s="11"/>
      <c r="D271" s="11"/>
      <c r="E271" s="22"/>
      <c r="F271" s="817" t="str">
        <f t="shared" si="9"/>
        <v xml:space="preserve"> </v>
      </c>
      <c r="G271" s="142" t="str">
        <f t="shared" si="8"/>
        <v xml:space="preserve"> </v>
      </c>
      <c r="J271" s="11"/>
    </row>
    <row r="272" spans="1:10" ht="13.5" x14ac:dyDescent="0.25">
      <c r="A272" s="11"/>
      <c r="B272" s="11"/>
      <c r="C272" s="11"/>
      <c r="D272" s="11"/>
      <c r="E272" s="22"/>
      <c r="F272" s="817" t="str">
        <f t="shared" si="9"/>
        <v xml:space="preserve"> </v>
      </c>
      <c r="G272" s="142" t="str">
        <f t="shared" si="8"/>
        <v xml:space="preserve"> </v>
      </c>
      <c r="J272" s="11"/>
    </row>
    <row r="273" spans="1:10" ht="13.5" x14ac:dyDescent="0.25">
      <c r="A273" s="11"/>
      <c r="B273" s="11"/>
      <c r="C273" s="11"/>
      <c r="D273" s="11"/>
      <c r="E273" s="22"/>
      <c r="F273" s="817" t="str">
        <f t="shared" si="9"/>
        <v xml:space="preserve"> </v>
      </c>
      <c r="G273" s="142" t="str">
        <f t="shared" si="8"/>
        <v xml:space="preserve"> </v>
      </c>
      <c r="J273" s="11"/>
    </row>
    <row r="274" spans="1:10" ht="13.5" x14ac:dyDescent="0.25">
      <c r="A274" s="11"/>
      <c r="B274" s="11"/>
      <c r="C274" s="11"/>
      <c r="D274" s="11"/>
      <c r="E274" s="22"/>
      <c r="F274" s="817" t="str">
        <f t="shared" si="9"/>
        <v xml:space="preserve"> </v>
      </c>
      <c r="G274" s="142" t="str">
        <f t="shared" si="8"/>
        <v xml:space="preserve"> </v>
      </c>
      <c r="J274" s="11"/>
    </row>
    <row r="275" spans="1:10" ht="13.5" x14ac:dyDescent="0.25">
      <c r="A275" s="11"/>
      <c r="B275" s="11"/>
      <c r="C275" s="11"/>
      <c r="D275" s="11"/>
      <c r="E275" s="22"/>
      <c r="F275" s="817" t="str">
        <f t="shared" si="9"/>
        <v xml:space="preserve"> </v>
      </c>
      <c r="G275" s="142" t="str">
        <f t="shared" si="8"/>
        <v xml:space="preserve"> </v>
      </c>
      <c r="J275" s="11"/>
    </row>
    <row r="276" spans="1:10" ht="13.5" x14ac:dyDescent="0.25">
      <c r="A276" s="11"/>
      <c r="B276" s="11"/>
      <c r="C276" s="11"/>
      <c r="D276" s="11"/>
      <c r="E276" s="22"/>
      <c r="F276" s="817" t="str">
        <f t="shared" si="9"/>
        <v xml:space="preserve"> </v>
      </c>
      <c r="G276" s="142" t="str">
        <f t="shared" si="8"/>
        <v xml:space="preserve"> </v>
      </c>
      <c r="J276" s="11"/>
    </row>
    <row r="277" spans="1:10" ht="13.5" x14ac:dyDescent="0.25">
      <c r="A277" s="11"/>
      <c r="B277" s="11"/>
      <c r="C277" s="11"/>
      <c r="D277" s="11"/>
      <c r="E277" s="22"/>
      <c r="F277" s="817" t="str">
        <f t="shared" si="9"/>
        <v xml:space="preserve"> </v>
      </c>
      <c r="G277" s="142" t="str">
        <f t="shared" si="8"/>
        <v xml:space="preserve"> </v>
      </c>
      <c r="J277" s="11"/>
    </row>
    <row r="278" spans="1:10" ht="13.5" x14ac:dyDescent="0.25">
      <c r="A278" s="11"/>
      <c r="B278" s="11"/>
      <c r="C278" s="11"/>
      <c r="D278" s="11"/>
      <c r="E278" s="22"/>
      <c r="F278" s="817" t="str">
        <f t="shared" si="9"/>
        <v xml:space="preserve"> </v>
      </c>
      <c r="G278" s="142" t="str">
        <f t="shared" si="8"/>
        <v xml:space="preserve"> </v>
      </c>
      <c r="J278" s="11"/>
    </row>
    <row r="279" spans="1:10" ht="13.5" x14ac:dyDescent="0.25">
      <c r="A279" s="11"/>
      <c r="B279" s="11"/>
      <c r="C279" s="11"/>
      <c r="D279" s="11"/>
      <c r="E279" s="22"/>
      <c r="F279" s="817" t="str">
        <f t="shared" si="9"/>
        <v xml:space="preserve"> </v>
      </c>
      <c r="G279" s="142" t="str">
        <f t="shared" si="8"/>
        <v xml:space="preserve"> </v>
      </c>
      <c r="J279" s="11"/>
    </row>
    <row r="280" spans="1:10" ht="13.5" x14ac:dyDescent="0.25">
      <c r="A280" s="11"/>
      <c r="B280" s="11"/>
      <c r="C280" s="11"/>
      <c r="D280" s="11"/>
      <c r="E280" s="22"/>
      <c r="F280" s="817" t="str">
        <f t="shared" si="9"/>
        <v xml:space="preserve"> </v>
      </c>
      <c r="G280" s="142" t="str">
        <f t="shared" si="8"/>
        <v xml:space="preserve"> </v>
      </c>
      <c r="J280" s="11"/>
    </row>
    <row r="281" spans="1:10" ht="13.5" x14ac:dyDescent="0.25">
      <c r="A281" s="11"/>
      <c r="B281" s="11"/>
      <c r="C281" s="11"/>
      <c r="D281" s="11"/>
      <c r="E281" s="22"/>
      <c r="F281" s="817" t="str">
        <f t="shared" si="9"/>
        <v xml:space="preserve"> </v>
      </c>
      <c r="G281" s="142" t="str">
        <f t="shared" si="8"/>
        <v xml:space="preserve"> </v>
      </c>
      <c r="J281" s="11"/>
    </row>
    <row r="282" spans="1:10" ht="13.5" x14ac:dyDescent="0.25">
      <c r="A282" s="11"/>
      <c r="B282" s="11"/>
      <c r="C282" s="11"/>
      <c r="D282" s="11"/>
      <c r="E282" s="22"/>
      <c r="F282" s="817" t="str">
        <f t="shared" si="9"/>
        <v xml:space="preserve"> </v>
      </c>
      <c r="G282" s="142" t="str">
        <f t="shared" si="8"/>
        <v xml:space="preserve"> </v>
      </c>
      <c r="J282" s="11"/>
    </row>
    <row r="283" spans="1:10" ht="13.5" x14ac:dyDescent="0.25">
      <c r="A283" s="11"/>
      <c r="B283" s="11"/>
      <c r="C283" s="11"/>
      <c r="D283" s="11"/>
      <c r="E283" s="22"/>
      <c r="F283" s="817" t="str">
        <f t="shared" si="9"/>
        <v xml:space="preserve"> </v>
      </c>
      <c r="G283" s="142" t="str">
        <f t="shared" si="8"/>
        <v xml:space="preserve"> </v>
      </c>
      <c r="J283" s="11"/>
    </row>
    <row r="284" spans="1:10" ht="13.5" x14ac:dyDescent="0.25">
      <c r="A284" s="11"/>
      <c r="B284" s="11"/>
      <c r="C284" s="11"/>
      <c r="D284" s="11"/>
      <c r="E284" s="22"/>
      <c r="F284" s="817" t="str">
        <f t="shared" si="9"/>
        <v xml:space="preserve"> </v>
      </c>
      <c r="G284" s="142" t="str">
        <f t="shared" si="8"/>
        <v xml:space="preserve"> </v>
      </c>
      <c r="J284" s="11"/>
    </row>
    <row r="285" spans="1:10" ht="13.5" x14ac:dyDescent="0.25">
      <c r="A285" s="11"/>
      <c r="B285" s="11"/>
      <c r="C285" s="11"/>
      <c r="D285" s="11"/>
      <c r="E285" s="22"/>
      <c r="F285" s="817" t="str">
        <f t="shared" si="9"/>
        <v xml:space="preserve"> </v>
      </c>
      <c r="G285" s="142" t="str">
        <f t="shared" si="8"/>
        <v xml:space="preserve"> </v>
      </c>
      <c r="J285" s="11"/>
    </row>
    <row r="286" spans="1:10" ht="13.5" x14ac:dyDescent="0.25">
      <c r="A286" s="11"/>
      <c r="B286" s="11"/>
      <c r="C286" s="11"/>
      <c r="D286" s="11"/>
      <c r="E286" s="22"/>
      <c r="F286" s="817" t="str">
        <f t="shared" si="9"/>
        <v xml:space="preserve"> </v>
      </c>
      <c r="G286" s="142" t="str">
        <f t="shared" si="8"/>
        <v xml:space="preserve"> </v>
      </c>
      <c r="J286" s="11"/>
    </row>
    <row r="287" spans="1:10" ht="13.5" x14ac:dyDescent="0.25">
      <c r="A287" s="11"/>
      <c r="B287" s="11"/>
      <c r="C287" s="11"/>
      <c r="D287" s="11"/>
      <c r="E287" s="22"/>
      <c r="F287" s="817" t="str">
        <f t="shared" si="9"/>
        <v xml:space="preserve"> </v>
      </c>
      <c r="G287" s="142" t="str">
        <f t="shared" si="8"/>
        <v xml:space="preserve"> </v>
      </c>
      <c r="J287" s="11"/>
    </row>
    <row r="288" spans="1:10" ht="13.5" x14ac:dyDescent="0.25">
      <c r="A288" s="11"/>
      <c r="B288" s="11"/>
      <c r="C288" s="11"/>
      <c r="D288" s="11"/>
      <c r="E288" s="22"/>
      <c r="F288" s="817" t="str">
        <f t="shared" si="9"/>
        <v xml:space="preserve"> </v>
      </c>
      <c r="G288" s="142" t="str">
        <f t="shared" si="8"/>
        <v xml:space="preserve"> </v>
      </c>
      <c r="J288" s="11"/>
    </row>
    <row r="289" spans="1:10" ht="13.5" x14ac:dyDescent="0.25">
      <c r="A289" s="11"/>
      <c r="B289" s="11"/>
      <c r="C289" s="11"/>
      <c r="D289" s="11"/>
      <c r="E289" s="22"/>
      <c r="F289" s="817" t="str">
        <f t="shared" si="9"/>
        <v xml:space="preserve"> </v>
      </c>
      <c r="G289" s="142" t="str">
        <f t="shared" si="8"/>
        <v xml:space="preserve"> </v>
      </c>
      <c r="J289" s="11"/>
    </row>
    <row r="290" spans="1:10" ht="13.5" x14ac:dyDescent="0.25">
      <c r="A290" s="11"/>
      <c r="B290" s="11"/>
      <c r="C290" s="11"/>
      <c r="D290" s="11"/>
      <c r="E290" s="22"/>
      <c r="F290" s="817" t="str">
        <f t="shared" si="9"/>
        <v xml:space="preserve"> </v>
      </c>
      <c r="G290" s="142" t="str">
        <f t="shared" si="8"/>
        <v xml:space="preserve"> </v>
      </c>
      <c r="J290" s="11"/>
    </row>
    <row r="291" spans="1:10" ht="13.5" x14ac:dyDescent="0.25">
      <c r="A291" s="11"/>
      <c r="B291" s="11"/>
      <c r="C291" s="11"/>
      <c r="D291" s="11"/>
      <c r="E291" s="22"/>
      <c r="F291" s="817" t="str">
        <f t="shared" si="9"/>
        <v xml:space="preserve"> </v>
      </c>
      <c r="G291" s="142" t="str">
        <f t="shared" si="8"/>
        <v xml:space="preserve"> </v>
      </c>
      <c r="J291" s="11"/>
    </row>
    <row r="292" spans="1:10" ht="13.5" x14ac:dyDescent="0.25">
      <c r="A292" s="11"/>
      <c r="B292" s="11"/>
      <c r="C292" s="11"/>
      <c r="D292" s="11"/>
      <c r="E292" s="22"/>
      <c r="F292" s="817" t="str">
        <f t="shared" si="9"/>
        <v xml:space="preserve"> </v>
      </c>
      <c r="G292" s="142" t="str">
        <f t="shared" si="8"/>
        <v xml:space="preserve"> </v>
      </c>
      <c r="J292" s="11"/>
    </row>
    <row r="293" spans="1:10" ht="13.5" x14ac:dyDescent="0.25">
      <c r="A293" s="11"/>
      <c r="B293" s="11"/>
      <c r="C293" s="11"/>
      <c r="D293" s="11"/>
      <c r="E293" s="22"/>
      <c r="F293" s="817" t="str">
        <f t="shared" si="9"/>
        <v xml:space="preserve"> </v>
      </c>
      <c r="G293" s="142" t="str">
        <f t="shared" si="8"/>
        <v xml:space="preserve"> </v>
      </c>
      <c r="J293" s="11"/>
    </row>
    <row r="294" spans="1:10" ht="13.5" x14ac:dyDescent="0.25">
      <c r="A294" s="11"/>
      <c r="B294" s="11"/>
      <c r="C294" s="11"/>
      <c r="D294" s="11"/>
      <c r="E294" s="22"/>
      <c r="F294" s="817" t="str">
        <f t="shared" si="9"/>
        <v xml:space="preserve"> </v>
      </c>
      <c r="G294" s="142" t="str">
        <f t="shared" si="8"/>
        <v xml:space="preserve"> </v>
      </c>
      <c r="J294" s="11"/>
    </row>
    <row r="295" spans="1:10" ht="13.5" x14ac:dyDescent="0.25">
      <c r="A295" s="11"/>
      <c r="B295" s="11"/>
      <c r="C295" s="11"/>
      <c r="D295" s="11"/>
      <c r="E295" s="22"/>
      <c r="F295" s="817" t="str">
        <f t="shared" si="9"/>
        <v xml:space="preserve"> </v>
      </c>
      <c r="G295" s="142" t="str">
        <f t="shared" si="8"/>
        <v xml:space="preserve"> </v>
      </c>
      <c r="J295" s="11"/>
    </row>
    <row r="296" spans="1:10" ht="13.5" x14ac:dyDescent="0.25">
      <c r="A296" s="11"/>
      <c r="B296" s="11"/>
      <c r="C296" s="11"/>
      <c r="D296" s="11"/>
      <c r="E296" s="22"/>
      <c r="F296" s="817" t="str">
        <f t="shared" si="9"/>
        <v xml:space="preserve"> </v>
      </c>
      <c r="G296" s="142" t="str">
        <f t="shared" si="8"/>
        <v xml:space="preserve"> </v>
      </c>
      <c r="J296" s="11"/>
    </row>
    <row r="297" spans="1:10" ht="13.5" x14ac:dyDescent="0.25">
      <c r="A297" s="11"/>
      <c r="B297" s="11"/>
      <c r="C297" s="11"/>
      <c r="D297" s="11"/>
      <c r="E297" s="22"/>
      <c r="F297" s="817" t="str">
        <f t="shared" si="9"/>
        <v xml:space="preserve"> </v>
      </c>
      <c r="G297" s="142" t="str">
        <f t="shared" si="8"/>
        <v xml:space="preserve"> </v>
      </c>
      <c r="J297" s="11"/>
    </row>
    <row r="298" spans="1:10" ht="13.5" x14ac:dyDescent="0.25">
      <c r="A298" s="11"/>
      <c r="B298" s="11"/>
      <c r="C298" s="11"/>
      <c r="D298" s="11"/>
      <c r="E298" s="22"/>
      <c r="F298" s="817" t="str">
        <f t="shared" si="9"/>
        <v xml:space="preserve"> </v>
      </c>
      <c r="G298" s="142" t="str">
        <f t="shared" si="8"/>
        <v xml:space="preserve"> </v>
      </c>
      <c r="J298" s="11"/>
    </row>
    <row r="299" spans="1:10" ht="13.5" x14ac:dyDescent="0.25">
      <c r="A299" s="11"/>
      <c r="B299" s="11"/>
      <c r="C299" s="11"/>
      <c r="D299" s="11"/>
      <c r="E299" s="22"/>
      <c r="F299" s="817" t="str">
        <f t="shared" si="9"/>
        <v xml:space="preserve"> </v>
      </c>
      <c r="G299" s="142" t="str">
        <f t="shared" si="8"/>
        <v xml:space="preserve"> </v>
      </c>
      <c r="J299" s="11"/>
    </row>
    <row r="300" spans="1:10" ht="13.5" x14ac:dyDescent="0.25">
      <c r="A300" s="11"/>
      <c r="B300" s="11"/>
      <c r="C300" s="11"/>
      <c r="D300" s="11"/>
      <c r="E300" s="22"/>
      <c r="F300" s="817" t="str">
        <f t="shared" si="9"/>
        <v xml:space="preserve"> </v>
      </c>
      <c r="G300" s="142" t="str">
        <f t="shared" si="8"/>
        <v xml:space="preserve"> </v>
      </c>
      <c r="J300" s="11"/>
    </row>
    <row r="301" spans="1:10" ht="13.5" x14ac:dyDescent="0.25">
      <c r="A301" s="11"/>
      <c r="B301" s="11"/>
      <c r="C301" s="11"/>
      <c r="D301" s="11"/>
      <c r="E301" s="22"/>
      <c r="F301" s="817" t="str">
        <f t="shared" si="9"/>
        <v xml:space="preserve"> </v>
      </c>
      <c r="G301" s="142" t="str">
        <f t="shared" si="8"/>
        <v xml:space="preserve"> </v>
      </c>
      <c r="J301" s="11"/>
    </row>
    <row r="302" spans="1:10" ht="13.5" x14ac:dyDescent="0.25">
      <c r="A302" s="11"/>
      <c r="B302" s="11"/>
      <c r="C302" s="11"/>
      <c r="D302" s="11"/>
      <c r="E302" s="22"/>
      <c r="F302" s="817" t="str">
        <f t="shared" si="9"/>
        <v xml:space="preserve"> </v>
      </c>
      <c r="G302" s="142" t="str">
        <f t="shared" si="8"/>
        <v xml:space="preserve"> </v>
      </c>
      <c r="J302" s="11"/>
    </row>
    <row r="303" spans="1:10" ht="13.5" x14ac:dyDescent="0.25">
      <c r="A303" s="11"/>
      <c r="B303" s="11"/>
      <c r="C303" s="11"/>
      <c r="D303" s="11"/>
      <c r="E303" s="22"/>
      <c r="F303" s="817" t="str">
        <f t="shared" si="9"/>
        <v xml:space="preserve"> </v>
      </c>
      <c r="G303" s="142" t="str">
        <f t="shared" si="8"/>
        <v xml:space="preserve"> </v>
      </c>
      <c r="J303" s="11"/>
    </row>
    <row r="304" spans="1:10" ht="13.5" x14ac:dyDescent="0.25">
      <c r="A304" s="11"/>
      <c r="B304" s="11"/>
      <c r="C304" s="11"/>
      <c r="D304" s="11"/>
      <c r="E304" s="22"/>
      <c r="F304" s="817" t="str">
        <f t="shared" si="9"/>
        <v xml:space="preserve"> </v>
      </c>
      <c r="G304" s="142" t="str">
        <f t="shared" si="8"/>
        <v xml:space="preserve"> </v>
      </c>
      <c r="J304" s="11"/>
    </row>
    <row r="305" spans="1:10" ht="13.5" x14ac:dyDescent="0.25">
      <c r="A305" s="11"/>
      <c r="B305" s="11"/>
      <c r="C305" s="11"/>
      <c r="D305" s="11"/>
      <c r="E305" s="22"/>
      <c r="F305" s="817" t="str">
        <f t="shared" si="9"/>
        <v xml:space="preserve"> </v>
      </c>
      <c r="G305" s="142" t="str">
        <f t="shared" si="8"/>
        <v xml:space="preserve"> </v>
      </c>
      <c r="J305" s="11"/>
    </row>
    <row r="306" spans="1:10" ht="13.5" x14ac:dyDescent="0.25">
      <c r="A306" s="11"/>
      <c r="B306" s="11"/>
      <c r="C306" s="11"/>
      <c r="D306" s="11"/>
      <c r="E306" s="22"/>
      <c r="F306" s="817" t="str">
        <f t="shared" si="9"/>
        <v xml:space="preserve"> </v>
      </c>
      <c r="G306" s="142" t="str">
        <f t="shared" si="8"/>
        <v xml:space="preserve"> </v>
      </c>
      <c r="J306" s="11"/>
    </row>
    <row r="307" spans="1:10" ht="13.5" x14ac:dyDescent="0.25">
      <c r="A307" s="11"/>
      <c r="B307" s="11"/>
      <c r="C307" s="11"/>
      <c r="D307" s="11"/>
      <c r="E307" s="22"/>
      <c r="F307" s="817" t="str">
        <f t="shared" si="9"/>
        <v xml:space="preserve"> </v>
      </c>
      <c r="G307" s="142" t="str">
        <f t="shared" si="8"/>
        <v xml:space="preserve"> </v>
      </c>
      <c r="J307" s="11"/>
    </row>
    <row r="308" spans="1:10" ht="13.5" x14ac:dyDescent="0.25">
      <c r="A308" s="11"/>
      <c r="B308" s="11"/>
      <c r="C308" s="11"/>
      <c r="D308" s="11"/>
      <c r="E308" s="22"/>
      <c r="F308" s="817" t="str">
        <f t="shared" si="9"/>
        <v xml:space="preserve"> </v>
      </c>
      <c r="G308" s="142" t="str">
        <f t="shared" si="8"/>
        <v xml:space="preserve"> </v>
      </c>
      <c r="J308" s="11"/>
    </row>
    <row r="309" spans="1:10" ht="13.5" x14ac:dyDescent="0.25">
      <c r="A309" s="11"/>
      <c r="B309" s="11"/>
      <c r="C309" s="11"/>
      <c r="D309" s="11"/>
      <c r="E309" s="22"/>
      <c r="F309" s="817" t="str">
        <f t="shared" si="9"/>
        <v xml:space="preserve"> </v>
      </c>
      <c r="G309" s="142" t="str">
        <f t="shared" si="8"/>
        <v xml:space="preserve"> </v>
      </c>
      <c r="J309" s="11"/>
    </row>
    <row r="310" spans="1:10" ht="13.5" x14ac:dyDescent="0.25">
      <c r="A310" s="11"/>
      <c r="B310" s="11"/>
      <c r="C310" s="11"/>
      <c r="D310" s="11"/>
      <c r="E310" s="22"/>
      <c r="F310" s="817" t="str">
        <f t="shared" si="9"/>
        <v xml:space="preserve"> </v>
      </c>
      <c r="G310" s="142" t="str">
        <f t="shared" si="8"/>
        <v xml:space="preserve"> </v>
      </c>
      <c r="J310" s="11"/>
    </row>
    <row r="311" spans="1:10" ht="13.5" x14ac:dyDescent="0.25">
      <c r="A311" s="11"/>
      <c r="B311" s="11"/>
      <c r="C311" s="11"/>
      <c r="D311" s="11"/>
      <c r="E311" s="22"/>
      <c r="F311" s="817" t="str">
        <f t="shared" si="9"/>
        <v xml:space="preserve"> </v>
      </c>
      <c r="G311" s="142" t="str">
        <f t="shared" si="8"/>
        <v xml:space="preserve"> </v>
      </c>
      <c r="J311" s="11"/>
    </row>
    <row r="312" spans="1:10" ht="13.5" x14ac:dyDescent="0.25">
      <c r="A312" s="11"/>
      <c r="B312" s="11"/>
      <c r="C312" s="11"/>
      <c r="D312" s="11"/>
      <c r="E312" s="22"/>
      <c r="F312" s="817" t="str">
        <f t="shared" si="9"/>
        <v xml:space="preserve"> </v>
      </c>
      <c r="G312" s="142" t="str">
        <f t="shared" si="8"/>
        <v xml:space="preserve"> </v>
      </c>
      <c r="J312" s="11"/>
    </row>
    <row r="313" spans="1:10" ht="13.5" x14ac:dyDescent="0.25">
      <c r="A313" s="11"/>
      <c r="B313" s="11"/>
      <c r="C313" s="11"/>
      <c r="D313" s="11"/>
      <c r="E313" s="22"/>
      <c r="F313" s="817" t="str">
        <f t="shared" si="9"/>
        <v xml:space="preserve"> </v>
      </c>
      <c r="G313" s="142" t="str">
        <f t="shared" si="8"/>
        <v xml:space="preserve"> </v>
      </c>
      <c r="J313" s="11"/>
    </row>
    <row r="314" spans="1:10" ht="13.5" x14ac:dyDescent="0.25">
      <c r="A314" s="11"/>
      <c r="B314" s="11"/>
      <c r="C314" s="11"/>
      <c r="D314" s="11"/>
      <c r="E314" s="22"/>
      <c r="F314" s="817" t="str">
        <f t="shared" si="9"/>
        <v xml:space="preserve"> </v>
      </c>
      <c r="G314" s="142" t="str">
        <f t="shared" si="8"/>
        <v xml:space="preserve"> </v>
      </c>
      <c r="J314" s="11"/>
    </row>
    <row r="315" spans="1:10" ht="13.5" x14ac:dyDescent="0.25">
      <c r="A315" s="11"/>
      <c r="B315" s="11"/>
      <c r="C315" s="11"/>
      <c r="D315" s="11"/>
      <c r="E315" s="22"/>
      <c r="F315" s="817" t="str">
        <f t="shared" si="9"/>
        <v xml:space="preserve"> </v>
      </c>
      <c r="G315" s="142" t="str">
        <f t="shared" si="8"/>
        <v xml:space="preserve"> </v>
      </c>
      <c r="J315" s="11"/>
    </row>
    <row r="316" spans="1:10" ht="13.5" x14ac:dyDescent="0.25">
      <c r="A316" s="11"/>
      <c r="B316" s="11"/>
      <c r="C316" s="11"/>
      <c r="D316" s="11"/>
      <c r="E316" s="22"/>
      <c r="F316" s="817" t="str">
        <f t="shared" si="9"/>
        <v xml:space="preserve"> </v>
      </c>
      <c r="G316" s="142" t="str">
        <f t="shared" si="8"/>
        <v xml:space="preserve"> </v>
      </c>
      <c r="J316" s="11"/>
    </row>
    <row r="317" spans="1:10" ht="13.5" x14ac:dyDescent="0.25">
      <c r="A317" s="11"/>
      <c r="B317" s="11"/>
      <c r="C317" s="11"/>
      <c r="D317" s="11"/>
      <c r="E317" s="22"/>
      <c r="F317" s="817" t="str">
        <f t="shared" si="9"/>
        <v xml:space="preserve"> </v>
      </c>
      <c r="G317" s="142" t="str">
        <f t="shared" si="8"/>
        <v xml:space="preserve"> </v>
      </c>
      <c r="J317" s="11"/>
    </row>
    <row r="318" spans="1:10" ht="13.5" x14ac:dyDescent="0.25">
      <c r="A318" s="11"/>
      <c r="B318" s="11"/>
      <c r="C318" s="11"/>
      <c r="D318" s="11"/>
      <c r="E318" s="22"/>
      <c r="F318" s="817" t="str">
        <f t="shared" si="9"/>
        <v xml:space="preserve"> </v>
      </c>
      <c r="G318" s="142" t="str">
        <f t="shared" si="8"/>
        <v xml:space="preserve"> </v>
      </c>
      <c r="J318" s="11"/>
    </row>
    <row r="319" spans="1:10" ht="13.5" x14ac:dyDescent="0.25">
      <c r="A319" s="11"/>
      <c r="B319" s="11"/>
      <c r="C319" s="11"/>
      <c r="D319" s="11"/>
      <c r="E319" s="22"/>
      <c r="F319" s="817" t="str">
        <f t="shared" si="9"/>
        <v xml:space="preserve"> </v>
      </c>
      <c r="G319" s="142" t="str">
        <f t="shared" si="8"/>
        <v xml:space="preserve"> </v>
      </c>
      <c r="J319" s="11"/>
    </row>
    <row r="320" spans="1:10" ht="13.5" x14ac:dyDescent="0.25">
      <c r="A320" s="11"/>
      <c r="B320" s="11"/>
      <c r="C320" s="11"/>
      <c r="D320" s="11"/>
      <c r="E320" s="22"/>
      <c r="F320" s="817" t="str">
        <f t="shared" si="9"/>
        <v xml:space="preserve"> </v>
      </c>
      <c r="G320" s="142" t="str">
        <f t="shared" si="8"/>
        <v xml:space="preserve"> </v>
      </c>
      <c r="J320" s="11"/>
    </row>
    <row r="321" spans="1:10" ht="13.5" x14ac:dyDescent="0.25">
      <c r="A321" s="11"/>
      <c r="B321" s="11"/>
      <c r="C321" s="11"/>
      <c r="D321" s="11"/>
      <c r="E321" s="22"/>
      <c r="F321" s="817" t="str">
        <f t="shared" si="9"/>
        <v xml:space="preserve"> </v>
      </c>
      <c r="G321" s="142" t="str">
        <f t="shared" si="8"/>
        <v xml:space="preserve"> </v>
      </c>
      <c r="J321" s="11"/>
    </row>
    <row r="322" spans="1:10" ht="13.5" x14ac:dyDescent="0.25">
      <c r="A322" s="11"/>
      <c r="B322" s="11"/>
      <c r="C322" s="11"/>
      <c r="D322" s="11"/>
      <c r="E322" s="22"/>
      <c r="F322" s="817" t="str">
        <f t="shared" si="9"/>
        <v xml:space="preserve"> </v>
      </c>
      <c r="G322" s="142" t="str">
        <f t="shared" si="8"/>
        <v xml:space="preserve"> </v>
      </c>
      <c r="J322" s="11"/>
    </row>
    <row r="323" spans="1:10" ht="13.5" x14ac:dyDescent="0.25">
      <c r="A323" s="11"/>
      <c r="B323" s="11"/>
      <c r="C323" s="11"/>
      <c r="D323" s="11"/>
      <c r="E323" s="22"/>
      <c r="F323" s="817" t="str">
        <f t="shared" si="9"/>
        <v xml:space="preserve"> </v>
      </c>
      <c r="G323" s="142" t="str">
        <f t="shared" si="8"/>
        <v xml:space="preserve"> </v>
      </c>
      <c r="J323" s="11"/>
    </row>
    <row r="324" spans="1:10" ht="13.5" x14ac:dyDescent="0.25">
      <c r="A324" s="11"/>
      <c r="B324" s="11"/>
      <c r="C324" s="11"/>
      <c r="D324" s="11"/>
      <c r="E324" s="22"/>
      <c r="F324" s="817" t="str">
        <f t="shared" si="9"/>
        <v xml:space="preserve"> </v>
      </c>
      <c r="G324" s="142" t="str">
        <f t="shared" si="8"/>
        <v xml:space="preserve"> </v>
      </c>
      <c r="J324" s="11"/>
    </row>
    <row r="325" spans="1:10" ht="13.5" x14ac:dyDescent="0.25">
      <c r="A325" s="11"/>
      <c r="B325" s="11"/>
      <c r="C325" s="11"/>
      <c r="D325" s="11"/>
      <c r="E325" s="22"/>
      <c r="F325" s="817" t="str">
        <f t="shared" si="9"/>
        <v xml:space="preserve"> </v>
      </c>
      <c r="G325" s="142" t="str">
        <f t="shared" si="8"/>
        <v xml:space="preserve"> </v>
      </c>
      <c r="J325" s="11"/>
    </row>
    <row r="326" spans="1:10" ht="13.5" x14ac:dyDescent="0.25">
      <c r="A326" s="11"/>
      <c r="B326" s="11"/>
      <c r="C326" s="11"/>
      <c r="D326" s="11"/>
      <c r="E326" s="22"/>
      <c r="F326" s="817" t="str">
        <f t="shared" si="9"/>
        <v xml:space="preserve"> </v>
      </c>
      <c r="G326" s="142" t="str">
        <f t="shared" si="8"/>
        <v xml:space="preserve"> </v>
      </c>
      <c r="J326" s="11"/>
    </row>
    <row r="327" spans="1:10" ht="13.5" x14ac:dyDescent="0.25">
      <c r="A327" s="11"/>
      <c r="B327" s="11"/>
      <c r="C327" s="11"/>
      <c r="D327" s="11"/>
      <c r="E327" s="22"/>
      <c r="F327" s="817" t="str">
        <f t="shared" si="9"/>
        <v xml:space="preserve"> </v>
      </c>
      <c r="G327" s="142" t="str">
        <f t="shared" si="8"/>
        <v xml:space="preserve"> </v>
      </c>
      <c r="J327" s="11"/>
    </row>
    <row r="328" spans="1:10" ht="13.5" x14ac:dyDescent="0.25">
      <c r="A328" s="11"/>
      <c r="B328" s="11"/>
      <c r="C328" s="11"/>
      <c r="D328" s="11"/>
      <c r="E328" s="22"/>
      <c r="F328" s="817" t="str">
        <f t="shared" si="9"/>
        <v xml:space="preserve"> </v>
      </c>
      <c r="G328" s="142" t="str">
        <f t="shared" si="8"/>
        <v xml:space="preserve"> </v>
      </c>
      <c r="J328" s="11"/>
    </row>
    <row r="329" spans="1:10" ht="13.5" x14ac:dyDescent="0.25">
      <c r="A329" s="11"/>
      <c r="B329" s="11"/>
      <c r="C329" s="11"/>
      <c r="D329" s="11"/>
      <c r="E329" s="22"/>
      <c r="F329" s="817" t="str">
        <f t="shared" si="9"/>
        <v xml:space="preserve"> </v>
      </c>
      <c r="G329" s="142" t="str">
        <f t="shared" ref="G329:G392" si="10">IFERROR(E329/D329%," ")</f>
        <v xml:space="preserve"> </v>
      </c>
      <c r="J329" s="11"/>
    </row>
    <row r="330" spans="1:10" ht="13.5" x14ac:dyDescent="0.25">
      <c r="A330" s="11"/>
      <c r="B330" s="11"/>
      <c r="C330" s="11"/>
      <c r="D330" s="11"/>
      <c r="E330" s="22"/>
      <c r="F330" s="817" t="str">
        <f t="shared" ref="F330:F393" si="11">IF(E330-D330=0," ",E330-D330)</f>
        <v xml:space="preserve"> </v>
      </c>
      <c r="G330" s="142" t="str">
        <f t="shared" si="10"/>
        <v xml:space="preserve"> </v>
      </c>
      <c r="J330" s="11"/>
    </row>
    <row r="331" spans="1:10" ht="13.5" x14ac:dyDescent="0.25">
      <c r="A331" s="11"/>
      <c r="B331" s="11"/>
      <c r="C331" s="11"/>
      <c r="D331" s="11"/>
      <c r="E331" s="22"/>
      <c r="F331" s="817" t="str">
        <f t="shared" si="11"/>
        <v xml:space="preserve"> </v>
      </c>
      <c r="G331" s="142" t="str">
        <f t="shared" si="10"/>
        <v xml:space="preserve"> </v>
      </c>
      <c r="J331" s="11"/>
    </row>
    <row r="332" spans="1:10" ht="13.5" x14ac:dyDescent="0.25">
      <c r="A332" s="11"/>
      <c r="B332" s="11"/>
      <c r="C332" s="11"/>
      <c r="D332" s="11"/>
      <c r="E332" s="22"/>
      <c r="F332" s="817" t="str">
        <f t="shared" si="11"/>
        <v xml:space="preserve"> </v>
      </c>
      <c r="G332" s="142" t="str">
        <f t="shared" si="10"/>
        <v xml:space="preserve"> </v>
      </c>
      <c r="J332" s="11"/>
    </row>
    <row r="333" spans="1:10" ht="13.5" x14ac:dyDescent="0.25">
      <c r="A333" s="11"/>
      <c r="B333" s="11"/>
      <c r="C333" s="11"/>
      <c r="D333" s="11"/>
      <c r="E333" s="22"/>
      <c r="F333" s="817" t="str">
        <f t="shared" si="11"/>
        <v xml:space="preserve"> </v>
      </c>
      <c r="G333" s="142" t="str">
        <f t="shared" si="10"/>
        <v xml:space="preserve"> </v>
      </c>
      <c r="J333" s="11"/>
    </row>
    <row r="334" spans="1:10" ht="13.5" x14ac:dyDescent="0.25">
      <c r="A334" s="11"/>
      <c r="B334" s="11"/>
      <c r="C334" s="11"/>
      <c r="D334" s="11"/>
      <c r="E334" s="22"/>
      <c r="F334" s="817" t="str">
        <f t="shared" si="11"/>
        <v xml:space="preserve"> </v>
      </c>
      <c r="G334" s="142" t="str">
        <f t="shared" si="10"/>
        <v xml:space="preserve"> </v>
      </c>
      <c r="J334" s="11"/>
    </row>
    <row r="335" spans="1:10" ht="13.5" x14ac:dyDescent="0.25">
      <c r="A335" s="11"/>
      <c r="B335" s="11"/>
      <c r="C335" s="11"/>
      <c r="D335" s="11"/>
      <c r="E335" s="22"/>
      <c r="F335" s="817" t="str">
        <f t="shared" si="11"/>
        <v xml:space="preserve"> </v>
      </c>
      <c r="G335" s="142" t="str">
        <f t="shared" si="10"/>
        <v xml:space="preserve"> </v>
      </c>
      <c r="J335" s="11"/>
    </row>
    <row r="336" spans="1:10" ht="13.5" x14ac:dyDescent="0.25">
      <c r="A336" s="11"/>
      <c r="B336" s="11"/>
      <c r="C336" s="11"/>
      <c r="D336" s="11"/>
      <c r="E336" s="22"/>
      <c r="F336" s="817" t="str">
        <f t="shared" si="11"/>
        <v xml:space="preserve"> </v>
      </c>
      <c r="G336" s="142" t="str">
        <f t="shared" si="10"/>
        <v xml:space="preserve"> </v>
      </c>
      <c r="J336" s="11"/>
    </row>
    <row r="337" spans="1:10" ht="13.5" x14ac:dyDescent="0.25">
      <c r="A337" s="11"/>
      <c r="B337" s="11"/>
      <c r="C337" s="11"/>
      <c r="D337" s="11"/>
      <c r="E337" s="22"/>
      <c r="F337" s="817" t="str">
        <f t="shared" si="11"/>
        <v xml:space="preserve"> </v>
      </c>
      <c r="G337" s="142" t="str">
        <f t="shared" si="10"/>
        <v xml:space="preserve"> </v>
      </c>
      <c r="J337" s="11"/>
    </row>
    <row r="338" spans="1:10" ht="13.5" x14ac:dyDescent="0.25">
      <c r="A338" s="11"/>
      <c r="B338" s="11"/>
      <c r="C338" s="11"/>
      <c r="D338" s="11"/>
      <c r="E338" s="22"/>
      <c r="F338" s="817" t="str">
        <f t="shared" si="11"/>
        <v xml:space="preserve"> </v>
      </c>
      <c r="G338" s="142" t="str">
        <f t="shared" si="10"/>
        <v xml:space="preserve"> </v>
      </c>
      <c r="J338" s="11"/>
    </row>
    <row r="339" spans="1:10" ht="13.5" x14ac:dyDescent="0.25">
      <c r="A339" s="11"/>
      <c r="B339" s="11"/>
      <c r="C339" s="11"/>
      <c r="D339" s="11"/>
      <c r="E339" s="22"/>
      <c r="F339" s="817" t="str">
        <f t="shared" si="11"/>
        <v xml:space="preserve"> </v>
      </c>
      <c r="G339" s="142" t="str">
        <f t="shared" si="10"/>
        <v xml:space="preserve"> </v>
      </c>
      <c r="J339" s="11"/>
    </row>
    <row r="340" spans="1:10" ht="13.5" x14ac:dyDescent="0.25">
      <c r="A340" s="11"/>
      <c r="B340" s="11"/>
      <c r="C340" s="11"/>
      <c r="D340" s="11"/>
      <c r="E340" s="22"/>
      <c r="F340" s="817" t="str">
        <f t="shared" si="11"/>
        <v xml:space="preserve"> </v>
      </c>
      <c r="G340" s="142" t="str">
        <f t="shared" si="10"/>
        <v xml:space="preserve"> </v>
      </c>
      <c r="J340" s="11"/>
    </row>
    <row r="341" spans="1:10" ht="13.5" x14ac:dyDescent="0.25">
      <c r="A341" s="11"/>
      <c r="B341" s="11"/>
      <c r="C341" s="11"/>
      <c r="D341" s="11"/>
      <c r="E341" s="22"/>
      <c r="F341" s="817" t="str">
        <f t="shared" si="11"/>
        <v xml:space="preserve"> </v>
      </c>
      <c r="G341" s="142" t="str">
        <f t="shared" si="10"/>
        <v xml:space="preserve"> </v>
      </c>
      <c r="J341" s="11"/>
    </row>
    <row r="342" spans="1:10" ht="13.5" x14ac:dyDescent="0.25">
      <c r="A342" s="11"/>
      <c r="B342" s="11"/>
      <c r="C342" s="11"/>
      <c r="D342" s="11"/>
      <c r="E342" s="22"/>
      <c r="F342" s="817" t="str">
        <f t="shared" si="11"/>
        <v xml:space="preserve"> </v>
      </c>
      <c r="G342" s="142" t="str">
        <f t="shared" si="10"/>
        <v xml:space="preserve"> </v>
      </c>
      <c r="J342" s="11"/>
    </row>
    <row r="343" spans="1:10" ht="13.5" x14ac:dyDescent="0.25">
      <c r="A343" s="11"/>
      <c r="B343" s="11"/>
      <c r="C343" s="11"/>
      <c r="D343" s="11"/>
      <c r="E343" s="22"/>
      <c r="F343" s="817" t="str">
        <f t="shared" si="11"/>
        <v xml:space="preserve"> </v>
      </c>
      <c r="G343" s="142" t="str">
        <f t="shared" si="10"/>
        <v xml:space="preserve"> </v>
      </c>
      <c r="J343" s="11"/>
    </row>
    <row r="344" spans="1:10" ht="13.5" x14ac:dyDescent="0.25">
      <c r="A344" s="11"/>
      <c r="B344" s="11"/>
      <c r="C344" s="11"/>
      <c r="D344" s="11"/>
      <c r="E344" s="22"/>
      <c r="F344" s="817" t="str">
        <f t="shared" si="11"/>
        <v xml:space="preserve"> </v>
      </c>
      <c r="G344" s="142" t="str">
        <f t="shared" si="10"/>
        <v xml:space="preserve"> </v>
      </c>
      <c r="J344" s="11"/>
    </row>
    <row r="345" spans="1:10" ht="13.5" x14ac:dyDescent="0.25">
      <c r="A345" s="11"/>
      <c r="B345" s="11"/>
      <c r="C345" s="11"/>
      <c r="D345" s="11"/>
      <c r="E345" s="22"/>
      <c r="F345" s="817" t="str">
        <f t="shared" si="11"/>
        <v xml:space="preserve"> </v>
      </c>
      <c r="G345" s="142" t="str">
        <f t="shared" si="10"/>
        <v xml:space="preserve"> </v>
      </c>
      <c r="J345" s="11"/>
    </row>
    <row r="346" spans="1:10" ht="13.5" x14ac:dyDescent="0.25">
      <c r="A346" s="11"/>
      <c r="B346" s="11"/>
      <c r="C346" s="11"/>
      <c r="D346" s="11"/>
      <c r="E346" s="22"/>
      <c r="F346" s="817" t="str">
        <f t="shared" si="11"/>
        <v xml:space="preserve"> </v>
      </c>
      <c r="G346" s="142" t="str">
        <f t="shared" si="10"/>
        <v xml:space="preserve"> </v>
      </c>
      <c r="J346" s="11"/>
    </row>
    <row r="347" spans="1:10" ht="13.5" x14ac:dyDescent="0.25">
      <c r="A347" s="11"/>
      <c r="B347" s="11"/>
      <c r="C347" s="11"/>
      <c r="D347" s="11"/>
      <c r="E347" s="22"/>
      <c r="F347" s="817" t="str">
        <f t="shared" si="11"/>
        <v xml:space="preserve"> </v>
      </c>
      <c r="G347" s="142" t="str">
        <f t="shared" si="10"/>
        <v xml:space="preserve"> </v>
      </c>
      <c r="J347" s="11"/>
    </row>
    <row r="348" spans="1:10" ht="13.5" x14ac:dyDescent="0.25">
      <c r="A348" s="11"/>
      <c r="B348" s="11"/>
      <c r="C348" s="11"/>
      <c r="D348" s="11"/>
      <c r="E348" s="22"/>
      <c r="F348" s="817" t="str">
        <f t="shared" si="11"/>
        <v xml:space="preserve"> </v>
      </c>
      <c r="G348" s="142" t="str">
        <f t="shared" si="10"/>
        <v xml:space="preserve"> </v>
      </c>
      <c r="J348" s="11"/>
    </row>
    <row r="349" spans="1:10" ht="13.5" x14ac:dyDescent="0.25">
      <c r="A349" s="11"/>
      <c r="B349" s="11"/>
      <c r="C349" s="11"/>
      <c r="D349" s="11"/>
      <c r="E349" s="22"/>
      <c r="F349" s="817" t="str">
        <f t="shared" si="11"/>
        <v xml:space="preserve"> </v>
      </c>
      <c r="G349" s="142" t="str">
        <f t="shared" si="10"/>
        <v xml:space="preserve"> </v>
      </c>
      <c r="J349" s="11"/>
    </row>
    <row r="350" spans="1:10" ht="13.5" x14ac:dyDescent="0.25">
      <c r="A350" s="11"/>
      <c r="B350" s="11"/>
      <c r="C350" s="11"/>
      <c r="D350" s="11"/>
      <c r="E350" s="22"/>
      <c r="F350" s="817" t="str">
        <f t="shared" si="11"/>
        <v xml:space="preserve"> </v>
      </c>
      <c r="G350" s="142" t="str">
        <f t="shared" si="10"/>
        <v xml:space="preserve"> </v>
      </c>
      <c r="J350" s="11"/>
    </row>
    <row r="351" spans="1:10" ht="13.5" x14ac:dyDescent="0.25">
      <c r="A351" s="11"/>
      <c r="B351" s="11"/>
      <c r="C351" s="11"/>
      <c r="D351" s="11"/>
      <c r="E351" s="22"/>
      <c r="F351" s="817" t="str">
        <f t="shared" si="11"/>
        <v xml:space="preserve"> </v>
      </c>
      <c r="G351" s="142" t="str">
        <f t="shared" si="10"/>
        <v xml:space="preserve"> </v>
      </c>
      <c r="J351" s="11"/>
    </row>
    <row r="352" spans="1:10" ht="13.5" x14ac:dyDescent="0.25">
      <c r="A352" s="11"/>
      <c r="B352" s="11"/>
      <c r="C352" s="11"/>
      <c r="D352" s="11"/>
      <c r="E352" s="22"/>
      <c r="F352" s="817" t="str">
        <f t="shared" si="11"/>
        <v xml:space="preserve"> </v>
      </c>
      <c r="G352" s="142" t="str">
        <f t="shared" si="10"/>
        <v xml:space="preserve"> </v>
      </c>
      <c r="J352" s="11"/>
    </row>
    <row r="353" spans="1:10" ht="13.5" x14ac:dyDescent="0.25">
      <c r="A353" s="11"/>
      <c r="B353" s="11"/>
      <c r="C353" s="11"/>
      <c r="D353" s="11"/>
      <c r="E353" s="22"/>
      <c r="F353" s="817" t="str">
        <f t="shared" si="11"/>
        <v xml:space="preserve"> </v>
      </c>
      <c r="G353" s="142" t="str">
        <f t="shared" si="10"/>
        <v xml:space="preserve"> </v>
      </c>
      <c r="J353" s="11"/>
    </row>
    <row r="354" spans="1:10" ht="13.5" x14ac:dyDescent="0.25">
      <c r="A354" s="11"/>
      <c r="B354" s="11"/>
      <c r="C354" s="11"/>
      <c r="D354" s="11"/>
      <c r="E354" s="22"/>
      <c r="F354" s="817" t="str">
        <f t="shared" si="11"/>
        <v xml:space="preserve"> </v>
      </c>
      <c r="G354" s="142" t="str">
        <f t="shared" si="10"/>
        <v xml:space="preserve"> </v>
      </c>
      <c r="J354" s="11"/>
    </row>
    <row r="355" spans="1:10" ht="13.5" x14ac:dyDescent="0.25">
      <c r="A355" s="11"/>
      <c r="B355" s="11"/>
      <c r="C355" s="11"/>
      <c r="D355" s="11"/>
      <c r="E355" s="22"/>
      <c r="F355" s="817" t="str">
        <f t="shared" si="11"/>
        <v xml:space="preserve"> </v>
      </c>
      <c r="G355" s="142" t="str">
        <f t="shared" si="10"/>
        <v xml:space="preserve"> </v>
      </c>
      <c r="J355" s="11"/>
    </row>
    <row r="356" spans="1:10" ht="13.5" x14ac:dyDescent="0.25">
      <c r="A356" s="11"/>
      <c r="B356" s="11"/>
      <c r="C356" s="11"/>
      <c r="D356" s="11"/>
      <c r="E356" s="22"/>
      <c r="F356" s="817" t="str">
        <f t="shared" si="11"/>
        <v xml:space="preserve"> </v>
      </c>
      <c r="G356" s="142" t="str">
        <f t="shared" si="10"/>
        <v xml:space="preserve"> </v>
      </c>
      <c r="J356" s="11"/>
    </row>
    <row r="357" spans="1:10" ht="13.5" x14ac:dyDescent="0.25">
      <c r="A357" s="11"/>
      <c r="B357" s="11"/>
      <c r="C357" s="11"/>
      <c r="D357" s="11"/>
      <c r="E357" s="22"/>
      <c r="F357" s="817" t="str">
        <f t="shared" si="11"/>
        <v xml:space="preserve"> </v>
      </c>
      <c r="G357" s="142" t="str">
        <f t="shared" si="10"/>
        <v xml:space="preserve"> </v>
      </c>
      <c r="J357" s="11"/>
    </row>
    <row r="358" spans="1:10" ht="13.5" x14ac:dyDescent="0.25">
      <c r="A358" s="11"/>
      <c r="B358" s="11"/>
      <c r="C358" s="11"/>
      <c r="D358" s="11"/>
      <c r="E358" s="22"/>
      <c r="F358" s="817" t="str">
        <f t="shared" si="11"/>
        <v xml:space="preserve"> </v>
      </c>
      <c r="G358" s="142" t="str">
        <f t="shared" si="10"/>
        <v xml:space="preserve"> </v>
      </c>
      <c r="J358" s="11"/>
    </row>
    <row r="359" spans="1:10" ht="13.5" x14ac:dyDescent="0.25">
      <c r="A359" s="11"/>
      <c r="B359" s="11"/>
      <c r="C359" s="11"/>
      <c r="D359" s="11"/>
      <c r="E359" s="22"/>
      <c r="F359" s="817" t="str">
        <f t="shared" si="11"/>
        <v xml:space="preserve"> </v>
      </c>
      <c r="G359" s="142" t="str">
        <f t="shared" si="10"/>
        <v xml:space="preserve"> </v>
      </c>
      <c r="J359" s="11"/>
    </row>
    <row r="360" spans="1:10" ht="13.5" x14ac:dyDescent="0.25">
      <c r="A360" s="11"/>
      <c r="B360" s="11"/>
      <c r="C360" s="11"/>
      <c r="D360" s="11"/>
      <c r="E360" s="22"/>
      <c r="F360" s="817" t="str">
        <f t="shared" si="11"/>
        <v xml:space="preserve"> </v>
      </c>
      <c r="G360" s="142" t="str">
        <f t="shared" si="10"/>
        <v xml:space="preserve"> </v>
      </c>
      <c r="J360" s="11"/>
    </row>
    <row r="361" spans="1:10" ht="13.5" x14ac:dyDescent="0.25">
      <c r="A361" s="11"/>
      <c r="B361" s="11"/>
      <c r="C361" s="11"/>
      <c r="D361" s="11"/>
      <c r="E361" s="22"/>
      <c r="F361" s="817" t="str">
        <f t="shared" si="11"/>
        <v xml:space="preserve"> </v>
      </c>
      <c r="G361" s="142" t="str">
        <f t="shared" si="10"/>
        <v xml:space="preserve"> </v>
      </c>
      <c r="J361" s="11"/>
    </row>
    <row r="362" spans="1:10" ht="13.5" x14ac:dyDescent="0.25">
      <c r="A362" s="11"/>
      <c r="B362" s="11"/>
      <c r="C362" s="11"/>
      <c r="D362" s="11"/>
      <c r="E362" s="22"/>
      <c r="F362" s="817" t="str">
        <f t="shared" si="11"/>
        <v xml:space="preserve"> </v>
      </c>
      <c r="G362" s="142" t="str">
        <f t="shared" si="10"/>
        <v xml:space="preserve"> </v>
      </c>
      <c r="J362" s="11"/>
    </row>
    <row r="363" spans="1:10" ht="13.5" x14ac:dyDescent="0.25">
      <c r="A363" s="11"/>
      <c r="B363" s="11"/>
      <c r="C363" s="11"/>
      <c r="D363" s="11"/>
      <c r="E363" s="22"/>
      <c r="F363" s="817" t="str">
        <f t="shared" si="11"/>
        <v xml:space="preserve"> </v>
      </c>
      <c r="G363" s="142" t="str">
        <f t="shared" si="10"/>
        <v xml:space="preserve"> </v>
      </c>
      <c r="J363" s="11"/>
    </row>
    <row r="364" spans="1:10" ht="13.5" x14ac:dyDescent="0.25">
      <c r="A364" s="11"/>
      <c r="B364" s="11"/>
      <c r="C364" s="11"/>
      <c r="D364" s="11"/>
      <c r="E364" s="22"/>
      <c r="F364" s="817" t="str">
        <f t="shared" si="11"/>
        <v xml:space="preserve"> </v>
      </c>
      <c r="G364" s="142" t="str">
        <f t="shared" si="10"/>
        <v xml:space="preserve"> </v>
      </c>
      <c r="J364" s="11"/>
    </row>
    <row r="365" spans="1:10" ht="13.5" x14ac:dyDescent="0.25">
      <c r="A365" s="11"/>
      <c r="B365" s="11"/>
      <c r="C365" s="11"/>
      <c r="D365" s="11"/>
      <c r="E365" s="22"/>
      <c r="F365" s="817" t="str">
        <f t="shared" si="11"/>
        <v xml:space="preserve"> </v>
      </c>
      <c r="G365" s="142" t="str">
        <f t="shared" si="10"/>
        <v xml:space="preserve"> </v>
      </c>
      <c r="J365" s="11"/>
    </row>
    <row r="366" spans="1:10" ht="13.5" x14ac:dyDescent="0.25">
      <c r="A366" s="11"/>
      <c r="B366" s="11"/>
      <c r="C366" s="11"/>
      <c r="D366" s="11"/>
      <c r="E366" s="22"/>
      <c r="F366" s="817" t="str">
        <f t="shared" si="11"/>
        <v xml:space="preserve"> </v>
      </c>
      <c r="G366" s="142" t="str">
        <f t="shared" si="10"/>
        <v xml:space="preserve"> </v>
      </c>
      <c r="J366" s="11"/>
    </row>
    <row r="367" spans="1:10" ht="13.5" x14ac:dyDescent="0.25">
      <c r="A367" s="11"/>
      <c r="B367" s="11"/>
      <c r="C367" s="11"/>
      <c r="D367" s="11"/>
      <c r="E367" s="22"/>
      <c r="F367" s="817" t="str">
        <f t="shared" si="11"/>
        <v xml:space="preserve"> </v>
      </c>
      <c r="G367" s="142" t="str">
        <f t="shared" si="10"/>
        <v xml:space="preserve"> </v>
      </c>
      <c r="J367" s="11"/>
    </row>
    <row r="368" spans="1:10" ht="13.5" x14ac:dyDescent="0.25">
      <c r="A368" s="11"/>
      <c r="B368" s="11"/>
      <c r="C368" s="11"/>
      <c r="D368" s="11"/>
      <c r="E368" s="22"/>
      <c r="F368" s="817" t="str">
        <f t="shared" si="11"/>
        <v xml:space="preserve"> </v>
      </c>
      <c r="G368" s="142" t="str">
        <f t="shared" si="10"/>
        <v xml:space="preserve"> </v>
      </c>
      <c r="J368" s="11"/>
    </row>
    <row r="369" spans="1:10" ht="13.5" x14ac:dyDescent="0.25">
      <c r="A369" s="11"/>
      <c r="B369" s="11"/>
      <c r="C369" s="11"/>
      <c r="D369" s="11"/>
      <c r="E369" s="22"/>
      <c r="F369" s="817" t="str">
        <f t="shared" si="11"/>
        <v xml:space="preserve"> </v>
      </c>
      <c r="G369" s="142" t="str">
        <f t="shared" si="10"/>
        <v xml:space="preserve"> </v>
      </c>
      <c r="J369" s="11"/>
    </row>
    <row r="370" spans="1:10" ht="13.5" x14ac:dyDescent="0.25">
      <c r="A370" s="11"/>
      <c r="B370" s="11"/>
      <c r="C370" s="11"/>
      <c r="D370" s="11"/>
      <c r="E370" s="22"/>
      <c r="F370" s="817" t="str">
        <f t="shared" si="11"/>
        <v xml:space="preserve"> </v>
      </c>
      <c r="G370" s="142" t="str">
        <f t="shared" si="10"/>
        <v xml:space="preserve"> </v>
      </c>
      <c r="J370" s="11"/>
    </row>
    <row r="371" spans="1:10" ht="13.5" x14ac:dyDescent="0.25">
      <c r="A371" s="11"/>
      <c r="B371" s="11"/>
      <c r="C371" s="11"/>
      <c r="D371" s="11"/>
      <c r="E371" s="22"/>
      <c r="F371" s="817" t="str">
        <f t="shared" si="11"/>
        <v xml:space="preserve"> </v>
      </c>
      <c r="G371" s="142" t="str">
        <f t="shared" si="10"/>
        <v xml:space="preserve"> </v>
      </c>
      <c r="J371" s="11"/>
    </row>
    <row r="372" spans="1:10" ht="13.5" x14ac:dyDescent="0.25">
      <c r="A372" s="11"/>
      <c r="B372" s="11"/>
      <c r="C372" s="11"/>
      <c r="D372" s="11"/>
      <c r="E372" s="22"/>
      <c r="F372" s="817" t="str">
        <f t="shared" si="11"/>
        <v xml:space="preserve"> </v>
      </c>
      <c r="G372" s="142" t="str">
        <f t="shared" si="10"/>
        <v xml:space="preserve"> </v>
      </c>
      <c r="J372" s="11"/>
    </row>
    <row r="373" spans="1:10" ht="13.5" x14ac:dyDescent="0.25">
      <c r="A373" s="11"/>
      <c r="B373" s="11"/>
      <c r="C373" s="11"/>
      <c r="D373" s="11"/>
      <c r="E373" s="22"/>
      <c r="F373" s="817" t="str">
        <f t="shared" si="11"/>
        <v xml:space="preserve"> </v>
      </c>
      <c r="G373" s="142" t="str">
        <f t="shared" si="10"/>
        <v xml:space="preserve"> </v>
      </c>
      <c r="J373" s="11"/>
    </row>
    <row r="374" spans="1:10" ht="13.5" x14ac:dyDescent="0.25">
      <c r="A374" s="11"/>
      <c r="B374" s="11"/>
      <c r="C374" s="11"/>
      <c r="D374" s="11"/>
      <c r="E374" s="22"/>
      <c r="F374" s="817" t="str">
        <f t="shared" si="11"/>
        <v xml:space="preserve"> </v>
      </c>
      <c r="G374" s="142" t="str">
        <f t="shared" si="10"/>
        <v xml:space="preserve"> </v>
      </c>
      <c r="J374" s="11"/>
    </row>
    <row r="375" spans="1:10" ht="13.5" x14ac:dyDescent="0.25">
      <c r="A375" s="11"/>
      <c r="B375" s="11"/>
      <c r="C375" s="11"/>
      <c r="D375" s="11"/>
      <c r="E375" s="22"/>
      <c r="F375" s="817" t="str">
        <f t="shared" si="11"/>
        <v xml:space="preserve"> </v>
      </c>
      <c r="G375" s="142" t="str">
        <f t="shared" si="10"/>
        <v xml:space="preserve"> </v>
      </c>
      <c r="J375" s="11"/>
    </row>
    <row r="376" spans="1:10" ht="13.5" x14ac:dyDescent="0.25">
      <c r="A376" s="11"/>
      <c r="B376" s="11"/>
      <c r="C376" s="11"/>
      <c r="D376" s="11"/>
      <c r="E376" s="22"/>
      <c r="F376" s="817" t="str">
        <f t="shared" si="11"/>
        <v xml:space="preserve"> </v>
      </c>
      <c r="G376" s="142" t="str">
        <f t="shared" si="10"/>
        <v xml:space="preserve"> </v>
      </c>
      <c r="J376" s="11"/>
    </row>
    <row r="377" spans="1:10" ht="13.5" x14ac:dyDescent="0.25">
      <c r="A377" s="11"/>
      <c r="B377" s="11"/>
      <c r="C377" s="11"/>
      <c r="D377" s="11"/>
      <c r="E377" s="22"/>
      <c r="F377" s="817" t="str">
        <f t="shared" si="11"/>
        <v xml:space="preserve"> </v>
      </c>
      <c r="G377" s="142" t="str">
        <f t="shared" si="10"/>
        <v xml:space="preserve"> </v>
      </c>
      <c r="J377" s="11"/>
    </row>
    <row r="378" spans="1:10" ht="13.5" x14ac:dyDescent="0.25">
      <c r="A378" s="11"/>
      <c r="B378" s="11"/>
      <c r="C378" s="11"/>
      <c r="D378" s="11"/>
      <c r="E378" s="22"/>
      <c r="F378" s="817" t="str">
        <f t="shared" si="11"/>
        <v xml:space="preserve"> </v>
      </c>
      <c r="G378" s="142" t="str">
        <f t="shared" si="10"/>
        <v xml:space="preserve"> </v>
      </c>
      <c r="J378" s="11"/>
    </row>
    <row r="379" spans="1:10" ht="13.5" x14ac:dyDescent="0.25">
      <c r="A379" s="11"/>
      <c r="B379" s="11"/>
      <c r="C379" s="11"/>
      <c r="D379" s="11"/>
      <c r="E379" s="22"/>
      <c r="F379" s="817" t="str">
        <f t="shared" si="11"/>
        <v xml:space="preserve"> </v>
      </c>
      <c r="G379" s="142" t="str">
        <f t="shared" si="10"/>
        <v xml:space="preserve"> </v>
      </c>
      <c r="J379" s="11"/>
    </row>
    <row r="380" spans="1:10" ht="13.5" x14ac:dyDescent="0.25">
      <c r="A380" s="11"/>
      <c r="B380" s="11"/>
      <c r="C380" s="11"/>
      <c r="D380" s="11"/>
      <c r="E380" s="22"/>
      <c r="F380" s="817" t="str">
        <f t="shared" si="11"/>
        <v xml:space="preserve"> </v>
      </c>
      <c r="G380" s="142" t="str">
        <f t="shared" si="10"/>
        <v xml:space="preserve"> </v>
      </c>
      <c r="J380" s="11"/>
    </row>
    <row r="381" spans="1:10" ht="13.5" x14ac:dyDescent="0.25">
      <c r="A381" s="11"/>
      <c r="B381" s="11"/>
      <c r="C381" s="11"/>
      <c r="D381" s="11"/>
      <c r="E381" s="22"/>
      <c r="F381" s="817" t="str">
        <f t="shared" si="11"/>
        <v xml:space="preserve"> </v>
      </c>
      <c r="G381" s="142" t="str">
        <f t="shared" si="10"/>
        <v xml:space="preserve"> </v>
      </c>
      <c r="J381" s="11"/>
    </row>
    <row r="382" spans="1:10" ht="13.5" x14ac:dyDescent="0.25">
      <c r="A382" s="11"/>
      <c r="B382" s="11"/>
      <c r="C382" s="11"/>
      <c r="D382" s="11"/>
      <c r="E382" s="22"/>
      <c r="F382" s="817" t="str">
        <f t="shared" si="11"/>
        <v xml:space="preserve"> </v>
      </c>
      <c r="G382" s="142" t="str">
        <f t="shared" si="10"/>
        <v xml:space="preserve"> </v>
      </c>
      <c r="J382" s="11"/>
    </row>
    <row r="383" spans="1:10" ht="13.5" x14ac:dyDescent="0.25">
      <c r="A383" s="11"/>
      <c r="B383" s="11"/>
      <c r="C383" s="11"/>
      <c r="D383" s="11"/>
      <c r="E383" s="22"/>
      <c r="F383" s="817" t="str">
        <f t="shared" si="11"/>
        <v xml:space="preserve"> </v>
      </c>
      <c r="G383" s="142" t="str">
        <f t="shared" si="10"/>
        <v xml:space="preserve"> </v>
      </c>
      <c r="J383" s="11"/>
    </row>
    <row r="384" spans="1:10" ht="13.5" x14ac:dyDescent="0.25">
      <c r="A384" s="11"/>
      <c r="B384" s="11"/>
      <c r="C384" s="11"/>
      <c r="D384" s="11"/>
      <c r="E384" s="22"/>
      <c r="F384" s="817" t="str">
        <f t="shared" si="11"/>
        <v xml:space="preserve"> </v>
      </c>
      <c r="G384" s="142" t="str">
        <f t="shared" si="10"/>
        <v xml:space="preserve"> </v>
      </c>
      <c r="J384" s="11"/>
    </row>
    <row r="385" spans="1:10" ht="13.5" x14ac:dyDescent="0.25">
      <c r="A385" s="11"/>
      <c r="B385" s="11"/>
      <c r="C385" s="11"/>
      <c r="D385" s="11"/>
      <c r="E385" s="22"/>
      <c r="F385" s="817" t="str">
        <f t="shared" si="11"/>
        <v xml:space="preserve"> </v>
      </c>
      <c r="G385" s="142" t="str">
        <f t="shared" si="10"/>
        <v xml:space="preserve"> </v>
      </c>
      <c r="J385" s="11"/>
    </row>
    <row r="386" spans="1:10" ht="13.5" x14ac:dyDescent="0.25">
      <c r="A386" s="11"/>
      <c r="B386" s="11"/>
      <c r="C386" s="11"/>
      <c r="D386" s="11"/>
      <c r="E386" s="22"/>
      <c r="F386" s="817" t="str">
        <f t="shared" si="11"/>
        <v xml:space="preserve"> </v>
      </c>
      <c r="G386" s="142" t="str">
        <f t="shared" si="10"/>
        <v xml:space="preserve"> </v>
      </c>
      <c r="J386" s="11"/>
    </row>
    <row r="387" spans="1:10" ht="13.5" x14ac:dyDescent="0.25">
      <c r="A387" s="11"/>
      <c r="B387" s="11"/>
      <c r="C387" s="11"/>
      <c r="D387" s="11"/>
      <c r="E387" s="22"/>
      <c r="F387" s="817" t="str">
        <f t="shared" si="11"/>
        <v xml:space="preserve"> </v>
      </c>
      <c r="G387" s="142" t="str">
        <f t="shared" si="10"/>
        <v xml:space="preserve"> </v>
      </c>
      <c r="J387" s="11"/>
    </row>
    <row r="388" spans="1:10" ht="13.5" x14ac:dyDescent="0.25">
      <c r="A388" s="11"/>
      <c r="B388" s="11"/>
      <c r="C388" s="11"/>
      <c r="D388" s="11"/>
      <c r="E388" s="22"/>
      <c r="F388" s="817" t="str">
        <f t="shared" si="11"/>
        <v xml:space="preserve"> </v>
      </c>
      <c r="G388" s="142" t="str">
        <f t="shared" si="10"/>
        <v xml:space="preserve"> </v>
      </c>
      <c r="J388" s="11"/>
    </row>
    <row r="389" spans="1:10" ht="13.5" x14ac:dyDescent="0.25">
      <c r="A389" s="11"/>
      <c r="B389" s="11"/>
      <c r="C389" s="11"/>
      <c r="D389" s="11"/>
      <c r="E389" s="22"/>
      <c r="F389" s="817" t="str">
        <f t="shared" si="11"/>
        <v xml:space="preserve"> </v>
      </c>
      <c r="G389" s="142" t="str">
        <f t="shared" si="10"/>
        <v xml:space="preserve"> </v>
      </c>
      <c r="J389" s="11"/>
    </row>
    <row r="390" spans="1:10" ht="13.5" x14ac:dyDescent="0.25">
      <c r="A390" s="11"/>
      <c r="B390" s="11"/>
      <c r="C390" s="11"/>
      <c r="D390" s="11"/>
      <c r="E390" s="22"/>
      <c r="F390" s="817" t="str">
        <f t="shared" si="11"/>
        <v xml:space="preserve"> </v>
      </c>
      <c r="G390" s="142" t="str">
        <f t="shared" si="10"/>
        <v xml:space="preserve"> </v>
      </c>
      <c r="J390" s="11"/>
    </row>
    <row r="391" spans="1:10" ht="13.5" x14ac:dyDescent="0.25">
      <c r="A391" s="11"/>
      <c r="B391" s="11"/>
      <c r="C391" s="11"/>
      <c r="D391" s="11"/>
      <c r="E391" s="22"/>
      <c r="F391" s="817" t="str">
        <f t="shared" si="11"/>
        <v xml:space="preserve"> </v>
      </c>
      <c r="G391" s="142" t="str">
        <f t="shared" si="10"/>
        <v xml:space="preserve"> </v>
      </c>
      <c r="J391" s="11"/>
    </row>
    <row r="392" spans="1:10" ht="13.5" x14ac:dyDescent="0.25">
      <c r="A392" s="11"/>
      <c r="B392" s="11"/>
      <c r="C392" s="11"/>
      <c r="D392" s="11"/>
      <c r="E392" s="22"/>
      <c r="F392" s="817" t="str">
        <f t="shared" si="11"/>
        <v xml:space="preserve"> </v>
      </c>
      <c r="G392" s="142" t="str">
        <f t="shared" si="10"/>
        <v xml:space="preserve"> </v>
      </c>
      <c r="J392" s="11"/>
    </row>
    <row r="393" spans="1:10" ht="13.5" x14ac:dyDescent="0.25">
      <c r="A393" s="11"/>
      <c r="B393" s="11"/>
      <c r="C393" s="11"/>
      <c r="D393" s="11"/>
      <c r="E393" s="22"/>
      <c r="F393" s="817" t="str">
        <f t="shared" si="11"/>
        <v xml:space="preserve"> </v>
      </c>
      <c r="G393" s="142" t="str">
        <f t="shared" ref="G393:G400" si="12">IFERROR(E393/D393%," ")</f>
        <v xml:space="preserve"> </v>
      </c>
      <c r="J393" s="11"/>
    </row>
    <row r="394" spans="1:10" ht="13.5" x14ac:dyDescent="0.25">
      <c r="A394" s="11"/>
      <c r="B394" s="11"/>
      <c r="C394" s="11"/>
      <c r="D394" s="11"/>
      <c r="E394" s="22"/>
      <c r="F394" s="817" t="str">
        <f t="shared" ref="F394:F400" si="13">IF(E394-D394=0," ",E394-D394)</f>
        <v xml:space="preserve"> </v>
      </c>
      <c r="G394" s="142" t="str">
        <f t="shared" si="12"/>
        <v xml:space="preserve"> </v>
      </c>
      <c r="J394" s="11"/>
    </row>
    <row r="395" spans="1:10" ht="13.5" x14ac:dyDescent="0.25">
      <c r="A395" s="11"/>
      <c r="B395" s="11"/>
      <c r="C395" s="11"/>
      <c r="D395" s="11"/>
      <c r="E395" s="22"/>
      <c r="F395" s="817" t="str">
        <f t="shared" si="13"/>
        <v xml:space="preserve"> </v>
      </c>
      <c r="G395" s="142" t="str">
        <f t="shared" si="12"/>
        <v xml:space="preserve"> </v>
      </c>
      <c r="J395" s="11"/>
    </row>
    <row r="396" spans="1:10" ht="13.5" x14ac:dyDescent="0.25">
      <c r="A396" s="11"/>
      <c r="B396" s="11"/>
      <c r="C396" s="11"/>
      <c r="D396" s="11"/>
      <c r="E396" s="22"/>
      <c r="F396" s="817" t="str">
        <f t="shared" si="13"/>
        <v xml:space="preserve"> </v>
      </c>
      <c r="G396" s="142" t="str">
        <f t="shared" si="12"/>
        <v xml:space="preserve"> </v>
      </c>
      <c r="J396" s="11"/>
    </row>
    <row r="397" spans="1:10" ht="13.5" x14ac:dyDescent="0.25">
      <c r="A397" s="11"/>
      <c r="B397" s="11"/>
      <c r="C397" s="11"/>
      <c r="D397" s="11"/>
      <c r="E397" s="22"/>
      <c r="F397" s="817" t="str">
        <f t="shared" si="13"/>
        <v xml:space="preserve"> </v>
      </c>
      <c r="G397" s="142" t="str">
        <f t="shared" si="12"/>
        <v xml:space="preserve"> </v>
      </c>
      <c r="J397" s="11"/>
    </row>
    <row r="398" spans="1:10" ht="13.5" x14ac:dyDescent="0.25">
      <c r="A398" s="11"/>
      <c r="B398" s="11"/>
      <c r="C398" s="11"/>
      <c r="D398" s="11"/>
      <c r="E398" s="22"/>
      <c r="F398" s="817" t="str">
        <f t="shared" si="13"/>
        <v xml:space="preserve"> </v>
      </c>
      <c r="G398" s="142" t="str">
        <f t="shared" si="12"/>
        <v xml:space="preserve"> </v>
      </c>
      <c r="J398" s="11"/>
    </row>
    <row r="399" spans="1:10" ht="13.5" x14ac:dyDescent="0.25">
      <c r="A399" s="11"/>
      <c r="B399" s="11"/>
      <c r="C399" s="11"/>
      <c r="D399" s="11"/>
      <c r="E399" s="22"/>
      <c r="F399" s="817" t="str">
        <f t="shared" si="13"/>
        <v xml:space="preserve"> </v>
      </c>
      <c r="G399" s="142" t="str">
        <f t="shared" si="12"/>
        <v xml:space="preserve"> </v>
      </c>
      <c r="J399" s="11"/>
    </row>
    <row r="400" spans="1:10" ht="13.5" x14ac:dyDescent="0.25">
      <c r="A400" s="11"/>
      <c r="B400" s="11"/>
      <c r="C400" s="11"/>
      <c r="D400" s="11"/>
      <c r="E400" s="22"/>
      <c r="F400" s="817" t="str">
        <f t="shared" si="13"/>
        <v xml:space="preserve"> </v>
      </c>
      <c r="G400" s="142" t="str">
        <f t="shared" si="12"/>
        <v xml:space="preserve"> </v>
      </c>
      <c r="J400" s="11"/>
    </row>
  </sheetData>
  <hyperlinks>
    <hyperlink ref="K3" location="Tartalom!A1" display="Tartalom" xr:uid="{50F356DA-AF79-497E-A299-911F4640F511}"/>
  </hyperlinks>
  <pageMargins left="0.70866141732283472" right="0.70866141732283472" top="0.70866141732283472" bottom="0.70866141732283472" header="0.51181102362204722" footer="0.31496062992125984"/>
  <pageSetup paperSize="9" orientation="portrait" r:id="rId1"/>
  <headerFooter alignWithMargins="0">
    <oddFooter>&amp;L&amp;"Arial Narrow,Normál"&amp;8&amp;F/KM-E-03&amp;C&amp;8 &amp;"Arial Narrow,Normál"&amp;P/&amp;N&amp;R&amp;"Arial Narrow,Normál"&amp;8DigitAudit/AuditDok</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Munka52">
    <pageSetUpPr fitToPage="1"/>
  </sheetPr>
  <dimension ref="A1:M44"/>
  <sheetViews>
    <sheetView showGridLines="0" workbookViewId="0"/>
  </sheetViews>
  <sheetFormatPr defaultRowHeight="12.75" x14ac:dyDescent="0.2"/>
  <cols>
    <col min="1" max="1" width="9" style="210"/>
    <col min="2" max="2" width="40.375" style="210" customWidth="1"/>
    <col min="3" max="6" width="10.625" style="210" customWidth="1"/>
    <col min="7" max="7" width="13.5" style="210" customWidth="1"/>
    <col min="8" max="16384" width="9" style="210"/>
  </cols>
  <sheetData>
    <row r="1" spans="1:13" ht="16.5" x14ac:dyDescent="0.3">
      <c r="A1" s="208" t="s">
        <v>135</v>
      </c>
      <c r="B1" s="209"/>
      <c r="C1" s="209"/>
      <c r="D1" s="209"/>
      <c r="E1" s="209"/>
      <c r="F1" s="209"/>
    </row>
    <row r="2" spans="1:13" ht="16.5" x14ac:dyDescent="0.3">
      <c r="A2" s="214"/>
      <c r="B2" s="214"/>
      <c r="C2" s="214"/>
      <c r="D2" s="803" t="str">
        <f>H15</f>
        <v>Ide írja az egyeztetés / vizsgálat szöveges értékelését</v>
      </c>
      <c r="E2" s="803" t="str">
        <f>H17</f>
        <v>Ide írja a következtetés szövegét</v>
      </c>
      <c r="F2" s="214"/>
      <c r="G2" s="48" t="s">
        <v>32</v>
      </c>
    </row>
    <row r="3" spans="1:13" ht="15.75" x14ac:dyDescent="0.25">
      <c r="A3" s="134" t="s">
        <v>403</v>
      </c>
      <c r="B3" s="212"/>
      <c r="C3" s="212"/>
      <c r="D3" s="212"/>
      <c r="E3" s="214"/>
      <c r="F3" s="214"/>
      <c r="G3" s="729" t="s">
        <v>34</v>
      </c>
      <c r="H3" s="122" t="s">
        <v>34</v>
      </c>
    </row>
    <row r="4" spans="1:13" ht="15.75" x14ac:dyDescent="0.2">
      <c r="A4" s="50" t="str">
        <f>"Ügyfél:   "&amp;Alapa!$C$17</f>
        <v xml:space="preserve">Ügyfél:   </v>
      </c>
      <c r="B4" s="216"/>
      <c r="C4" s="216"/>
      <c r="D4" s="50" t="s">
        <v>264</v>
      </c>
      <c r="E4" s="772">
        <f>Alapa!$C$15</f>
        <v>0</v>
      </c>
      <c r="F4" s="217"/>
      <c r="G4" s="76" t="s">
        <v>136</v>
      </c>
      <c r="H4" s="728" t="s">
        <v>151</v>
      </c>
    </row>
    <row r="5" spans="1:13" ht="15.75" x14ac:dyDescent="0.25">
      <c r="A5" s="50" t="str">
        <f>"Fordulónap: "&amp;Alapa!$C$12</f>
        <v xml:space="preserve">Fordulónap: </v>
      </c>
      <c r="B5" s="218"/>
      <c r="C5" s="218"/>
      <c r="D5" s="50" t="s">
        <v>265</v>
      </c>
      <c r="E5" s="554" t="str">
        <f>IFERROR(VLOOKUP(H9,Alapa!$K$2:$M$11,3),"")</f>
        <v/>
      </c>
      <c r="F5" s="217"/>
      <c r="G5" s="76" t="s">
        <v>137</v>
      </c>
      <c r="H5" s="728" t="s">
        <v>78</v>
      </c>
    </row>
    <row r="6" spans="1:13" ht="15.75" x14ac:dyDescent="0.25">
      <c r="A6" s="47"/>
      <c r="B6" s="47"/>
      <c r="C6" s="47"/>
      <c r="D6" s="219" t="s">
        <v>267</v>
      </c>
      <c r="E6" s="124" t="str">
        <f>IF(Alapa!$M$2=0," ",Alapa!$M$2)</f>
        <v xml:space="preserve"> </v>
      </c>
      <c r="F6" s="220"/>
      <c r="G6" s="76" t="s">
        <v>138</v>
      </c>
      <c r="H6" s="728" t="s">
        <v>385</v>
      </c>
    </row>
    <row r="7" spans="1:13" ht="15.75" x14ac:dyDescent="0.2">
      <c r="A7" s="221" t="s">
        <v>0</v>
      </c>
      <c r="B7" s="221"/>
      <c r="C7" s="221"/>
      <c r="D7" s="213"/>
      <c r="E7" s="213"/>
      <c r="F7" s="213"/>
      <c r="G7" s="76" t="s">
        <v>139</v>
      </c>
      <c r="H7" s="728" t="s">
        <v>386</v>
      </c>
    </row>
    <row r="8" spans="1:13" ht="16.5" thickBot="1" x14ac:dyDescent="0.25">
      <c r="A8" s="213"/>
      <c r="B8" s="221"/>
      <c r="C8" s="221"/>
      <c r="D8" s="213"/>
      <c r="E8" s="213"/>
      <c r="F8" s="213"/>
      <c r="G8" s="76" t="s">
        <v>140</v>
      </c>
      <c r="H8" s="728" t="s">
        <v>173</v>
      </c>
    </row>
    <row r="9" spans="1:13" ht="26.25" thickBot="1" x14ac:dyDescent="0.35">
      <c r="A9" s="150" t="s">
        <v>217</v>
      </c>
      <c r="B9" s="151" t="s">
        <v>31</v>
      </c>
      <c r="C9" s="151" t="s">
        <v>268</v>
      </c>
      <c r="D9" s="151" t="s">
        <v>269</v>
      </c>
      <c r="E9" s="151" t="s">
        <v>270</v>
      </c>
      <c r="F9" s="152" t="s">
        <v>222</v>
      </c>
      <c r="G9" s="555" t="s">
        <v>2</v>
      </c>
      <c r="H9" s="673">
        <v>2</v>
      </c>
    </row>
    <row r="10" spans="1:13" x14ac:dyDescent="0.2">
      <c r="A10" s="153" t="s">
        <v>397</v>
      </c>
      <c r="B10" s="154"/>
      <c r="C10" s="154"/>
      <c r="D10" s="155"/>
      <c r="E10" s="155"/>
      <c r="F10" s="156"/>
    </row>
    <row r="11" spans="1:13" x14ac:dyDescent="0.2">
      <c r="A11" s="157"/>
      <c r="B11" s="159"/>
      <c r="C11" s="159"/>
      <c r="D11" s="160"/>
      <c r="E11" s="160"/>
      <c r="F11" s="161">
        <f>C11+D11-E11</f>
        <v>0</v>
      </c>
    </row>
    <row r="12" spans="1:13" x14ac:dyDescent="0.2">
      <c r="A12" s="157"/>
      <c r="B12" s="159"/>
      <c r="C12" s="159"/>
      <c r="D12" s="160"/>
      <c r="E12" s="160"/>
      <c r="F12" s="161">
        <f>C12+D12-E12</f>
        <v>0</v>
      </c>
    </row>
    <row r="13" spans="1:13" x14ac:dyDescent="0.2">
      <c r="A13" s="222"/>
      <c r="B13" s="223" t="s">
        <v>224</v>
      </c>
      <c r="C13" s="154"/>
      <c r="D13" s="155"/>
      <c r="E13" s="173"/>
      <c r="F13" s="169">
        <f>SUM(F11:F12)</f>
        <v>0</v>
      </c>
    </row>
    <row r="14" spans="1:13" ht="15.75" x14ac:dyDescent="0.25">
      <c r="A14" s="153" t="s">
        <v>404</v>
      </c>
      <c r="B14" s="154"/>
      <c r="C14" s="154"/>
      <c r="D14" s="155"/>
      <c r="E14" s="155"/>
      <c r="F14" s="156"/>
      <c r="H14" s="15" t="s">
        <v>185</v>
      </c>
      <c r="I14" s="36"/>
      <c r="J14" s="36"/>
      <c r="K14" s="36"/>
      <c r="L14" s="36"/>
      <c r="M14" s="12"/>
    </row>
    <row r="15" spans="1:13" ht="16.5" x14ac:dyDescent="0.3">
      <c r="A15" s="157"/>
      <c r="B15" s="159"/>
      <c r="C15" s="159"/>
      <c r="D15" s="160"/>
      <c r="E15" s="160"/>
      <c r="F15" s="161">
        <f>C15+D15-E15</f>
        <v>0</v>
      </c>
      <c r="H15" s="68" t="s">
        <v>186</v>
      </c>
      <c r="I15" s="23"/>
      <c r="J15" s="23"/>
      <c r="K15" s="17"/>
      <c r="L15" s="17"/>
      <c r="M15" s="18"/>
    </row>
    <row r="16" spans="1:13" ht="15.75" x14ac:dyDescent="0.25">
      <c r="A16" s="157"/>
      <c r="B16" s="159"/>
      <c r="C16" s="159"/>
      <c r="D16" s="160"/>
      <c r="E16" s="160"/>
      <c r="F16" s="161">
        <f>C16+D16-E16</f>
        <v>0</v>
      </c>
      <c r="H16" s="16" t="s">
        <v>4</v>
      </c>
      <c r="I16" s="8"/>
      <c r="J16" s="8"/>
      <c r="K16" s="7"/>
      <c r="L16" s="7"/>
      <c r="M16" s="12"/>
    </row>
    <row r="17" spans="1:13" ht="16.5" x14ac:dyDescent="0.3">
      <c r="A17" s="222"/>
      <c r="B17" s="223" t="s">
        <v>224</v>
      </c>
      <c r="C17" s="154"/>
      <c r="D17" s="155"/>
      <c r="E17" s="173"/>
      <c r="F17" s="169">
        <f>SUM(F15:F16)</f>
        <v>0</v>
      </c>
      <c r="H17" s="68" t="s">
        <v>38</v>
      </c>
      <c r="I17" s="23"/>
      <c r="J17" s="23"/>
      <c r="K17" s="17"/>
      <c r="L17" s="17"/>
      <c r="M17" s="18"/>
    </row>
    <row r="18" spans="1:13" ht="15.75" x14ac:dyDescent="0.25">
      <c r="A18" s="153" t="s">
        <v>405</v>
      </c>
      <c r="B18" s="154"/>
      <c r="C18" s="154"/>
      <c r="D18" s="155"/>
      <c r="E18" s="155"/>
      <c r="F18" s="156"/>
      <c r="H18" s="67"/>
      <c r="I18" s="67"/>
      <c r="J18" s="8"/>
      <c r="K18" s="7"/>
      <c r="L18" s="7"/>
      <c r="M18" s="12"/>
    </row>
    <row r="19" spans="1:13" x14ac:dyDescent="0.2">
      <c r="A19" s="157"/>
      <c r="B19" s="159"/>
      <c r="C19" s="159"/>
      <c r="D19" s="160"/>
      <c r="E19" s="160"/>
      <c r="F19" s="161">
        <f>C19+D19-E19</f>
        <v>0</v>
      </c>
    </row>
    <row r="20" spans="1:13" x14ac:dyDescent="0.2">
      <c r="A20" s="157"/>
      <c r="B20" s="159"/>
      <c r="C20" s="159"/>
      <c r="D20" s="160"/>
      <c r="E20" s="160"/>
      <c r="F20" s="161">
        <f>C20+D20-E20</f>
        <v>0</v>
      </c>
    </row>
    <row r="21" spans="1:13" x14ac:dyDescent="0.2">
      <c r="A21" s="222"/>
      <c r="B21" s="223" t="s">
        <v>224</v>
      </c>
      <c r="C21" s="154"/>
      <c r="D21" s="155"/>
      <c r="E21" s="173"/>
      <c r="F21" s="169">
        <f>SUM(F19:F20)</f>
        <v>0</v>
      </c>
    </row>
    <row r="22" spans="1:13" x14ac:dyDescent="0.2">
      <c r="A22" s="153" t="s">
        <v>398</v>
      </c>
      <c r="B22" s="154"/>
      <c r="C22" s="154"/>
      <c r="D22" s="155"/>
      <c r="E22" s="155"/>
      <c r="F22" s="156"/>
    </row>
    <row r="23" spans="1:13" x14ac:dyDescent="0.2">
      <c r="A23" s="157"/>
      <c r="B23" s="159"/>
      <c r="C23" s="159"/>
      <c r="D23" s="160"/>
      <c r="E23" s="160"/>
      <c r="F23" s="161">
        <f>C23+D23-E23</f>
        <v>0</v>
      </c>
    </row>
    <row r="24" spans="1:13" x14ac:dyDescent="0.2">
      <c r="A24" s="157"/>
      <c r="B24" s="159"/>
      <c r="C24" s="159"/>
      <c r="D24" s="160"/>
      <c r="E24" s="160"/>
      <c r="F24" s="161"/>
    </row>
    <row r="25" spans="1:13" x14ac:dyDescent="0.2">
      <c r="A25" s="157"/>
      <c r="B25" s="159"/>
      <c r="C25" s="159"/>
      <c r="D25" s="160"/>
      <c r="E25" s="160"/>
      <c r="F25" s="161">
        <f>C25+D25-E25</f>
        <v>0</v>
      </c>
    </row>
    <row r="26" spans="1:13" x14ac:dyDescent="0.2">
      <c r="A26" s="222"/>
      <c r="B26" s="223" t="s">
        <v>224</v>
      </c>
      <c r="C26" s="154"/>
      <c r="D26" s="155"/>
      <c r="E26" s="173"/>
      <c r="F26" s="169">
        <f>SUM(F23:F25)</f>
        <v>0</v>
      </c>
    </row>
    <row r="27" spans="1:13" x14ac:dyDescent="0.2">
      <c r="A27" s="153" t="s">
        <v>399</v>
      </c>
      <c r="B27" s="154"/>
      <c r="C27" s="154"/>
      <c r="D27" s="155"/>
      <c r="E27" s="155"/>
      <c r="F27" s="156"/>
    </row>
    <row r="28" spans="1:13" x14ac:dyDescent="0.2">
      <c r="A28" s="157"/>
      <c r="B28" s="159"/>
      <c r="C28" s="159"/>
      <c r="D28" s="160"/>
      <c r="E28" s="160"/>
      <c r="F28" s="161">
        <f>C28+D28-E28</f>
        <v>0</v>
      </c>
    </row>
    <row r="29" spans="1:13" x14ac:dyDescent="0.2">
      <c r="A29" s="157"/>
      <c r="B29" s="159"/>
      <c r="C29" s="159"/>
      <c r="D29" s="160"/>
      <c r="E29" s="160"/>
      <c r="F29" s="161"/>
    </row>
    <row r="30" spans="1:13" x14ac:dyDescent="0.2">
      <c r="A30" s="157"/>
      <c r="B30" s="159"/>
      <c r="C30" s="159"/>
      <c r="D30" s="160"/>
      <c r="E30" s="160"/>
      <c r="F30" s="161">
        <f>C30+D30-E30</f>
        <v>0</v>
      </c>
    </row>
    <row r="31" spans="1:13" x14ac:dyDescent="0.2">
      <c r="A31" s="222"/>
      <c r="B31" s="223" t="s">
        <v>224</v>
      </c>
      <c r="C31" s="154"/>
      <c r="D31" s="155"/>
      <c r="E31" s="173"/>
      <c r="F31" s="169">
        <f>SUM(F28:F30)</f>
        <v>0</v>
      </c>
    </row>
    <row r="32" spans="1:13" x14ac:dyDescent="0.2">
      <c r="A32" s="153" t="s">
        <v>406</v>
      </c>
      <c r="B32" s="154"/>
      <c r="C32" s="154"/>
      <c r="D32" s="155"/>
      <c r="E32" s="155"/>
      <c r="F32" s="156"/>
    </row>
    <row r="33" spans="1:7" x14ac:dyDescent="0.2">
      <c r="A33" s="157"/>
      <c r="B33" s="159"/>
      <c r="C33" s="159"/>
      <c r="D33" s="160"/>
      <c r="E33" s="160"/>
      <c r="F33" s="161">
        <f>C33+D33-E33</f>
        <v>0</v>
      </c>
    </row>
    <row r="34" spans="1:7" x14ac:dyDescent="0.2">
      <c r="A34" s="157"/>
      <c r="B34" s="159"/>
      <c r="C34" s="159"/>
      <c r="D34" s="160"/>
      <c r="E34" s="160"/>
      <c r="F34" s="161">
        <f>C34+D34-E34</f>
        <v>0</v>
      </c>
    </row>
    <row r="35" spans="1:7" x14ac:dyDescent="0.2">
      <c r="A35" s="222"/>
      <c r="B35" s="223" t="s">
        <v>224</v>
      </c>
      <c r="C35" s="154"/>
      <c r="D35" s="155"/>
      <c r="E35" s="173"/>
      <c r="F35" s="169">
        <f>SUM(F33:F34)</f>
        <v>0</v>
      </c>
    </row>
    <row r="36" spans="1:7" x14ac:dyDescent="0.2">
      <c r="A36" s="153" t="s">
        <v>401</v>
      </c>
      <c r="B36" s="154"/>
      <c r="C36" s="154"/>
      <c r="D36" s="155"/>
      <c r="E36" s="155"/>
      <c r="F36" s="156"/>
    </row>
    <row r="37" spans="1:7" x14ac:dyDescent="0.2">
      <c r="A37" s="157"/>
      <c r="B37" s="159"/>
      <c r="C37" s="159"/>
      <c r="D37" s="160"/>
      <c r="E37" s="160"/>
      <c r="F37" s="161">
        <f>C37+D37-E37</f>
        <v>0</v>
      </c>
    </row>
    <row r="38" spans="1:7" x14ac:dyDescent="0.2">
      <c r="A38" s="157"/>
      <c r="B38" s="159"/>
      <c r="C38" s="159"/>
      <c r="D38" s="160"/>
      <c r="E38" s="160"/>
      <c r="F38" s="161">
        <f>C38+D38-E38</f>
        <v>0</v>
      </c>
    </row>
    <row r="39" spans="1:7" x14ac:dyDescent="0.2">
      <c r="A39" s="222"/>
      <c r="B39" s="223" t="s">
        <v>224</v>
      </c>
      <c r="C39" s="154"/>
      <c r="D39" s="155"/>
      <c r="E39" s="173"/>
      <c r="F39" s="169">
        <f>SUM(F37:F38)</f>
        <v>0</v>
      </c>
    </row>
    <row r="40" spans="1:7" x14ac:dyDescent="0.2">
      <c r="A40" s="153" t="s">
        <v>407</v>
      </c>
      <c r="B40" s="154"/>
      <c r="C40" s="154"/>
      <c r="D40" s="155"/>
      <c r="E40" s="155"/>
      <c r="F40" s="156"/>
    </row>
    <row r="41" spans="1:7" x14ac:dyDescent="0.2">
      <c r="A41" s="157"/>
      <c r="B41" s="159"/>
      <c r="C41" s="159"/>
      <c r="D41" s="160"/>
      <c r="E41" s="160"/>
      <c r="F41" s="161">
        <f>C41+D41-E41</f>
        <v>0</v>
      </c>
    </row>
    <row r="42" spans="1:7" x14ac:dyDescent="0.2">
      <c r="A42" s="157"/>
      <c r="B42" s="159"/>
      <c r="C42" s="159"/>
      <c r="D42" s="160"/>
      <c r="E42" s="160"/>
      <c r="F42" s="161">
        <f>C42+D42-E42</f>
        <v>0</v>
      </c>
    </row>
    <row r="43" spans="1:7" x14ac:dyDescent="0.2">
      <c r="A43" s="222"/>
      <c r="B43" s="223" t="s">
        <v>224</v>
      </c>
      <c r="C43" s="154"/>
      <c r="D43" s="155"/>
      <c r="E43" s="173"/>
      <c r="F43" s="169">
        <f>SUM(F41:F42)</f>
        <v>0</v>
      </c>
    </row>
    <row r="44" spans="1:7" ht="13.5" thickBot="1" x14ac:dyDescent="0.25">
      <c r="A44" s="224" t="s">
        <v>282</v>
      </c>
      <c r="B44" s="225"/>
      <c r="C44" s="225"/>
      <c r="D44" s="226"/>
      <c r="E44" s="227"/>
      <c r="F44" s="179">
        <f xml:space="preserve"> +F43+F39+F13</f>
        <v>0</v>
      </c>
      <c r="G44" s="228"/>
    </row>
  </sheetData>
  <hyperlinks>
    <hyperlink ref="G3" location="Tartalom!A1" display="Tartalom" xr:uid="{00000000-0004-0000-3500-000000000000}"/>
  </hyperlinks>
  <pageMargins left="0.74803149606299213" right="0.74803149606299213" top="0.98425196850393704" bottom="0.98425196850393704" header="0.51181102362204722" footer="0.51181102362204722"/>
  <pageSetup paperSize="9" scale="87"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Munka53"/>
  <dimension ref="A1:S34"/>
  <sheetViews>
    <sheetView showGridLines="0" zoomScaleNormal="100" workbookViewId="0"/>
  </sheetViews>
  <sheetFormatPr defaultColWidth="7.75" defaultRowHeight="16.5" x14ac:dyDescent="0.3"/>
  <cols>
    <col min="1" max="1" width="7.75" style="254" customWidth="1"/>
    <col min="2" max="2" width="23.5" style="254" customWidth="1"/>
    <col min="3" max="12" width="10.375" style="254" customWidth="1"/>
    <col min="13" max="13" width="13.375" style="254" customWidth="1"/>
    <col min="14" max="16384" width="7.75" style="254"/>
  </cols>
  <sheetData>
    <row r="1" spans="1:19" s="231" customFormat="1" x14ac:dyDescent="0.3">
      <c r="A1" s="229" t="s">
        <v>139</v>
      </c>
      <c r="B1" s="229"/>
      <c r="C1" s="229"/>
      <c r="D1" s="803"/>
      <c r="E1" s="803"/>
      <c r="F1" s="229"/>
      <c r="G1" s="229"/>
      <c r="H1" s="229"/>
      <c r="I1" s="230"/>
      <c r="J1" s="230"/>
      <c r="K1" s="230"/>
      <c r="L1" s="230"/>
    </row>
    <row r="2" spans="1:19" s="231" customFormat="1" x14ac:dyDescent="0.3">
      <c r="A2" s="230"/>
      <c r="B2" s="230"/>
      <c r="C2" s="230"/>
      <c r="D2" s="803" t="str">
        <f>N15</f>
        <v>Ide írja az egyeztetés / vizsgálat szöveges értékelését</v>
      </c>
      <c r="E2" s="803" t="str">
        <f>N17</f>
        <v>Ide írja a következtetés szövegét</v>
      </c>
      <c r="F2" s="230"/>
      <c r="G2" s="230"/>
      <c r="H2" s="232"/>
      <c r="I2" s="230"/>
      <c r="J2" s="230"/>
      <c r="K2" s="230"/>
      <c r="L2" s="230"/>
      <c r="M2" s="48" t="s">
        <v>32</v>
      </c>
    </row>
    <row r="3" spans="1:19" s="231" customFormat="1" x14ac:dyDescent="0.3">
      <c r="A3" s="233" t="s">
        <v>388</v>
      </c>
      <c r="B3" s="230"/>
      <c r="C3" s="230"/>
      <c r="D3" s="230"/>
      <c r="E3" s="230"/>
      <c r="F3" s="230"/>
      <c r="G3" s="230"/>
      <c r="H3" s="234" t="s">
        <v>0</v>
      </c>
      <c r="I3" s="230"/>
      <c r="J3" s="230"/>
      <c r="K3" s="230"/>
      <c r="L3" s="405"/>
      <c r="M3" s="729" t="s">
        <v>34</v>
      </c>
      <c r="N3" s="122" t="s">
        <v>34</v>
      </c>
    </row>
    <row r="4" spans="1:19" s="231" customFormat="1" x14ac:dyDescent="0.3">
      <c r="A4" s="235" t="str">
        <f>"Ügyfél:   "&amp;Alapa!$C$17</f>
        <v xml:space="preserve">Ügyfél:   </v>
      </c>
      <c r="B4" s="236"/>
      <c r="C4" s="236"/>
      <c r="D4" s="236"/>
      <c r="E4" s="237" t="s">
        <v>1</v>
      </c>
      <c r="F4" s="772">
        <f>Alapa!$C$15</f>
        <v>0</v>
      </c>
      <c r="G4" s="236"/>
      <c r="H4" s="238"/>
      <c r="I4" s="239"/>
      <c r="J4" s="240"/>
      <c r="K4" s="230"/>
      <c r="L4" s="230"/>
      <c r="M4" s="76" t="s">
        <v>136</v>
      </c>
      <c r="N4" s="728" t="s">
        <v>151</v>
      </c>
    </row>
    <row r="5" spans="1:19" s="231" customFormat="1" x14ac:dyDescent="0.3">
      <c r="A5" s="235" t="str">
        <f>"Fordulónap: "&amp;Alapa!$C$12</f>
        <v xml:space="preserve">Fordulónap: </v>
      </c>
      <c r="B5" s="241"/>
      <c r="C5" s="241"/>
      <c r="D5" s="241"/>
      <c r="E5" s="242" t="s">
        <v>2</v>
      </c>
      <c r="F5" s="554" t="str">
        <f>IFERROR(VLOOKUP(N9,Alapa!$K$2:$M$11,3),"")</f>
        <v/>
      </c>
      <c r="G5" s="243"/>
      <c r="H5" s="244" t="s">
        <v>10</v>
      </c>
      <c r="I5" s="124" t="str">
        <f>IF(Alapa!$M$2=0," ",Alapa!$M$2)</f>
        <v xml:space="preserve"> </v>
      </c>
      <c r="J5" s="246"/>
      <c r="K5" s="230"/>
      <c r="L5" s="230"/>
      <c r="M5" s="76" t="s">
        <v>137</v>
      </c>
      <c r="N5" s="728" t="s">
        <v>78</v>
      </c>
    </row>
    <row r="6" spans="1:19" s="231" customFormat="1" x14ac:dyDescent="0.3">
      <c r="A6" s="247"/>
      <c r="B6" s="248"/>
      <c r="C6" s="249"/>
      <c r="D6" s="248"/>
      <c r="E6" s="250"/>
      <c r="F6" s="251"/>
      <c r="G6" s="252"/>
      <c r="H6" s="250"/>
      <c r="I6" s="253"/>
      <c r="J6" s="253"/>
      <c r="K6" s="253"/>
      <c r="L6" s="253"/>
      <c r="M6" s="76" t="s">
        <v>138</v>
      </c>
      <c r="N6" s="728" t="s">
        <v>385</v>
      </c>
    </row>
    <row r="7" spans="1:19" ht="17.25" thickBot="1" x14ac:dyDescent="0.35">
      <c r="A7" s="253"/>
      <c r="B7" s="253"/>
      <c r="C7" s="253"/>
      <c r="D7" s="253"/>
      <c r="E7" s="253"/>
      <c r="F7" s="253"/>
      <c r="G7" s="253"/>
      <c r="H7" s="253"/>
      <c r="I7" s="253"/>
      <c r="J7" s="253"/>
      <c r="K7" s="253"/>
      <c r="L7" s="253"/>
      <c r="M7" s="76" t="s">
        <v>139</v>
      </c>
      <c r="N7" s="728" t="s">
        <v>386</v>
      </c>
    </row>
    <row r="8" spans="1:19" ht="39" thickBot="1" x14ac:dyDescent="0.35">
      <c r="A8" s="256" t="s">
        <v>286</v>
      </c>
      <c r="B8" s="257" t="s">
        <v>389</v>
      </c>
      <c r="C8" s="257" t="s">
        <v>390</v>
      </c>
      <c r="D8" s="151" t="s">
        <v>391</v>
      </c>
      <c r="E8" s="151" t="s">
        <v>392</v>
      </c>
      <c r="F8" s="151" t="s">
        <v>289</v>
      </c>
      <c r="G8" s="151" t="s">
        <v>393</v>
      </c>
      <c r="H8" s="151" t="s">
        <v>394</v>
      </c>
      <c r="I8" s="151" t="s">
        <v>395</v>
      </c>
      <c r="J8" s="151" t="s">
        <v>396</v>
      </c>
      <c r="K8" s="151" t="s">
        <v>291</v>
      </c>
      <c r="L8" s="152" t="s">
        <v>292</v>
      </c>
      <c r="M8" s="76" t="s">
        <v>140</v>
      </c>
      <c r="N8" s="728" t="s">
        <v>173</v>
      </c>
    </row>
    <row r="9" spans="1:19" ht="17.25" thickBot="1" x14ac:dyDescent="0.35">
      <c r="A9" s="404"/>
      <c r="B9" s="403"/>
      <c r="C9" s="403"/>
      <c r="D9" s="403"/>
      <c r="E9" s="403"/>
      <c r="F9" s="403"/>
      <c r="G9" s="403"/>
      <c r="H9" s="403"/>
      <c r="I9" s="403"/>
      <c r="J9" s="403"/>
      <c r="K9" s="403"/>
      <c r="L9" s="402"/>
      <c r="M9" s="555" t="s">
        <v>2</v>
      </c>
      <c r="N9" s="673">
        <v>2</v>
      </c>
    </row>
    <row r="10" spans="1:19" x14ac:dyDescent="0.3">
      <c r="A10" s="401" t="s">
        <v>397</v>
      </c>
      <c r="B10" s="403"/>
      <c r="C10" s="403"/>
      <c r="D10" s="403"/>
      <c r="E10" s="403"/>
      <c r="F10" s="403"/>
      <c r="G10" s="403"/>
      <c r="H10" s="403"/>
      <c r="I10" s="403"/>
      <c r="J10" s="403"/>
      <c r="K10" s="403"/>
      <c r="L10" s="402"/>
    </row>
    <row r="11" spans="1:19" x14ac:dyDescent="0.3">
      <c r="A11" s="157"/>
      <c r="B11" s="260"/>
      <c r="C11" s="260"/>
      <c r="D11" s="290"/>
      <c r="E11" s="160"/>
      <c r="F11" s="160"/>
      <c r="G11" s="168">
        <f>E11-F11</f>
        <v>0</v>
      </c>
      <c r="H11" s="160"/>
      <c r="I11" s="168">
        <f>G11-H11</f>
        <v>0</v>
      </c>
      <c r="J11" s="160"/>
      <c r="K11" s="160"/>
      <c r="L11" s="262"/>
    </row>
    <row r="12" spans="1:19" x14ac:dyDescent="0.3">
      <c r="A12" s="157"/>
      <c r="B12" s="260"/>
      <c r="C12" s="260"/>
      <c r="D12" s="290"/>
      <c r="E12" s="160"/>
      <c r="F12" s="160"/>
      <c r="G12" s="168">
        <f>E12-F12</f>
        <v>0</v>
      </c>
      <c r="H12" s="160"/>
      <c r="I12" s="168">
        <f>G12-H12</f>
        <v>0</v>
      </c>
      <c r="J12" s="160"/>
      <c r="K12" s="160"/>
      <c r="L12" s="262"/>
    </row>
    <row r="13" spans="1:19" x14ac:dyDescent="0.3">
      <c r="A13" s="1204"/>
      <c r="B13" s="1205"/>
      <c r="C13" s="1205"/>
      <c r="D13" s="1205"/>
      <c r="E13" s="168">
        <f t="shared" ref="E13:J13" si="0">SUM(E11:E12)</f>
        <v>0</v>
      </c>
      <c r="F13" s="168">
        <f t="shared" si="0"/>
        <v>0</v>
      </c>
      <c r="G13" s="168">
        <f t="shared" si="0"/>
        <v>0</v>
      </c>
      <c r="H13" s="168">
        <f t="shared" si="0"/>
        <v>0</v>
      </c>
      <c r="I13" s="168">
        <f t="shared" si="0"/>
        <v>0</v>
      </c>
      <c r="J13" s="168">
        <f t="shared" si="0"/>
        <v>0</v>
      </c>
      <c r="K13" s="167"/>
      <c r="L13" s="169"/>
    </row>
    <row r="14" spans="1:19" x14ac:dyDescent="0.3">
      <c r="A14" s="401" t="s">
        <v>398</v>
      </c>
      <c r="B14" s="403"/>
      <c r="C14" s="403"/>
      <c r="D14" s="403"/>
      <c r="E14" s="403"/>
      <c r="F14" s="403"/>
      <c r="G14" s="403"/>
      <c r="H14" s="403"/>
      <c r="I14" s="403"/>
      <c r="J14" s="403"/>
      <c r="K14" s="403"/>
      <c r="L14" s="402"/>
      <c r="N14" s="15" t="s">
        <v>185</v>
      </c>
      <c r="O14" s="36"/>
      <c r="P14" s="36"/>
      <c r="Q14" s="36"/>
      <c r="R14" s="36"/>
      <c r="S14" s="12"/>
    </row>
    <row r="15" spans="1:19" x14ac:dyDescent="0.3">
      <c r="A15" s="157"/>
      <c r="B15" s="260"/>
      <c r="C15" s="260"/>
      <c r="D15" s="290"/>
      <c r="E15" s="160"/>
      <c r="F15" s="160"/>
      <c r="G15" s="168">
        <f>E15-F15</f>
        <v>0</v>
      </c>
      <c r="H15" s="160"/>
      <c r="I15" s="168">
        <f>G15-H15</f>
        <v>0</v>
      </c>
      <c r="J15" s="160"/>
      <c r="K15" s="160"/>
      <c r="L15" s="262"/>
      <c r="N15" s="68" t="s">
        <v>186</v>
      </c>
      <c r="O15" s="23"/>
      <c r="P15" s="23"/>
      <c r="Q15" s="17"/>
      <c r="R15" s="17"/>
      <c r="S15" s="18"/>
    </row>
    <row r="16" spans="1:19" x14ac:dyDescent="0.3">
      <c r="A16" s="157"/>
      <c r="B16" s="260"/>
      <c r="C16" s="260"/>
      <c r="D16" s="290"/>
      <c r="E16" s="160"/>
      <c r="F16" s="160"/>
      <c r="G16" s="168">
        <f>E16-F16</f>
        <v>0</v>
      </c>
      <c r="H16" s="160"/>
      <c r="I16" s="168">
        <f>G16-H16</f>
        <v>0</v>
      </c>
      <c r="J16" s="160"/>
      <c r="K16" s="160"/>
      <c r="L16" s="262"/>
      <c r="N16" s="16" t="s">
        <v>4</v>
      </c>
      <c r="O16" s="8"/>
      <c r="P16" s="8"/>
      <c r="Q16" s="7"/>
      <c r="R16" s="7"/>
      <c r="S16" s="12"/>
    </row>
    <row r="17" spans="1:19" x14ac:dyDescent="0.3">
      <c r="A17" s="1204"/>
      <c r="B17" s="1205"/>
      <c r="C17" s="1205"/>
      <c r="D17" s="1205"/>
      <c r="E17" s="168">
        <f t="shared" ref="E17:J17" si="1">SUM(E15:E16)</f>
        <v>0</v>
      </c>
      <c r="F17" s="168">
        <f t="shared" si="1"/>
        <v>0</v>
      </c>
      <c r="G17" s="168">
        <f t="shared" si="1"/>
        <v>0</v>
      </c>
      <c r="H17" s="168">
        <f t="shared" si="1"/>
        <v>0</v>
      </c>
      <c r="I17" s="168">
        <f t="shared" si="1"/>
        <v>0</v>
      </c>
      <c r="J17" s="168">
        <f t="shared" si="1"/>
        <v>0</v>
      </c>
      <c r="K17" s="167"/>
      <c r="L17" s="169"/>
      <c r="N17" s="68" t="s">
        <v>38</v>
      </c>
      <c r="O17" s="23"/>
      <c r="P17" s="23"/>
      <c r="Q17" s="17"/>
      <c r="R17" s="17"/>
      <c r="S17" s="18"/>
    </row>
    <row r="18" spans="1:19" x14ac:dyDescent="0.3">
      <c r="A18" s="401" t="s">
        <v>399</v>
      </c>
      <c r="B18" s="403"/>
      <c r="C18" s="403"/>
      <c r="D18" s="403"/>
      <c r="E18" s="403"/>
      <c r="F18" s="403"/>
      <c r="G18" s="403"/>
      <c r="H18" s="403"/>
      <c r="I18" s="403"/>
      <c r="J18" s="403"/>
      <c r="K18" s="403"/>
      <c r="L18" s="402"/>
      <c r="N18" s="67"/>
      <c r="O18" s="67"/>
      <c r="P18" s="8"/>
      <c r="Q18" s="7"/>
      <c r="R18" s="7"/>
      <c r="S18" s="12"/>
    </row>
    <row r="19" spans="1:19" x14ac:dyDescent="0.3">
      <c r="A19" s="157"/>
      <c r="B19" s="260"/>
      <c r="C19" s="260"/>
      <c r="D19" s="290"/>
      <c r="E19" s="160"/>
      <c r="F19" s="160"/>
      <c r="G19" s="168">
        <f>E19-F19</f>
        <v>0</v>
      </c>
      <c r="H19" s="160"/>
      <c r="I19" s="168">
        <f>G19-H19</f>
        <v>0</v>
      </c>
      <c r="J19" s="160"/>
      <c r="K19" s="160"/>
      <c r="L19" s="262"/>
    </row>
    <row r="20" spans="1:19" x14ac:dyDescent="0.3">
      <c r="A20" s="157"/>
      <c r="B20" s="260"/>
      <c r="C20" s="260"/>
      <c r="D20" s="290"/>
      <c r="E20" s="160"/>
      <c r="F20" s="160"/>
      <c r="G20" s="168">
        <f>E20-F20</f>
        <v>0</v>
      </c>
      <c r="H20" s="160"/>
      <c r="I20" s="168">
        <f>G20-H20</f>
        <v>0</v>
      </c>
      <c r="J20" s="160"/>
      <c r="K20" s="160"/>
      <c r="L20" s="262"/>
    </row>
    <row r="21" spans="1:19" x14ac:dyDescent="0.3">
      <c r="A21" s="1204"/>
      <c r="B21" s="1205"/>
      <c r="C21" s="1205"/>
      <c r="D21" s="1205"/>
      <c r="E21" s="168">
        <f t="shared" ref="E21:J21" si="2">SUM(E19:E20)</f>
        <v>0</v>
      </c>
      <c r="F21" s="168">
        <f t="shared" si="2"/>
        <v>0</v>
      </c>
      <c r="G21" s="168">
        <f t="shared" si="2"/>
        <v>0</v>
      </c>
      <c r="H21" s="168">
        <f t="shared" si="2"/>
        <v>0</v>
      </c>
      <c r="I21" s="168">
        <f t="shared" si="2"/>
        <v>0</v>
      </c>
      <c r="J21" s="168">
        <f t="shared" si="2"/>
        <v>0</v>
      </c>
      <c r="K21" s="167"/>
      <c r="L21" s="169"/>
    </row>
    <row r="22" spans="1:19" x14ac:dyDescent="0.3">
      <c r="A22" s="401" t="s">
        <v>400</v>
      </c>
      <c r="B22" s="403"/>
      <c r="C22" s="403"/>
      <c r="D22" s="403"/>
      <c r="E22" s="403"/>
      <c r="F22" s="403"/>
      <c r="G22" s="403"/>
      <c r="H22" s="403"/>
      <c r="I22" s="403"/>
      <c r="J22" s="403"/>
      <c r="K22" s="403"/>
      <c r="L22" s="402"/>
    </row>
    <row r="23" spans="1:19" x14ac:dyDescent="0.3">
      <c r="A23" s="157"/>
      <c r="B23" s="260"/>
      <c r="C23" s="260"/>
      <c r="D23" s="290"/>
      <c r="E23" s="160"/>
      <c r="F23" s="160"/>
      <c r="G23" s="168">
        <f>E23-F23</f>
        <v>0</v>
      </c>
      <c r="H23" s="160"/>
      <c r="I23" s="168">
        <f>G23-H23</f>
        <v>0</v>
      </c>
      <c r="J23" s="160"/>
      <c r="K23" s="160"/>
      <c r="L23" s="262"/>
    </row>
    <row r="24" spans="1:19" x14ac:dyDescent="0.3">
      <c r="A24" s="157"/>
      <c r="B24" s="260"/>
      <c r="C24" s="260"/>
      <c r="D24" s="290"/>
      <c r="E24" s="160"/>
      <c r="F24" s="160"/>
      <c r="G24" s="168">
        <f>E24-F24</f>
        <v>0</v>
      </c>
      <c r="H24" s="160"/>
      <c r="I24" s="168">
        <f>G24-H24</f>
        <v>0</v>
      </c>
      <c r="J24" s="160"/>
      <c r="K24" s="160"/>
      <c r="L24" s="262"/>
    </row>
    <row r="25" spans="1:19" x14ac:dyDescent="0.3">
      <c r="A25" s="1204"/>
      <c r="B25" s="1205"/>
      <c r="C25" s="1205"/>
      <c r="D25" s="1205"/>
      <c r="E25" s="168">
        <f t="shared" ref="E25:J25" si="3">SUM(E23:E24)</f>
        <v>0</v>
      </c>
      <c r="F25" s="168">
        <f t="shared" si="3"/>
        <v>0</v>
      </c>
      <c r="G25" s="168">
        <f t="shared" si="3"/>
        <v>0</v>
      </c>
      <c r="H25" s="168">
        <f t="shared" si="3"/>
        <v>0</v>
      </c>
      <c r="I25" s="168">
        <f t="shared" si="3"/>
        <v>0</v>
      </c>
      <c r="J25" s="168">
        <f t="shared" si="3"/>
        <v>0</v>
      </c>
      <c r="K25" s="167"/>
      <c r="L25" s="169"/>
    </row>
    <row r="26" spans="1:19" x14ac:dyDescent="0.3">
      <c r="A26" s="401" t="s">
        <v>401</v>
      </c>
      <c r="B26" s="403"/>
      <c r="C26" s="403"/>
      <c r="D26" s="403"/>
      <c r="E26" s="403"/>
      <c r="F26" s="403"/>
      <c r="G26" s="403"/>
      <c r="H26" s="403"/>
      <c r="I26" s="403"/>
      <c r="J26" s="403"/>
      <c r="K26" s="403"/>
      <c r="L26" s="402"/>
    </row>
    <row r="27" spans="1:19" x14ac:dyDescent="0.3">
      <c r="A27" s="157"/>
      <c r="B27" s="260"/>
      <c r="C27" s="260"/>
      <c r="D27" s="290"/>
      <c r="E27" s="160"/>
      <c r="F27" s="160"/>
      <c r="G27" s="168">
        <f>E27-F27</f>
        <v>0</v>
      </c>
      <c r="H27" s="160"/>
      <c r="I27" s="168">
        <f>G27-H27</f>
        <v>0</v>
      </c>
      <c r="J27" s="160"/>
      <c r="K27" s="160"/>
      <c r="L27" s="262"/>
    </row>
    <row r="28" spans="1:19" x14ac:dyDescent="0.3">
      <c r="A28" s="157"/>
      <c r="B28" s="260"/>
      <c r="C28" s="260"/>
      <c r="D28" s="290"/>
      <c r="E28" s="160"/>
      <c r="F28" s="160"/>
      <c r="G28" s="168">
        <f>E28-F28</f>
        <v>0</v>
      </c>
      <c r="H28" s="160"/>
      <c r="I28" s="168">
        <f>G28-H28</f>
        <v>0</v>
      </c>
      <c r="J28" s="160"/>
      <c r="K28" s="160"/>
      <c r="L28" s="262"/>
    </row>
    <row r="29" spans="1:19" x14ac:dyDescent="0.3">
      <c r="A29" s="1204"/>
      <c r="B29" s="1205"/>
      <c r="C29" s="1205"/>
      <c r="D29" s="1205"/>
      <c r="E29" s="168">
        <f t="shared" ref="E29:J29" si="4">SUM(E27:E28)</f>
        <v>0</v>
      </c>
      <c r="F29" s="168">
        <f t="shared" si="4"/>
        <v>0</v>
      </c>
      <c r="G29" s="168">
        <f t="shared" si="4"/>
        <v>0</v>
      </c>
      <c r="H29" s="168">
        <f t="shared" si="4"/>
        <v>0</v>
      </c>
      <c r="I29" s="168">
        <f t="shared" si="4"/>
        <v>0</v>
      </c>
      <c r="J29" s="168">
        <f t="shared" si="4"/>
        <v>0</v>
      </c>
      <c r="K29" s="167"/>
      <c r="L29" s="169"/>
    </row>
    <row r="30" spans="1:19" x14ac:dyDescent="0.3">
      <c r="A30" s="401" t="s">
        <v>402</v>
      </c>
      <c r="B30" s="403"/>
      <c r="C30" s="403"/>
      <c r="D30" s="403"/>
      <c r="E30" s="403"/>
      <c r="F30" s="403"/>
      <c r="G30" s="403"/>
      <c r="H30" s="403"/>
      <c r="I30" s="403"/>
      <c r="J30" s="403"/>
      <c r="K30" s="403"/>
      <c r="L30" s="402"/>
    </row>
    <row r="31" spans="1:19" x14ac:dyDescent="0.3">
      <c r="A31" s="157"/>
      <c r="B31" s="260"/>
      <c r="C31" s="260"/>
      <c r="D31" s="290"/>
      <c r="E31" s="160"/>
      <c r="F31" s="160"/>
      <c r="G31" s="168">
        <f>E31-F31</f>
        <v>0</v>
      </c>
      <c r="H31" s="160"/>
      <c r="I31" s="168">
        <f>G31-H31</f>
        <v>0</v>
      </c>
      <c r="J31" s="160"/>
      <c r="K31" s="160"/>
      <c r="L31" s="262"/>
    </row>
    <row r="32" spans="1:19" x14ac:dyDescent="0.3">
      <c r="A32" s="157"/>
      <c r="B32" s="260"/>
      <c r="C32" s="260"/>
      <c r="D32" s="290"/>
      <c r="E32" s="160"/>
      <c r="F32" s="160"/>
      <c r="G32" s="168">
        <f>E32-F32</f>
        <v>0</v>
      </c>
      <c r="H32" s="160"/>
      <c r="I32" s="168">
        <f>G32-H32</f>
        <v>0</v>
      </c>
      <c r="J32" s="160"/>
      <c r="K32" s="160"/>
      <c r="L32" s="262"/>
    </row>
    <row r="33" spans="1:12" x14ac:dyDescent="0.3">
      <c r="A33" s="1204"/>
      <c r="B33" s="1205"/>
      <c r="C33" s="1205"/>
      <c r="D33" s="1205"/>
      <c r="E33" s="168">
        <f t="shared" ref="E33:J33" si="5">SUM(E31:E32)</f>
        <v>0</v>
      </c>
      <c r="F33" s="168">
        <f t="shared" si="5"/>
        <v>0</v>
      </c>
      <c r="G33" s="168">
        <f t="shared" si="5"/>
        <v>0</v>
      </c>
      <c r="H33" s="168">
        <f t="shared" si="5"/>
        <v>0</v>
      </c>
      <c r="I33" s="168">
        <f t="shared" si="5"/>
        <v>0</v>
      </c>
      <c r="J33" s="168">
        <f t="shared" si="5"/>
        <v>0</v>
      </c>
      <c r="K33" s="168"/>
      <c r="L33" s="161"/>
    </row>
    <row r="34" spans="1:12" ht="17.25" thickBot="1" x14ac:dyDescent="0.35">
      <c r="A34" s="400" t="s">
        <v>224</v>
      </c>
      <c r="B34" s="399"/>
      <c r="C34" s="399"/>
      <c r="D34" s="399"/>
      <c r="E34" s="177">
        <f t="shared" ref="E34:J34" si="6">E13+E17+E21+E25+E29+E33</f>
        <v>0</v>
      </c>
      <c r="F34" s="177">
        <f t="shared" si="6"/>
        <v>0</v>
      </c>
      <c r="G34" s="177">
        <f>G13+G17+G21+G25+G29+G33</f>
        <v>0</v>
      </c>
      <c r="H34" s="177">
        <f t="shared" si="6"/>
        <v>0</v>
      </c>
      <c r="I34" s="177">
        <f t="shared" si="6"/>
        <v>0</v>
      </c>
      <c r="J34" s="177">
        <f t="shared" si="6"/>
        <v>0</v>
      </c>
      <c r="K34" s="177"/>
      <c r="L34" s="179"/>
    </row>
  </sheetData>
  <mergeCells count="6">
    <mergeCell ref="A33:D33"/>
    <mergeCell ref="A13:D13"/>
    <mergeCell ref="A17:D17"/>
    <mergeCell ref="A21:D21"/>
    <mergeCell ref="A25:D25"/>
    <mergeCell ref="A29:D29"/>
  </mergeCells>
  <hyperlinks>
    <hyperlink ref="M3" location="Tartalom!A1" display="Tartalom" xr:uid="{00000000-0004-0000-3600-000000000000}"/>
  </hyperlinks>
  <pageMargins left="0.74803149606299213" right="0.74803149606299213" top="0.98425196850393704" bottom="0.98425196850393704" header="0.51181102362204722" footer="0.51181102362204722"/>
  <pageSetup paperSize="9" scale="80" orientation="landscape" r:id="rId1"/>
  <headerFooter alignWithMargins="0">
    <oddHeader xml:space="preserve">&amp;R </oddHeader>
    <oddFooter>&amp;L&amp;"Arial Narrow,Normál"&amp;8&amp;F / &amp;A&amp;C &amp;"Arial Narrow,Normál"&amp;8&amp;P/&amp;N&amp;R&amp;"Arial Narrow,Normál"&amp;8DigitAudit/AuditDok</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Munka54"/>
  <dimension ref="A1:R20"/>
  <sheetViews>
    <sheetView showGridLines="0" zoomScaleNormal="100" workbookViewId="0"/>
  </sheetViews>
  <sheetFormatPr defaultColWidth="7.75" defaultRowHeight="16.5" x14ac:dyDescent="0.3"/>
  <cols>
    <col min="1" max="1" width="7.75" style="254" customWidth="1"/>
    <col min="2" max="2" width="23.5" style="254" customWidth="1"/>
    <col min="3" max="11" width="10.375" style="254" customWidth="1"/>
    <col min="12" max="12" width="10.875" style="254" bestFit="1" customWidth="1"/>
    <col min="13" max="16384" width="7.75" style="254"/>
  </cols>
  <sheetData>
    <row r="1" spans="1:18" s="231" customFormat="1" x14ac:dyDescent="0.3">
      <c r="A1" s="229" t="s">
        <v>140</v>
      </c>
      <c r="B1" s="229"/>
      <c r="C1" s="229"/>
      <c r="D1" s="230"/>
      <c r="E1" s="230"/>
      <c r="F1" s="229"/>
      <c r="G1" s="229"/>
      <c r="H1" s="229"/>
      <c r="I1" s="230"/>
      <c r="J1" s="230"/>
      <c r="K1" s="230"/>
    </row>
    <row r="2" spans="1:18" s="231" customFormat="1" x14ac:dyDescent="0.3">
      <c r="A2" s="230"/>
      <c r="B2" s="230"/>
      <c r="C2" s="230"/>
      <c r="D2" s="803" t="str">
        <f>M15</f>
        <v>Ide írja az egyeztetés / vizsgálat szöveges értékelését</v>
      </c>
      <c r="E2" s="803" t="str">
        <f>M17</f>
        <v>Ide írja a következtetés szövegét</v>
      </c>
      <c r="F2" s="230"/>
      <c r="G2" s="230"/>
      <c r="H2" s="232"/>
      <c r="I2" s="230"/>
      <c r="J2" s="230"/>
      <c r="K2" s="230"/>
      <c r="L2" s="48" t="s">
        <v>32</v>
      </c>
    </row>
    <row r="3" spans="1:18" s="231" customFormat="1" x14ac:dyDescent="0.3">
      <c r="A3" s="233" t="s">
        <v>408</v>
      </c>
      <c r="B3" s="230"/>
      <c r="C3" s="230"/>
      <c r="D3" s="230"/>
      <c r="E3" s="230"/>
      <c r="F3" s="230"/>
      <c r="G3" s="230"/>
      <c r="H3" s="234" t="s">
        <v>0</v>
      </c>
      <c r="I3" s="230"/>
      <c r="J3" s="230"/>
      <c r="K3" s="230"/>
      <c r="L3" s="734" t="s">
        <v>34</v>
      </c>
      <c r="M3" s="732" t="s">
        <v>34</v>
      </c>
    </row>
    <row r="4" spans="1:18" s="231" customFormat="1" x14ac:dyDescent="0.3">
      <c r="A4" s="235" t="str">
        <f>"Ügyfél:   "&amp;Alapa!$C$17</f>
        <v xml:space="preserve">Ügyfél:   </v>
      </c>
      <c r="B4" s="236"/>
      <c r="C4" s="236"/>
      <c r="D4" s="236"/>
      <c r="E4" s="237" t="s">
        <v>1</v>
      </c>
      <c r="F4" s="772">
        <f>Alapa!$C$15</f>
        <v>0</v>
      </c>
      <c r="G4" s="236"/>
      <c r="H4" s="238"/>
      <c r="I4" s="239"/>
      <c r="J4" s="239"/>
      <c r="K4" s="398"/>
      <c r="L4" s="76" t="s">
        <v>136</v>
      </c>
      <c r="M4" s="733" t="s">
        <v>151</v>
      </c>
    </row>
    <row r="5" spans="1:18" s="231" customFormat="1" x14ac:dyDescent="0.3">
      <c r="A5" s="235" t="str">
        <f>"Fordulónap: "&amp;Alapa!$C$12</f>
        <v xml:space="preserve">Fordulónap: </v>
      </c>
      <c r="B5" s="241"/>
      <c r="C5" s="241"/>
      <c r="D5" s="241"/>
      <c r="E5" s="281" t="s">
        <v>2</v>
      </c>
      <c r="F5" s="554" t="str">
        <f>IFERROR(VLOOKUP(M9,Alapa!$K$2:$M$11,3),"")</f>
        <v/>
      </c>
      <c r="G5" s="282"/>
      <c r="H5" s="236" t="s">
        <v>10</v>
      </c>
      <c r="I5" s="124" t="str">
        <f>IF(Alapa!$M$2=0," ",Alapa!$M$2)</f>
        <v xml:space="preserve"> </v>
      </c>
      <c r="J5" s="239"/>
      <c r="K5" s="398"/>
      <c r="L5" s="76" t="s">
        <v>137</v>
      </c>
      <c r="M5" s="733" t="s">
        <v>78</v>
      </c>
    </row>
    <row r="6" spans="1:18" s="231" customFormat="1" x14ac:dyDescent="0.3">
      <c r="A6" s="247"/>
      <c r="B6" s="248"/>
      <c r="C6" s="249"/>
      <c r="D6" s="248"/>
      <c r="E6" s="250"/>
      <c r="F6" s="250"/>
      <c r="G6" s="252"/>
      <c r="H6" s="250"/>
      <c r="I6" s="253"/>
      <c r="J6" s="253"/>
      <c r="K6" s="253"/>
      <c r="L6" s="76" t="s">
        <v>138</v>
      </c>
      <c r="M6" s="733" t="s">
        <v>385</v>
      </c>
      <c r="N6" s="254"/>
    </row>
    <row r="7" spans="1:18" ht="17.25" thickBot="1" x14ac:dyDescent="0.35">
      <c r="A7" s="253"/>
      <c r="B7" s="253"/>
      <c r="C7" s="253"/>
      <c r="D7" s="253"/>
      <c r="E7" s="253"/>
      <c r="F7" s="253"/>
      <c r="G7" s="253"/>
      <c r="H7" s="253"/>
      <c r="I7" s="253"/>
      <c r="J7" s="253"/>
      <c r="K7" s="253"/>
      <c r="L7" s="76" t="s">
        <v>139</v>
      </c>
      <c r="M7" s="733" t="s">
        <v>386</v>
      </c>
    </row>
    <row r="8" spans="1:18" ht="41.25" thickBot="1" x14ac:dyDescent="0.35">
      <c r="A8" s="284" t="s">
        <v>286</v>
      </c>
      <c r="B8" s="397" t="s">
        <v>31</v>
      </c>
      <c r="C8" s="285" t="s">
        <v>409</v>
      </c>
      <c r="D8" s="285" t="s">
        <v>410</v>
      </c>
      <c r="E8" s="285" t="s">
        <v>289</v>
      </c>
      <c r="F8" s="285" t="s">
        <v>393</v>
      </c>
      <c r="G8" s="285" t="s">
        <v>411</v>
      </c>
      <c r="H8" s="285" t="s">
        <v>412</v>
      </c>
      <c r="I8" s="285" t="s">
        <v>413</v>
      </c>
      <c r="J8" s="285" t="s">
        <v>291</v>
      </c>
      <c r="K8" s="286" t="s">
        <v>414</v>
      </c>
      <c r="L8" s="76" t="s">
        <v>140</v>
      </c>
      <c r="M8" s="733" t="s">
        <v>173</v>
      </c>
    </row>
    <row r="9" spans="1:18" ht="17.25" thickBot="1" x14ac:dyDescent="0.35">
      <c r="A9" s="396"/>
      <c r="B9" s="403"/>
      <c r="C9" s="403"/>
      <c r="D9" s="403"/>
      <c r="E9" s="403"/>
      <c r="F9" s="403"/>
      <c r="G9" s="403"/>
      <c r="H9" s="403"/>
      <c r="I9" s="403"/>
      <c r="J9" s="403"/>
      <c r="K9" s="402"/>
      <c r="L9" s="555" t="s">
        <v>2</v>
      </c>
      <c r="M9" s="673">
        <v>2</v>
      </c>
    </row>
    <row r="10" spans="1:18" x14ac:dyDescent="0.3">
      <c r="A10" s="401" t="s">
        <v>415</v>
      </c>
      <c r="B10" s="403"/>
      <c r="C10" s="403"/>
      <c r="D10" s="403"/>
      <c r="E10" s="403"/>
      <c r="F10" s="403"/>
      <c r="G10" s="403"/>
      <c r="H10" s="403"/>
      <c r="I10" s="403"/>
      <c r="J10" s="403"/>
      <c r="K10" s="402"/>
    </row>
    <row r="11" spans="1:18" x14ac:dyDescent="0.3">
      <c r="A11" s="157"/>
      <c r="B11" s="260"/>
      <c r="C11" s="290"/>
      <c r="D11" s="160"/>
      <c r="E11" s="160"/>
      <c r="F11" s="168">
        <f>D11-E11</f>
        <v>0</v>
      </c>
      <c r="G11" s="160"/>
      <c r="H11" s="160"/>
      <c r="I11" s="160"/>
      <c r="J11" s="160"/>
      <c r="K11" s="262"/>
    </row>
    <row r="12" spans="1:18" x14ac:dyDescent="0.3">
      <c r="A12" s="157"/>
      <c r="B12" s="260"/>
      <c r="C12" s="290"/>
      <c r="D12" s="160"/>
      <c r="E12" s="160"/>
      <c r="F12" s="168">
        <f>D12-E12</f>
        <v>0</v>
      </c>
      <c r="G12" s="160"/>
      <c r="H12" s="160"/>
      <c r="I12" s="160"/>
      <c r="J12" s="160"/>
      <c r="K12" s="262"/>
    </row>
    <row r="13" spans="1:18" x14ac:dyDescent="0.3">
      <c r="A13" s="157"/>
      <c r="B13" s="260"/>
      <c r="C13" s="290"/>
      <c r="D13" s="160"/>
      <c r="E13" s="160"/>
      <c r="F13" s="168">
        <f>D13-E13</f>
        <v>0</v>
      </c>
      <c r="G13" s="160"/>
      <c r="H13" s="160"/>
      <c r="I13" s="160"/>
      <c r="J13" s="160"/>
      <c r="K13" s="262"/>
    </row>
    <row r="14" spans="1:18" x14ac:dyDescent="0.3">
      <c r="A14" s="164"/>
      <c r="B14" s="165"/>
      <c r="C14" s="395" t="s">
        <v>224</v>
      </c>
      <c r="D14" s="167">
        <f t="shared" ref="D14:I14" si="0">SUM(D11:D13)</f>
        <v>0</v>
      </c>
      <c r="E14" s="167">
        <f t="shared" si="0"/>
        <v>0</v>
      </c>
      <c r="F14" s="167">
        <f t="shared" si="0"/>
        <v>0</v>
      </c>
      <c r="G14" s="167">
        <f t="shared" si="0"/>
        <v>0</v>
      </c>
      <c r="H14" s="167">
        <f t="shared" si="0"/>
        <v>0</v>
      </c>
      <c r="I14" s="167">
        <f t="shared" si="0"/>
        <v>0</v>
      </c>
      <c r="J14" s="168"/>
      <c r="K14" s="161">
        <f>SUM(K11:K13)</f>
        <v>0</v>
      </c>
      <c r="M14" s="15" t="s">
        <v>185</v>
      </c>
      <c r="N14" s="36"/>
      <c r="O14" s="36"/>
      <c r="P14" s="36"/>
      <c r="Q14" s="36"/>
      <c r="R14" s="12"/>
    </row>
    <row r="15" spans="1:18" x14ac:dyDescent="0.3">
      <c r="A15" s="401" t="s">
        <v>416</v>
      </c>
      <c r="B15" s="403"/>
      <c r="C15" s="403"/>
      <c r="D15" s="403"/>
      <c r="E15" s="403"/>
      <c r="F15" s="403"/>
      <c r="G15" s="403"/>
      <c r="H15" s="403"/>
      <c r="I15" s="403"/>
      <c r="J15" s="403"/>
      <c r="K15" s="402"/>
      <c r="M15" s="68" t="s">
        <v>186</v>
      </c>
      <c r="N15" s="23"/>
      <c r="O15" s="23"/>
      <c r="P15" s="17"/>
      <c r="Q15" s="17"/>
      <c r="R15" s="18"/>
    </row>
    <row r="16" spans="1:18" x14ac:dyDescent="0.3">
      <c r="A16" s="157"/>
      <c r="B16" s="260"/>
      <c r="C16" s="290"/>
      <c r="D16" s="160"/>
      <c r="E16" s="160"/>
      <c r="F16" s="168">
        <f>D16-E16</f>
        <v>0</v>
      </c>
      <c r="G16" s="160"/>
      <c r="H16" s="160"/>
      <c r="I16" s="160"/>
      <c r="J16" s="160"/>
      <c r="K16" s="262"/>
      <c r="M16" s="16" t="s">
        <v>4</v>
      </c>
      <c r="N16" s="8"/>
      <c r="O16" s="8"/>
      <c r="P16" s="7"/>
      <c r="Q16" s="7"/>
      <c r="R16" s="12"/>
    </row>
    <row r="17" spans="1:18" x14ac:dyDescent="0.3">
      <c r="A17" s="157"/>
      <c r="B17" s="260"/>
      <c r="C17" s="290"/>
      <c r="D17" s="160"/>
      <c r="E17" s="160"/>
      <c r="F17" s="168">
        <f>D17-E17</f>
        <v>0</v>
      </c>
      <c r="G17" s="160"/>
      <c r="H17" s="160"/>
      <c r="I17" s="160"/>
      <c r="J17" s="160"/>
      <c r="K17" s="262"/>
      <c r="M17" s="68" t="s">
        <v>38</v>
      </c>
      <c r="N17" s="23"/>
      <c r="O17" s="23"/>
      <c r="P17" s="17"/>
      <c r="Q17" s="17"/>
      <c r="R17" s="18"/>
    </row>
    <row r="18" spans="1:18" x14ac:dyDescent="0.3">
      <c r="A18" s="157"/>
      <c r="B18" s="260"/>
      <c r="C18" s="290"/>
      <c r="D18" s="160"/>
      <c r="E18" s="160"/>
      <c r="F18" s="168">
        <f>D18-E18</f>
        <v>0</v>
      </c>
      <c r="G18" s="160"/>
      <c r="H18" s="160"/>
      <c r="I18" s="160"/>
      <c r="J18" s="160"/>
      <c r="K18" s="262"/>
      <c r="M18" s="67"/>
      <c r="N18" s="67"/>
      <c r="O18" s="8"/>
      <c r="P18" s="7"/>
      <c r="Q18" s="7"/>
      <c r="R18" s="12"/>
    </row>
    <row r="19" spans="1:18" x14ac:dyDescent="0.3">
      <c r="A19" s="164"/>
      <c r="B19" s="165"/>
      <c r="C19" s="395" t="s">
        <v>224</v>
      </c>
      <c r="D19" s="167">
        <f t="shared" ref="D19:I19" si="1">SUM(D16:D18)</f>
        <v>0</v>
      </c>
      <c r="E19" s="167">
        <f t="shared" si="1"/>
        <v>0</v>
      </c>
      <c r="F19" s="167">
        <f t="shared" si="1"/>
        <v>0</v>
      </c>
      <c r="G19" s="167">
        <f t="shared" si="1"/>
        <v>0</v>
      </c>
      <c r="H19" s="167">
        <f t="shared" si="1"/>
        <v>0</v>
      </c>
      <c r="I19" s="167">
        <f t="shared" si="1"/>
        <v>0</v>
      </c>
      <c r="J19" s="168"/>
      <c r="K19" s="161">
        <f>SUM(K16:K18)</f>
        <v>0</v>
      </c>
    </row>
    <row r="20" spans="1:18" ht="17.25" thickBot="1" x14ac:dyDescent="0.35">
      <c r="A20" s="400" t="s">
        <v>282</v>
      </c>
      <c r="B20" s="399"/>
      <c r="C20" s="399"/>
      <c r="D20" s="177">
        <f>D19+D14</f>
        <v>0</v>
      </c>
      <c r="E20" s="177">
        <f>E19+E14</f>
        <v>0</v>
      </c>
      <c r="F20" s="177">
        <f t="shared" ref="F20:K20" si="2">F19+F14</f>
        <v>0</v>
      </c>
      <c r="G20" s="177">
        <f t="shared" si="2"/>
        <v>0</v>
      </c>
      <c r="H20" s="177">
        <f t="shared" si="2"/>
        <v>0</v>
      </c>
      <c r="I20" s="177">
        <f t="shared" si="2"/>
        <v>0</v>
      </c>
      <c r="J20" s="177"/>
      <c r="K20" s="179">
        <f t="shared" si="2"/>
        <v>0</v>
      </c>
    </row>
  </sheetData>
  <hyperlinks>
    <hyperlink ref="L3" location="Tartalom!A1" display="Tartalom" xr:uid="{00000000-0004-0000-3700-000000000000}"/>
  </hyperlinks>
  <pageMargins left="0.74803149606299213" right="0.74803149606299213" top="0.98425196850393704" bottom="0.98425196850393704" header="0.51181102362204722" footer="0.51181102362204722"/>
  <pageSetup paperSize="9" scale="80" orientation="landscape" r:id="rId1"/>
  <headerFooter alignWithMargins="0">
    <oddHeader xml:space="preserve">&amp;R </oddHeader>
    <oddFooter>&amp;L&amp;"Arial Narrow,Normál"&amp;8&amp;F / &amp;A&amp;C &amp;"Arial Narrow,Normál"&amp;8&amp;P/&amp;N&amp;R&amp;"Arial Narrow,Normál"&amp;8DigitAudit/AuditDok</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Munka55">
    <tabColor rgb="FFFFC000"/>
    <pageSetUpPr fitToPage="1"/>
  </sheetPr>
  <dimension ref="A1:L108"/>
  <sheetViews>
    <sheetView showGridLines="0" zoomScaleNormal="100" workbookViewId="0"/>
  </sheetViews>
  <sheetFormatPr defaultRowHeight="15.75" x14ac:dyDescent="0.25"/>
  <cols>
    <col min="1" max="1" width="4.25" style="197" customWidth="1"/>
    <col min="2" max="2" width="46.125" style="197" customWidth="1"/>
    <col min="3" max="5" width="14" style="197" customWidth="1"/>
    <col min="6" max="6" width="12.875" style="197" customWidth="1"/>
    <col min="7" max="16384" width="9" style="197"/>
  </cols>
  <sheetData>
    <row r="1" spans="1:12" ht="18" customHeight="1" x14ac:dyDescent="0.25">
      <c r="A1" s="79" t="s">
        <v>141</v>
      </c>
      <c r="B1" s="80"/>
      <c r="C1" s="53"/>
      <c r="D1" s="53"/>
      <c r="E1" s="53"/>
      <c r="H1" s="198"/>
    </row>
    <row r="2" spans="1:12" ht="18" customHeight="1" x14ac:dyDescent="0.3">
      <c r="A2" s="83"/>
      <c r="B2" s="745">
        <f>C27</f>
        <v>0</v>
      </c>
      <c r="C2" s="83"/>
      <c r="D2" s="803" t="str">
        <f>G15</f>
        <v>NINCS FK. ADAT</v>
      </c>
      <c r="E2" s="803" t="str">
        <f>G17</f>
        <v>Ide írja a következtetés szövegét</v>
      </c>
      <c r="F2" s="48" t="s">
        <v>32</v>
      </c>
      <c r="H2" s="199"/>
    </row>
    <row r="3" spans="1:12" ht="18" customHeight="1" x14ac:dyDescent="0.25">
      <c r="A3" s="83"/>
      <c r="B3" s="195" t="s">
        <v>151</v>
      </c>
      <c r="C3" s="53"/>
      <c r="D3" s="53"/>
      <c r="E3" s="53"/>
      <c r="F3" s="736" t="s">
        <v>34</v>
      </c>
      <c r="G3" s="122" t="s">
        <v>34</v>
      </c>
      <c r="H3" s="199"/>
    </row>
    <row r="4" spans="1:12" ht="18" customHeight="1" x14ac:dyDescent="0.25">
      <c r="A4" s="83"/>
      <c r="B4" s="53"/>
      <c r="C4" s="53"/>
      <c r="D4" s="53"/>
      <c r="E4" s="53"/>
      <c r="F4" s="76" t="s">
        <v>141</v>
      </c>
      <c r="G4" s="728" t="s">
        <v>241</v>
      </c>
      <c r="H4" s="199"/>
    </row>
    <row r="5" spans="1:12" ht="18" customHeight="1" x14ac:dyDescent="0.25">
      <c r="A5" s="87">
        <f>Alapa!C17</f>
        <v>0</v>
      </c>
      <c r="B5" s="88"/>
      <c r="C5" s="87" t="s">
        <v>1</v>
      </c>
      <c r="D5" s="768">
        <f>Alapa!C15</f>
        <v>0</v>
      </c>
      <c r="E5" s="89"/>
      <c r="F5" s="76" t="s">
        <v>142</v>
      </c>
      <c r="G5" s="728" t="s">
        <v>78</v>
      </c>
      <c r="H5" s="199"/>
    </row>
    <row r="6" spans="1:12" ht="18" customHeight="1" x14ac:dyDescent="0.25">
      <c r="A6" s="87" t="str">
        <f>"Fordulónap: "&amp;Alapa!C12</f>
        <v xml:space="preserve">Fordulónap: </v>
      </c>
      <c r="B6" s="88"/>
      <c r="C6" s="87" t="s">
        <v>2</v>
      </c>
      <c r="D6" s="554" t="str">
        <f>IFERROR(VLOOKUP(G13,Alapa!$K$2:$M$11,3),"")</f>
        <v/>
      </c>
      <c r="E6" s="89"/>
      <c r="F6" s="76" t="s">
        <v>143</v>
      </c>
      <c r="G6" s="728" t="s">
        <v>158</v>
      </c>
      <c r="H6" s="199"/>
    </row>
    <row r="7" spans="1:12" ht="18" customHeight="1" x14ac:dyDescent="0.25">
      <c r="A7" s="83"/>
      <c r="B7" s="53"/>
      <c r="C7" s="87" t="s">
        <v>10</v>
      </c>
      <c r="D7" s="124" t="str">
        <f>IF(Alapa!$M$2=0," ",Alapa!$M$2)</f>
        <v xml:space="preserve"> </v>
      </c>
      <c r="E7" s="89"/>
      <c r="F7" s="76" t="s">
        <v>144</v>
      </c>
      <c r="G7" s="545" t="s">
        <v>242</v>
      </c>
      <c r="H7" s="199"/>
    </row>
    <row r="8" spans="1:12" ht="18" customHeight="1" x14ac:dyDescent="0.25">
      <c r="A8" s="96"/>
      <c r="B8" s="97"/>
      <c r="C8" s="98"/>
      <c r="D8" s="98"/>
      <c r="E8" s="98"/>
      <c r="F8" s="76" t="s">
        <v>145</v>
      </c>
      <c r="G8" s="545" t="s">
        <v>176</v>
      </c>
      <c r="H8" s="199"/>
    </row>
    <row r="9" spans="1:12" ht="18" customHeight="1" x14ac:dyDescent="0.25">
      <c r="A9" s="96"/>
      <c r="B9" s="97"/>
      <c r="C9" s="98"/>
      <c r="D9" s="98"/>
      <c r="E9" s="98"/>
      <c r="F9" s="76" t="s">
        <v>146</v>
      </c>
      <c r="G9" s="545" t="s">
        <v>177</v>
      </c>
      <c r="H9" s="199"/>
    </row>
    <row r="10" spans="1:12" ht="18" customHeight="1" x14ac:dyDescent="0.25">
      <c r="A10" s="99" t="s">
        <v>243</v>
      </c>
      <c r="B10" s="96"/>
      <c r="C10" s="100" t="str">
        <f>IF(D25=0,"NINCS FK. ADAT",IF(C25=0,"NINCS ANALITIKA",IF(C27=0,"EGYEZIK","NEM EGYEZIK !")))</f>
        <v>NINCS FK. ADAT</v>
      </c>
      <c r="D10" s="98"/>
      <c r="E10" s="98"/>
      <c r="F10" s="76" t="s">
        <v>147</v>
      </c>
      <c r="G10" s="545" t="s">
        <v>178</v>
      </c>
      <c r="H10" s="199"/>
    </row>
    <row r="11" spans="1:12" ht="18" customHeight="1" thickBot="1" x14ac:dyDescent="0.3">
      <c r="A11" s="96"/>
      <c r="B11" s="101"/>
      <c r="C11" s="102" t="s">
        <v>196</v>
      </c>
      <c r="D11" s="102" t="s">
        <v>196</v>
      </c>
      <c r="E11" s="102" t="s">
        <v>197</v>
      </c>
      <c r="F11" s="76" t="s">
        <v>148</v>
      </c>
      <c r="G11" s="545" t="s">
        <v>179</v>
      </c>
      <c r="H11" s="122"/>
    </row>
    <row r="12" spans="1:12" ht="18" customHeight="1" thickBot="1" x14ac:dyDescent="0.3">
      <c r="A12" s="103"/>
      <c r="B12" s="104" t="s">
        <v>31</v>
      </c>
      <c r="C12" s="105" t="s">
        <v>198</v>
      </c>
      <c r="D12" s="105" t="s">
        <v>199</v>
      </c>
      <c r="E12" s="106" t="s">
        <v>200</v>
      </c>
      <c r="F12" s="76" t="s">
        <v>149</v>
      </c>
      <c r="G12" s="545" t="s">
        <v>244</v>
      </c>
      <c r="H12" s="122"/>
    </row>
    <row r="13" spans="1:12" ht="17.25" thickBot="1" x14ac:dyDescent="0.35">
      <c r="A13" s="107">
        <f>COUNT(A$12:$A12)+1</f>
        <v>1</v>
      </c>
      <c r="B13" s="108" t="s">
        <v>245</v>
      </c>
      <c r="C13" s="109"/>
      <c r="D13" s="1126">
        <f>Import_M!H97</f>
        <v>0</v>
      </c>
      <c r="E13" s="1125">
        <f>Import_M!F97</f>
        <v>0</v>
      </c>
      <c r="F13" s="555" t="s">
        <v>2</v>
      </c>
      <c r="G13" s="673">
        <v>2</v>
      </c>
      <c r="H13" s="122"/>
    </row>
    <row r="14" spans="1:12" ht="16.5" x14ac:dyDescent="0.3">
      <c r="A14" s="107">
        <f>COUNT(A$12:$A13)+1</f>
        <v>2</v>
      </c>
      <c r="B14" s="1110" t="s">
        <v>246</v>
      </c>
      <c r="C14" s="1111"/>
      <c r="D14" s="1126">
        <f>Import_M!H98</f>
        <v>0</v>
      </c>
      <c r="E14" s="1125">
        <f>Import_M!F98</f>
        <v>0</v>
      </c>
      <c r="G14" s="15" t="s">
        <v>185</v>
      </c>
      <c r="H14" s="36"/>
      <c r="I14" s="36"/>
      <c r="J14" s="36"/>
      <c r="K14" s="36"/>
      <c r="L14" s="12"/>
    </row>
    <row r="15" spans="1:12" ht="16.5" x14ac:dyDescent="0.3">
      <c r="A15" s="107">
        <f>COUNT(A$12:$A14)+1</f>
        <v>3</v>
      </c>
      <c r="B15" s="108" t="s">
        <v>247</v>
      </c>
      <c r="C15" s="109"/>
      <c r="D15" s="1126">
        <f>Import_M!H99</f>
        <v>0</v>
      </c>
      <c r="E15" s="1125">
        <f>Import_M!F99</f>
        <v>0</v>
      </c>
      <c r="G15" s="68" t="str">
        <f>C10</f>
        <v>NINCS FK. ADAT</v>
      </c>
      <c r="H15" s="23"/>
      <c r="I15" s="23"/>
      <c r="J15" s="17"/>
      <c r="K15" s="17"/>
      <c r="L15" s="18"/>
    </row>
    <row r="16" spans="1:12" x14ac:dyDescent="0.25">
      <c r="A16" s="107">
        <f>COUNT(A$12:$A15)+1</f>
        <v>4</v>
      </c>
      <c r="B16" s="108" t="s">
        <v>248</v>
      </c>
      <c r="C16" s="109"/>
      <c r="D16" s="1126">
        <f>Import_M!H100</f>
        <v>0</v>
      </c>
      <c r="E16" s="1125">
        <f>Import_M!F100</f>
        <v>0</v>
      </c>
      <c r="G16" s="16" t="s">
        <v>4</v>
      </c>
      <c r="H16" s="8"/>
      <c r="I16" s="8"/>
      <c r="J16" s="7"/>
      <c r="K16" s="7"/>
      <c r="L16" s="12"/>
    </row>
    <row r="17" spans="1:12" ht="16.5" x14ac:dyDescent="0.3">
      <c r="A17" s="107">
        <f>COUNT(A$12:$A16)+1</f>
        <v>5</v>
      </c>
      <c r="B17" s="108" t="s">
        <v>249</v>
      </c>
      <c r="C17" s="109"/>
      <c r="D17" s="1126">
        <f>Import_M!H101</f>
        <v>0</v>
      </c>
      <c r="E17" s="1125">
        <f>Import_M!F101</f>
        <v>0</v>
      </c>
      <c r="G17" s="68" t="s">
        <v>38</v>
      </c>
      <c r="H17" s="23"/>
      <c r="I17" s="23"/>
      <c r="J17" s="17"/>
      <c r="K17" s="17"/>
      <c r="L17" s="18"/>
    </row>
    <row r="18" spans="1:12" x14ac:dyDescent="0.25">
      <c r="A18" s="107">
        <f>COUNT(A$12:$A17)+1</f>
        <v>6</v>
      </c>
      <c r="B18" s="108" t="s">
        <v>251</v>
      </c>
      <c r="C18" s="109"/>
      <c r="D18" s="1126">
        <f>Import_M!H102</f>
        <v>0</v>
      </c>
      <c r="E18" s="1125">
        <f>Import_M!F102</f>
        <v>0</v>
      </c>
      <c r="G18" s="67"/>
      <c r="H18" s="67"/>
      <c r="I18" s="8"/>
      <c r="J18" s="7"/>
      <c r="K18" s="7"/>
      <c r="L18" s="12"/>
    </row>
    <row r="19" spans="1:12" x14ac:dyDescent="0.25">
      <c r="A19" s="107">
        <f>COUNT(A$12:$A18)+1</f>
        <v>7</v>
      </c>
      <c r="B19" s="201" t="s">
        <v>253</v>
      </c>
      <c r="C19" s="109"/>
      <c r="D19" s="1126">
        <f>Import_M!H103</f>
        <v>0</v>
      </c>
      <c r="E19" s="1125">
        <f>Import_M!F103</f>
        <v>0</v>
      </c>
      <c r="F19" s="122"/>
      <c r="G19" s="122"/>
      <c r="H19" s="122"/>
    </row>
    <row r="20" spans="1:12" ht="16.5" thickBot="1" x14ac:dyDescent="0.3">
      <c r="A20" s="107">
        <f>COUNT(A$12:$A19)+1</f>
        <v>8</v>
      </c>
      <c r="B20" s="201" t="s">
        <v>255</v>
      </c>
      <c r="C20" s="109"/>
      <c r="D20" s="1126">
        <f>Import_M!H104</f>
        <v>0</v>
      </c>
      <c r="E20" s="1125">
        <f>Import_M!F104</f>
        <v>0</v>
      </c>
      <c r="F20" s="122"/>
      <c r="G20" s="122"/>
      <c r="H20" s="122"/>
    </row>
    <row r="21" spans="1:12" x14ac:dyDescent="0.25">
      <c r="A21" s="107">
        <f>COUNT(A$12:$A20)+1</f>
        <v>9</v>
      </c>
      <c r="B21" s="108" t="s">
        <v>257</v>
      </c>
      <c r="C21" s="109"/>
      <c r="D21" s="1126">
        <f>Import_M!H105</f>
        <v>0</v>
      </c>
      <c r="E21" s="1125">
        <f>Import_M!F105</f>
        <v>0</v>
      </c>
      <c r="F21" s="122"/>
      <c r="G21" s="122"/>
      <c r="H21" s="122"/>
    </row>
    <row r="22" spans="1:12" x14ac:dyDescent="0.25">
      <c r="A22" s="107">
        <f>COUNT(A$12:$A21)+1</f>
        <v>10</v>
      </c>
      <c r="B22" s="202" t="s">
        <v>259</v>
      </c>
      <c r="C22" s="114"/>
      <c r="D22" s="1126">
        <f>Import_M!H106</f>
        <v>0</v>
      </c>
      <c r="E22" s="1125">
        <f>Import_M!F106</f>
        <v>0</v>
      </c>
      <c r="F22" s="122"/>
      <c r="G22" s="122"/>
      <c r="H22" s="122"/>
    </row>
    <row r="23" spans="1:12" x14ac:dyDescent="0.25">
      <c r="A23" s="107">
        <f>COUNT(A$12:$A22)+1</f>
        <v>11</v>
      </c>
      <c r="B23" s="202" t="s">
        <v>260</v>
      </c>
      <c r="C23" s="114"/>
      <c r="D23" s="1126">
        <f>Import_M!H107</f>
        <v>0</v>
      </c>
      <c r="E23" s="1125">
        <f>Import_M!F107</f>
        <v>0</v>
      </c>
      <c r="F23" s="122"/>
      <c r="G23" s="122"/>
      <c r="H23" s="122"/>
    </row>
    <row r="24" spans="1:12" ht="16.5" thickBot="1" x14ac:dyDescent="0.3">
      <c r="A24" s="107">
        <f>COUNT(A$12:$A23)+1</f>
        <v>12</v>
      </c>
      <c r="B24" s="113" t="s">
        <v>262</v>
      </c>
      <c r="C24" s="114"/>
      <c r="D24" s="1126">
        <f>Import_M!H108</f>
        <v>0</v>
      </c>
      <c r="E24" s="1125">
        <f>Import_M!F108</f>
        <v>0</v>
      </c>
      <c r="F24" s="122"/>
      <c r="G24" s="122"/>
      <c r="H24" s="122"/>
    </row>
    <row r="25" spans="1:12" ht="18" customHeight="1" thickBot="1" x14ac:dyDescent="0.3">
      <c r="A25" s="103"/>
      <c r="B25" s="104" t="s">
        <v>263</v>
      </c>
      <c r="C25" s="115">
        <f>ROUND(SUM(C13:C24)-C14,0)</f>
        <v>0</v>
      </c>
      <c r="D25" s="115">
        <f>SUM(D13:D24)-D14</f>
        <v>0</v>
      </c>
      <c r="E25" s="116">
        <f>SUM(E13:E24)-E14</f>
        <v>0</v>
      </c>
      <c r="F25" s="122"/>
      <c r="G25" s="122"/>
      <c r="H25" s="122"/>
    </row>
    <row r="26" spans="1:12" ht="18" customHeight="1" x14ac:dyDescent="0.25">
      <c r="A26" s="96"/>
      <c r="B26" s="139"/>
      <c r="C26" s="139"/>
      <c r="D26" s="139"/>
      <c r="E26" s="139"/>
      <c r="F26" s="122"/>
      <c r="G26" s="122"/>
      <c r="H26" s="122"/>
    </row>
    <row r="27" spans="1:12" ht="18" customHeight="1" thickBot="1" x14ac:dyDescent="0.3">
      <c r="A27" s="96"/>
      <c r="B27" s="119" t="s">
        <v>208</v>
      </c>
      <c r="C27" s="120">
        <f>C25-D25</f>
        <v>0</v>
      </c>
      <c r="D27" s="96"/>
      <c r="E27" s="139"/>
      <c r="F27" s="122"/>
      <c r="G27" s="122"/>
      <c r="H27" s="122"/>
    </row>
    <row r="28" spans="1:12" ht="18" customHeight="1" x14ac:dyDescent="0.25">
      <c r="A28" s="96"/>
      <c r="B28" s="139"/>
      <c r="C28" s="139"/>
      <c r="D28" s="139"/>
      <c r="E28" s="139"/>
      <c r="F28" s="122"/>
      <c r="G28" s="122"/>
      <c r="H28" s="122"/>
    </row>
    <row r="29" spans="1:12" ht="18" customHeight="1" x14ac:dyDescent="0.25">
      <c r="A29" s="96"/>
      <c r="B29" s="99"/>
      <c r="C29" s="139"/>
      <c r="D29" s="139"/>
      <c r="E29" s="139"/>
      <c r="F29" s="122"/>
      <c r="G29" s="122"/>
      <c r="H29" s="122"/>
    </row>
    <row r="30" spans="1:12" ht="18" customHeight="1" x14ac:dyDescent="0.3">
      <c r="A30" s="121" t="s">
        <v>209</v>
      </c>
      <c r="B30" s="96"/>
      <c r="C30" s="139"/>
      <c r="D30" s="139"/>
      <c r="E30" s="139"/>
      <c r="F30" s="122"/>
      <c r="G30" s="122"/>
      <c r="H30" s="122"/>
    </row>
    <row r="31" spans="1:12" ht="18" customHeight="1" x14ac:dyDescent="0.25">
      <c r="A31" s="203" t="s">
        <v>78</v>
      </c>
      <c r="B31" s="96"/>
      <c r="C31" s="139"/>
      <c r="D31" s="139"/>
      <c r="E31" s="139"/>
      <c r="F31" s="122"/>
      <c r="G31" s="122"/>
      <c r="H31" s="122"/>
    </row>
    <row r="32" spans="1:12" ht="18" customHeight="1" x14ac:dyDescent="0.25">
      <c r="A32" s="203" t="s">
        <v>158</v>
      </c>
      <c r="B32" s="96"/>
      <c r="C32" s="139"/>
      <c r="D32" s="139"/>
      <c r="E32" s="139"/>
      <c r="F32" s="122"/>
      <c r="G32" s="122"/>
      <c r="H32" s="122"/>
    </row>
    <row r="33" spans="1:8" ht="18" customHeight="1" x14ac:dyDescent="0.25">
      <c r="A33" s="203" t="s">
        <v>242</v>
      </c>
      <c r="B33" s="96"/>
      <c r="C33" s="139"/>
      <c r="D33" s="139"/>
      <c r="E33" s="139"/>
      <c r="F33" s="122"/>
      <c r="G33" s="122"/>
      <c r="H33" s="122"/>
    </row>
    <row r="34" spans="1:8" ht="18" customHeight="1" x14ac:dyDescent="0.25">
      <c r="A34" s="203" t="s">
        <v>176</v>
      </c>
      <c r="B34" s="204"/>
      <c r="C34" s="139"/>
      <c r="D34" s="139"/>
      <c r="E34" s="139"/>
      <c r="F34" s="122"/>
      <c r="G34" s="122"/>
      <c r="H34" s="122"/>
    </row>
    <row r="35" spans="1:8" ht="18" customHeight="1" x14ac:dyDescent="0.25">
      <c r="A35" s="96" t="s">
        <v>177</v>
      </c>
      <c r="B35" s="139"/>
      <c r="C35" s="139"/>
      <c r="D35" s="139"/>
      <c r="E35" s="139"/>
      <c r="F35" s="122"/>
      <c r="G35" s="122"/>
      <c r="H35" s="122"/>
    </row>
    <row r="36" spans="1:8" ht="18" customHeight="1" x14ac:dyDescent="0.25">
      <c r="A36" s="96" t="s">
        <v>178</v>
      </c>
      <c r="B36" s="139"/>
      <c r="C36" s="139"/>
      <c r="D36" s="139"/>
      <c r="E36" s="139"/>
      <c r="F36" s="122"/>
      <c r="G36" s="122"/>
      <c r="H36" s="122"/>
    </row>
    <row r="37" spans="1:8" ht="18" customHeight="1" x14ac:dyDescent="0.25">
      <c r="A37" s="96" t="s">
        <v>179</v>
      </c>
      <c r="B37" s="139"/>
      <c r="C37" s="139"/>
      <c r="D37" s="139"/>
      <c r="E37" s="139"/>
      <c r="F37" s="122"/>
      <c r="G37" s="122"/>
      <c r="H37" s="122"/>
    </row>
    <row r="38" spans="1:8" ht="18" customHeight="1" x14ac:dyDescent="0.25">
      <c r="A38" s="96" t="s">
        <v>244</v>
      </c>
      <c r="B38" s="139"/>
      <c r="C38" s="139"/>
      <c r="D38" s="139"/>
      <c r="E38" s="139"/>
      <c r="F38" s="122"/>
      <c r="G38" s="122"/>
      <c r="H38" s="122"/>
    </row>
    <row r="39" spans="1:8" ht="18" customHeight="1" x14ac:dyDescent="0.25">
      <c r="A39" s="96"/>
      <c r="B39" s="139"/>
      <c r="C39" s="139"/>
      <c r="D39" s="139"/>
      <c r="E39" s="139"/>
      <c r="F39" s="122"/>
      <c r="G39" s="122"/>
      <c r="H39" s="122"/>
    </row>
    <row r="40" spans="1:8" ht="18" customHeight="1" x14ac:dyDescent="0.25">
      <c r="A40" s="96"/>
      <c r="B40" s="139"/>
      <c r="C40" s="139"/>
      <c r="D40" s="139"/>
      <c r="E40" s="139"/>
      <c r="F40" s="122"/>
      <c r="G40" s="122"/>
      <c r="H40" s="122"/>
    </row>
    <row r="41" spans="1:8" ht="18" customHeight="1" x14ac:dyDescent="0.25">
      <c r="A41" s="96"/>
      <c r="B41" s="139"/>
      <c r="C41" s="139"/>
      <c r="D41" s="139"/>
      <c r="E41" s="139"/>
      <c r="F41" s="122"/>
      <c r="G41" s="122"/>
      <c r="H41" s="122"/>
    </row>
    <row r="42" spans="1:8" ht="18" customHeight="1" x14ac:dyDescent="0.25">
      <c r="A42" s="96"/>
      <c r="B42" s="139"/>
      <c r="C42" s="139"/>
      <c r="D42" s="139"/>
      <c r="E42" s="139"/>
      <c r="F42" s="122"/>
      <c r="G42" s="122"/>
      <c r="H42" s="122"/>
    </row>
    <row r="43" spans="1:8" ht="16.5" customHeight="1" x14ac:dyDescent="0.25">
      <c r="B43" s="1174"/>
      <c r="C43" s="1174"/>
      <c r="D43" s="1174"/>
      <c r="E43" s="1174"/>
      <c r="G43" s="122"/>
      <c r="H43" s="122"/>
    </row>
    <row r="44" spans="1:8" ht="16.5" customHeight="1" x14ac:dyDescent="0.25">
      <c r="G44" s="122"/>
    </row>
    <row r="45" spans="1:8" ht="16.5" customHeight="1" x14ac:dyDescent="0.25"/>
    <row r="46" spans="1:8" ht="16.5" customHeight="1" x14ac:dyDescent="0.25"/>
    <row r="47" spans="1:8" ht="16.5" customHeight="1" x14ac:dyDescent="0.25"/>
    <row r="48" spans="1:8" ht="16.5" customHeight="1" x14ac:dyDescent="0.25"/>
    <row r="49" ht="16.5" customHeight="1" x14ac:dyDescent="0.25"/>
    <row r="50" ht="16.5" customHeight="1" x14ac:dyDescent="0.25"/>
    <row r="51" ht="16.5" customHeight="1" x14ac:dyDescent="0.25"/>
    <row r="52" ht="16.5" customHeight="1" x14ac:dyDescent="0.25"/>
    <row r="53" ht="16.5" customHeight="1" x14ac:dyDescent="0.25"/>
    <row r="54" ht="16.5" customHeight="1" x14ac:dyDescent="0.25"/>
    <row r="55" ht="16.5" customHeight="1" x14ac:dyDescent="0.25"/>
    <row r="56" ht="16.5" customHeight="1" x14ac:dyDescent="0.25"/>
    <row r="57" ht="16.5" customHeight="1" x14ac:dyDescent="0.25"/>
    <row r="58" ht="16.5" customHeight="1" x14ac:dyDescent="0.25"/>
    <row r="59" ht="16.5" customHeight="1" x14ac:dyDescent="0.25"/>
    <row r="60" ht="16.5" customHeight="1" x14ac:dyDescent="0.25"/>
    <row r="61" ht="16.5" customHeight="1" x14ac:dyDescent="0.25"/>
    <row r="62" ht="16.5" customHeight="1" x14ac:dyDescent="0.25"/>
    <row r="63" ht="16.5" customHeight="1" x14ac:dyDescent="0.25"/>
    <row r="64" ht="16.5" customHeight="1" x14ac:dyDescent="0.25"/>
    <row r="65" ht="16.5" customHeight="1" x14ac:dyDescent="0.25"/>
    <row r="66" ht="16.5" customHeight="1" x14ac:dyDescent="0.25"/>
    <row r="67" ht="16.5" customHeight="1" x14ac:dyDescent="0.25"/>
    <row r="68" ht="16.5" customHeight="1" x14ac:dyDescent="0.25"/>
    <row r="69" ht="16.5" customHeight="1" x14ac:dyDescent="0.25"/>
    <row r="70" ht="16.5" customHeight="1" x14ac:dyDescent="0.25"/>
    <row r="71" ht="16.5" customHeight="1" x14ac:dyDescent="0.25"/>
    <row r="72" ht="16.5" customHeight="1" x14ac:dyDescent="0.25"/>
    <row r="73" ht="16.5" customHeight="1" x14ac:dyDescent="0.25"/>
    <row r="74" ht="16.5" customHeight="1" x14ac:dyDescent="0.25"/>
    <row r="75" ht="16.5" customHeight="1" x14ac:dyDescent="0.25"/>
    <row r="76" ht="16.5" customHeight="1" x14ac:dyDescent="0.25"/>
    <row r="77" ht="16.5" customHeight="1" x14ac:dyDescent="0.25"/>
    <row r="78" ht="16.5" customHeight="1" x14ac:dyDescent="0.25"/>
    <row r="79" ht="16.5" customHeight="1" x14ac:dyDescent="0.25"/>
    <row r="80" ht="16.5" customHeight="1" x14ac:dyDescent="0.25"/>
    <row r="81" ht="16.5" customHeight="1" x14ac:dyDescent="0.25"/>
    <row r="82" ht="16.5" customHeight="1" x14ac:dyDescent="0.25"/>
    <row r="83" ht="16.5" customHeight="1" x14ac:dyDescent="0.25"/>
    <row r="84" ht="16.5" customHeight="1" x14ac:dyDescent="0.25"/>
    <row r="85" ht="16.5" customHeight="1" x14ac:dyDescent="0.25"/>
    <row r="86" ht="16.5" customHeight="1" x14ac:dyDescent="0.25"/>
    <row r="87" ht="16.5" customHeight="1" x14ac:dyDescent="0.25"/>
    <row r="88" ht="16.5" customHeight="1" x14ac:dyDescent="0.25"/>
    <row r="89" ht="16.5" customHeight="1" x14ac:dyDescent="0.25"/>
    <row r="90" ht="16.5" customHeight="1" x14ac:dyDescent="0.25"/>
    <row r="91" ht="16.5" customHeight="1" x14ac:dyDescent="0.25"/>
    <row r="92" ht="16.5" customHeight="1" x14ac:dyDescent="0.25"/>
    <row r="93" ht="16.5" customHeight="1" x14ac:dyDescent="0.25"/>
    <row r="94" ht="16.5" customHeight="1" x14ac:dyDescent="0.25"/>
    <row r="95" ht="16.5" customHeight="1" x14ac:dyDescent="0.25"/>
    <row r="96" ht="16.5" customHeight="1" x14ac:dyDescent="0.25"/>
    <row r="97" ht="16.5" customHeight="1" x14ac:dyDescent="0.25"/>
    <row r="98" ht="16.5" customHeight="1" x14ac:dyDescent="0.25"/>
    <row r="99" ht="16.5" customHeight="1" x14ac:dyDescent="0.25"/>
    <row r="100" ht="16.5" customHeight="1" x14ac:dyDescent="0.25"/>
    <row r="101" ht="16.5" customHeight="1" x14ac:dyDescent="0.25"/>
    <row r="102" ht="16.5" customHeight="1" x14ac:dyDescent="0.25"/>
    <row r="103" ht="16.5" customHeight="1" x14ac:dyDescent="0.25"/>
    <row r="104" ht="16.5" customHeight="1" x14ac:dyDescent="0.25"/>
    <row r="105" ht="16.5" customHeight="1" x14ac:dyDescent="0.25"/>
    <row r="106" ht="16.5" customHeight="1" x14ac:dyDescent="0.25"/>
    <row r="107" ht="16.5" customHeight="1" x14ac:dyDescent="0.25"/>
    <row r="108" ht="16.5" customHeight="1" x14ac:dyDescent="0.25"/>
  </sheetData>
  <mergeCells count="1">
    <mergeCell ref="B43:E43"/>
  </mergeCells>
  <hyperlinks>
    <hyperlink ref="F3" location="Tartalom!A1" display="Tartalom" xr:uid="{00000000-0004-0000-3800-000000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Munka56">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6" style="143" customWidth="1"/>
    <col min="2" max="2" width="6.75" style="143" customWidth="1"/>
    <col min="3" max="3" width="30.375" style="143" customWidth="1"/>
    <col min="4" max="5" width="10.75" style="822" customWidth="1"/>
    <col min="6" max="6" width="10.75" style="814" customWidth="1"/>
    <col min="7" max="7" width="9.125" style="139" bestFit="1" customWidth="1"/>
    <col min="8" max="10" width="9" style="143"/>
    <col min="11" max="11" width="10.875" style="92" bestFit="1" customWidth="1"/>
    <col min="12" max="16384" width="9" style="92"/>
  </cols>
  <sheetData>
    <row r="1" spans="1:17" s="95" customFormat="1" ht="15.75" x14ac:dyDescent="0.25">
      <c r="A1" s="798" t="s">
        <v>142</v>
      </c>
      <c r="B1" s="7"/>
      <c r="C1" s="99" t="s">
        <v>243</v>
      </c>
      <c r="D1" s="806"/>
      <c r="E1" s="806"/>
      <c r="F1" s="806"/>
      <c r="G1" s="53"/>
      <c r="H1" s="7"/>
      <c r="I1" s="7"/>
      <c r="J1" s="7"/>
    </row>
    <row r="2" spans="1:17" s="95" customFormat="1" x14ac:dyDescent="0.3">
      <c r="A2" s="7"/>
      <c r="B2" s="7"/>
      <c r="C2" s="7"/>
      <c r="D2" s="818" t="str">
        <f>L15</f>
        <v>Ide írja az egyeztetés / vizsgálat szöveges értékelését</v>
      </c>
      <c r="E2" s="818" t="str">
        <f>L17</f>
        <v>Ide írja a következtetés szövegét</v>
      </c>
      <c r="F2" s="815"/>
      <c r="G2" s="816"/>
      <c r="H2" s="7"/>
      <c r="I2" s="7"/>
      <c r="J2" s="7"/>
      <c r="K2" s="48" t="s">
        <v>32</v>
      </c>
    </row>
    <row r="3" spans="1:17" ht="15.75" x14ac:dyDescent="0.25">
      <c r="A3" s="55" t="str">
        <f>"Ügyfél:   "&amp;Alapa!$C$17</f>
        <v xml:space="preserve">Ügyfél:   </v>
      </c>
      <c r="B3" s="54"/>
      <c r="C3" s="54"/>
      <c r="D3" s="809"/>
      <c r="E3" s="819" t="s">
        <v>264</v>
      </c>
      <c r="F3" s="807">
        <f>Alapa!$C$15</f>
        <v>0</v>
      </c>
      <c r="G3" s="126"/>
      <c r="H3" s="205"/>
      <c r="I3" s="205"/>
      <c r="J3" s="206"/>
      <c r="K3" s="736" t="s">
        <v>34</v>
      </c>
      <c r="L3" s="122" t="s">
        <v>34</v>
      </c>
      <c r="M3" s="95"/>
    </row>
    <row r="4" spans="1:17" ht="15.75" x14ac:dyDescent="0.25">
      <c r="A4" s="55" t="str">
        <f>"Fordulónap: "&amp;Alapa!$C$12</f>
        <v xml:space="preserve">Fordulónap: </v>
      </c>
      <c r="B4" s="61"/>
      <c r="C4" s="61"/>
      <c r="D4" s="820"/>
      <c r="E4" s="819" t="s">
        <v>265</v>
      </c>
      <c r="F4" s="808" t="str">
        <f>IFERROR(VLOOKUP(L13,Alapa!$K$2:$M$11,3),"")</f>
        <v/>
      </c>
      <c r="G4" s="130"/>
      <c r="H4" s="205"/>
      <c r="I4" s="205"/>
      <c r="J4" s="206"/>
      <c r="K4" s="76" t="s">
        <v>141</v>
      </c>
      <c r="L4" s="728" t="s">
        <v>241</v>
      </c>
      <c r="M4" s="95"/>
    </row>
    <row r="5" spans="1:17" ht="15.75" x14ac:dyDescent="0.25">
      <c r="A5" s="11"/>
      <c r="B5" s="11"/>
      <c r="C5" s="11"/>
      <c r="D5" s="821"/>
      <c r="E5" s="819" t="s">
        <v>266</v>
      </c>
      <c r="F5" s="809" t="str">
        <f>IF(Alapa!$M$2=0," ",Alapa!$M$2)</f>
        <v xml:space="preserve"> </v>
      </c>
      <c r="G5" s="130"/>
      <c r="H5" s="205"/>
      <c r="I5" s="205"/>
      <c r="J5" s="206"/>
      <c r="K5" s="76" t="s">
        <v>142</v>
      </c>
      <c r="L5" s="728" t="s">
        <v>78</v>
      </c>
    </row>
    <row r="6" spans="1:17" ht="15.75" x14ac:dyDescent="0.25">
      <c r="A6" s="6" t="s">
        <v>211</v>
      </c>
      <c r="B6" s="11"/>
      <c r="C6" s="11"/>
      <c r="D6" s="810"/>
      <c r="E6" s="810"/>
      <c r="F6" s="810"/>
      <c r="G6" s="1058" t="s">
        <v>1234</v>
      </c>
      <c r="H6" s="849">
        <f>Tartalom!$F$112*Alapa!D33</f>
        <v>0</v>
      </c>
      <c r="I6" s="11"/>
      <c r="J6" s="11"/>
      <c r="K6" s="76" t="s">
        <v>143</v>
      </c>
      <c r="L6" s="728" t="s">
        <v>158</v>
      </c>
    </row>
    <row r="7" spans="1:17" ht="15.75" x14ac:dyDescent="0.25">
      <c r="A7" s="207" t="s">
        <v>212</v>
      </c>
      <c r="B7" s="207"/>
      <c r="C7" s="64"/>
      <c r="D7" s="811">
        <f>Alapa!C10</f>
        <v>0</v>
      </c>
      <c r="E7" s="811">
        <f>Alapa!C11</f>
        <v>0</v>
      </c>
      <c r="F7" s="811" t="s">
        <v>8</v>
      </c>
      <c r="G7" s="58" t="str">
        <f>Alapa!C11&amp;"/"&amp;Alapa!C10</f>
        <v>/</v>
      </c>
      <c r="H7" s="58"/>
      <c r="I7" s="58"/>
      <c r="J7" s="58"/>
      <c r="K7" s="76" t="s">
        <v>144</v>
      </c>
      <c r="L7" s="545" t="s">
        <v>242</v>
      </c>
    </row>
    <row r="8" spans="1:17" ht="15.75" x14ac:dyDescent="0.25">
      <c r="A8" s="137"/>
      <c r="B8" s="137" t="s">
        <v>213</v>
      </c>
      <c r="C8" s="137"/>
      <c r="D8" s="812" t="s">
        <v>214</v>
      </c>
      <c r="E8" s="812" t="s">
        <v>214</v>
      </c>
      <c r="F8" s="812" t="s">
        <v>214</v>
      </c>
      <c r="G8" s="60" t="s">
        <v>7</v>
      </c>
      <c r="H8" s="60"/>
      <c r="I8" s="60"/>
      <c r="J8" s="60"/>
      <c r="K8" s="76" t="s">
        <v>145</v>
      </c>
      <c r="L8" s="545" t="s">
        <v>176</v>
      </c>
    </row>
    <row r="9" spans="1:17" x14ac:dyDescent="0.3">
      <c r="A9" s="141"/>
      <c r="B9" s="141"/>
      <c r="C9" s="141"/>
      <c r="F9" s="817" t="str">
        <f>IF(E9-D9=0," ",E9-D9)</f>
        <v xml:space="preserve"> </v>
      </c>
      <c r="G9" s="142" t="str">
        <f t="shared" ref="G9:G72" si="0">IFERROR(E9/D9%," ")</f>
        <v xml:space="preserve"> </v>
      </c>
      <c r="K9" s="76" t="s">
        <v>146</v>
      </c>
      <c r="L9" s="545" t="s">
        <v>177</v>
      </c>
    </row>
    <row r="10" spans="1:17" ht="15.75" x14ac:dyDescent="0.25">
      <c r="A10" s="11"/>
      <c r="B10" s="11"/>
      <c r="C10" s="11"/>
      <c r="D10" s="11"/>
      <c r="E10" s="22"/>
      <c r="F10" s="817" t="str">
        <f t="shared" ref="F10:F73" si="1">IF(E10-D10=0," ",E10-D10)</f>
        <v xml:space="preserve"> </v>
      </c>
      <c r="G10" s="142" t="str">
        <f t="shared" si="0"/>
        <v xml:space="preserve"> </v>
      </c>
      <c r="J10" s="11"/>
      <c r="K10" s="76" t="s">
        <v>147</v>
      </c>
      <c r="L10" s="545" t="s">
        <v>178</v>
      </c>
    </row>
    <row r="11" spans="1:17" ht="15.75" x14ac:dyDescent="0.25">
      <c r="A11" s="11"/>
      <c r="B11" s="11"/>
      <c r="C11" s="11"/>
      <c r="D11" s="11"/>
      <c r="E11" s="22"/>
      <c r="F11" s="817" t="str">
        <f t="shared" si="1"/>
        <v xml:space="preserve"> </v>
      </c>
      <c r="G11" s="142" t="str">
        <f t="shared" si="0"/>
        <v xml:space="preserve"> </v>
      </c>
      <c r="J11" s="11"/>
      <c r="K11" s="76" t="s">
        <v>148</v>
      </c>
      <c r="L11" s="545" t="s">
        <v>179</v>
      </c>
    </row>
    <row r="12" spans="1:17" thickBot="1" x14ac:dyDescent="0.3">
      <c r="A12" s="11"/>
      <c r="B12" s="11"/>
      <c r="C12" s="11"/>
      <c r="D12" s="11"/>
      <c r="E12" s="22"/>
      <c r="F12" s="817" t="str">
        <f t="shared" si="1"/>
        <v xml:space="preserve"> </v>
      </c>
      <c r="G12" s="142" t="str">
        <f t="shared" si="0"/>
        <v xml:space="preserve"> </v>
      </c>
      <c r="J12" s="11"/>
      <c r="K12" s="76" t="s">
        <v>149</v>
      </c>
      <c r="L12" s="545" t="s">
        <v>244</v>
      </c>
    </row>
    <row r="13" spans="1:17" ht="17.25" thickBot="1" x14ac:dyDescent="0.35">
      <c r="A13" s="11"/>
      <c r="B13" s="11"/>
      <c r="C13" s="11"/>
      <c r="D13" s="11"/>
      <c r="E13" s="22"/>
      <c r="F13" s="817" t="str">
        <f t="shared" si="1"/>
        <v xml:space="preserve"> </v>
      </c>
      <c r="G13" s="142" t="str">
        <f t="shared" si="0"/>
        <v xml:space="preserve"> </v>
      </c>
      <c r="J13" s="11"/>
      <c r="K13" s="555" t="s">
        <v>2</v>
      </c>
      <c r="L13" s="673">
        <v>2</v>
      </c>
    </row>
    <row r="14" spans="1:17" ht="15.75" x14ac:dyDescent="0.25">
      <c r="A14" s="11"/>
      <c r="B14" s="11"/>
      <c r="C14" s="11"/>
      <c r="D14" s="11"/>
      <c r="E14" s="22"/>
      <c r="F14" s="817" t="str">
        <f t="shared" si="1"/>
        <v xml:space="preserve"> </v>
      </c>
      <c r="G14" s="142" t="str">
        <f t="shared" si="0"/>
        <v xml:space="preserve"> </v>
      </c>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J18" s="11"/>
      <c r="L18" s="67"/>
      <c r="M18" s="67"/>
      <c r="N18" s="8"/>
      <c r="O18" s="7"/>
      <c r="P18" s="7"/>
      <c r="Q18" s="12"/>
    </row>
    <row r="19" spans="1:17" ht="13.5" x14ac:dyDescent="0.25">
      <c r="A19" s="11"/>
      <c r="B19" s="11"/>
      <c r="C19" s="11"/>
      <c r="D19" s="11"/>
      <c r="E19" s="22"/>
      <c r="F19" s="817" t="str">
        <f t="shared" si="1"/>
        <v xml:space="preserve"> </v>
      </c>
      <c r="G19" s="142" t="str">
        <f t="shared" si="0"/>
        <v xml:space="preserve"> </v>
      </c>
      <c r="J19" s="11"/>
    </row>
    <row r="20" spans="1:17" ht="13.5" x14ac:dyDescent="0.25">
      <c r="A20" s="11"/>
      <c r="B20" s="11"/>
      <c r="C20" s="11"/>
      <c r="D20" s="11"/>
      <c r="E20" s="22"/>
      <c r="F20" s="817" t="str">
        <f t="shared" si="1"/>
        <v xml:space="preserve"> </v>
      </c>
      <c r="G20" s="142" t="str">
        <f t="shared" si="0"/>
        <v xml:space="preserve"> </v>
      </c>
      <c r="J20" s="11"/>
    </row>
    <row r="21" spans="1:17" ht="13.5" x14ac:dyDescent="0.25">
      <c r="A21" s="11"/>
      <c r="B21" s="11"/>
      <c r="C21" s="11"/>
      <c r="D21" s="11"/>
      <c r="E21" s="22"/>
      <c r="F21" s="817" t="str">
        <f t="shared" si="1"/>
        <v xml:space="preserve"> </v>
      </c>
      <c r="G21" s="142" t="str">
        <f t="shared" si="0"/>
        <v xml:space="preserve"> </v>
      </c>
      <c r="J21" s="11"/>
    </row>
    <row r="22" spans="1:17" ht="13.5" x14ac:dyDescent="0.25">
      <c r="A22" s="11"/>
      <c r="B22" s="11"/>
      <c r="C22" s="11"/>
      <c r="D22" s="11"/>
      <c r="E22" s="22"/>
      <c r="F22" s="817" t="str">
        <f t="shared" si="1"/>
        <v xml:space="preserve"> </v>
      </c>
      <c r="G22" s="142" t="str">
        <f t="shared" si="0"/>
        <v xml:space="preserve"> </v>
      </c>
      <c r="J22" s="11"/>
    </row>
    <row r="23" spans="1:17" ht="13.5" x14ac:dyDescent="0.25">
      <c r="A23" s="11"/>
      <c r="B23" s="11"/>
      <c r="C23" s="11"/>
      <c r="D23" s="11"/>
      <c r="E23" s="22"/>
      <c r="F23" s="817" t="str">
        <f t="shared" si="1"/>
        <v xml:space="preserve"> </v>
      </c>
      <c r="G23" s="142" t="str">
        <f t="shared" si="0"/>
        <v xml:space="preserve"> </v>
      </c>
      <c r="J23" s="11"/>
    </row>
    <row r="24" spans="1:17" ht="13.5" x14ac:dyDescent="0.25">
      <c r="A24" s="11"/>
      <c r="B24" s="11"/>
      <c r="C24" s="11"/>
      <c r="D24" s="11"/>
      <c r="E24" s="22"/>
      <c r="F24" s="817" t="str">
        <f t="shared" si="1"/>
        <v xml:space="preserve"> </v>
      </c>
      <c r="G24" s="142" t="str">
        <f t="shared" si="0"/>
        <v xml:space="preserve"> </v>
      </c>
      <c r="J24" s="11"/>
    </row>
    <row r="25" spans="1:17" ht="13.5" x14ac:dyDescent="0.25">
      <c r="A25" s="11"/>
      <c r="B25" s="11"/>
      <c r="C25" s="11"/>
      <c r="D25" s="11"/>
      <c r="E25" s="22"/>
      <c r="F25" s="817" t="str">
        <f t="shared" si="1"/>
        <v xml:space="preserve"> </v>
      </c>
      <c r="G25" s="142" t="str">
        <f t="shared" si="0"/>
        <v xml:space="preserve"> </v>
      </c>
      <c r="J25" s="11"/>
    </row>
    <row r="26" spans="1:17" ht="13.5" x14ac:dyDescent="0.25">
      <c r="A26" s="11"/>
      <c r="B26" s="11"/>
      <c r="C26" s="11"/>
      <c r="D26" s="11"/>
      <c r="E26" s="22"/>
      <c r="F26" s="817" t="str">
        <f t="shared" si="1"/>
        <v xml:space="preserve"> </v>
      </c>
      <c r="G26" s="142" t="str">
        <f t="shared" si="0"/>
        <v xml:space="preserve"> </v>
      </c>
      <c r="J26" s="11"/>
    </row>
    <row r="27" spans="1:17" ht="13.5" x14ac:dyDescent="0.25">
      <c r="A27" s="11"/>
      <c r="B27" s="11"/>
      <c r="C27" s="11"/>
      <c r="D27" s="11"/>
      <c r="E27" s="22"/>
      <c r="F27" s="817" t="str">
        <f t="shared" si="1"/>
        <v xml:space="preserve"> </v>
      </c>
      <c r="G27" s="142" t="str">
        <f t="shared" si="0"/>
        <v xml:space="preserve"> </v>
      </c>
      <c r="J27" s="11"/>
    </row>
    <row r="28" spans="1:17" ht="13.5" x14ac:dyDescent="0.25">
      <c r="A28" s="11"/>
      <c r="B28" s="11"/>
      <c r="C28" s="11"/>
      <c r="D28" s="11"/>
      <c r="E28" s="22"/>
      <c r="F28" s="817" t="str">
        <f t="shared" si="1"/>
        <v xml:space="preserve"> </v>
      </c>
      <c r="G28" s="142" t="str">
        <f t="shared" si="0"/>
        <v xml:space="preserve"> </v>
      </c>
      <c r="J28" s="11"/>
    </row>
    <row r="29" spans="1:17" ht="13.5" x14ac:dyDescent="0.25">
      <c r="A29" s="11"/>
      <c r="B29" s="11"/>
      <c r="C29" s="11"/>
      <c r="D29" s="11"/>
      <c r="E29" s="22"/>
      <c r="F29" s="817" t="str">
        <f t="shared" si="1"/>
        <v xml:space="preserve"> </v>
      </c>
      <c r="G29" s="142" t="str">
        <f t="shared" si="0"/>
        <v xml:space="preserve"> </v>
      </c>
      <c r="J29" s="11"/>
    </row>
    <row r="30" spans="1:17" ht="13.5" x14ac:dyDescent="0.25">
      <c r="A30" s="11"/>
      <c r="B30" s="11"/>
      <c r="C30" s="11"/>
      <c r="D30" s="11"/>
      <c r="E30" s="22"/>
      <c r="F30" s="817" t="str">
        <f t="shared" si="1"/>
        <v xml:space="preserve"> </v>
      </c>
      <c r="G30" s="142" t="str">
        <f t="shared" si="0"/>
        <v xml:space="preserve"> </v>
      </c>
      <c r="J30" s="11"/>
    </row>
    <row r="31" spans="1:17" ht="13.5" x14ac:dyDescent="0.25">
      <c r="A31" s="11"/>
      <c r="B31" s="11"/>
      <c r="C31" s="11"/>
      <c r="D31" s="11"/>
      <c r="E31" s="22"/>
      <c r="F31" s="817" t="str">
        <f t="shared" si="1"/>
        <v xml:space="preserve"> </v>
      </c>
      <c r="G31" s="142" t="str">
        <f t="shared" si="0"/>
        <v xml:space="preserve"> </v>
      </c>
      <c r="J31" s="11"/>
    </row>
    <row r="32" spans="1:17" ht="13.5" x14ac:dyDescent="0.25">
      <c r="A32" s="11"/>
      <c r="B32" s="11"/>
      <c r="C32" s="11"/>
      <c r="D32" s="11"/>
      <c r="E32" s="22"/>
      <c r="F32" s="817" t="str">
        <f t="shared" si="1"/>
        <v xml:space="preserve"> </v>
      </c>
      <c r="G32" s="142" t="str">
        <f t="shared" si="0"/>
        <v xml:space="preserve"> </v>
      </c>
      <c r="J32" s="11"/>
    </row>
    <row r="33" spans="1:10" ht="13.5" x14ac:dyDescent="0.25">
      <c r="A33" s="11"/>
      <c r="B33" s="11"/>
      <c r="C33" s="11"/>
      <c r="D33" s="11"/>
      <c r="E33" s="22"/>
      <c r="F33" s="817" t="str">
        <f t="shared" si="1"/>
        <v xml:space="preserve"> </v>
      </c>
      <c r="G33" s="142" t="str">
        <f t="shared" si="0"/>
        <v xml:space="preserve"> </v>
      </c>
      <c r="J33" s="11"/>
    </row>
    <row r="34" spans="1:10" ht="13.5" x14ac:dyDescent="0.25">
      <c r="A34" s="11"/>
      <c r="B34" s="11"/>
      <c r="C34" s="11"/>
      <c r="D34" s="11"/>
      <c r="E34" s="22"/>
      <c r="F34" s="817" t="str">
        <f t="shared" si="1"/>
        <v xml:space="preserve"> </v>
      </c>
      <c r="G34" s="142" t="str">
        <f t="shared" si="0"/>
        <v xml:space="preserve"> </v>
      </c>
      <c r="J34" s="11"/>
    </row>
    <row r="35" spans="1:10" ht="13.5" x14ac:dyDescent="0.25">
      <c r="A35" s="11"/>
      <c r="B35" s="11"/>
      <c r="C35" s="11"/>
      <c r="D35" s="11"/>
      <c r="E35" s="22"/>
      <c r="F35" s="817" t="str">
        <f t="shared" si="1"/>
        <v xml:space="preserve"> </v>
      </c>
      <c r="G35" s="142" t="str">
        <f t="shared" si="0"/>
        <v xml:space="preserve"> </v>
      </c>
      <c r="J35" s="11"/>
    </row>
    <row r="36" spans="1:10" ht="13.5" x14ac:dyDescent="0.25">
      <c r="A36" s="11"/>
      <c r="B36" s="11"/>
      <c r="C36" s="11"/>
      <c r="D36" s="11"/>
      <c r="E36" s="22"/>
      <c r="F36" s="817" t="str">
        <f t="shared" si="1"/>
        <v xml:space="preserve"> </v>
      </c>
      <c r="G36" s="142" t="str">
        <f t="shared" si="0"/>
        <v xml:space="preserve"> </v>
      </c>
      <c r="J36" s="11"/>
    </row>
    <row r="37" spans="1:10" ht="13.5" x14ac:dyDescent="0.25">
      <c r="A37" s="11"/>
      <c r="B37" s="11"/>
      <c r="C37" s="11"/>
      <c r="D37" s="11"/>
      <c r="E37" s="22"/>
      <c r="F37" s="817" t="str">
        <f t="shared" si="1"/>
        <v xml:space="preserve"> </v>
      </c>
      <c r="G37" s="142" t="str">
        <f t="shared" si="0"/>
        <v xml:space="preserve"> </v>
      </c>
      <c r="J37" s="11"/>
    </row>
    <row r="38" spans="1:10" ht="13.5" x14ac:dyDescent="0.25">
      <c r="A38" s="11"/>
      <c r="B38" s="11"/>
      <c r="C38" s="11"/>
      <c r="D38" s="11"/>
      <c r="E38" s="22"/>
      <c r="F38" s="817" t="str">
        <f t="shared" si="1"/>
        <v xml:space="preserve"> </v>
      </c>
      <c r="G38" s="142" t="str">
        <f t="shared" si="0"/>
        <v xml:space="preserve"> </v>
      </c>
      <c r="J38" s="11"/>
    </row>
    <row r="39" spans="1:10" ht="13.5" x14ac:dyDescent="0.25">
      <c r="A39" s="11"/>
      <c r="B39" s="11"/>
      <c r="C39" s="11"/>
      <c r="D39" s="11"/>
      <c r="E39" s="22"/>
      <c r="F39" s="817" t="str">
        <f t="shared" si="1"/>
        <v xml:space="preserve"> </v>
      </c>
      <c r="G39" s="142" t="str">
        <f t="shared" si="0"/>
        <v xml:space="preserve"> </v>
      </c>
      <c r="J39" s="11"/>
    </row>
    <row r="40" spans="1:10" ht="13.5" x14ac:dyDescent="0.25">
      <c r="A40" s="11"/>
      <c r="B40" s="11"/>
      <c r="C40" s="11"/>
      <c r="D40" s="11"/>
      <c r="E40" s="22"/>
      <c r="F40" s="817" t="str">
        <f t="shared" si="1"/>
        <v xml:space="preserve"> </v>
      </c>
      <c r="G40" s="142" t="str">
        <f t="shared" si="0"/>
        <v xml:space="preserve"> </v>
      </c>
      <c r="J40" s="11"/>
    </row>
    <row r="41" spans="1:10" ht="13.5" x14ac:dyDescent="0.25">
      <c r="A41" s="11"/>
      <c r="B41" s="11"/>
      <c r="C41" s="11"/>
      <c r="D41" s="11"/>
      <c r="E41" s="22"/>
      <c r="F41" s="817" t="str">
        <f t="shared" si="1"/>
        <v xml:space="preserve"> </v>
      </c>
      <c r="G41" s="142" t="str">
        <f t="shared" si="0"/>
        <v xml:space="preserve"> </v>
      </c>
      <c r="J41" s="11"/>
    </row>
    <row r="42" spans="1:10" ht="13.5" x14ac:dyDescent="0.25">
      <c r="A42" s="11"/>
      <c r="B42" s="11"/>
      <c r="C42" s="11"/>
      <c r="D42" s="11"/>
      <c r="E42" s="22"/>
      <c r="F42" s="817" t="str">
        <f t="shared" si="1"/>
        <v xml:space="preserve"> </v>
      </c>
      <c r="G42" s="142" t="str">
        <f t="shared" si="0"/>
        <v xml:space="preserve"> </v>
      </c>
      <c r="J42" s="11"/>
    </row>
    <row r="43" spans="1:10" ht="13.5" x14ac:dyDescent="0.25">
      <c r="A43" s="11"/>
      <c r="B43" s="11"/>
      <c r="C43" s="11"/>
      <c r="D43" s="11"/>
      <c r="E43" s="22"/>
      <c r="F43" s="817" t="str">
        <f t="shared" si="1"/>
        <v xml:space="preserve"> </v>
      </c>
      <c r="G43" s="142" t="str">
        <f t="shared" si="0"/>
        <v xml:space="preserve"> </v>
      </c>
      <c r="J43" s="11"/>
    </row>
    <row r="44" spans="1:10" ht="13.5" x14ac:dyDescent="0.25">
      <c r="A44" s="11"/>
      <c r="B44" s="11"/>
      <c r="C44" s="11"/>
      <c r="D44" s="11"/>
      <c r="E44" s="22"/>
      <c r="F44" s="817" t="str">
        <f t="shared" si="1"/>
        <v xml:space="preserve"> </v>
      </c>
      <c r="G44" s="142" t="str">
        <f t="shared" si="0"/>
        <v xml:space="preserve"> </v>
      </c>
      <c r="J44" s="11"/>
    </row>
    <row r="45" spans="1:10" ht="13.5" x14ac:dyDescent="0.25">
      <c r="A45" s="11"/>
      <c r="B45" s="11"/>
      <c r="C45" s="11"/>
      <c r="D45" s="11"/>
      <c r="E45" s="22"/>
      <c r="F45" s="817" t="str">
        <f t="shared" si="1"/>
        <v xml:space="preserve"> </v>
      </c>
      <c r="G45" s="142" t="str">
        <f t="shared" si="0"/>
        <v xml:space="preserve"> </v>
      </c>
      <c r="J45" s="11"/>
    </row>
    <row r="46" spans="1:10" ht="13.5" x14ac:dyDescent="0.25">
      <c r="A46" s="11"/>
      <c r="B46" s="11"/>
      <c r="C46" s="11"/>
      <c r="D46" s="11"/>
      <c r="E46" s="22"/>
      <c r="F46" s="817" t="str">
        <f t="shared" si="1"/>
        <v xml:space="preserve"> </v>
      </c>
      <c r="G46" s="142" t="str">
        <f t="shared" si="0"/>
        <v xml:space="preserve"> </v>
      </c>
      <c r="J46" s="11"/>
    </row>
    <row r="47" spans="1:10" ht="13.5" x14ac:dyDescent="0.25">
      <c r="A47" s="11"/>
      <c r="B47" s="11"/>
      <c r="C47" s="11"/>
      <c r="D47" s="11"/>
      <c r="E47" s="22"/>
      <c r="F47" s="817" t="str">
        <f t="shared" si="1"/>
        <v xml:space="preserve"> </v>
      </c>
      <c r="G47" s="142" t="str">
        <f t="shared" si="0"/>
        <v xml:space="preserve"> </v>
      </c>
      <c r="J47" s="11"/>
    </row>
    <row r="48" spans="1:10" ht="13.5" x14ac:dyDescent="0.25">
      <c r="A48" s="11"/>
      <c r="B48" s="11"/>
      <c r="C48" s="11"/>
      <c r="D48" s="11"/>
      <c r="E48" s="22"/>
      <c r="F48" s="817" t="str">
        <f t="shared" si="1"/>
        <v xml:space="preserve"> </v>
      </c>
      <c r="G48" s="142" t="str">
        <f t="shared" si="0"/>
        <v xml:space="preserve"> </v>
      </c>
      <c r="J48" s="11"/>
    </row>
    <row r="49" spans="1:10" ht="13.5" x14ac:dyDescent="0.25">
      <c r="A49" s="11"/>
      <c r="B49" s="11"/>
      <c r="C49" s="11"/>
      <c r="D49" s="11"/>
      <c r="E49" s="22"/>
      <c r="F49" s="817" t="str">
        <f t="shared" si="1"/>
        <v xml:space="preserve"> </v>
      </c>
      <c r="G49" s="142" t="str">
        <f t="shared" si="0"/>
        <v xml:space="preserve"> </v>
      </c>
      <c r="J49" s="11"/>
    </row>
    <row r="50" spans="1:10" ht="13.5" x14ac:dyDescent="0.25">
      <c r="A50" s="11"/>
      <c r="B50" s="11"/>
      <c r="C50" s="11"/>
      <c r="D50" s="11"/>
      <c r="E50" s="22"/>
      <c r="F50" s="817" t="str">
        <f t="shared" si="1"/>
        <v xml:space="preserve"> </v>
      </c>
      <c r="G50" s="142" t="str">
        <f t="shared" si="0"/>
        <v xml:space="preserve"> </v>
      </c>
      <c r="J50" s="11"/>
    </row>
    <row r="51" spans="1:10" ht="13.5" x14ac:dyDescent="0.25">
      <c r="A51" s="11"/>
      <c r="B51" s="11"/>
      <c r="C51" s="11"/>
      <c r="D51" s="11"/>
      <c r="E51" s="22"/>
      <c r="F51" s="817" t="str">
        <f t="shared" si="1"/>
        <v xml:space="preserve"> </v>
      </c>
      <c r="G51" s="142" t="str">
        <f t="shared" si="0"/>
        <v xml:space="preserve"> </v>
      </c>
      <c r="J51" s="11"/>
    </row>
    <row r="52" spans="1:10" ht="13.5" x14ac:dyDescent="0.25">
      <c r="A52" s="11"/>
      <c r="B52" s="11"/>
      <c r="C52" s="11"/>
      <c r="D52" s="11"/>
      <c r="E52" s="22"/>
      <c r="F52" s="817" t="str">
        <f t="shared" si="1"/>
        <v xml:space="preserve"> </v>
      </c>
      <c r="G52" s="142" t="str">
        <f t="shared" si="0"/>
        <v xml:space="preserve"> </v>
      </c>
      <c r="J52" s="11"/>
    </row>
    <row r="53" spans="1:10" ht="13.5" x14ac:dyDescent="0.25">
      <c r="A53" s="11"/>
      <c r="B53" s="11"/>
      <c r="C53" s="11"/>
      <c r="D53" s="11"/>
      <c r="E53" s="22"/>
      <c r="F53" s="817" t="str">
        <f t="shared" si="1"/>
        <v xml:space="preserve"> </v>
      </c>
      <c r="G53" s="142" t="str">
        <f t="shared" si="0"/>
        <v xml:space="preserve"> </v>
      </c>
      <c r="J53" s="11"/>
    </row>
    <row r="54" spans="1:10" ht="13.5" x14ac:dyDescent="0.25">
      <c r="A54" s="11"/>
      <c r="B54" s="11"/>
      <c r="C54" s="11"/>
      <c r="D54" s="11"/>
      <c r="E54" s="22"/>
      <c r="F54" s="817" t="str">
        <f t="shared" si="1"/>
        <v xml:space="preserve"> </v>
      </c>
      <c r="G54" s="142" t="str">
        <f t="shared" si="0"/>
        <v xml:space="preserve"> </v>
      </c>
      <c r="J54" s="11"/>
    </row>
    <row r="55" spans="1:10" ht="13.5" x14ac:dyDescent="0.25">
      <c r="A55" s="11"/>
      <c r="B55" s="11"/>
      <c r="C55" s="11"/>
      <c r="D55" s="11"/>
      <c r="E55" s="22"/>
      <c r="F55" s="817" t="str">
        <f t="shared" si="1"/>
        <v xml:space="preserve"> </v>
      </c>
      <c r="G55" s="142" t="str">
        <f t="shared" si="0"/>
        <v xml:space="preserve"> </v>
      </c>
      <c r="J55" s="11"/>
    </row>
    <row r="56" spans="1:10" ht="13.5" x14ac:dyDescent="0.25">
      <c r="A56" s="11"/>
      <c r="B56" s="11"/>
      <c r="C56" s="11"/>
      <c r="D56" s="11"/>
      <c r="E56" s="22"/>
      <c r="F56" s="817" t="str">
        <f t="shared" si="1"/>
        <v xml:space="preserve"> </v>
      </c>
      <c r="G56" s="142" t="str">
        <f t="shared" si="0"/>
        <v xml:space="preserve"> </v>
      </c>
      <c r="J56" s="11"/>
    </row>
    <row r="57" spans="1:10" ht="13.5" x14ac:dyDescent="0.25">
      <c r="A57" s="11"/>
      <c r="B57" s="11"/>
      <c r="C57" s="11"/>
      <c r="D57" s="11"/>
      <c r="E57" s="22"/>
      <c r="F57" s="817" t="str">
        <f t="shared" si="1"/>
        <v xml:space="preserve"> </v>
      </c>
      <c r="G57" s="142" t="str">
        <f t="shared" si="0"/>
        <v xml:space="preserve"> </v>
      </c>
      <c r="J57" s="11"/>
    </row>
    <row r="58" spans="1:10" ht="13.5" x14ac:dyDescent="0.25">
      <c r="A58" s="11"/>
      <c r="B58" s="11"/>
      <c r="C58" s="11"/>
      <c r="D58" s="11"/>
      <c r="E58" s="22"/>
      <c r="F58" s="817" t="str">
        <f t="shared" si="1"/>
        <v xml:space="preserve"> </v>
      </c>
      <c r="G58" s="142" t="str">
        <f t="shared" si="0"/>
        <v xml:space="preserve"> </v>
      </c>
      <c r="J58" s="11"/>
    </row>
    <row r="59" spans="1:10" ht="13.5" x14ac:dyDescent="0.25">
      <c r="A59" s="11"/>
      <c r="B59" s="11"/>
      <c r="C59" s="11"/>
      <c r="D59" s="11"/>
      <c r="E59" s="22"/>
      <c r="F59" s="817" t="str">
        <f t="shared" si="1"/>
        <v xml:space="preserve"> </v>
      </c>
      <c r="G59" s="142" t="str">
        <f t="shared" si="0"/>
        <v xml:space="preserve"> </v>
      </c>
      <c r="J59" s="11"/>
    </row>
    <row r="60" spans="1:10" ht="13.5" x14ac:dyDescent="0.25">
      <c r="A60" s="11"/>
      <c r="B60" s="11"/>
      <c r="C60" s="11"/>
      <c r="D60" s="11"/>
      <c r="E60" s="22"/>
      <c r="F60" s="817" t="str">
        <f t="shared" si="1"/>
        <v xml:space="preserve"> </v>
      </c>
      <c r="G60" s="142" t="str">
        <f t="shared" si="0"/>
        <v xml:space="preserve"> </v>
      </c>
      <c r="J60" s="11"/>
    </row>
    <row r="61" spans="1:10" ht="13.5" x14ac:dyDescent="0.25">
      <c r="A61" s="11"/>
      <c r="B61" s="11"/>
      <c r="C61" s="11"/>
      <c r="D61" s="11"/>
      <c r="E61" s="22"/>
      <c r="F61" s="817" t="str">
        <f t="shared" si="1"/>
        <v xml:space="preserve"> </v>
      </c>
      <c r="G61" s="142" t="str">
        <f t="shared" si="0"/>
        <v xml:space="preserve"> </v>
      </c>
      <c r="J61" s="11"/>
    </row>
    <row r="62" spans="1:10" ht="13.5" x14ac:dyDescent="0.25">
      <c r="A62" s="11"/>
      <c r="B62" s="11"/>
      <c r="C62" s="11"/>
      <c r="D62" s="11"/>
      <c r="E62" s="22"/>
      <c r="F62" s="817" t="str">
        <f t="shared" si="1"/>
        <v xml:space="preserve"> </v>
      </c>
      <c r="G62" s="142" t="str">
        <f t="shared" si="0"/>
        <v xml:space="preserve"> </v>
      </c>
      <c r="J62" s="11"/>
    </row>
    <row r="63" spans="1:10" ht="13.5" x14ac:dyDescent="0.25">
      <c r="A63" s="11"/>
      <c r="B63" s="11"/>
      <c r="C63" s="11"/>
      <c r="D63" s="11"/>
      <c r="E63" s="22"/>
      <c r="F63" s="817" t="str">
        <f t="shared" si="1"/>
        <v xml:space="preserve"> </v>
      </c>
      <c r="G63" s="142" t="str">
        <f t="shared" si="0"/>
        <v xml:space="preserve"> </v>
      </c>
      <c r="J63" s="11"/>
    </row>
    <row r="64" spans="1:10" ht="13.5" x14ac:dyDescent="0.25">
      <c r="A64" s="11"/>
      <c r="B64" s="11"/>
      <c r="C64" s="11"/>
      <c r="D64" s="11"/>
      <c r="E64" s="22"/>
      <c r="F64" s="817" t="str">
        <f t="shared" si="1"/>
        <v xml:space="preserve"> </v>
      </c>
      <c r="G64" s="142" t="str">
        <f t="shared" si="0"/>
        <v xml:space="preserve"> </v>
      </c>
      <c r="J64" s="11"/>
    </row>
    <row r="65" spans="1:10" ht="13.5" x14ac:dyDescent="0.25">
      <c r="A65" s="11"/>
      <c r="B65" s="11"/>
      <c r="C65" s="11"/>
      <c r="D65" s="11"/>
      <c r="E65" s="22"/>
      <c r="F65" s="817" t="str">
        <f t="shared" si="1"/>
        <v xml:space="preserve"> </v>
      </c>
      <c r="G65" s="142" t="str">
        <f t="shared" si="0"/>
        <v xml:space="preserve"> </v>
      </c>
      <c r="J65" s="11"/>
    </row>
    <row r="66" spans="1:10" ht="13.5" x14ac:dyDescent="0.25">
      <c r="A66" s="11"/>
      <c r="B66" s="11"/>
      <c r="C66" s="11"/>
      <c r="D66" s="11"/>
      <c r="E66" s="22"/>
      <c r="F66" s="817" t="str">
        <f t="shared" si="1"/>
        <v xml:space="preserve"> </v>
      </c>
      <c r="G66" s="142" t="str">
        <f t="shared" si="0"/>
        <v xml:space="preserve"> </v>
      </c>
      <c r="J66" s="11"/>
    </row>
    <row r="67" spans="1:10" ht="13.5" x14ac:dyDescent="0.25">
      <c r="A67" s="11"/>
      <c r="B67" s="11"/>
      <c r="C67" s="11"/>
      <c r="D67" s="11"/>
      <c r="E67" s="22"/>
      <c r="F67" s="817" t="str">
        <f t="shared" si="1"/>
        <v xml:space="preserve"> </v>
      </c>
      <c r="G67" s="142" t="str">
        <f t="shared" si="0"/>
        <v xml:space="preserve"> </v>
      </c>
      <c r="J67" s="11"/>
    </row>
    <row r="68" spans="1:10" ht="13.5" x14ac:dyDescent="0.25">
      <c r="A68" s="11"/>
      <c r="B68" s="11"/>
      <c r="C68" s="11"/>
      <c r="D68" s="11"/>
      <c r="E68" s="22"/>
      <c r="F68" s="817" t="str">
        <f t="shared" si="1"/>
        <v xml:space="preserve"> </v>
      </c>
      <c r="G68" s="142" t="str">
        <f t="shared" si="0"/>
        <v xml:space="preserve"> </v>
      </c>
      <c r="J68" s="11"/>
    </row>
    <row r="69" spans="1:10" ht="13.5" x14ac:dyDescent="0.25">
      <c r="A69" s="11"/>
      <c r="B69" s="11"/>
      <c r="C69" s="11"/>
      <c r="D69" s="11"/>
      <c r="E69" s="22"/>
      <c r="F69" s="817" t="str">
        <f t="shared" si="1"/>
        <v xml:space="preserve"> </v>
      </c>
      <c r="G69" s="142" t="str">
        <f t="shared" si="0"/>
        <v xml:space="preserve"> </v>
      </c>
      <c r="J69" s="11"/>
    </row>
    <row r="70" spans="1:10" ht="13.5" x14ac:dyDescent="0.25">
      <c r="A70" s="11"/>
      <c r="B70" s="11"/>
      <c r="C70" s="11"/>
      <c r="D70" s="11"/>
      <c r="E70" s="22"/>
      <c r="F70" s="817" t="str">
        <f t="shared" si="1"/>
        <v xml:space="preserve"> </v>
      </c>
      <c r="G70" s="142" t="str">
        <f t="shared" si="0"/>
        <v xml:space="preserve"> </v>
      </c>
      <c r="J70" s="11"/>
    </row>
    <row r="71" spans="1:10" ht="13.5" x14ac:dyDescent="0.25">
      <c r="A71" s="11"/>
      <c r="B71" s="11"/>
      <c r="C71" s="11"/>
      <c r="D71" s="11"/>
      <c r="E71" s="22"/>
      <c r="F71" s="817" t="str">
        <f t="shared" si="1"/>
        <v xml:space="preserve"> </v>
      </c>
      <c r="G71" s="142" t="str">
        <f t="shared" si="0"/>
        <v xml:space="preserve"> </v>
      </c>
      <c r="J71" s="11"/>
    </row>
    <row r="72" spans="1:10" ht="13.5" x14ac:dyDescent="0.25">
      <c r="A72" s="11"/>
      <c r="B72" s="11"/>
      <c r="C72" s="11"/>
      <c r="D72" s="11"/>
      <c r="E72" s="22"/>
      <c r="F72" s="817" t="str">
        <f t="shared" si="1"/>
        <v xml:space="preserve"> </v>
      </c>
      <c r="G72" s="142" t="str">
        <f t="shared" si="0"/>
        <v xml:space="preserve"> </v>
      </c>
      <c r="J72" s="11"/>
    </row>
    <row r="73" spans="1:10" ht="13.5" x14ac:dyDescent="0.25">
      <c r="A73" s="11"/>
      <c r="B73" s="11"/>
      <c r="C73" s="11"/>
      <c r="D73" s="11"/>
      <c r="E73" s="22"/>
      <c r="F73" s="817" t="str">
        <f t="shared" si="1"/>
        <v xml:space="preserve"> </v>
      </c>
      <c r="G73" s="142" t="str">
        <f t="shared" ref="G73:G97" si="2">IFERROR(E73/D73%," ")</f>
        <v xml:space="preserve"> </v>
      </c>
      <c r="J73" s="11"/>
    </row>
    <row r="74" spans="1:10" ht="13.5" x14ac:dyDescent="0.25">
      <c r="A74" s="11"/>
      <c r="B74" s="11"/>
      <c r="C74" s="11"/>
      <c r="D74" s="11"/>
      <c r="E74" s="22"/>
      <c r="F74" s="817" t="str">
        <f t="shared" ref="F74:F97" si="3">IF(E74-D74=0," ",E74-D74)</f>
        <v xml:space="preserve"> </v>
      </c>
      <c r="G74" s="142" t="str">
        <f t="shared" si="2"/>
        <v xml:space="preserve"> </v>
      </c>
      <c r="J74" s="11"/>
    </row>
    <row r="75" spans="1:10" ht="13.5" x14ac:dyDescent="0.25">
      <c r="A75" s="11"/>
      <c r="B75" s="11"/>
      <c r="C75" s="11"/>
      <c r="D75" s="11"/>
      <c r="E75" s="22"/>
      <c r="F75" s="817" t="str">
        <f t="shared" si="3"/>
        <v xml:space="preserve"> </v>
      </c>
      <c r="G75" s="142" t="str">
        <f t="shared" si="2"/>
        <v xml:space="preserve"> </v>
      </c>
      <c r="J75" s="11"/>
    </row>
    <row r="76" spans="1:10" ht="13.5" x14ac:dyDescent="0.25">
      <c r="A76" s="11"/>
      <c r="B76" s="11"/>
      <c r="C76" s="11"/>
      <c r="D76" s="11"/>
      <c r="E76" s="22"/>
      <c r="F76" s="817" t="str">
        <f t="shared" si="3"/>
        <v xml:space="preserve"> </v>
      </c>
      <c r="G76" s="142" t="str">
        <f t="shared" si="2"/>
        <v xml:space="preserve"> </v>
      </c>
      <c r="J76" s="11"/>
    </row>
    <row r="77" spans="1:10" ht="13.5" x14ac:dyDescent="0.25">
      <c r="A77" s="11"/>
      <c r="B77" s="11"/>
      <c r="C77" s="11"/>
      <c r="D77" s="11"/>
      <c r="E77" s="22"/>
      <c r="F77" s="817" t="str">
        <f t="shared" si="3"/>
        <v xml:space="preserve"> </v>
      </c>
      <c r="G77" s="142" t="str">
        <f t="shared" si="2"/>
        <v xml:space="preserve"> </v>
      </c>
      <c r="J77" s="11"/>
    </row>
    <row r="78" spans="1:10" ht="13.5" x14ac:dyDescent="0.25">
      <c r="A78" s="11"/>
      <c r="B78" s="11"/>
      <c r="C78" s="11"/>
      <c r="D78" s="11"/>
      <c r="E78" s="22"/>
      <c r="F78" s="817" t="str">
        <f t="shared" si="3"/>
        <v xml:space="preserve"> </v>
      </c>
      <c r="G78" s="142" t="str">
        <f t="shared" si="2"/>
        <v xml:space="preserve"> </v>
      </c>
      <c r="J78" s="11"/>
    </row>
    <row r="79" spans="1:10" ht="13.5" x14ac:dyDescent="0.25">
      <c r="A79" s="11"/>
      <c r="B79" s="11"/>
      <c r="C79" s="11"/>
      <c r="D79" s="11"/>
      <c r="E79" s="22"/>
      <c r="F79" s="817" t="str">
        <f t="shared" si="3"/>
        <v xml:space="preserve"> </v>
      </c>
      <c r="G79" s="142" t="str">
        <f t="shared" si="2"/>
        <v xml:space="preserve"> </v>
      </c>
      <c r="J79" s="11"/>
    </row>
    <row r="80" spans="1:10" ht="13.5" x14ac:dyDescent="0.25">
      <c r="A80" s="11"/>
      <c r="B80" s="11"/>
      <c r="C80" s="11"/>
      <c r="D80" s="11"/>
      <c r="E80" s="22"/>
      <c r="F80" s="817" t="str">
        <f t="shared" si="3"/>
        <v xml:space="preserve"> </v>
      </c>
      <c r="G80" s="142" t="str">
        <f t="shared" si="2"/>
        <v xml:space="preserve"> </v>
      </c>
      <c r="J80" s="11"/>
    </row>
    <row r="81" spans="1:10" ht="13.5" x14ac:dyDescent="0.25">
      <c r="A81" s="11"/>
      <c r="B81" s="11"/>
      <c r="C81" s="11"/>
      <c r="D81" s="11"/>
      <c r="E81" s="22"/>
      <c r="F81" s="817" t="str">
        <f t="shared" si="3"/>
        <v xml:space="preserve"> </v>
      </c>
      <c r="G81" s="142" t="str">
        <f t="shared" si="2"/>
        <v xml:space="preserve"> </v>
      </c>
      <c r="J81" s="11"/>
    </row>
    <row r="82" spans="1:10" ht="13.5" x14ac:dyDescent="0.25">
      <c r="A82" s="11"/>
      <c r="B82" s="11"/>
      <c r="C82" s="11"/>
      <c r="D82" s="11"/>
      <c r="E82" s="22"/>
      <c r="F82" s="817" t="str">
        <f t="shared" si="3"/>
        <v xml:space="preserve"> </v>
      </c>
      <c r="G82" s="142" t="str">
        <f t="shared" si="2"/>
        <v xml:space="preserve"> </v>
      </c>
      <c r="J82" s="11"/>
    </row>
    <row r="83" spans="1:10" ht="13.5" x14ac:dyDescent="0.25">
      <c r="A83" s="11"/>
      <c r="B83" s="11"/>
      <c r="C83" s="11"/>
      <c r="D83" s="11"/>
      <c r="E83" s="22"/>
      <c r="F83" s="817" t="str">
        <f t="shared" si="3"/>
        <v xml:space="preserve"> </v>
      </c>
      <c r="G83" s="142" t="str">
        <f t="shared" si="2"/>
        <v xml:space="preserve"> </v>
      </c>
      <c r="J83" s="11"/>
    </row>
    <row r="84" spans="1:10" ht="13.5" x14ac:dyDescent="0.25">
      <c r="A84" s="11"/>
      <c r="B84" s="11"/>
      <c r="C84" s="11"/>
      <c r="D84" s="11"/>
      <c r="E84" s="22"/>
      <c r="F84" s="817" t="str">
        <f t="shared" si="3"/>
        <v xml:space="preserve"> </v>
      </c>
      <c r="G84" s="142" t="str">
        <f t="shared" si="2"/>
        <v xml:space="preserve"> </v>
      </c>
      <c r="J84" s="11"/>
    </row>
    <row r="85" spans="1:10" ht="13.5" x14ac:dyDescent="0.25">
      <c r="A85" s="11"/>
      <c r="B85" s="11"/>
      <c r="C85" s="11"/>
      <c r="D85" s="11"/>
      <c r="E85" s="22"/>
      <c r="F85" s="817" t="str">
        <f t="shared" si="3"/>
        <v xml:space="preserve"> </v>
      </c>
      <c r="G85" s="142" t="str">
        <f t="shared" si="2"/>
        <v xml:space="preserve"> </v>
      </c>
      <c r="J85" s="11"/>
    </row>
    <row r="86" spans="1:10" ht="13.5" x14ac:dyDescent="0.25">
      <c r="A86" s="11"/>
      <c r="B86" s="11"/>
      <c r="C86" s="11"/>
      <c r="D86" s="11"/>
      <c r="E86" s="22"/>
      <c r="F86" s="817" t="str">
        <f t="shared" si="3"/>
        <v xml:space="preserve"> </v>
      </c>
      <c r="G86" s="142" t="str">
        <f t="shared" si="2"/>
        <v xml:space="preserve"> </v>
      </c>
      <c r="J86" s="11"/>
    </row>
    <row r="87" spans="1:10" ht="13.5" x14ac:dyDescent="0.25">
      <c r="A87" s="11"/>
      <c r="B87" s="11"/>
      <c r="C87" s="11"/>
      <c r="D87" s="11"/>
      <c r="E87" s="22"/>
      <c r="F87" s="817" t="str">
        <f t="shared" si="3"/>
        <v xml:space="preserve"> </v>
      </c>
      <c r="G87" s="142" t="str">
        <f t="shared" si="2"/>
        <v xml:space="preserve"> </v>
      </c>
      <c r="J87" s="11"/>
    </row>
    <row r="88" spans="1:10" ht="13.5" x14ac:dyDescent="0.25">
      <c r="A88" s="11"/>
      <c r="B88" s="11"/>
      <c r="C88" s="11"/>
      <c r="D88" s="11"/>
      <c r="E88" s="22"/>
      <c r="F88" s="817" t="str">
        <f t="shared" si="3"/>
        <v xml:space="preserve"> </v>
      </c>
      <c r="G88" s="142" t="str">
        <f t="shared" si="2"/>
        <v xml:space="preserve"> </v>
      </c>
      <c r="J88" s="11"/>
    </row>
    <row r="89" spans="1:10" ht="13.5" x14ac:dyDescent="0.25">
      <c r="A89" s="11"/>
      <c r="B89" s="11"/>
      <c r="C89" s="11"/>
      <c r="D89" s="11"/>
      <c r="E89" s="22"/>
      <c r="F89" s="817" t="str">
        <f t="shared" si="3"/>
        <v xml:space="preserve"> </v>
      </c>
      <c r="G89" s="142" t="str">
        <f t="shared" si="2"/>
        <v xml:space="preserve"> </v>
      </c>
      <c r="J89" s="11"/>
    </row>
    <row r="90" spans="1:10" ht="13.5" x14ac:dyDescent="0.25">
      <c r="A90" s="11"/>
      <c r="B90" s="11"/>
      <c r="C90" s="11"/>
      <c r="D90" s="11"/>
      <c r="E90" s="22"/>
      <c r="F90" s="817" t="str">
        <f t="shared" si="3"/>
        <v xml:space="preserve"> </v>
      </c>
      <c r="G90" s="142" t="str">
        <f t="shared" si="2"/>
        <v xml:space="preserve"> </v>
      </c>
      <c r="J90" s="11"/>
    </row>
    <row r="91" spans="1:10" ht="13.5" x14ac:dyDescent="0.25">
      <c r="A91" s="11"/>
      <c r="B91" s="11"/>
      <c r="C91" s="11"/>
      <c r="D91" s="11"/>
      <c r="E91" s="22"/>
      <c r="F91" s="817" t="str">
        <f t="shared" si="3"/>
        <v xml:space="preserve"> </v>
      </c>
      <c r="G91" s="142" t="str">
        <f t="shared" si="2"/>
        <v xml:space="preserve"> </v>
      </c>
      <c r="J91" s="11"/>
    </row>
    <row r="92" spans="1:10" ht="13.5" x14ac:dyDescent="0.25">
      <c r="A92" s="11"/>
      <c r="B92" s="11"/>
      <c r="C92" s="11"/>
      <c r="D92" s="11"/>
      <c r="E92" s="22"/>
      <c r="F92" s="817" t="str">
        <f t="shared" si="3"/>
        <v xml:space="preserve"> </v>
      </c>
      <c r="G92" s="142" t="str">
        <f t="shared" si="2"/>
        <v xml:space="preserve"> </v>
      </c>
      <c r="J92" s="11"/>
    </row>
    <row r="93" spans="1:10" ht="13.5" x14ac:dyDescent="0.25">
      <c r="A93" s="11"/>
      <c r="B93" s="11"/>
      <c r="C93" s="11"/>
      <c r="D93" s="11"/>
      <c r="E93" s="22"/>
      <c r="F93" s="817" t="str">
        <f t="shared" si="3"/>
        <v xml:space="preserve"> </v>
      </c>
      <c r="G93" s="142" t="str">
        <f t="shared" si="2"/>
        <v xml:space="preserve"> </v>
      </c>
      <c r="J93" s="11"/>
    </row>
    <row r="94" spans="1:10" ht="13.5" x14ac:dyDescent="0.25">
      <c r="A94" s="11"/>
      <c r="B94" s="11"/>
      <c r="C94" s="11"/>
      <c r="D94" s="11"/>
      <c r="E94" s="22"/>
      <c r="F94" s="817" t="str">
        <f t="shared" si="3"/>
        <v xml:space="preserve"> </v>
      </c>
      <c r="G94" s="142" t="str">
        <f t="shared" si="2"/>
        <v xml:space="preserve"> </v>
      </c>
      <c r="J94" s="11"/>
    </row>
    <row r="95" spans="1:10" ht="13.5" x14ac:dyDescent="0.25">
      <c r="A95" s="11"/>
      <c r="B95" s="11"/>
      <c r="C95" s="11"/>
      <c r="D95" s="11"/>
      <c r="E95" s="22"/>
      <c r="F95" s="817" t="str">
        <f t="shared" si="3"/>
        <v xml:space="preserve"> </v>
      </c>
      <c r="G95" s="142" t="str">
        <f t="shared" si="2"/>
        <v xml:space="preserve"> </v>
      </c>
      <c r="J95" s="11"/>
    </row>
    <row r="96" spans="1:10" ht="13.5" x14ac:dyDescent="0.25">
      <c r="A96" s="11"/>
      <c r="B96" s="11"/>
      <c r="C96" s="11"/>
      <c r="D96" s="11"/>
      <c r="E96" s="22"/>
      <c r="F96" s="817" t="str">
        <f t="shared" si="3"/>
        <v xml:space="preserve"> </v>
      </c>
      <c r="G96" s="142" t="str">
        <f t="shared" si="2"/>
        <v xml:space="preserve"> </v>
      </c>
      <c r="J96" s="11"/>
    </row>
    <row r="97" spans="1:10" ht="13.5" x14ac:dyDescent="0.25">
      <c r="A97" s="11"/>
      <c r="B97" s="11"/>
      <c r="C97" s="11"/>
      <c r="D97" s="11"/>
      <c r="E97" s="22"/>
      <c r="F97" s="817" t="str">
        <f t="shared" si="3"/>
        <v xml:space="preserve"> </v>
      </c>
      <c r="G97" s="142" t="str">
        <f t="shared" si="2"/>
        <v xml:space="preserve"> </v>
      </c>
      <c r="J97" s="11"/>
    </row>
    <row r="98" spans="1:10" ht="13.5" x14ac:dyDescent="0.25">
      <c r="A98" s="11"/>
      <c r="B98" s="11"/>
      <c r="C98" s="11"/>
      <c r="D98" s="11"/>
      <c r="E98" s="22"/>
      <c r="F98" s="817" t="str">
        <f t="shared" ref="F98:F137" si="4">IF(E98-D98=0," ",E98-D98)</f>
        <v xml:space="preserve"> </v>
      </c>
      <c r="G98" s="142" t="str">
        <f t="shared" ref="G98:G136" si="5">IFERROR(E98/D98%," ")</f>
        <v xml:space="preserve"> </v>
      </c>
      <c r="J98" s="11"/>
    </row>
    <row r="99" spans="1:10" ht="13.5" x14ac:dyDescent="0.25">
      <c r="A99" s="11"/>
      <c r="B99" s="11"/>
      <c r="C99" s="11"/>
      <c r="D99" s="11"/>
      <c r="E99" s="22"/>
      <c r="F99" s="817" t="str">
        <f t="shared" si="4"/>
        <v xml:space="preserve"> </v>
      </c>
      <c r="G99" s="142" t="str">
        <f t="shared" si="5"/>
        <v xml:space="preserve"> </v>
      </c>
      <c r="J99" s="11"/>
    </row>
    <row r="100" spans="1:10" ht="13.5" x14ac:dyDescent="0.25">
      <c r="A100" s="11"/>
      <c r="B100" s="11"/>
      <c r="C100" s="11"/>
      <c r="D100" s="11"/>
      <c r="E100" s="22"/>
      <c r="F100" s="817" t="str">
        <f t="shared" si="4"/>
        <v xml:space="preserve"> </v>
      </c>
      <c r="G100" s="142" t="str">
        <f t="shared" si="5"/>
        <v xml:space="preserve"> </v>
      </c>
      <c r="J100" s="11"/>
    </row>
    <row r="101" spans="1:10" ht="13.5" x14ac:dyDescent="0.25">
      <c r="A101" s="11"/>
      <c r="B101" s="11"/>
      <c r="C101" s="11"/>
      <c r="D101" s="11"/>
      <c r="E101" s="22"/>
      <c r="F101" s="817" t="str">
        <f t="shared" si="4"/>
        <v xml:space="preserve"> </v>
      </c>
      <c r="G101" s="142" t="str">
        <f t="shared" si="5"/>
        <v xml:space="preserve"> </v>
      </c>
      <c r="J101" s="11"/>
    </row>
    <row r="102" spans="1:10" ht="13.5" x14ac:dyDescent="0.25">
      <c r="A102" s="11"/>
      <c r="B102" s="11"/>
      <c r="C102" s="11"/>
      <c r="D102" s="11"/>
      <c r="E102" s="22"/>
      <c r="F102" s="817" t="str">
        <f t="shared" si="4"/>
        <v xml:space="preserve"> </v>
      </c>
      <c r="G102" s="142" t="str">
        <f t="shared" si="5"/>
        <v xml:space="preserve"> </v>
      </c>
      <c r="J102" s="11"/>
    </row>
    <row r="103" spans="1:10" ht="13.5" x14ac:dyDescent="0.25">
      <c r="A103" s="11"/>
      <c r="B103" s="11"/>
      <c r="C103" s="11"/>
      <c r="D103" s="11"/>
      <c r="E103" s="22"/>
      <c r="F103" s="817" t="str">
        <f t="shared" si="4"/>
        <v xml:space="preserve"> </v>
      </c>
      <c r="G103" s="142" t="str">
        <f t="shared" si="5"/>
        <v xml:space="preserve"> </v>
      </c>
      <c r="J103" s="11"/>
    </row>
    <row r="104" spans="1:10" ht="13.5" x14ac:dyDescent="0.25">
      <c r="A104" s="11"/>
      <c r="B104" s="11"/>
      <c r="C104" s="11"/>
      <c r="D104" s="11"/>
      <c r="E104" s="22"/>
      <c r="F104" s="817" t="str">
        <f t="shared" si="4"/>
        <v xml:space="preserve"> </v>
      </c>
      <c r="G104" s="142" t="str">
        <f t="shared" si="5"/>
        <v xml:space="preserve"> </v>
      </c>
      <c r="J104" s="11"/>
    </row>
    <row r="105" spans="1:10" ht="13.5" x14ac:dyDescent="0.25">
      <c r="A105" s="11"/>
      <c r="B105" s="11"/>
      <c r="C105" s="11"/>
      <c r="D105" s="11"/>
      <c r="E105" s="22"/>
      <c r="F105" s="817" t="str">
        <f t="shared" si="4"/>
        <v xml:space="preserve"> </v>
      </c>
      <c r="G105" s="142" t="str">
        <f t="shared" si="5"/>
        <v xml:space="preserve"> </v>
      </c>
      <c r="J105" s="11"/>
    </row>
    <row r="106" spans="1:10" ht="13.5" x14ac:dyDescent="0.25">
      <c r="A106" s="11"/>
      <c r="B106" s="11"/>
      <c r="C106" s="11"/>
      <c r="D106" s="11"/>
      <c r="E106" s="22"/>
      <c r="F106" s="817" t="str">
        <f t="shared" si="4"/>
        <v xml:space="preserve"> </v>
      </c>
      <c r="G106" s="142" t="str">
        <f t="shared" si="5"/>
        <v xml:space="preserve"> </v>
      </c>
      <c r="J106" s="11"/>
    </row>
    <row r="107" spans="1:10" ht="13.5" x14ac:dyDescent="0.25">
      <c r="A107" s="11"/>
      <c r="B107" s="11"/>
      <c r="C107" s="11"/>
      <c r="D107" s="11"/>
      <c r="E107" s="22"/>
      <c r="F107" s="817" t="str">
        <f t="shared" si="4"/>
        <v xml:space="preserve"> </v>
      </c>
      <c r="G107" s="142" t="str">
        <f t="shared" si="5"/>
        <v xml:space="preserve"> </v>
      </c>
      <c r="J107" s="11"/>
    </row>
    <row r="108" spans="1:10" ht="13.5" x14ac:dyDescent="0.25">
      <c r="A108" s="11"/>
      <c r="B108" s="11"/>
      <c r="C108" s="11"/>
      <c r="D108" s="11"/>
      <c r="E108" s="22"/>
      <c r="F108" s="817" t="str">
        <f t="shared" si="4"/>
        <v xml:space="preserve"> </v>
      </c>
      <c r="G108" s="142" t="str">
        <f t="shared" si="5"/>
        <v xml:space="preserve"> </v>
      </c>
      <c r="J108" s="11"/>
    </row>
    <row r="109" spans="1:10" ht="13.5" x14ac:dyDescent="0.25">
      <c r="A109" s="11"/>
      <c r="B109" s="11"/>
      <c r="C109" s="11"/>
      <c r="D109" s="11"/>
      <c r="E109" s="22"/>
      <c r="F109" s="817" t="str">
        <f t="shared" si="4"/>
        <v xml:space="preserve"> </v>
      </c>
      <c r="G109" s="142" t="str">
        <f t="shared" si="5"/>
        <v xml:space="preserve"> </v>
      </c>
      <c r="J109" s="11"/>
    </row>
    <row r="110" spans="1:10" ht="13.5" x14ac:dyDescent="0.25">
      <c r="A110" s="11"/>
      <c r="B110" s="11"/>
      <c r="C110" s="11"/>
      <c r="D110" s="11"/>
      <c r="E110" s="22"/>
      <c r="F110" s="817" t="str">
        <f t="shared" si="4"/>
        <v xml:space="preserve"> </v>
      </c>
      <c r="G110" s="142" t="str">
        <f t="shared" si="5"/>
        <v xml:space="preserve"> </v>
      </c>
      <c r="J110" s="11"/>
    </row>
    <row r="111" spans="1:10" ht="13.5" x14ac:dyDescent="0.25">
      <c r="A111" s="11"/>
      <c r="B111" s="11"/>
      <c r="C111" s="11"/>
      <c r="D111" s="11"/>
      <c r="E111" s="22"/>
      <c r="F111" s="817" t="str">
        <f t="shared" si="4"/>
        <v xml:space="preserve"> </v>
      </c>
      <c r="G111" s="142" t="str">
        <f t="shared" si="5"/>
        <v xml:space="preserve"> </v>
      </c>
      <c r="J111" s="11"/>
    </row>
    <row r="112" spans="1:10" ht="13.5" x14ac:dyDescent="0.25">
      <c r="A112" s="11"/>
      <c r="B112" s="11"/>
      <c r="C112" s="11"/>
      <c r="D112" s="11"/>
      <c r="E112" s="22"/>
      <c r="F112" s="817" t="str">
        <f t="shared" si="4"/>
        <v xml:space="preserve"> </v>
      </c>
      <c r="G112" s="142" t="str">
        <f t="shared" si="5"/>
        <v xml:space="preserve"> </v>
      </c>
      <c r="J112" s="11"/>
    </row>
    <row r="113" spans="1:10" ht="13.5" x14ac:dyDescent="0.25">
      <c r="A113" s="11"/>
      <c r="B113" s="11"/>
      <c r="C113" s="11"/>
      <c r="D113" s="11"/>
      <c r="E113" s="22"/>
      <c r="F113" s="817" t="str">
        <f t="shared" si="4"/>
        <v xml:space="preserve"> </v>
      </c>
      <c r="G113" s="142" t="str">
        <f t="shared" si="5"/>
        <v xml:space="preserve"> </v>
      </c>
      <c r="J113" s="11"/>
    </row>
    <row r="114" spans="1:10" ht="13.5" x14ac:dyDescent="0.25">
      <c r="A114" s="11"/>
      <c r="B114" s="11"/>
      <c r="C114" s="11"/>
      <c r="D114" s="11"/>
      <c r="E114" s="22"/>
      <c r="F114" s="817" t="str">
        <f t="shared" si="4"/>
        <v xml:space="preserve"> </v>
      </c>
      <c r="G114" s="142" t="str">
        <f t="shared" si="5"/>
        <v xml:space="preserve"> </v>
      </c>
      <c r="J114" s="11"/>
    </row>
    <row r="115" spans="1:10" ht="13.5" x14ac:dyDescent="0.25">
      <c r="A115" s="11"/>
      <c r="B115" s="11"/>
      <c r="C115" s="11"/>
      <c r="D115" s="11"/>
      <c r="E115" s="22"/>
      <c r="F115" s="817" t="str">
        <f t="shared" si="4"/>
        <v xml:space="preserve"> </v>
      </c>
      <c r="G115" s="142" t="str">
        <f t="shared" si="5"/>
        <v xml:space="preserve"> </v>
      </c>
      <c r="J115" s="11"/>
    </row>
    <row r="116" spans="1:10" ht="13.5" x14ac:dyDescent="0.25">
      <c r="A116" s="11"/>
      <c r="B116" s="11"/>
      <c r="C116" s="11"/>
      <c r="D116" s="11"/>
      <c r="E116" s="22"/>
      <c r="F116" s="817" t="str">
        <f t="shared" si="4"/>
        <v xml:space="preserve"> </v>
      </c>
      <c r="G116" s="142" t="str">
        <f t="shared" si="5"/>
        <v xml:space="preserve"> </v>
      </c>
      <c r="J116" s="11"/>
    </row>
    <row r="117" spans="1:10" ht="13.5" x14ac:dyDescent="0.25">
      <c r="A117" s="11"/>
      <c r="B117" s="11"/>
      <c r="C117" s="11"/>
      <c r="D117" s="11"/>
      <c r="E117" s="22"/>
      <c r="F117" s="817" t="str">
        <f t="shared" si="4"/>
        <v xml:space="preserve"> </v>
      </c>
      <c r="G117" s="142" t="str">
        <f t="shared" si="5"/>
        <v xml:space="preserve"> </v>
      </c>
      <c r="J117" s="11"/>
    </row>
    <row r="118" spans="1:10" ht="13.5" x14ac:dyDescent="0.25">
      <c r="A118" s="11"/>
      <c r="B118" s="11"/>
      <c r="C118" s="11"/>
      <c r="D118" s="11"/>
      <c r="E118" s="22"/>
      <c r="F118" s="817" t="str">
        <f t="shared" si="4"/>
        <v xml:space="preserve"> </v>
      </c>
      <c r="G118" s="142" t="str">
        <f t="shared" si="5"/>
        <v xml:space="preserve"> </v>
      </c>
      <c r="J118" s="11"/>
    </row>
    <row r="119" spans="1:10" ht="13.5" x14ac:dyDescent="0.25">
      <c r="A119" s="11"/>
      <c r="B119" s="11"/>
      <c r="C119" s="11"/>
      <c r="D119" s="11"/>
      <c r="E119" s="22"/>
      <c r="F119" s="817" t="str">
        <f t="shared" si="4"/>
        <v xml:space="preserve"> </v>
      </c>
      <c r="G119" s="142" t="str">
        <f t="shared" si="5"/>
        <v xml:space="preserve"> </v>
      </c>
      <c r="J119" s="11"/>
    </row>
    <row r="120" spans="1:10" ht="13.5" x14ac:dyDescent="0.25">
      <c r="A120" s="11"/>
      <c r="B120" s="11"/>
      <c r="C120" s="11"/>
      <c r="D120" s="11"/>
      <c r="E120" s="22"/>
      <c r="F120" s="817" t="str">
        <f t="shared" si="4"/>
        <v xml:space="preserve"> </v>
      </c>
      <c r="G120" s="142" t="str">
        <f t="shared" si="5"/>
        <v xml:space="preserve"> </v>
      </c>
      <c r="J120" s="11"/>
    </row>
    <row r="121" spans="1:10" ht="13.5" x14ac:dyDescent="0.25">
      <c r="A121" s="11"/>
      <c r="B121" s="11"/>
      <c r="C121" s="11"/>
      <c r="D121" s="11"/>
      <c r="E121" s="22"/>
      <c r="F121" s="817" t="str">
        <f t="shared" si="4"/>
        <v xml:space="preserve"> </v>
      </c>
      <c r="G121" s="142" t="str">
        <f t="shared" si="5"/>
        <v xml:space="preserve"> </v>
      </c>
      <c r="J121" s="11"/>
    </row>
    <row r="122" spans="1:10" ht="13.5" x14ac:dyDescent="0.25">
      <c r="A122" s="11"/>
      <c r="B122" s="11"/>
      <c r="C122" s="11"/>
      <c r="D122" s="11"/>
      <c r="E122" s="22"/>
      <c r="F122" s="817" t="str">
        <f t="shared" si="4"/>
        <v xml:space="preserve"> </v>
      </c>
      <c r="G122" s="142" t="str">
        <f t="shared" si="5"/>
        <v xml:space="preserve"> </v>
      </c>
      <c r="J122" s="11"/>
    </row>
    <row r="123" spans="1:10" ht="13.5" x14ac:dyDescent="0.25">
      <c r="A123" s="11"/>
      <c r="B123" s="11"/>
      <c r="C123" s="11"/>
      <c r="D123" s="11"/>
      <c r="E123" s="22"/>
      <c r="F123" s="817" t="str">
        <f t="shared" si="4"/>
        <v xml:space="preserve"> </v>
      </c>
      <c r="G123" s="142" t="str">
        <f t="shared" si="5"/>
        <v xml:space="preserve"> </v>
      </c>
      <c r="J123" s="11"/>
    </row>
    <row r="124" spans="1:10" ht="13.5" x14ac:dyDescent="0.25">
      <c r="A124" s="11"/>
      <c r="B124" s="11"/>
      <c r="C124" s="11"/>
      <c r="D124" s="11"/>
      <c r="E124" s="22"/>
      <c r="F124" s="817" t="str">
        <f t="shared" si="4"/>
        <v xml:space="preserve"> </v>
      </c>
      <c r="G124" s="142" t="str">
        <f t="shared" si="5"/>
        <v xml:space="preserve"> </v>
      </c>
      <c r="J124" s="11"/>
    </row>
    <row r="125" spans="1:10" ht="13.5" x14ac:dyDescent="0.25">
      <c r="A125" s="11"/>
      <c r="B125" s="11"/>
      <c r="C125" s="11"/>
      <c r="D125" s="11"/>
      <c r="E125" s="22"/>
      <c r="F125" s="817" t="str">
        <f t="shared" si="4"/>
        <v xml:space="preserve"> </v>
      </c>
      <c r="G125" s="142" t="str">
        <f t="shared" si="5"/>
        <v xml:space="preserve"> </v>
      </c>
      <c r="J125" s="11"/>
    </row>
    <row r="126" spans="1:10" ht="13.5" x14ac:dyDescent="0.25">
      <c r="A126" s="11"/>
      <c r="B126" s="11"/>
      <c r="C126" s="11"/>
      <c r="D126" s="11"/>
      <c r="E126" s="22"/>
      <c r="F126" s="817" t="str">
        <f t="shared" si="4"/>
        <v xml:space="preserve"> </v>
      </c>
      <c r="G126" s="142" t="str">
        <f t="shared" si="5"/>
        <v xml:space="preserve"> </v>
      </c>
      <c r="J126" s="11"/>
    </row>
    <row r="127" spans="1:10" ht="13.5" x14ac:dyDescent="0.25">
      <c r="A127" s="11"/>
      <c r="B127" s="11"/>
      <c r="C127" s="11"/>
      <c r="D127" s="11"/>
      <c r="E127" s="22"/>
      <c r="F127" s="817" t="str">
        <f t="shared" si="4"/>
        <v xml:space="preserve"> </v>
      </c>
      <c r="G127" s="142" t="str">
        <f t="shared" si="5"/>
        <v xml:space="preserve"> </v>
      </c>
      <c r="J127" s="11"/>
    </row>
    <row r="128" spans="1:10" ht="13.5" x14ac:dyDescent="0.25">
      <c r="A128" s="11"/>
      <c r="B128" s="11"/>
      <c r="C128" s="11"/>
      <c r="D128" s="11"/>
      <c r="E128" s="22"/>
      <c r="F128" s="817" t="str">
        <f t="shared" si="4"/>
        <v xml:space="preserve"> </v>
      </c>
      <c r="G128" s="142" t="str">
        <f t="shared" si="5"/>
        <v xml:space="preserve"> </v>
      </c>
      <c r="J128" s="11"/>
    </row>
    <row r="129" spans="1:10" ht="13.5" x14ac:dyDescent="0.25">
      <c r="A129" s="11"/>
      <c r="B129" s="11"/>
      <c r="C129" s="11"/>
      <c r="D129" s="11"/>
      <c r="E129" s="22"/>
      <c r="F129" s="817" t="str">
        <f t="shared" si="4"/>
        <v xml:space="preserve"> </v>
      </c>
      <c r="G129" s="142" t="str">
        <f t="shared" si="5"/>
        <v xml:space="preserve"> </v>
      </c>
      <c r="J129" s="11"/>
    </row>
    <row r="130" spans="1:10" ht="13.5" x14ac:dyDescent="0.25">
      <c r="A130" s="11"/>
      <c r="B130" s="11"/>
      <c r="C130" s="11"/>
      <c r="D130" s="11"/>
      <c r="E130" s="22"/>
      <c r="F130" s="817" t="str">
        <f t="shared" si="4"/>
        <v xml:space="preserve"> </v>
      </c>
      <c r="G130" s="142" t="str">
        <f t="shared" si="5"/>
        <v xml:space="preserve"> </v>
      </c>
      <c r="J130" s="11"/>
    </row>
    <row r="131" spans="1:10" ht="13.5" x14ac:dyDescent="0.25">
      <c r="A131" s="11"/>
      <c r="B131" s="11"/>
      <c r="C131" s="11"/>
      <c r="D131" s="11"/>
      <c r="E131" s="22"/>
      <c r="F131" s="817" t="str">
        <f t="shared" si="4"/>
        <v xml:space="preserve"> </v>
      </c>
      <c r="G131" s="142" t="str">
        <f t="shared" si="5"/>
        <v xml:space="preserve"> </v>
      </c>
      <c r="J131" s="11"/>
    </row>
    <row r="132" spans="1:10" ht="13.5" x14ac:dyDescent="0.25">
      <c r="A132" s="11"/>
      <c r="B132" s="11"/>
      <c r="C132" s="11"/>
      <c r="D132" s="11"/>
      <c r="E132" s="22"/>
      <c r="F132" s="817" t="str">
        <f t="shared" si="4"/>
        <v xml:space="preserve"> </v>
      </c>
      <c r="G132" s="142" t="str">
        <f t="shared" si="5"/>
        <v xml:space="preserve"> </v>
      </c>
      <c r="J132" s="11"/>
    </row>
    <row r="133" spans="1:10" ht="13.5" x14ac:dyDescent="0.25">
      <c r="A133" s="11"/>
      <c r="B133" s="11"/>
      <c r="C133" s="11"/>
      <c r="D133" s="11"/>
      <c r="E133" s="22"/>
      <c r="F133" s="817" t="str">
        <f t="shared" si="4"/>
        <v xml:space="preserve"> </v>
      </c>
      <c r="G133" s="142" t="str">
        <f t="shared" si="5"/>
        <v xml:space="preserve"> </v>
      </c>
      <c r="J133" s="11"/>
    </row>
    <row r="134" spans="1:10" ht="13.5" x14ac:dyDescent="0.25">
      <c r="A134" s="11"/>
      <c r="B134" s="11"/>
      <c r="C134" s="11"/>
      <c r="D134" s="11"/>
      <c r="E134" s="22"/>
      <c r="F134" s="817" t="str">
        <f t="shared" si="4"/>
        <v xml:space="preserve"> </v>
      </c>
      <c r="G134" s="142" t="str">
        <f t="shared" si="5"/>
        <v xml:space="preserve"> </v>
      </c>
      <c r="J134" s="11"/>
    </row>
    <row r="135" spans="1:10" ht="13.5" x14ac:dyDescent="0.25">
      <c r="A135" s="11"/>
      <c r="B135" s="11"/>
      <c r="C135" s="11"/>
      <c r="D135" s="11"/>
      <c r="E135" s="22"/>
      <c r="F135" s="817" t="str">
        <f t="shared" si="4"/>
        <v xml:space="preserve"> </v>
      </c>
      <c r="G135" s="142" t="str">
        <f t="shared" si="5"/>
        <v xml:space="preserve"> </v>
      </c>
      <c r="J135" s="11"/>
    </row>
    <row r="136" spans="1:10" ht="13.5" x14ac:dyDescent="0.25">
      <c r="A136" s="11"/>
      <c r="B136" s="11"/>
      <c r="C136" s="11"/>
      <c r="D136" s="11"/>
      <c r="E136" s="22"/>
      <c r="F136" s="817" t="str">
        <f t="shared" si="4"/>
        <v xml:space="preserve"> </v>
      </c>
      <c r="G136" s="142" t="str">
        <f t="shared" si="5"/>
        <v xml:space="preserve"> </v>
      </c>
      <c r="J136" s="11"/>
    </row>
    <row r="137" spans="1:10" ht="13.5" x14ac:dyDescent="0.25">
      <c r="A137" s="11"/>
      <c r="B137" s="11"/>
      <c r="C137" s="11"/>
      <c r="D137" s="11"/>
      <c r="E137" s="22"/>
      <c r="F137" s="817" t="str">
        <f t="shared" si="4"/>
        <v xml:space="preserve"> </v>
      </c>
      <c r="G137" s="142" t="str">
        <f t="shared" ref="G137:G200" si="6">IFERROR(E137/D137%," ")</f>
        <v xml:space="preserve"> </v>
      </c>
      <c r="J137" s="11"/>
    </row>
    <row r="138" spans="1:10" ht="13.5" x14ac:dyDescent="0.25">
      <c r="A138" s="11"/>
      <c r="B138" s="11"/>
      <c r="C138" s="11"/>
      <c r="D138" s="11"/>
      <c r="E138" s="22"/>
      <c r="F138" s="817" t="str">
        <f t="shared" ref="F138:F201" si="7">IF(E138-D138=0," ",E138-D138)</f>
        <v xml:space="preserve"> </v>
      </c>
      <c r="G138" s="142" t="str">
        <f t="shared" si="6"/>
        <v xml:space="preserve"> </v>
      </c>
      <c r="J138" s="11"/>
    </row>
    <row r="139" spans="1:10" ht="13.5" x14ac:dyDescent="0.25">
      <c r="A139" s="11"/>
      <c r="B139" s="11"/>
      <c r="C139" s="11"/>
      <c r="D139" s="11"/>
      <c r="E139" s="22"/>
      <c r="F139" s="817" t="str">
        <f t="shared" si="7"/>
        <v xml:space="preserve"> </v>
      </c>
      <c r="G139" s="142" t="str">
        <f t="shared" si="6"/>
        <v xml:space="preserve"> </v>
      </c>
      <c r="J139" s="11"/>
    </row>
    <row r="140" spans="1:10" ht="13.5" x14ac:dyDescent="0.25">
      <c r="A140" s="11"/>
      <c r="B140" s="11"/>
      <c r="C140" s="11"/>
      <c r="D140" s="11"/>
      <c r="E140" s="22"/>
      <c r="F140" s="817" t="str">
        <f t="shared" si="7"/>
        <v xml:space="preserve"> </v>
      </c>
      <c r="G140" s="142" t="str">
        <f t="shared" si="6"/>
        <v xml:space="preserve"> </v>
      </c>
      <c r="J140" s="11"/>
    </row>
    <row r="141" spans="1:10" ht="13.5" x14ac:dyDescent="0.25">
      <c r="A141" s="11"/>
      <c r="B141" s="11"/>
      <c r="C141" s="11"/>
      <c r="D141" s="11"/>
      <c r="E141" s="22"/>
      <c r="F141" s="817" t="str">
        <f t="shared" si="7"/>
        <v xml:space="preserve"> </v>
      </c>
      <c r="G141" s="142" t="str">
        <f t="shared" si="6"/>
        <v xml:space="preserve"> </v>
      </c>
      <c r="J141" s="11"/>
    </row>
    <row r="142" spans="1:10" ht="13.5" x14ac:dyDescent="0.25">
      <c r="A142" s="11"/>
      <c r="B142" s="11"/>
      <c r="C142" s="11"/>
      <c r="D142" s="11"/>
      <c r="E142" s="22"/>
      <c r="F142" s="817" t="str">
        <f t="shared" si="7"/>
        <v xml:space="preserve"> </v>
      </c>
      <c r="G142" s="142" t="str">
        <f t="shared" si="6"/>
        <v xml:space="preserve"> </v>
      </c>
      <c r="J142" s="11"/>
    </row>
    <row r="143" spans="1:10" ht="13.5" x14ac:dyDescent="0.25">
      <c r="A143" s="11"/>
      <c r="B143" s="11"/>
      <c r="C143" s="11"/>
      <c r="D143" s="11"/>
      <c r="E143" s="22"/>
      <c r="F143" s="817" t="str">
        <f t="shared" si="7"/>
        <v xml:space="preserve"> </v>
      </c>
      <c r="G143" s="142" t="str">
        <f t="shared" si="6"/>
        <v xml:space="preserve"> </v>
      </c>
      <c r="J143" s="11"/>
    </row>
    <row r="144" spans="1:10" ht="13.5" x14ac:dyDescent="0.25">
      <c r="A144" s="11"/>
      <c r="B144" s="11"/>
      <c r="C144" s="11"/>
      <c r="D144" s="11"/>
      <c r="E144" s="22"/>
      <c r="F144" s="817" t="str">
        <f t="shared" si="7"/>
        <v xml:space="preserve"> </v>
      </c>
      <c r="G144" s="142" t="str">
        <f t="shared" si="6"/>
        <v xml:space="preserve"> </v>
      </c>
      <c r="J144" s="11"/>
    </row>
    <row r="145" spans="1:10" ht="13.5" x14ac:dyDescent="0.25">
      <c r="A145" s="11"/>
      <c r="B145" s="11"/>
      <c r="C145" s="11"/>
      <c r="D145" s="11"/>
      <c r="E145" s="22"/>
      <c r="F145" s="817" t="str">
        <f t="shared" si="7"/>
        <v xml:space="preserve"> </v>
      </c>
      <c r="G145" s="142" t="str">
        <f t="shared" si="6"/>
        <v xml:space="preserve"> </v>
      </c>
      <c r="J145" s="11"/>
    </row>
    <row r="146" spans="1:10" ht="13.5" x14ac:dyDescent="0.25">
      <c r="A146" s="11"/>
      <c r="B146" s="11"/>
      <c r="C146" s="11"/>
      <c r="D146" s="11"/>
      <c r="E146" s="22"/>
      <c r="F146" s="817" t="str">
        <f t="shared" si="7"/>
        <v xml:space="preserve"> </v>
      </c>
      <c r="G146" s="142" t="str">
        <f t="shared" si="6"/>
        <v xml:space="preserve"> </v>
      </c>
      <c r="J146" s="11"/>
    </row>
    <row r="147" spans="1:10" ht="13.5" x14ac:dyDescent="0.25">
      <c r="A147" s="11"/>
      <c r="B147" s="11"/>
      <c r="C147" s="11"/>
      <c r="D147" s="11"/>
      <c r="E147" s="22"/>
      <c r="F147" s="817" t="str">
        <f t="shared" si="7"/>
        <v xml:space="preserve"> </v>
      </c>
      <c r="G147" s="142" t="str">
        <f t="shared" si="6"/>
        <v xml:space="preserve"> </v>
      </c>
      <c r="J147" s="11"/>
    </row>
    <row r="148" spans="1:10" ht="13.5" x14ac:dyDescent="0.25">
      <c r="A148" s="11"/>
      <c r="B148" s="11"/>
      <c r="C148" s="11"/>
      <c r="D148" s="11"/>
      <c r="E148" s="22"/>
      <c r="F148" s="817" t="str">
        <f t="shared" si="7"/>
        <v xml:space="preserve"> </v>
      </c>
      <c r="G148" s="142" t="str">
        <f t="shared" si="6"/>
        <v xml:space="preserve"> </v>
      </c>
      <c r="J148" s="11"/>
    </row>
    <row r="149" spans="1:10" ht="13.5" x14ac:dyDescent="0.25">
      <c r="A149" s="11"/>
      <c r="B149" s="11"/>
      <c r="C149" s="11"/>
      <c r="D149" s="11"/>
      <c r="E149" s="22"/>
      <c r="F149" s="817" t="str">
        <f t="shared" si="7"/>
        <v xml:space="preserve"> </v>
      </c>
      <c r="G149" s="142" t="str">
        <f t="shared" si="6"/>
        <v xml:space="preserve"> </v>
      </c>
      <c r="J149" s="11"/>
    </row>
    <row r="150" spans="1:10" ht="13.5" x14ac:dyDescent="0.25">
      <c r="A150" s="11"/>
      <c r="B150" s="11"/>
      <c r="C150" s="11"/>
      <c r="D150" s="11"/>
      <c r="E150" s="22"/>
      <c r="F150" s="817" t="str">
        <f t="shared" si="7"/>
        <v xml:space="preserve"> </v>
      </c>
      <c r="G150" s="142" t="str">
        <f t="shared" si="6"/>
        <v xml:space="preserve"> </v>
      </c>
      <c r="J150" s="11"/>
    </row>
    <row r="151" spans="1:10" ht="13.5" x14ac:dyDescent="0.25">
      <c r="A151" s="11"/>
      <c r="B151" s="11"/>
      <c r="C151" s="11"/>
      <c r="D151" s="11"/>
      <c r="E151" s="22"/>
      <c r="F151" s="817" t="str">
        <f t="shared" si="7"/>
        <v xml:space="preserve"> </v>
      </c>
      <c r="G151" s="142" t="str">
        <f t="shared" si="6"/>
        <v xml:space="preserve"> </v>
      </c>
      <c r="J151" s="11"/>
    </row>
    <row r="152" spans="1:10" ht="13.5" x14ac:dyDescent="0.25">
      <c r="A152" s="11"/>
      <c r="B152" s="11"/>
      <c r="C152" s="11"/>
      <c r="D152" s="11"/>
      <c r="E152" s="22"/>
      <c r="F152" s="817" t="str">
        <f t="shared" si="7"/>
        <v xml:space="preserve"> </v>
      </c>
      <c r="G152" s="142" t="str">
        <f t="shared" si="6"/>
        <v xml:space="preserve"> </v>
      </c>
      <c r="J152" s="11"/>
    </row>
    <row r="153" spans="1:10" ht="13.5" x14ac:dyDescent="0.25">
      <c r="A153" s="11"/>
      <c r="B153" s="11"/>
      <c r="C153" s="11"/>
      <c r="D153" s="11"/>
      <c r="E153" s="22"/>
      <c r="F153" s="817" t="str">
        <f t="shared" si="7"/>
        <v xml:space="preserve"> </v>
      </c>
      <c r="G153" s="142" t="str">
        <f t="shared" si="6"/>
        <v xml:space="preserve"> </v>
      </c>
      <c r="J153" s="11"/>
    </row>
    <row r="154" spans="1:10" ht="13.5" x14ac:dyDescent="0.25">
      <c r="A154" s="11"/>
      <c r="B154" s="11"/>
      <c r="C154" s="11"/>
      <c r="D154" s="11"/>
      <c r="E154" s="22"/>
      <c r="F154" s="817" t="str">
        <f t="shared" si="7"/>
        <v xml:space="preserve"> </v>
      </c>
      <c r="G154" s="142" t="str">
        <f t="shared" si="6"/>
        <v xml:space="preserve"> </v>
      </c>
      <c r="J154" s="11"/>
    </row>
    <row r="155" spans="1:10" ht="13.5" x14ac:dyDescent="0.25">
      <c r="A155" s="11"/>
      <c r="B155" s="11"/>
      <c r="C155" s="11"/>
      <c r="D155" s="11"/>
      <c r="E155" s="22"/>
      <c r="F155" s="817" t="str">
        <f t="shared" si="7"/>
        <v xml:space="preserve"> </v>
      </c>
      <c r="G155" s="142" t="str">
        <f t="shared" si="6"/>
        <v xml:space="preserve"> </v>
      </c>
      <c r="J155" s="11"/>
    </row>
    <row r="156" spans="1:10" ht="13.5" x14ac:dyDescent="0.25">
      <c r="A156" s="11"/>
      <c r="B156" s="11"/>
      <c r="C156" s="11"/>
      <c r="D156" s="11"/>
      <c r="E156" s="22"/>
      <c r="F156" s="817" t="str">
        <f t="shared" si="7"/>
        <v xml:space="preserve"> </v>
      </c>
      <c r="G156" s="142" t="str">
        <f t="shared" si="6"/>
        <v xml:space="preserve"> </v>
      </c>
      <c r="J156" s="11"/>
    </row>
    <row r="157" spans="1:10" ht="13.5" x14ac:dyDescent="0.25">
      <c r="A157" s="11"/>
      <c r="B157" s="11"/>
      <c r="C157" s="11"/>
      <c r="D157" s="11"/>
      <c r="E157" s="22"/>
      <c r="F157" s="817" t="str">
        <f t="shared" si="7"/>
        <v xml:space="preserve"> </v>
      </c>
      <c r="G157" s="142" t="str">
        <f t="shared" si="6"/>
        <v xml:space="preserve"> </v>
      </c>
      <c r="J157" s="11"/>
    </row>
    <row r="158" spans="1:10" ht="13.5" x14ac:dyDescent="0.25">
      <c r="A158" s="11"/>
      <c r="B158" s="11"/>
      <c r="C158" s="11"/>
      <c r="D158" s="11"/>
      <c r="E158" s="22"/>
      <c r="F158" s="817" t="str">
        <f t="shared" si="7"/>
        <v xml:space="preserve"> </v>
      </c>
      <c r="G158" s="142" t="str">
        <f t="shared" si="6"/>
        <v xml:space="preserve"> </v>
      </c>
      <c r="J158" s="11"/>
    </row>
    <row r="159" spans="1:10" ht="13.5" x14ac:dyDescent="0.25">
      <c r="A159" s="11"/>
      <c r="B159" s="11"/>
      <c r="C159" s="11"/>
      <c r="D159" s="11"/>
      <c r="E159" s="22"/>
      <c r="F159" s="817" t="str">
        <f t="shared" si="7"/>
        <v xml:space="preserve"> </v>
      </c>
      <c r="G159" s="142" t="str">
        <f t="shared" si="6"/>
        <v xml:space="preserve"> </v>
      </c>
      <c r="J159" s="11"/>
    </row>
    <row r="160" spans="1:10" ht="13.5" x14ac:dyDescent="0.25">
      <c r="A160" s="11"/>
      <c r="B160" s="11"/>
      <c r="C160" s="11"/>
      <c r="D160" s="11"/>
      <c r="E160" s="22"/>
      <c r="F160" s="817" t="str">
        <f t="shared" si="7"/>
        <v xml:space="preserve"> </v>
      </c>
      <c r="G160" s="142" t="str">
        <f t="shared" si="6"/>
        <v xml:space="preserve"> </v>
      </c>
      <c r="J160" s="11"/>
    </row>
    <row r="161" spans="1:10" ht="13.5" x14ac:dyDescent="0.25">
      <c r="A161" s="11"/>
      <c r="B161" s="11"/>
      <c r="C161" s="11"/>
      <c r="D161" s="11"/>
      <c r="E161" s="22"/>
      <c r="F161" s="817" t="str">
        <f t="shared" si="7"/>
        <v xml:space="preserve"> </v>
      </c>
      <c r="G161" s="142" t="str">
        <f t="shared" si="6"/>
        <v xml:space="preserve"> </v>
      </c>
      <c r="J161" s="11"/>
    </row>
    <row r="162" spans="1:10" ht="13.5" x14ac:dyDescent="0.25">
      <c r="A162" s="11"/>
      <c r="B162" s="11"/>
      <c r="C162" s="11"/>
      <c r="D162" s="11"/>
      <c r="E162" s="22"/>
      <c r="F162" s="817" t="str">
        <f t="shared" si="7"/>
        <v xml:space="preserve"> </v>
      </c>
      <c r="G162" s="142" t="str">
        <f t="shared" si="6"/>
        <v xml:space="preserve"> </v>
      </c>
      <c r="J162" s="11"/>
    </row>
    <row r="163" spans="1:10" ht="13.5" x14ac:dyDescent="0.25">
      <c r="A163" s="11"/>
      <c r="B163" s="11"/>
      <c r="C163" s="11"/>
      <c r="D163" s="11"/>
      <c r="E163" s="22"/>
      <c r="F163" s="817" t="str">
        <f t="shared" si="7"/>
        <v xml:space="preserve"> </v>
      </c>
      <c r="G163" s="142" t="str">
        <f t="shared" si="6"/>
        <v xml:space="preserve"> </v>
      </c>
      <c r="J163" s="11"/>
    </row>
    <row r="164" spans="1:10" ht="13.5" x14ac:dyDescent="0.25">
      <c r="A164" s="11"/>
      <c r="B164" s="11"/>
      <c r="C164" s="11"/>
      <c r="D164" s="11"/>
      <c r="E164" s="22"/>
      <c r="F164" s="817" t="str">
        <f t="shared" si="7"/>
        <v xml:space="preserve"> </v>
      </c>
      <c r="G164" s="142" t="str">
        <f t="shared" si="6"/>
        <v xml:space="preserve"> </v>
      </c>
      <c r="J164" s="11"/>
    </row>
    <row r="165" spans="1:10" ht="13.5" x14ac:dyDescent="0.25">
      <c r="A165" s="11"/>
      <c r="B165" s="11"/>
      <c r="C165" s="11"/>
      <c r="D165" s="11"/>
      <c r="E165" s="22"/>
      <c r="F165" s="817" t="str">
        <f t="shared" si="7"/>
        <v xml:space="preserve"> </v>
      </c>
      <c r="G165" s="142" t="str">
        <f t="shared" si="6"/>
        <v xml:space="preserve"> </v>
      </c>
      <c r="J165" s="11"/>
    </row>
    <row r="166" spans="1:10" ht="13.5" x14ac:dyDescent="0.25">
      <c r="A166" s="11"/>
      <c r="B166" s="11"/>
      <c r="C166" s="11"/>
      <c r="D166" s="11"/>
      <c r="E166" s="22"/>
      <c r="F166" s="817" t="str">
        <f t="shared" si="7"/>
        <v xml:space="preserve"> </v>
      </c>
      <c r="G166" s="142" t="str">
        <f t="shared" si="6"/>
        <v xml:space="preserve"> </v>
      </c>
      <c r="J166" s="11"/>
    </row>
    <row r="167" spans="1:10" ht="13.5" x14ac:dyDescent="0.25">
      <c r="A167" s="11"/>
      <c r="B167" s="11"/>
      <c r="C167" s="11"/>
      <c r="D167" s="11"/>
      <c r="E167" s="22"/>
      <c r="F167" s="817" t="str">
        <f t="shared" si="7"/>
        <v xml:space="preserve"> </v>
      </c>
      <c r="G167" s="142" t="str">
        <f t="shared" si="6"/>
        <v xml:space="preserve"> </v>
      </c>
      <c r="J167" s="11"/>
    </row>
    <row r="168" spans="1:10" ht="13.5" x14ac:dyDescent="0.25">
      <c r="A168" s="11"/>
      <c r="B168" s="11"/>
      <c r="C168" s="11"/>
      <c r="D168" s="11"/>
      <c r="E168" s="22"/>
      <c r="F168" s="817" t="str">
        <f t="shared" si="7"/>
        <v xml:space="preserve"> </v>
      </c>
      <c r="G168" s="142" t="str">
        <f t="shared" si="6"/>
        <v xml:space="preserve"> </v>
      </c>
      <c r="J168" s="11"/>
    </row>
    <row r="169" spans="1:10" ht="13.5" x14ac:dyDescent="0.25">
      <c r="A169" s="11"/>
      <c r="B169" s="11"/>
      <c r="C169" s="11"/>
      <c r="D169" s="11"/>
      <c r="E169" s="22"/>
      <c r="F169" s="817" t="str">
        <f t="shared" si="7"/>
        <v xml:space="preserve"> </v>
      </c>
      <c r="G169" s="142" t="str">
        <f t="shared" si="6"/>
        <v xml:space="preserve"> </v>
      </c>
      <c r="J169" s="11"/>
    </row>
    <row r="170" spans="1:10" ht="13.5" x14ac:dyDescent="0.25">
      <c r="A170" s="11"/>
      <c r="B170" s="11"/>
      <c r="C170" s="11"/>
      <c r="D170" s="11"/>
      <c r="E170" s="22"/>
      <c r="F170" s="817" t="str">
        <f t="shared" si="7"/>
        <v xml:space="preserve"> </v>
      </c>
      <c r="G170" s="142" t="str">
        <f t="shared" si="6"/>
        <v xml:space="preserve"> </v>
      </c>
      <c r="J170" s="11"/>
    </row>
    <row r="171" spans="1:10" ht="13.5" x14ac:dyDescent="0.25">
      <c r="A171" s="11"/>
      <c r="B171" s="11"/>
      <c r="C171" s="11"/>
      <c r="D171" s="11"/>
      <c r="E171" s="22"/>
      <c r="F171" s="817" t="str">
        <f t="shared" si="7"/>
        <v xml:space="preserve"> </v>
      </c>
      <c r="G171" s="142" t="str">
        <f t="shared" si="6"/>
        <v xml:space="preserve"> </v>
      </c>
      <c r="J171" s="11"/>
    </row>
    <row r="172" spans="1:10" ht="13.5" x14ac:dyDescent="0.25">
      <c r="A172" s="11"/>
      <c r="B172" s="11"/>
      <c r="C172" s="11"/>
      <c r="D172" s="11"/>
      <c r="E172" s="22"/>
      <c r="F172" s="817" t="str">
        <f t="shared" si="7"/>
        <v xml:space="preserve"> </v>
      </c>
      <c r="G172" s="142" t="str">
        <f t="shared" si="6"/>
        <v xml:space="preserve"> </v>
      </c>
      <c r="J172" s="11"/>
    </row>
    <row r="173" spans="1:10" ht="13.5" x14ac:dyDescent="0.25">
      <c r="A173" s="11"/>
      <c r="B173" s="11"/>
      <c r="C173" s="11"/>
      <c r="D173" s="11"/>
      <c r="E173" s="22"/>
      <c r="F173" s="817" t="str">
        <f t="shared" si="7"/>
        <v xml:space="preserve"> </v>
      </c>
      <c r="G173" s="142" t="str">
        <f t="shared" si="6"/>
        <v xml:space="preserve"> </v>
      </c>
      <c r="J173" s="11"/>
    </row>
    <row r="174" spans="1:10" ht="13.5" x14ac:dyDescent="0.25">
      <c r="A174" s="11"/>
      <c r="B174" s="11"/>
      <c r="C174" s="11"/>
      <c r="D174" s="11"/>
      <c r="E174" s="22"/>
      <c r="F174" s="817" t="str">
        <f t="shared" si="7"/>
        <v xml:space="preserve"> </v>
      </c>
      <c r="G174" s="142" t="str">
        <f t="shared" si="6"/>
        <v xml:space="preserve"> </v>
      </c>
      <c r="J174" s="11"/>
    </row>
    <row r="175" spans="1:10" ht="13.5" x14ac:dyDescent="0.25">
      <c r="A175" s="11"/>
      <c r="B175" s="11"/>
      <c r="C175" s="11"/>
      <c r="D175" s="11"/>
      <c r="E175" s="22"/>
      <c r="F175" s="817" t="str">
        <f t="shared" si="7"/>
        <v xml:space="preserve"> </v>
      </c>
      <c r="G175" s="142" t="str">
        <f t="shared" si="6"/>
        <v xml:space="preserve"> </v>
      </c>
      <c r="J175" s="11"/>
    </row>
    <row r="176" spans="1:10" ht="13.5" x14ac:dyDescent="0.25">
      <c r="A176" s="11"/>
      <c r="B176" s="11"/>
      <c r="C176" s="11"/>
      <c r="D176" s="11"/>
      <c r="E176" s="22"/>
      <c r="F176" s="817" t="str">
        <f t="shared" si="7"/>
        <v xml:space="preserve"> </v>
      </c>
      <c r="G176" s="142" t="str">
        <f t="shared" si="6"/>
        <v xml:space="preserve"> </v>
      </c>
      <c r="J176" s="11"/>
    </row>
    <row r="177" spans="1:10" ht="13.5" x14ac:dyDescent="0.25">
      <c r="A177" s="11"/>
      <c r="B177" s="11"/>
      <c r="C177" s="11"/>
      <c r="D177" s="11"/>
      <c r="E177" s="22"/>
      <c r="F177" s="817" t="str">
        <f t="shared" si="7"/>
        <v xml:space="preserve"> </v>
      </c>
      <c r="G177" s="142" t="str">
        <f t="shared" si="6"/>
        <v xml:space="preserve"> </v>
      </c>
      <c r="J177" s="11"/>
    </row>
    <row r="178" spans="1:10" ht="13.5" x14ac:dyDescent="0.25">
      <c r="A178" s="11"/>
      <c r="B178" s="11"/>
      <c r="C178" s="11"/>
      <c r="D178" s="11"/>
      <c r="E178" s="22"/>
      <c r="F178" s="817" t="str">
        <f t="shared" si="7"/>
        <v xml:space="preserve"> </v>
      </c>
      <c r="G178" s="142" t="str">
        <f t="shared" si="6"/>
        <v xml:space="preserve"> </v>
      </c>
      <c r="J178" s="11"/>
    </row>
    <row r="179" spans="1:10" ht="13.5" x14ac:dyDescent="0.25">
      <c r="A179" s="11"/>
      <c r="B179" s="11"/>
      <c r="C179" s="11"/>
      <c r="D179" s="11"/>
      <c r="E179" s="22"/>
      <c r="F179" s="817" t="str">
        <f t="shared" si="7"/>
        <v xml:space="preserve"> </v>
      </c>
      <c r="G179" s="142" t="str">
        <f t="shared" si="6"/>
        <v xml:space="preserve"> </v>
      </c>
      <c r="J179" s="11"/>
    </row>
    <row r="180" spans="1:10" ht="13.5" x14ac:dyDescent="0.25">
      <c r="A180" s="11"/>
      <c r="B180" s="11"/>
      <c r="C180" s="11"/>
      <c r="D180" s="11"/>
      <c r="E180" s="22"/>
      <c r="F180" s="817" t="str">
        <f t="shared" si="7"/>
        <v xml:space="preserve"> </v>
      </c>
      <c r="G180" s="142" t="str">
        <f t="shared" si="6"/>
        <v xml:space="preserve"> </v>
      </c>
      <c r="J180" s="11"/>
    </row>
    <row r="181" spans="1:10" ht="13.5" x14ac:dyDescent="0.25">
      <c r="A181" s="11"/>
      <c r="B181" s="11"/>
      <c r="C181" s="11"/>
      <c r="D181" s="11"/>
      <c r="E181" s="22"/>
      <c r="F181" s="817" t="str">
        <f t="shared" si="7"/>
        <v xml:space="preserve"> </v>
      </c>
      <c r="G181" s="142" t="str">
        <f t="shared" si="6"/>
        <v xml:space="preserve"> </v>
      </c>
      <c r="J181" s="11"/>
    </row>
    <row r="182" spans="1:10" ht="13.5" x14ac:dyDescent="0.25">
      <c r="A182" s="11"/>
      <c r="B182" s="11"/>
      <c r="C182" s="11"/>
      <c r="D182" s="11"/>
      <c r="E182" s="22"/>
      <c r="F182" s="817" t="str">
        <f t="shared" si="7"/>
        <v xml:space="preserve"> </v>
      </c>
      <c r="G182" s="142" t="str">
        <f t="shared" si="6"/>
        <v xml:space="preserve"> </v>
      </c>
      <c r="J182" s="11"/>
    </row>
    <row r="183" spans="1:10" ht="13.5" x14ac:dyDescent="0.25">
      <c r="A183" s="11"/>
      <c r="B183" s="11"/>
      <c r="C183" s="11"/>
      <c r="D183" s="11"/>
      <c r="E183" s="22"/>
      <c r="F183" s="817" t="str">
        <f t="shared" si="7"/>
        <v xml:space="preserve"> </v>
      </c>
      <c r="G183" s="142" t="str">
        <f t="shared" si="6"/>
        <v xml:space="preserve"> </v>
      </c>
      <c r="J183" s="11"/>
    </row>
    <row r="184" spans="1:10" ht="13.5" x14ac:dyDescent="0.25">
      <c r="A184" s="11"/>
      <c r="B184" s="11"/>
      <c r="C184" s="11"/>
      <c r="D184" s="11"/>
      <c r="E184" s="22"/>
      <c r="F184" s="817" t="str">
        <f t="shared" si="7"/>
        <v xml:space="preserve"> </v>
      </c>
      <c r="G184" s="142" t="str">
        <f t="shared" si="6"/>
        <v xml:space="preserve"> </v>
      </c>
      <c r="J184" s="11"/>
    </row>
    <row r="185" spans="1:10" ht="13.5" x14ac:dyDescent="0.25">
      <c r="A185" s="11"/>
      <c r="B185" s="11"/>
      <c r="C185" s="11"/>
      <c r="D185" s="11"/>
      <c r="E185" s="22"/>
      <c r="F185" s="817" t="str">
        <f t="shared" si="7"/>
        <v xml:space="preserve"> </v>
      </c>
      <c r="G185" s="142" t="str">
        <f t="shared" si="6"/>
        <v xml:space="preserve"> </v>
      </c>
      <c r="J185" s="11"/>
    </row>
    <row r="186" spans="1:10" ht="13.5" x14ac:dyDescent="0.25">
      <c r="A186" s="11"/>
      <c r="B186" s="11"/>
      <c r="C186" s="11"/>
      <c r="D186" s="11"/>
      <c r="E186" s="22"/>
      <c r="F186" s="817" t="str">
        <f t="shared" si="7"/>
        <v xml:space="preserve"> </v>
      </c>
      <c r="G186" s="142" t="str">
        <f t="shared" si="6"/>
        <v xml:space="preserve"> </v>
      </c>
      <c r="J186" s="11"/>
    </row>
    <row r="187" spans="1:10" ht="13.5" x14ac:dyDescent="0.25">
      <c r="A187" s="11"/>
      <c r="B187" s="11"/>
      <c r="C187" s="11"/>
      <c r="D187" s="11"/>
      <c r="E187" s="22"/>
      <c r="F187" s="817" t="str">
        <f t="shared" si="7"/>
        <v xml:space="preserve"> </v>
      </c>
      <c r="G187" s="142" t="str">
        <f t="shared" si="6"/>
        <v xml:space="preserve"> </v>
      </c>
      <c r="J187" s="11"/>
    </row>
    <row r="188" spans="1:10" ht="13.5" x14ac:dyDescent="0.25">
      <c r="A188" s="11"/>
      <c r="B188" s="11"/>
      <c r="C188" s="11"/>
      <c r="D188" s="11"/>
      <c r="E188" s="22"/>
      <c r="F188" s="817" t="str">
        <f t="shared" si="7"/>
        <v xml:space="preserve"> </v>
      </c>
      <c r="G188" s="142" t="str">
        <f t="shared" si="6"/>
        <v xml:space="preserve"> </v>
      </c>
      <c r="J188" s="11"/>
    </row>
    <row r="189" spans="1:10" ht="13.5" x14ac:dyDescent="0.25">
      <c r="A189" s="11"/>
      <c r="B189" s="11"/>
      <c r="C189" s="11"/>
      <c r="D189" s="11"/>
      <c r="E189" s="22"/>
      <c r="F189" s="817" t="str">
        <f t="shared" si="7"/>
        <v xml:space="preserve"> </v>
      </c>
      <c r="G189" s="142" t="str">
        <f t="shared" si="6"/>
        <v xml:space="preserve"> </v>
      </c>
      <c r="J189" s="11"/>
    </row>
    <row r="190" spans="1:10" ht="13.5" x14ac:dyDescent="0.25">
      <c r="A190" s="11"/>
      <c r="B190" s="11"/>
      <c r="C190" s="11"/>
      <c r="D190" s="11"/>
      <c r="E190" s="22"/>
      <c r="F190" s="817" t="str">
        <f t="shared" si="7"/>
        <v xml:space="preserve"> </v>
      </c>
      <c r="G190" s="142" t="str">
        <f t="shared" si="6"/>
        <v xml:space="preserve"> </v>
      </c>
      <c r="J190" s="11"/>
    </row>
    <row r="191" spans="1:10" ht="13.5" x14ac:dyDescent="0.25">
      <c r="A191" s="11"/>
      <c r="B191" s="11"/>
      <c r="C191" s="11"/>
      <c r="D191" s="11"/>
      <c r="E191" s="22"/>
      <c r="F191" s="817" t="str">
        <f t="shared" si="7"/>
        <v xml:space="preserve"> </v>
      </c>
      <c r="G191" s="142" t="str">
        <f t="shared" si="6"/>
        <v xml:space="preserve"> </v>
      </c>
      <c r="J191" s="11"/>
    </row>
    <row r="192" spans="1:10" ht="13.5" x14ac:dyDescent="0.25">
      <c r="A192" s="11"/>
      <c r="B192" s="11"/>
      <c r="C192" s="11"/>
      <c r="D192" s="11"/>
      <c r="E192" s="22"/>
      <c r="F192" s="817" t="str">
        <f t="shared" si="7"/>
        <v xml:space="preserve"> </v>
      </c>
      <c r="G192" s="142" t="str">
        <f t="shared" si="6"/>
        <v xml:space="preserve"> </v>
      </c>
      <c r="J192" s="11"/>
    </row>
    <row r="193" spans="1:10" ht="13.5" x14ac:dyDescent="0.25">
      <c r="A193" s="11"/>
      <c r="B193" s="11"/>
      <c r="C193" s="11"/>
      <c r="D193" s="11"/>
      <c r="E193" s="22"/>
      <c r="F193" s="817" t="str">
        <f t="shared" si="7"/>
        <v xml:space="preserve"> </v>
      </c>
      <c r="G193" s="142" t="str">
        <f t="shared" si="6"/>
        <v xml:space="preserve"> </v>
      </c>
      <c r="J193" s="11"/>
    </row>
    <row r="194" spans="1:10" ht="13.5" x14ac:dyDescent="0.25">
      <c r="A194" s="11"/>
      <c r="B194" s="11"/>
      <c r="C194" s="11"/>
      <c r="D194" s="11"/>
      <c r="E194" s="22"/>
      <c r="F194" s="817" t="str">
        <f t="shared" si="7"/>
        <v xml:space="preserve"> </v>
      </c>
      <c r="G194" s="142" t="str">
        <f t="shared" si="6"/>
        <v xml:space="preserve"> </v>
      </c>
      <c r="J194" s="11"/>
    </row>
    <row r="195" spans="1:10" ht="13.5" x14ac:dyDescent="0.25">
      <c r="A195" s="11"/>
      <c r="B195" s="11"/>
      <c r="C195" s="11"/>
      <c r="D195" s="11"/>
      <c r="E195" s="22"/>
      <c r="F195" s="817" t="str">
        <f t="shared" si="7"/>
        <v xml:space="preserve"> </v>
      </c>
      <c r="G195" s="142" t="str">
        <f t="shared" si="6"/>
        <v xml:space="preserve"> </v>
      </c>
      <c r="J195" s="11"/>
    </row>
    <row r="196" spans="1:10" ht="13.5" x14ac:dyDescent="0.25">
      <c r="A196" s="11"/>
      <c r="B196" s="11"/>
      <c r="C196" s="11"/>
      <c r="D196" s="11"/>
      <c r="E196" s="22"/>
      <c r="F196" s="817" t="str">
        <f t="shared" si="7"/>
        <v xml:space="preserve"> </v>
      </c>
      <c r="G196" s="142" t="str">
        <f t="shared" si="6"/>
        <v xml:space="preserve"> </v>
      </c>
      <c r="J196" s="11"/>
    </row>
    <row r="197" spans="1:10" ht="13.5" x14ac:dyDescent="0.25">
      <c r="A197" s="11"/>
      <c r="B197" s="11"/>
      <c r="C197" s="11"/>
      <c r="D197" s="11"/>
      <c r="E197" s="22"/>
      <c r="F197" s="817" t="str">
        <f t="shared" si="7"/>
        <v xml:space="preserve"> </v>
      </c>
      <c r="G197" s="142" t="str">
        <f t="shared" si="6"/>
        <v xml:space="preserve"> </v>
      </c>
      <c r="J197" s="11"/>
    </row>
    <row r="198" spans="1:10" ht="13.5" x14ac:dyDescent="0.25">
      <c r="A198" s="11"/>
      <c r="B198" s="11"/>
      <c r="C198" s="11"/>
      <c r="D198" s="11"/>
      <c r="E198" s="22"/>
      <c r="F198" s="817" t="str">
        <f t="shared" si="7"/>
        <v xml:space="preserve"> </v>
      </c>
      <c r="G198" s="142" t="str">
        <f t="shared" si="6"/>
        <v xml:space="preserve"> </v>
      </c>
      <c r="J198" s="11"/>
    </row>
    <row r="199" spans="1:10" ht="13.5" x14ac:dyDescent="0.25">
      <c r="A199" s="11"/>
      <c r="B199" s="11"/>
      <c r="C199" s="11"/>
      <c r="D199" s="11"/>
      <c r="E199" s="22"/>
      <c r="F199" s="817" t="str">
        <f t="shared" si="7"/>
        <v xml:space="preserve"> </v>
      </c>
      <c r="G199" s="142" t="str">
        <f t="shared" si="6"/>
        <v xml:space="preserve"> </v>
      </c>
      <c r="J199" s="11"/>
    </row>
    <row r="200" spans="1:10" ht="13.5" x14ac:dyDescent="0.25">
      <c r="A200" s="11"/>
      <c r="B200" s="11"/>
      <c r="C200" s="11"/>
      <c r="D200" s="11"/>
      <c r="E200" s="22"/>
      <c r="F200" s="817" t="str">
        <f t="shared" si="7"/>
        <v xml:space="preserve"> </v>
      </c>
      <c r="G200" s="142" t="str">
        <f t="shared" si="6"/>
        <v xml:space="preserve"> </v>
      </c>
      <c r="J200" s="11"/>
    </row>
    <row r="201" spans="1:10" ht="13.5" x14ac:dyDescent="0.25">
      <c r="A201" s="11"/>
      <c r="B201" s="11"/>
      <c r="C201" s="11"/>
      <c r="D201" s="11"/>
      <c r="E201" s="22"/>
      <c r="F201" s="817" t="str">
        <f t="shared" si="7"/>
        <v xml:space="preserve"> </v>
      </c>
      <c r="G201" s="142" t="str">
        <f t="shared" ref="G201:G264" si="8">IFERROR(E201/D201%," ")</f>
        <v xml:space="preserve"> </v>
      </c>
      <c r="J201" s="11"/>
    </row>
    <row r="202" spans="1:10" ht="13.5" x14ac:dyDescent="0.25">
      <c r="A202" s="11"/>
      <c r="B202" s="11"/>
      <c r="C202" s="11"/>
      <c r="D202" s="11"/>
      <c r="E202" s="22"/>
      <c r="F202" s="817" t="str">
        <f t="shared" ref="F202:F265" si="9">IF(E202-D202=0," ",E202-D202)</f>
        <v xml:space="preserve"> </v>
      </c>
      <c r="G202" s="142" t="str">
        <f t="shared" si="8"/>
        <v xml:space="preserve"> </v>
      </c>
      <c r="J202" s="11"/>
    </row>
    <row r="203" spans="1:10" ht="13.5" x14ac:dyDescent="0.25">
      <c r="A203" s="11"/>
      <c r="B203" s="11"/>
      <c r="C203" s="11"/>
      <c r="D203" s="11"/>
      <c r="E203" s="22"/>
      <c r="F203" s="817" t="str">
        <f t="shared" si="9"/>
        <v xml:space="preserve"> </v>
      </c>
      <c r="G203" s="142" t="str">
        <f t="shared" si="8"/>
        <v xml:space="preserve"> </v>
      </c>
      <c r="J203" s="11"/>
    </row>
    <row r="204" spans="1:10" ht="13.5" x14ac:dyDescent="0.25">
      <c r="A204" s="11"/>
      <c r="B204" s="11"/>
      <c r="C204" s="11"/>
      <c r="D204" s="11"/>
      <c r="E204" s="22"/>
      <c r="F204" s="817" t="str">
        <f t="shared" si="9"/>
        <v xml:space="preserve"> </v>
      </c>
      <c r="G204" s="142" t="str">
        <f t="shared" si="8"/>
        <v xml:space="preserve"> </v>
      </c>
      <c r="J204" s="11"/>
    </row>
    <row r="205" spans="1:10" ht="13.5" x14ac:dyDescent="0.25">
      <c r="A205" s="11"/>
      <c r="B205" s="11"/>
      <c r="C205" s="11"/>
      <c r="D205" s="11"/>
      <c r="E205" s="22"/>
      <c r="F205" s="817" t="str">
        <f t="shared" si="9"/>
        <v xml:space="preserve"> </v>
      </c>
      <c r="G205" s="142" t="str">
        <f t="shared" si="8"/>
        <v xml:space="preserve"> </v>
      </c>
      <c r="J205" s="11"/>
    </row>
    <row r="206" spans="1:10" ht="13.5" x14ac:dyDescent="0.25">
      <c r="A206" s="11"/>
      <c r="B206" s="11"/>
      <c r="C206" s="11"/>
      <c r="D206" s="11"/>
      <c r="E206" s="22"/>
      <c r="F206" s="817" t="str">
        <f t="shared" si="9"/>
        <v xml:space="preserve"> </v>
      </c>
      <c r="G206" s="142" t="str">
        <f t="shared" si="8"/>
        <v xml:space="preserve"> </v>
      </c>
      <c r="J206" s="11"/>
    </row>
    <row r="207" spans="1:10" ht="13.5" x14ac:dyDescent="0.25">
      <c r="A207" s="11"/>
      <c r="B207" s="11"/>
      <c r="C207" s="11"/>
      <c r="D207" s="11"/>
      <c r="E207" s="22"/>
      <c r="F207" s="817" t="str">
        <f t="shared" si="9"/>
        <v xml:space="preserve"> </v>
      </c>
      <c r="G207" s="142" t="str">
        <f t="shared" si="8"/>
        <v xml:space="preserve"> </v>
      </c>
      <c r="J207" s="11"/>
    </row>
    <row r="208" spans="1:10" ht="13.5" x14ac:dyDescent="0.25">
      <c r="A208" s="11"/>
      <c r="B208" s="11"/>
      <c r="C208" s="11"/>
      <c r="D208" s="11"/>
      <c r="E208" s="22"/>
      <c r="F208" s="817" t="str">
        <f t="shared" si="9"/>
        <v xml:space="preserve"> </v>
      </c>
      <c r="G208" s="142" t="str">
        <f t="shared" si="8"/>
        <v xml:space="preserve"> </v>
      </c>
      <c r="J208" s="11"/>
    </row>
    <row r="209" spans="1:10" ht="13.5" x14ac:dyDescent="0.25">
      <c r="A209" s="11"/>
      <c r="B209" s="11"/>
      <c r="C209" s="11"/>
      <c r="D209" s="11"/>
      <c r="E209" s="22"/>
      <c r="F209" s="817" t="str">
        <f t="shared" si="9"/>
        <v xml:space="preserve"> </v>
      </c>
      <c r="G209" s="142" t="str">
        <f t="shared" si="8"/>
        <v xml:space="preserve"> </v>
      </c>
      <c r="J209" s="11"/>
    </row>
    <row r="210" spans="1:10" ht="13.5" x14ac:dyDescent="0.25">
      <c r="A210" s="11"/>
      <c r="B210" s="11"/>
      <c r="C210" s="11"/>
      <c r="D210" s="11"/>
      <c r="E210" s="22"/>
      <c r="F210" s="817" t="str">
        <f t="shared" si="9"/>
        <v xml:space="preserve"> </v>
      </c>
      <c r="G210" s="142" t="str">
        <f t="shared" si="8"/>
        <v xml:space="preserve"> </v>
      </c>
      <c r="J210" s="11"/>
    </row>
    <row r="211" spans="1:10" ht="13.5" x14ac:dyDescent="0.25">
      <c r="A211" s="11"/>
      <c r="B211" s="11"/>
      <c r="C211" s="11"/>
      <c r="D211" s="11"/>
      <c r="E211" s="22"/>
      <c r="F211" s="817" t="str">
        <f t="shared" si="9"/>
        <v xml:space="preserve"> </v>
      </c>
      <c r="G211" s="142" t="str">
        <f t="shared" si="8"/>
        <v xml:space="preserve"> </v>
      </c>
      <c r="J211" s="11"/>
    </row>
    <row r="212" spans="1:10" ht="13.5" x14ac:dyDescent="0.25">
      <c r="A212" s="11"/>
      <c r="B212" s="11"/>
      <c r="C212" s="11"/>
      <c r="D212" s="11"/>
      <c r="E212" s="22"/>
      <c r="F212" s="817" t="str">
        <f t="shared" si="9"/>
        <v xml:space="preserve"> </v>
      </c>
      <c r="G212" s="142" t="str">
        <f t="shared" si="8"/>
        <v xml:space="preserve"> </v>
      </c>
      <c r="J212" s="11"/>
    </row>
    <row r="213" spans="1:10" ht="13.5" x14ac:dyDescent="0.25">
      <c r="A213" s="11"/>
      <c r="B213" s="11"/>
      <c r="C213" s="11"/>
      <c r="D213" s="11"/>
      <c r="E213" s="22"/>
      <c r="F213" s="817" t="str">
        <f t="shared" si="9"/>
        <v xml:space="preserve"> </v>
      </c>
      <c r="G213" s="142" t="str">
        <f t="shared" si="8"/>
        <v xml:space="preserve"> </v>
      </c>
      <c r="J213" s="11"/>
    </row>
    <row r="214" spans="1:10" ht="13.5" x14ac:dyDescent="0.25">
      <c r="A214" s="11"/>
      <c r="B214" s="11"/>
      <c r="C214" s="11"/>
      <c r="D214" s="11"/>
      <c r="E214" s="22"/>
      <c r="F214" s="817" t="str">
        <f t="shared" si="9"/>
        <v xml:space="preserve"> </v>
      </c>
      <c r="G214" s="142" t="str">
        <f t="shared" si="8"/>
        <v xml:space="preserve"> </v>
      </c>
      <c r="J214" s="11"/>
    </row>
    <row r="215" spans="1:10" ht="13.5" x14ac:dyDescent="0.25">
      <c r="A215" s="11"/>
      <c r="B215" s="11"/>
      <c r="C215" s="11"/>
      <c r="D215" s="11"/>
      <c r="E215" s="22"/>
      <c r="F215" s="817" t="str">
        <f t="shared" si="9"/>
        <v xml:space="preserve"> </v>
      </c>
      <c r="G215" s="142" t="str">
        <f t="shared" si="8"/>
        <v xml:space="preserve"> </v>
      </c>
      <c r="J215" s="11"/>
    </row>
    <row r="216" spans="1:10" ht="13.5" x14ac:dyDescent="0.25">
      <c r="A216" s="11"/>
      <c r="B216" s="11"/>
      <c r="C216" s="11"/>
      <c r="D216" s="11"/>
      <c r="E216" s="22"/>
      <c r="F216" s="817" t="str">
        <f t="shared" si="9"/>
        <v xml:space="preserve"> </v>
      </c>
      <c r="G216" s="142" t="str">
        <f t="shared" si="8"/>
        <v xml:space="preserve"> </v>
      </c>
      <c r="J216" s="11"/>
    </row>
    <row r="217" spans="1:10" ht="13.5" x14ac:dyDescent="0.25">
      <c r="A217" s="11"/>
      <c r="B217" s="11"/>
      <c r="C217" s="11"/>
      <c r="D217" s="11"/>
      <c r="E217" s="22"/>
      <c r="F217" s="817" t="str">
        <f t="shared" si="9"/>
        <v xml:space="preserve"> </v>
      </c>
      <c r="G217" s="142" t="str">
        <f t="shared" si="8"/>
        <v xml:space="preserve"> </v>
      </c>
      <c r="J217" s="11"/>
    </row>
    <row r="218" spans="1:10" ht="13.5" x14ac:dyDescent="0.25">
      <c r="A218" s="11"/>
      <c r="B218" s="11"/>
      <c r="C218" s="11"/>
      <c r="D218" s="11"/>
      <c r="E218" s="22"/>
      <c r="F218" s="817" t="str">
        <f t="shared" si="9"/>
        <v xml:space="preserve"> </v>
      </c>
      <c r="G218" s="142" t="str">
        <f t="shared" si="8"/>
        <v xml:space="preserve"> </v>
      </c>
      <c r="J218" s="11"/>
    </row>
    <row r="219" spans="1:10" ht="13.5" x14ac:dyDescent="0.25">
      <c r="A219" s="11"/>
      <c r="B219" s="11"/>
      <c r="C219" s="11"/>
      <c r="D219" s="11"/>
      <c r="E219" s="22"/>
      <c r="F219" s="817" t="str">
        <f t="shared" si="9"/>
        <v xml:space="preserve"> </v>
      </c>
      <c r="G219" s="142" t="str">
        <f t="shared" si="8"/>
        <v xml:space="preserve"> </v>
      </c>
      <c r="J219" s="11"/>
    </row>
    <row r="220" spans="1:10" ht="13.5" x14ac:dyDescent="0.25">
      <c r="A220" s="11"/>
      <c r="B220" s="11"/>
      <c r="C220" s="11"/>
      <c r="D220" s="11"/>
      <c r="E220" s="22"/>
      <c r="F220" s="817" t="str">
        <f t="shared" si="9"/>
        <v xml:space="preserve"> </v>
      </c>
      <c r="G220" s="142" t="str">
        <f t="shared" si="8"/>
        <v xml:space="preserve"> </v>
      </c>
      <c r="J220" s="11"/>
    </row>
    <row r="221" spans="1:10" ht="13.5" x14ac:dyDescent="0.25">
      <c r="A221" s="11"/>
      <c r="B221" s="11"/>
      <c r="C221" s="11"/>
      <c r="D221" s="11"/>
      <c r="E221" s="22"/>
      <c r="F221" s="817" t="str">
        <f t="shared" si="9"/>
        <v xml:space="preserve"> </v>
      </c>
      <c r="G221" s="142" t="str">
        <f t="shared" si="8"/>
        <v xml:space="preserve"> </v>
      </c>
      <c r="J221" s="11"/>
    </row>
    <row r="222" spans="1:10" ht="13.5" x14ac:dyDescent="0.25">
      <c r="A222" s="11"/>
      <c r="B222" s="11"/>
      <c r="C222" s="11"/>
      <c r="D222" s="11"/>
      <c r="E222" s="22"/>
      <c r="F222" s="817" t="str">
        <f t="shared" si="9"/>
        <v xml:space="preserve"> </v>
      </c>
      <c r="G222" s="142" t="str">
        <f t="shared" si="8"/>
        <v xml:space="preserve"> </v>
      </c>
      <c r="J222" s="11"/>
    </row>
    <row r="223" spans="1:10" ht="13.5" x14ac:dyDescent="0.25">
      <c r="A223" s="11"/>
      <c r="B223" s="11"/>
      <c r="C223" s="11"/>
      <c r="D223" s="11"/>
      <c r="E223" s="22"/>
      <c r="F223" s="817" t="str">
        <f t="shared" si="9"/>
        <v xml:space="preserve"> </v>
      </c>
      <c r="G223" s="142" t="str">
        <f t="shared" si="8"/>
        <v xml:space="preserve"> </v>
      </c>
      <c r="J223" s="11"/>
    </row>
    <row r="224" spans="1:10" ht="13.5" x14ac:dyDescent="0.25">
      <c r="A224" s="11"/>
      <c r="B224" s="11"/>
      <c r="C224" s="11"/>
      <c r="D224" s="11"/>
      <c r="E224" s="22"/>
      <c r="F224" s="817" t="str">
        <f t="shared" si="9"/>
        <v xml:space="preserve"> </v>
      </c>
      <c r="G224" s="142" t="str">
        <f t="shared" si="8"/>
        <v xml:space="preserve"> </v>
      </c>
      <c r="J224" s="11"/>
    </row>
    <row r="225" spans="1:10" ht="13.5" x14ac:dyDescent="0.25">
      <c r="A225" s="11"/>
      <c r="B225" s="11"/>
      <c r="C225" s="11"/>
      <c r="D225" s="11"/>
      <c r="E225" s="22"/>
      <c r="F225" s="817" t="str">
        <f t="shared" si="9"/>
        <v xml:space="preserve"> </v>
      </c>
      <c r="G225" s="142" t="str">
        <f t="shared" si="8"/>
        <v xml:space="preserve"> </v>
      </c>
      <c r="J225" s="11"/>
    </row>
    <row r="226" spans="1:10" ht="13.5" x14ac:dyDescent="0.25">
      <c r="A226" s="11"/>
      <c r="B226" s="11"/>
      <c r="C226" s="11"/>
      <c r="D226" s="11"/>
      <c r="E226" s="22"/>
      <c r="F226" s="817" t="str">
        <f t="shared" si="9"/>
        <v xml:space="preserve"> </v>
      </c>
      <c r="G226" s="142" t="str">
        <f t="shared" si="8"/>
        <v xml:space="preserve"> </v>
      </c>
      <c r="J226" s="11"/>
    </row>
    <row r="227" spans="1:10" ht="13.5" x14ac:dyDescent="0.25">
      <c r="A227" s="11"/>
      <c r="B227" s="11"/>
      <c r="C227" s="11"/>
      <c r="D227" s="11"/>
      <c r="E227" s="22"/>
      <c r="F227" s="817" t="str">
        <f t="shared" si="9"/>
        <v xml:space="preserve"> </v>
      </c>
      <c r="G227" s="142" t="str">
        <f t="shared" si="8"/>
        <v xml:space="preserve"> </v>
      </c>
      <c r="J227" s="11"/>
    </row>
    <row r="228" spans="1:10" ht="13.5" x14ac:dyDescent="0.25">
      <c r="A228" s="11"/>
      <c r="B228" s="11"/>
      <c r="C228" s="11"/>
      <c r="D228" s="11"/>
      <c r="E228" s="22"/>
      <c r="F228" s="817" t="str">
        <f t="shared" si="9"/>
        <v xml:space="preserve"> </v>
      </c>
      <c r="G228" s="142" t="str">
        <f t="shared" si="8"/>
        <v xml:space="preserve"> </v>
      </c>
      <c r="J228" s="11"/>
    </row>
    <row r="229" spans="1:10" ht="13.5" x14ac:dyDescent="0.25">
      <c r="A229" s="11"/>
      <c r="B229" s="11"/>
      <c r="C229" s="11"/>
      <c r="D229" s="11"/>
      <c r="E229" s="22"/>
      <c r="F229" s="817" t="str">
        <f t="shared" si="9"/>
        <v xml:space="preserve"> </v>
      </c>
      <c r="G229" s="142" t="str">
        <f t="shared" si="8"/>
        <v xml:space="preserve"> </v>
      </c>
      <c r="J229" s="11"/>
    </row>
    <row r="230" spans="1:10" ht="13.5" x14ac:dyDescent="0.25">
      <c r="A230" s="11"/>
      <c r="B230" s="11"/>
      <c r="C230" s="11"/>
      <c r="D230" s="11"/>
      <c r="E230" s="22"/>
      <c r="F230" s="817" t="str">
        <f t="shared" si="9"/>
        <v xml:space="preserve"> </v>
      </c>
      <c r="G230" s="142" t="str">
        <f t="shared" si="8"/>
        <v xml:space="preserve"> </v>
      </c>
      <c r="J230" s="11"/>
    </row>
    <row r="231" spans="1:10" ht="13.5" x14ac:dyDescent="0.25">
      <c r="A231" s="11"/>
      <c r="B231" s="11"/>
      <c r="C231" s="11"/>
      <c r="D231" s="11"/>
      <c r="E231" s="22"/>
      <c r="F231" s="817" t="str">
        <f t="shared" si="9"/>
        <v xml:space="preserve"> </v>
      </c>
      <c r="G231" s="142" t="str">
        <f t="shared" si="8"/>
        <v xml:space="preserve"> </v>
      </c>
      <c r="J231" s="11"/>
    </row>
    <row r="232" spans="1:10" ht="13.5" x14ac:dyDescent="0.25">
      <c r="A232" s="11"/>
      <c r="B232" s="11"/>
      <c r="C232" s="11"/>
      <c r="D232" s="11"/>
      <c r="E232" s="22"/>
      <c r="F232" s="817" t="str">
        <f t="shared" si="9"/>
        <v xml:space="preserve"> </v>
      </c>
      <c r="G232" s="142" t="str">
        <f t="shared" si="8"/>
        <v xml:space="preserve"> </v>
      </c>
      <c r="J232" s="11"/>
    </row>
    <row r="233" spans="1:10" ht="13.5" x14ac:dyDescent="0.25">
      <c r="A233" s="11"/>
      <c r="B233" s="11"/>
      <c r="C233" s="11"/>
      <c r="D233" s="11"/>
      <c r="E233" s="22"/>
      <c r="F233" s="817" t="str">
        <f t="shared" si="9"/>
        <v xml:space="preserve"> </v>
      </c>
      <c r="G233" s="142" t="str">
        <f t="shared" si="8"/>
        <v xml:space="preserve"> </v>
      </c>
      <c r="J233" s="11"/>
    </row>
    <row r="234" spans="1:10" ht="13.5" x14ac:dyDescent="0.25">
      <c r="A234" s="11"/>
      <c r="B234" s="11"/>
      <c r="C234" s="11"/>
      <c r="D234" s="11"/>
      <c r="E234" s="22"/>
      <c r="F234" s="817" t="str">
        <f t="shared" si="9"/>
        <v xml:space="preserve"> </v>
      </c>
      <c r="G234" s="142" t="str">
        <f t="shared" si="8"/>
        <v xml:space="preserve"> </v>
      </c>
      <c r="J234" s="11"/>
    </row>
    <row r="235" spans="1:10" ht="13.5" x14ac:dyDescent="0.25">
      <c r="A235" s="11"/>
      <c r="B235" s="11"/>
      <c r="C235" s="11"/>
      <c r="D235" s="11"/>
      <c r="E235" s="22"/>
      <c r="F235" s="817" t="str">
        <f t="shared" si="9"/>
        <v xml:space="preserve"> </v>
      </c>
      <c r="G235" s="142" t="str">
        <f t="shared" si="8"/>
        <v xml:space="preserve"> </v>
      </c>
      <c r="J235" s="11"/>
    </row>
    <row r="236" spans="1:10" ht="13.5" x14ac:dyDescent="0.25">
      <c r="A236" s="11"/>
      <c r="B236" s="11"/>
      <c r="C236" s="11"/>
      <c r="D236" s="11"/>
      <c r="E236" s="22"/>
      <c r="F236" s="817" t="str">
        <f t="shared" si="9"/>
        <v xml:space="preserve"> </v>
      </c>
      <c r="G236" s="142" t="str">
        <f t="shared" si="8"/>
        <v xml:space="preserve"> </v>
      </c>
      <c r="J236" s="11"/>
    </row>
    <row r="237" spans="1:10" ht="13.5" x14ac:dyDescent="0.25">
      <c r="A237" s="11"/>
      <c r="B237" s="11"/>
      <c r="C237" s="11"/>
      <c r="D237" s="11"/>
      <c r="E237" s="22"/>
      <c r="F237" s="817" t="str">
        <f t="shared" si="9"/>
        <v xml:space="preserve"> </v>
      </c>
      <c r="G237" s="142" t="str">
        <f t="shared" si="8"/>
        <v xml:space="preserve"> </v>
      </c>
      <c r="J237" s="11"/>
    </row>
    <row r="238" spans="1:10" ht="13.5" x14ac:dyDescent="0.25">
      <c r="A238" s="11"/>
      <c r="B238" s="11"/>
      <c r="C238" s="11"/>
      <c r="D238" s="11"/>
      <c r="E238" s="22"/>
      <c r="F238" s="817" t="str">
        <f t="shared" si="9"/>
        <v xml:space="preserve"> </v>
      </c>
      <c r="G238" s="142" t="str">
        <f t="shared" si="8"/>
        <v xml:space="preserve"> </v>
      </c>
      <c r="J238" s="11"/>
    </row>
    <row r="239" spans="1:10" ht="13.5" x14ac:dyDescent="0.25">
      <c r="A239" s="11"/>
      <c r="B239" s="11"/>
      <c r="C239" s="11"/>
      <c r="D239" s="11"/>
      <c r="E239" s="22"/>
      <c r="F239" s="817" t="str">
        <f t="shared" si="9"/>
        <v xml:space="preserve"> </v>
      </c>
      <c r="G239" s="142" t="str">
        <f t="shared" si="8"/>
        <v xml:space="preserve"> </v>
      </c>
      <c r="J239" s="11"/>
    </row>
    <row r="240" spans="1:10" ht="13.5" x14ac:dyDescent="0.25">
      <c r="A240" s="11"/>
      <c r="B240" s="11"/>
      <c r="C240" s="11"/>
      <c r="D240" s="11"/>
      <c r="E240" s="22"/>
      <c r="F240" s="817" t="str">
        <f t="shared" si="9"/>
        <v xml:space="preserve"> </v>
      </c>
      <c r="G240" s="142" t="str">
        <f t="shared" si="8"/>
        <v xml:space="preserve"> </v>
      </c>
      <c r="J240" s="11"/>
    </row>
    <row r="241" spans="1:10" ht="13.5" x14ac:dyDescent="0.25">
      <c r="A241" s="11"/>
      <c r="B241" s="11"/>
      <c r="C241" s="11"/>
      <c r="D241" s="11"/>
      <c r="E241" s="22"/>
      <c r="F241" s="817" t="str">
        <f t="shared" si="9"/>
        <v xml:space="preserve"> </v>
      </c>
      <c r="G241" s="142" t="str">
        <f t="shared" si="8"/>
        <v xml:space="preserve"> </v>
      </c>
      <c r="J241" s="11"/>
    </row>
    <row r="242" spans="1:10" ht="13.5" x14ac:dyDescent="0.25">
      <c r="A242" s="11"/>
      <c r="B242" s="11"/>
      <c r="C242" s="11"/>
      <c r="D242" s="11"/>
      <c r="E242" s="22"/>
      <c r="F242" s="817" t="str">
        <f t="shared" si="9"/>
        <v xml:space="preserve"> </v>
      </c>
      <c r="G242" s="142" t="str">
        <f t="shared" si="8"/>
        <v xml:space="preserve"> </v>
      </c>
      <c r="J242" s="11"/>
    </row>
    <row r="243" spans="1:10" ht="13.5" x14ac:dyDescent="0.25">
      <c r="A243" s="11"/>
      <c r="B243" s="11"/>
      <c r="C243" s="11"/>
      <c r="D243" s="11"/>
      <c r="E243" s="22"/>
      <c r="F243" s="817" t="str">
        <f t="shared" si="9"/>
        <v xml:space="preserve"> </v>
      </c>
      <c r="G243" s="142" t="str">
        <f t="shared" si="8"/>
        <v xml:space="preserve"> </v>
      </c>
      <c r="J243" s="11"/>
    </row>
    <row r="244" spans="1:10" ht="13.5" x14ac:dyDescent="0.25">
      <c r="A244" s="11"/>
      <c r="B244" s="11"/>
      <c r="C244" s="11"/>
      <c r="D244" s="11"/>
      <c r="E244" s="22"/>
      <c r="F244" s="817" t="str">
        <f t="shared" si="9"/>
        <v xml:space="preserve"> </v>
      </c>
      <c r="G244" s="142" t="str">
        <f t="shared" si="8"/>
        <v xml:space="preserve"> </v>
      </c>
      <c r="J244" s="11"/>
    </row>
    <row r="245" spans="1:10" ht="13.5" x14ac:dyDescent="0.25">
      <c r="A245" s="11"/>
      <c r="B245" s="11"/>
      <c r="C245" s="11"/>
      <c r="D245" s="11"/>
      <c r="E245" s="22"/>
      <c r="F245" s="817" t="str">
        <f t="shared" si="9"/>
        <v xml:space="preserve"> </v>
      </c>
      <c r="G245" s="142" t="str">
        <f t="shared" si="8"/>
        <v xml:space="preserve"> </v>
      </c>
      <c r="J245" s="11"/>
    </row>
    <row r="246" spans="1:10" ht="13.5" x14ac:dyDescent="0.25">
      <c r="A246" s="11"/>
      <c r="B246" s="11"/>
      <c r="C246" s="11"/>
      <c r="D246" s="11"/>
      <c r="E246" s="22"/>
      <c r="F246" s="817" t="str">
        <f t="shared" si="9"/>
        <v xml:space="preserve"> </v>
      </c>
      <c r="G246" s="142" t="str">
        <f t="shared" si="8"/>
        <v xml:space="preserve"> </v>
      </c>
      <c r="J246" s="11"/>
    </row>
    <row r="247" spans="1:10" ht="13.5" x14ac:dyDescent="0.25">
      <c r="A247" s="11"/>
      <c r="B247" s="11"/>
      <c r="C247" s="11"/>
      <c r="D247" s="11"/>
      <c r="E247" s="22"/>
      <c r="F247" s="817" t="str">
        <f t="shared" si="9"/>
        <v xml:space="preserve"> </v>
      </c>
      <c r="G247" s="142" t="str">
        <f t="shared" si="8"/>
        <v xml:space="preserve"> </v>
      </c>
      <c r="J247" s="11"/>
    </row>
    <row r="248" spans="1:10" ht="13.5" x14ac:dyDescent="0.25">
      <c r="A248" s="11"/>
      <c r="B248" s="11"/>
      <c r="C248" s="11"/>
      <c r="D248" s="11"/>
      <c r="E248" s="22"/>
      <c r="F248" s="817" t="str">
        <f t="shared" si="9"/>
        <v xml:space="preserve"> </v>
      </c>
      <c r="G248" s="142" t="str">
        <f t="shared" si="8"/>
        <v xml:space="preserve"> </v>
      </c>
      <c r="J248" s="11"/>
    </row>
    <row r="249" spans="1:10" ht="13.5" x14ac:dyDescent="0.25">
      <c r="A249" s="11"/>
      <c r="B249" s="11"/>
      <c r="C249" s="11"/>
      <c r="D249" s="11"/>
      <c r="E249" s="22"/>
      <c r="F249" s="817" t="str">
        <f t="shared" si="9"/>
        <v xml:space="preserve"> </v>
      </c>
      <c r="G249" s="142" t="str">
        <f t="shared" si="8"/>
        <v xml:space="preserve"> </v>
      </c>
      <c r="J249" s="11"/>
    </row>
    <row r="250" spans="1:10" ht="13.5" x14ac:dyDescent="0.25">
      <c r="A250" s="11"/>
      <c r="B250" s="11"/>
      <c r="C250" s="11"/>
      <c r="D250" s="11"/>
      <c r="E250" s="22"/>
      <c r="F250" s="817" t="str">
        <f t="shared" si="9"/>
        <v xml:space="preserve"> </v>
      </c>
      <c r="G250" s="142" t="str">
        <f t="shared" si="8"/>
        <v xml:space="preserve"> </v>
      </c>
      <c r="J250" s="11"/>
    </row>
    <row r="251" spans="1:10" ht="13.5" x14ac:dyDescent="0.25">
      <c r="A251" s="11"/>
      <c r="B251" s="11"/>
      <c r="C251" s="11"/>
      <c r="D251" s="11"/>
      <c r="E251" s="22"/>
      <c r="F251" s="817" t="str">
        <f t="shared" si="9"/>
        <v xml:space="preserve"> </v>
      </c>
      <c r="G251" s="142" t="str">
        <f t="shared" si="8"/>
        <v xml:space="preserve"> </v>
      </c>
      <c r="J251" s="11"/>
    </row>
    <row r="252" spans="1:10" ht="13.5" x14ac:dyDescent="0.25">
      <c r="A252" s="11"/>
      <c r="B252" s="11"/>
      <c r="C252" s="11"/>
      <c r="D252" s="11"/>
      <c r="E252" s="22"/>
      <c r="F252" s="817" t="str">
        <f t="shared" si="9"/>
        <v xml:space="preserve"> </v>
      </c>
      <c r="G252" s="142" t="str">
        <f t="shared" si="8"/>
        <v xml:space="preserve"> </v>
      </c>
      <c r="J252" s="11"/>
    </row>
    <row r="253" spans="1:10" ht="13.5" x14ac:dyDescent="0.25">
      <c r="A253" s="11"/>
      <c r="B253" s="11"/>
      <c r="C253" s="11"/>
      <c r="D253" s="11"/>
      <c r="E253" s="22"/>
      <c r="F253" s="817" t="str">
        <f t="shared" si="9"/>
        <v xml:space="preserve"> </v>
      </c>
      <c r="G253" s="142" t="str">
        <f t="shared" si="8"/>
        <v xml:space="preserve"> </v>
      </c>
      <c r="J253" s="11"/>
    </row>
    <row r="254" spans="1:10" ht="13.5" x14ac:dyDescent="0.25">
      <c r="A254" s="11"/>
      <c r="B254" s="11"/>
      <c r="C254" s="11"/>
      <c r="D254" s="11"/>
      <c r="E254" s="22"/>
      <c r="F254" s="817" t="str">
        <f t="shared" si="9"/>
        <v xml:space="preserve"> </v>
      </c>
      <c r="G254" s="142" t="str">
        <f t="shared" si="8"/>
        <v xml:space="preserve"> </v>
      </c>
      <c r="J254" s="11"/>
    </row>
    <row r="255" spans="1:10" ht="13.5" x14ac:dyDescent="0.25">
      <c r="A255" s="11"/>
      <c r="B255" s="11"/>
      <c r="C255" s="11"/>
      <c r="D255" s="11"/>
      <c r="E255" s="22"/>
      <c r="F255" s="817" t="str">
        <f t="shared" si="9"/>
        <v xml:space="preserve"> </v>
      </c>
      <c r="G255" s="142" t="str">
        <f t="shared" si="8"/>
        <v xml:space="preserve"> </v>
      </c>
      <c r="J255" s="11"/>
    </row>
    <row r="256" spans="1:10" ht="13.5" x14ac:dyDescent="0.25">
      <c r="A256" s="11"/>
      <c r="B256" s="11"/>
      <c r="C256" s="11"/>
      <c r="D256" s="11"/>
      <c r="E256" s="22"/>
      <c r="F256" s="817" t="str">
        <f t="shared" si="9"/>
        <v xml:space="preserve"> </v>
      </c>
      <c r="G256" s="142" t="str">
        <f t="shared" si="8"/>
        <v xml:space="preserve"> </v>
      </c>
      <c r="J256" s="11"/>
    </row>
    <row r="257" spans="1:10" ht="13.5" x14ac:dyDescent="0.25">
      <c r="A257" s="11"/>
      <c r="B257" s="11"/>
      <c r="C257" s="11"/>
      <c r="D257" s="11"/>
      <c r="E257" s="22"/>
      <c r="F257" s="817" t="str">
        <f t="shared" si="9"/>
        <v xml:space="preserve"> </v>
      </c>
      <c r="G257" s="142" t="str">
        <f t="shared" si="8"/>
        <v xml:space="preserve"> </v>
      </c>
      <c r="J257" s="11"/>
    </row>
    <row r="258" spans="1:10" ht="13.5" x14ac:dyDescent="0.25">
      <c r="A258" s="11"/>
      <c r="B258" s="11"/>
      <c r="C258" s="11"/>
      <c r="D258" s="11"/>
      <c r="E258" s="22"/>
      <c r="F258" s="817" t="str">
        <f t="shared" si="9"/>
        <v xml:space="preserve"> </v>
      </c>
      <c r="G258" s="142" t="str">
        <f t="shared" si="8"/>
        <v xml:space="preserve"> </v>
      </c>
      <c r="J258" s="11"/>
    </row>
    <row r="259" spans="1:10" ht="13.5" x14ac:dyDescent="0.25">
      <c r="A259" s="11"/>
      <c r="B259" s="11"/>
      <c r="C259" s="11"/>
      <c r="D259" s="11"/>
      <c r="E259" s="22"/>
      <c r="F259" s="817" t="str">
        <f t="shared" si="9"/>
        <v xml:space="preserve"> </v>
      </c>
      <c r="G259" s="142" t="str">
        <f t="shared" si="8"/>
        <v xml:space="preserve"> </v>
      </c>
      <c r="J259" s="11"/>
    </row>
    <row r="260" spans="1:10" ht="13.5" x14ac:dyDescent="0.25">
      <c r="A260" s="11"/>
      <c r="B260" s="11"/>
      <c r="C260" s="11"/>
      <c r="D260" s="11"/>
      <c r="E260" s="22"/>
      <c r="F260" s="817" t="str">
        <f t="shared" si="9"/>
        <v xml:space="preserve"> </v>
      </c>
      <c r="G260" s="142" t="str">
        <f t="shared" si="8"/>
        <v xml:space="preserve"> </v>
      </c>
      <c r="J260" s="11"/>
    </row>
    <row r="261" spans="1:10" ht="13.5" x14ac:dyDescent="0.25">
      <c r="A261" s="11"/>
      <c r="B261" s="11"/>
      <c r="C261" s="11"/>
      <c r="D261" s="11"/>
      <c r="E261" s="22"/>
      <c r="F261" s="817" t="str">
        <f t="shared" si="9"/>
        <v xml:space="preserve"> </v>
      </c>
      <c r="G261" s="142" t="str">
        <f t="shared" si="8"/>
        <v xml:space="preserve"> </v>
      </c>
      <c r="J261" s="11"/>
    </row>
    <row r="262" spans="1:10" ht="13.5" x14ac:dyDescent="0.25">
      <c r="A262" s="11"/>
      <c r="B262" s="11"/>
      <c r="C262" s="11"/>
      <c r="D262" s="11"/>
      <c r="E262" s="22"/>
      <c r="F262" s="817" t="str">
        <f t="shared" si="9"/>
        <v xml:space="preserve"> </v>
      </c>
      <c r="G262" s="142" t="str">
        <f t="shared" si="8"/>
        <v xml:space="preserve"> </v>
      </c>
      <c r="J262" s="11"/>
    </row>
    <row r="263" spans="1:10" ht="13.5" x14ac:dyDescent="0.25">
      <c r="A263" s="11"/>
      <c r="B263" s="11"/>
      <c r="C263" s="11"/>
      <c r="D263" s="11"/>
      <c r="E263" s="22"/>
      <c r="F263" s="817" t="str">
        <f t="shared" si="9"/>
        <v xml:space="preserve"> </v>
      </c>
      <c r="G263" s="142" t="str">
        <f t="shared" si="8"/>
        <v xml:space="preserve"> </v>
      </c>
      <c r="J263" s="11"/>
    </row>
    <row r="264" spans="1:10" ht="13.5" x14ac:dyDescent="0.25">
      <c r="A264" s="11"/>
      <c r="B264" s="11"/>
      <c r="C264" s="11"/>
      <c r="D264" s="11"/>
      <c r="E264" s="22"/>
      <c r="F264" s="817" t="str">
        <f t="shared" si="9"/>
        <v xml:space="preserve"> </v>
      </c>
      <c r="G264" s="142" t="str">
        <f t="shared" si="8"/>
        <v xml:space="preserve"> </v>
      </c>
      <c r="J264" s="11"/>
    </row>
    <row r="265" spans="1:10" ht="13.5" x14ac:dyDescent="0.25">
      <c r="A265" s="11"/>
      <c r="B265" s="11"/>
      <c r="C265" s="11"/>
      <c r="D265" s="11"/>
      <c r="E265" s="22"/>
      <c r="F265" s="817" t="str">
        <f t="shared" si="9"/>
        <v xml:space="preserve"> </v>
      </c>
      <c r="G265" s="142" t="str">
        <f t="shared" ref="G265:G328" si="10">IFERROR(E265/D265%," ")</f>
        <v xml:space="preserve"> </v>
      </c>
      <c r="J265" s="11"/>
    </row>
    <row r="266" spans="1:10" ht="13.5" x14ac:dyDescent="0.25">
      <c r="A266" s="11"/>
      <c r="B266" s="11"/>
      <c r="C266" s="11"/>
      <c r="D266" s="11"/>
      <c r="E266" s="22"/>
      <c r="F266" s="817" t="str">
        <f t="shared" ref="F266:F329" si="11">IF(E266-D266=0," ",E266-D266)</f>
        <v xml:space="preserve"> </v>
      </c>
      <c r="G266" s="142" t="str">
        <f t="shared" si="10"/>
        <v xml:space="preserve"> </v>
      </c>
      <c r="J266" s="11"/>
    </row>
    <row r="267" spans="1:10" ht="13.5" x14ac:dyDescent="0.25">
      <c r="A267" s="11"/>
      <c r="B267" s="11"/>
      <c r="C267" s="11"/>
      <c r="D267" s="11"/>
      <c r="E267" s="22"/>
      <c r="F267" s="817" t="str">
        <f t="shared" si="11"/>
        <v xml:space="preserve"> </v>
      </c>
      <c r="G267" s="142" t="str">
        <f t="shared" si="10"/>
        <v xml:space="preserve"> </v>
      </c>
      <c r="J267" s="11"/>
    </row>
    <row r="268" spans="1:10" ht="13.5" x14ac:dyDescent="0.25">
      <c r="A268" s="11"/>
      <c r="B268" s="11"/>
      <c r="C268" s="11"/>
      <c r="D268" s="11"/>
      <c r="E268" s="22"/>
      <c r="F268" s="817" t="str">
        <f t="shared" si="11"/>
        <v xml:space="preserve"> </v>
      </c>
      <c r="G268" s="142" t="str">
        <f t="shared" si="10"/>
        <v xml:space="preserve"> </v>
      </c>
      <c r="J268" s="11"/>
    </row>
    <row r="269" spans="1:10" ht="13.5" x14ac:dyDescent="0.25">
      <c r="A269" s="11"/>
      <c r="B269" s="11"/>
      <c r="C269" s="11"/>
      <c r="D269" s="11"/>
      <c r="E269" s="22"/>
      <c r="F269" s="817" t="str">
        <f t="shared" si="11"/>
        <v xml:space="preserve"> </v>
      </c>
      <c r="G269" s="142" t="str">
        <f t="shared" si="10"/>
        <v xml:space="preserve"> </v>
      </c>
      <c r="J269" s="11"/>
    </row>
    <row r="270" spans="1:10" ht="13.5" x14ac:dyDescent="0.25">
      <c r="A270" s="11"/>
      <c r="B270" s="11"/>
      <c r="C270" s="11"/>
      <c r="D270" s="11"/>
      <c r="E270" s="22"/>
      <c r="F270" s="817" t="str">
        <f t="shared" si="11"/>
        <v xml:space="preserve"> </v>
      </c>
      <c r="G270" s="142" t="str">
        <f t="shared" si="10"/>
        <v xml:space="preserve"> </v>
      </c>
      <c r="J270" s="11"/>
    </row>
    <row r="271" spans="1:10" ht="13.5" x14ac:dyDescent="0.25">
      <c r="A271" s="11"/>
      <c r="B271" s="11"/>
      <c r="C271" s="11"/>
      <c r="D271" s="11"/>
      <c r="E271" s="22"/>
      <c r="F271" s="817" t="str">
        <f t="shared" si="11"/>
        <v xml:space="preserve"> </v>
      </c>
      <c r="G271" s="142" t="str">
        <f t="shared" si="10"/>
        <v xml:space="preserve"> </v>
      </c>
      <c r="J271" s="11"/>
    </row>
    <row r="272" spans="1:10" ht="13.5" x14ac:dyDescent="0.25">
      <c r="A272" s="11"/>
      <c r="B272" s="11"/>
      <c r="C272" s="11"/>
      <c r="D272" s="11"/>
      <c r="E272" s="22"/>
      <c r="F272" s="817" t="str">
        <f t="shared" si="11"/>
        <v xml:space="preserve"> </v>
      </c>
      <c r="G272" s="142" t="str">
        <f t="shared" si="10"/>
        <v xml:space="preserve"> </v>
      </c>
      <c r="J272" s="11"/>
    </row>
    <row r="273" spans="1:10" ht="13.5" x14ac:dyDescent="0.25">
      <c r="A273" s="11"/>
      <c r="B273" s="11"/>
      <c r="C273" s="11"/>
      <c r="D273" s="11"/>
      <c r="E273" s="22"/>
      <c r="F273" s="817" t="str">
        <f t="shared" si="11"/>
        <v xml:space="preserve"> </v>
      </c>
      <c r="G273" s="142" t="str">
        <f t="shared" si="10"/>
        <v xml:space="preserve"> </v>
      </c>
      <c r="J273" s="11"/>
    </row>
    <row r="274" spans="1:10" ht="13.5" x14ac:dyDescent="0.25">
      <c r="A274" s="11"/>
      <c r="B274" s="11"/>
      <c r="C274" s="11"/>
      <c r="D274" s="11"/>
      <c r="E274" s="22"/>
      <c r="F274" s="817" t="str">
        <f t="shared" si="11"/>
        <v xml:space="preserve"> </v>
      </c>
      <c r="G274" s="142" t="str">
        <f t="shared" si="10"/>
        <v xml:space="preserve"> </v>
      </c>
      <c r="J274" s="11"/>
    </row>
    <row r="275" spans="1:10" ht="13.5" x14ac:dyDescent="0.25">
      <c r="A275" s="11"/>
      <c r="B275" s="11"/>
      <c r="C275" s="11"/>
      <c r="D275" s="11"/>
      <c r="E275" s="22"/>
      <c r="F275" s="817" t="str">
        <f t="shared" si="11"/>
        <v xml:space="preserve"> </v>
      </c>
      <c r="G275" s="142" t="str">
        <f t="shared" si="10"/>
        <v xml:space="preserve"> </v>
      </c>
      <c r="J275" s="11"/>
    </row>
    <row r="276" spans="1:10" ht="13.5" x14ac:dyDescent="0.25">
      <c r="A276" s="11"/>
      <c r="B276" s="11"/>
      <c r="C276" s="11"/>
      <c r="D276" s="11"/>
      <c r="E276" s="22"/>
      <c r="F276" s="817" t="str">
        <f t="shared" si="11"/>
        <v xml:space="preserve"> </v>
      </c>
      <c r="G276" s="142" t="str">
        <f t="shared" si="10"/>
        <v xml:space="preserve"> </v>
      </c>
      <c r="J276" s="11"/>
    </row>
    <row r="277" spans="1:10" ht="13.5" x14ac:dyDescent="0.25">
      <c r="A277" s="11"/>
      <c r="B277" s="11"/>
      <c r="C277" s="11"/>
      <c r="D277" s="11"/>
      <c r="E277" s="22"/>
      <c r="F277" s="817" t="str">
        <f t="shared" si="11"/>
        <v xml:space="preserve"> </v>
      </c>
      <c r="G277" s="142" t="str">
        <f t="shared" si="10"/>
        <v xml:space="preserve"> </v>
      </c>
      <c r="J277" s="11"/>
    </row>
    <row r="278" spans="1:10" ht="13.5" x14ac:dyDescent="0.25">
      <c r="A278" s="11"/>
      <c r="B278" s="11"/>
      <c r="C278" s="11"/>
      <c r="D278" s="11"/>
      <c r="E278" s="22"/>
      <c r="F278" s="817" t="str">
        <f t="shared" si="11"/>
        <v xml:space="preserve"> </v>
      </c>
      <c r="G278" s="142" t="str">
        <f t="shared" si="10"/>
        <v xml:space="preserve"> </v>
      </c>
      <c r="J278" s="11"/>
    </row>
    <row r="279" spans="1:10" ht="13.5" x14ac:dyDescent="0.25">
      <c r="A279" s="11"/>
      <c r="B279" s="11"/>
      <c r="C279" s="11"/>
      <c r="D279" s="11"/>
      <c r="E279" s="22"/>
      <c r="F279" s="817" t="str">
        <f t="shared" si="11"/>
        <v xml:space="preserve"> </v>
      </c>
      <c r="G279" s="142" t="str">
        <f t="shared" si="10"/>
        <v xml:space="preserve"> </v>
      </c>
      <c r="J279" s="11"/>
    </row>
    <row r="280" spans="1:10" ht="13.5" x14ac:dyDescent="0.25">
      <c r="A280" s="11"/>
      <c r="B280" s="11"/>
      <c r="C280" s="11"/>
      <c r="D280" s="11"/>
      <c r="E280" s="22"/>
      <c r="F280" s="817" t="str">
        <f t="shared" si="11"/>
        <v xml:space="preserve"> </v>
      </c>
      <c r="G280" s="142" t="str">
        <f t="shared" si="10"/>
        <v xml:space="preserve"> </v>
      </c>
      <c r="J280" s="11"/>
    </row>
    <row r="281" spans="1:10" ht="13.5" x14ac:dyDescent="0.25">
      <c r="A281" s="11"/>
      <c r="B281" s="11"/>
      <c r="C281" s="11"/>
      <c r="D281" s="11"/>
      <c r="E281" s="22"/>
      <c r="F281" s="817" t="str">
        <f t="shared" si="11"/>
        <v xml:space="preserve"> </v>
      </c>
      <c r="G281" s="142" t="str">
        <f t="shared" si="10"/>
        <v xml:space="preserve"> </v>
      </c>
      <c r="J281" s="11"/>
    </row>
    <row r="282" spans="1:10" ht="13.5" x14ac:dyDescent="0.25">
      <c r="A282" s="11"/>
      <c r="B282" s="11"/>
      <c r="C282" s="11"/>
      <c r="D282" s="11"/>
      <c r="E282" s="22"/>
      <c r="F282" s="817" t="str">
        <f t="shared" si="11"/>
        <v xml:space="preserve"> </v>
      </c>
      <c r="G282" s="142" t="str">
        <f t="shared" si="10"/>
        <v xml:space="preserve"> </v>
      </c>
      <c r="J282" s="11"/>
    </row>
    <row r="283" spans="1:10" ht="13.5" x14ac:dyDescent="0.25">
      <c r="A283" s="11"/>
      <c r="B283" s="11"/>
      <c r="C283" s="11"/>
      <c r="D283" s="11"/>
      <c r="E283" s="22"/>
      <c r="F283" s="817" t="str">
        <f t="shared" si="11"/>
        <v xml:space="preserve"> </v>
      </c>
      <c r="G283" s="142" t="str">
        <f t="shared" si="10"/>
        <v xml:space="preserve"> </v>
      </c>
      <c r="J283" s="11"/>
    </row>
    <row r="284" spans="1:10" ht="13.5" x14ac:dyDescent="0.25">
      <c r="A284" s="11"/>
      <c r="B284" s="11"/>
      <c r="C284" s="11"/>
      <c r="D284" s="11"/>
      <c r="E284" s="22"/>
      <c r="F284" s="817" t="str">
        <f t="shared" si="11"/>
        <v xml:space="preserve"> </v>
      </c>
      <c r="G284" s="142" t="str">
        <f t="shared" si="10"/>
        <v xml:space="preserve"> </v>
      </c>
      <c r="J284" s="11"/>
    </row>
    <row r="285" spans="1:10" ht="13.5" x14ac:dyDescent="0.25">
      <c r="A285" s="11"/>
      <c r="B285" s="11"/>
      <c r="C285" s="11"/>
      <c r="D285" s="11"/>
      <c r="E285" s="22"/>
      <c r="F285" s="817" t="str">
        <f t="shared" si="11"/>
        <v xml:space="preserve"> </v>
      </c>
      <c r="G285" s="142" t="str">
        <f t="shared" si="10"/>
        <v xml:space="preserve"> </v>
      </c>
      <c r="J285" s="11"/>
    </row>
    <row r="286" spans="1:10" ht="13.5" x14ac:dyDescent="0.25">
      <c r="A286" s="11"/>
      <c r="B286" s="11"/>
      <c r="C286" s="11"/>
      <c r="D286" s="11"/>
      <c r="E286" s="22"/>
      <c r="F286" s="817" t="str">
        <f t="shared" si="11"/>
        <v xml:space="preserve"> </v>
      </c>
      <c r="G286" s="142" t="str">
        <f t="shared" si="10"/>
        <v xml:space="preserve"> </v>
      </c>
      <c r="J286" s="11"/>
    </row>
    <row r="287" spans="1:10" ht="13.5" x14ac:dyDescent="0.25">
      <c r="A287" s="11"/>
      <c r="B287" s="11"/>
      <c r="C287" s="11"/>
      <c r="D287" s="11"/>
      <c r="E287" s="22"/>
      <c r="F287" s="817" t="str">
        <f t="shared" si="11"/>
        <v xml:space="preserve"> </v>
      </c>
      <c r="G287" s="142" t="str">
        <f t="shared" si="10"/>
        <v xml:space="preserve"> </v>
      </c>
      <c r="J287" s="11"/>
    </row>
    <row r="288" spans="1:10" ht="13.5" x14ac:dyDescent="0.25">
      <c r="A288" s="11"/>
      <c r="B288" s="11"/>
      <c r="C288" s="11"/>
      <c r="D288" s="11"/>
      <c r="E288" s="22"/>
      <c r="F288" s="817" t="str">
        <f t="shared" si="11"/>
        <v xml:space="preserve"> </v>
      </c>
      <c r="G288" s="142" t="str">
        <f t="shared" si="10"/>
        <v xml:space="preserve"> </v>
      </c>
      <c r="J288" s="11"/>
    </row>
    <row r="289" spans="1:10" ht="13.5" x14ac:dyDescent="0.25">
      <c r="A289" s="11"/>
      <c r="B289" s="11"/>
      <c r="C289" s="11"/>
      <c r="D289" s="11"/>
      <c r="E289" s="22"/>
      <c r="F289" s="817" t="str">
        <f t="shared" si="11"/>
        <v xml:space="preserve"> </v>
      </c>
      <c r="G289" s="142" t="str">
        <f t="shared" si="10"/>
        <v xml:space="preserve"> </v>
      </c>
      <c r="J289" s="11"/>
    </row>
    <row r="290" spans="1:10" ht="13.5" x14ac:dyDescent="0.25">
      <c r="A290" s="11"/>
      <c r="B290" s="11"/>
      <c r="C290" s="11"/>
      <c r="D290" s="11"/>
      <c r="E290" s="22"/>
      <c r="F290" s="817" t="str">
        <f t="shared" si="11"/>
        <v xml:space="preserve"> </v>
      </c>
      <c r="G290" s="142" t="str">
        <f t="shared" si="10"/>
        <v xml:space="preserve"> </v>
      </c>
      <c r="J290" s="11"/>
    </row>
    <row r="291" spans="1:10" ht="13.5" x14ac:dyDescent="0.25">
      <c r="A291" s="11"/>
      <c r="B291" s="11"/>
      <c r="C291" s="11"/>
      <c r="D291" s="11"/>
      <c r="E291" s="22"/>
      <c r="F291" s="817" t="str">
        <f t="shared" si="11"/>
        <v xml:space="preserve"> </v>
      </c>
      <c r="G291" s="142" t="str">
        <f t="shared" si="10"/>
        <v xml:space="preserve"> </v>
      </c>
      <c r="J291" s="11"/>
    </row>
    <row r="292" spans="1:10" ht="13.5" x14ac:dyDescent="0.25">
      <c r="A292" s="11"/>
      <c r="B292" s="11"/>
      <c r="C292" s="11"/>
      <c r="D292" s="11"/>
      <c r="E292" s="22"/>
      <c r="F292" s="817" t="str">
        <f t="shared" si="11"/>
        <v xml:space="preserve"> </v>
      </c>
      <c r="G292" s="142" t="str">
        <f t="shared" si="10"/>
        <v xml:space="preserve"> </v>
      </c>
      <c r="J292" s="11"/>
    </row>
    <row r="293" spans="1:10" ht="13.5" x14ac:dyDescent="0.25">
      <c r="A293" s="11"/>
      <c r="B293" s="11"/>
      <c r="C293" s="11"/>
      <c r="D293" s="11"/>
      <c r="E293" s="22"/>
      <c r="F293" s="817" t="str">
        <f t="shared" si="11"/>
        <v xml:space="preserve"> </v>
      </c>
      <c r="G293" s="142" t="str">
        <f t="shared" si="10"/>
        <v xml:space="preserve"> </v>
      </c>
      <c r="J293" s="11"/>
    </row>
    <row r="294" spans="1:10" ht="13.5" x14ac:dyDescent="0.25">
      <c r="A294" s="11"/>
      <c r="B294" s="11"/>
      <c r="C294" s="11"/>
      <c r="D294" s="11"/>
      <c r="E294" s="22"/>
      <c r="F294" s="817" t="str">
        <f t="shared" si="11"/>
        <v xml:space="preserve"> </v>
      </c>
      <c r="G294" s="142" t="str">
        <f t="shared" si="10"/>
        <v xml:space="preserve"> </v>
      </c>
      <c r="J294" s="11"/>
    </row>
    <row r="295" spans="1:10" ht="13.5" x14ac:dyDescent="0.25">
      <c r="A295" s="11"/>
      <c r="B295" s="11"/>
      <c r="C295" s="11"/>
      <c r="D295" s="11"/>
      <c r="E295" s="22"/>
      <c r="F295" s="817" t="str">
        <f t="shared" si="11"/>
        <v xml:space="preserve"> </v>
      </c>
      <c r="G295" s="142" t="str">
        <f t="shared" si="10"/>
        <v xml:space="preserve"> </v>
      </c>
      <c r="J295" s="11"/>
    </row>
    <row r="296" spans="1:10" ht="13.5" x14ac:dyDescent="0.25">
      <c r="A296" s="11"/>
      <c r="B296" s="11"/>
      <c r="C296" s="11"/>
      <c r="D296" s="11"/>
      <c r="E296" s="22"/>
      <c r="F296" s="817" t="str">
        <f t="shared" si="11"/>
        <v xml:space="preserve"> </v>
      </c>
      <c r="G296" s="142" t="str">
        <f t="shared" si="10"/>
        <v xml:space="preserve"> </v>
      </c>
      <c r="J296" s="11"/>
    </row>
    <row r="297" spans="1:10" ht="13.5" x14ac:dyDescent="0.25">
      <c r="A297" s="11"/>
      <c r="B297" s="11"/>
      <c r="C297" s="11"/>
      <c r="D297" s="11"/>
      <c r="E297" s="22"/>
      <c r="F297" s="817" t="str">
        <f t="shared" si="11"/>
        <v xml:space="preserve"> </v>
      </c>
      <c r="G297" s="142" t="str">
        <f t="shared" si="10"/>
        <v xml:space="preserve"> </v>
      </c>
      <c r="J297" s="11"/>
    </row>
    <row r="298" spans="1:10" ht="13.5" x14ac:dyDescent="0.25">
      <c r="A298" s="11"/>
      <c r="B298" s="11"/>
      <c r="C298" s="11"/>
      <c r="D298" s="11"/>
      <c r="E298" s="22"/>
      <c r="F298" s="817" t="str">
        <f t="shared" si="11"/>
        <v xml:space="preserve"> </v>
      </c>
      <c r="G298" s="142" t="str">
        <f t="shared" si="10"/>
        <v xml:space="preserve"> </v>
      </c>
      <c r="J298" s="11"/>
    </row>
    <row r="299" spans="1:10" ht="13.5" x14ac:dyDescent="0.25">
      <c r="A299" s="11"/>
      <c r="B299" s="11"/>
      <c r="C299" s="11"/>
      <c r="D299" s="11"/>
      <c r="E299" s="22"/>
      <c r="F299" s="817" t="str">
        <f t="shared" si="11"/>
        <v xml:space="preserve"> </v>
      </c>
      <c r="G299" s="142" t="str">
        <f t="shared" si="10"/>
        <v xml:space="preserve"> </v>
      </c>
      <c r="J299" s="11"/>
    </row>
    <row r="300" spans="1:10" ht="13.5" x14ac:dyDescent="0.25">
      <c r="A300" s="11"/>
      <c r="B300" s="11"/>
      <c r="C300" s="11"/>
      <c r="D300" s="11"/>
      <c r="E300" s="22"/>
      <c r="F300" s="817" t="str">
        <f t="shared" si="11"/>
        <v xml:space="preserve"> </v>
      </c>
      <c r="G300" s="142" t="str">
        <f t="shared" si="10"/>
        <v xml:space="preserve"> </v>
      </c>
      <c r="J300" s="11"/>
    </row>
    <row r="301" spans="1:10" ht="13.5" x14ac:dyDescent="0.25">
      <c r="A301" s="11"/>
      <c r="B301" s="11"/>
      <c r="C301" s="11"/>
      <c r="D301" s="11"/>
      <c r="E301" s="22"/>
      <c r="F301" s="817" t="str">
        <f t="shared" si="11"/>
        <v xml:space="preserve"> </v>
      </c>
      <c r="G301" s="142" t="str">
        <f t="shared" si="10"/>
        <v xml:space="preserve"> </v>
      </c>
      <c r="J301" s="11"/>
    </row>
    <row r="302" spans="1:10" ht="13.5" x14ac:dyDescent="0.25">
      <c r="A302" s="11"/>
      <c r="B302" s="11"/>
      <c r="C302" s="11"/>
      <c r="D302" s="11"/>
      <c r="E302" s="22"/>
      <c r="F302" s="817" t="str">
        <f t="shared" si="11"/>
        <v xml:space="preserve"> </v>
      </c>
      <c r="G302" s="142" t="str">
        <f t="shared" si="10"/>
        <v xml:space="preserve"> </v>
      </c>
      <c r="J302" s="11"/>
    </row>
    <row r="303" spans="1:10" ht="13.5" x14ac:dyDescent="0.25">
      <c r="A303" s="11"/>
      <c r="B303" s="11"/>
      <c r="C303" s="11"/>
      <c r="D303" s="11"/>
      <c r="E303" s="22"/>
      <c r="F303" s="817" t="str">
        <f t="shared" si="11"/>
        <v xml:space="preserve"> </v>
      </c>
      <c r="G303" s="142" t="str">
        <f t="shared" si="10"/>
        <v xml:space="preserve"> </v>
      </c>
      <c r="J303" s="11"/>
    </row>
    <row r="304" spans="1:10" ht="13.5" x14ac:dyDescent="0.25">
      <c r="A304" s="11"/>
      <c r="B304" s="11"/>
      <c r="C304" s="11"/>
      <c r="D304" s="11"/>
      <c r="E304" s="22"/>
      <c r="F304" s="817" t="str">
        <f t="shared" si="11"/>
        <v xml:space="preserve"> </v>
      </c>
      <c r="G304" s="142" t="str">
        <f t="shared" si="10"/>
        <v xml:space="preserve"> </v>
      </c>
      <c r="J304" s="11"/>
    </row>
    <row r="305" spans="1:10" ht="13.5" x14ac:dyDescent="0.25">
      <c r="A305" s="11"/>
      <c r="B305" s="11"/>
      <c r="C305" s="11"/>
      <c r="D305" s="11"/>
      <c r="E305" s="22"/>
      <c r="F305" s="817" t="str">
        <f t="shared" si="11"/>
        <v xml:space="preserve"> </v>
      </c>
      <c r="G305" s="142" t="str">
        <f t="shared" si="10"/>
        <v xml:space="preserve"> </v>
      </c>
      <c r="J305" s="11"/>
    </row>
    <row r="306" spans="1:10" ht="13.5" x14ac:dyDescent="0.25">
      <c r="A306" s="11"/>
      <c r="B306" s="11"/>
      <c r="C306" s="11"/>
      <c r="D306" s="11"/>
      <c r="E306" s="22"/>
      <c r="F306" s="817" t="str">
        <f t="shared" si="11"/>
        <v xml:space="preserve"> </v>
      </c>
      <c r="G306" s="142" t="str">
        <f t="shared" si="10"/>
        <v xml:space="preserve"> </v>
      </c>
      <c r="J306" s="11"/>
    </row>
    <row r="307" spans="1:10" ht="13.5" x14ac:dyDescent="0.25">
      <c r="A307" s="11"/>
      <c r="B307" s="11"/>
      <c r="C307" s="11"/>
      <c r="D307" s="11"/>
      <c r="E307" s="22"/>
      <c r="F307" s="817" t="str">
        <f t="shared" si="11"/>
        <v xml:space="preserve"> </v>
      </c>
      <c r="G307" s="142" t="str">
        <f t="shared" si="10"/>
        <v xml:space="preserve"> </v>
      </c>
      <c r="J307" s="11"/>
    </row>
    <row r="308" spans="1:10" ht="13.5" x14ac:dyDescent="0.25">
      <c r="A308" s="11"/>
      <c r="B308" s="11"/>
      <c r="C308" s="11"/>
      <c r="D308" s="11"/>
      <c r="E308" s="22"/>
      <c r="F308" s="817" t="str">
        <f t="shared" si="11"/>
        <v xml:space="preserve"> </v>
      </c>
      <c r="G308" s="142" t="str">
        <f t="shared" si="10"/>
        <v xml:space="preserve"> </v>
      </c>
      <c r="J308" s="11"/>
    </row>
    <row r="309" spans="1:10" ht="13.5" x14ac:dyDescent="0.25">
      <c r="A309" s="11"/>
      <c r="B309" s="11"/>
      <c r="C309" s="11"/>
      <c r="D309" s="11"/>
      <c r="E309" s="22"/>
      <c r="F309" s="817" t="str">
        <f t="shared" si="11"/>
        <v xml:space="preserve"> </v>
      </c>
      <c r="G309" s="142" t="str">
        <f t="shared" si="10"/>
        <v xml:space="preserve"> </v>
      </c>
      <c r="J309" s="11"/>
    </row>
    <row r="310" spans="1:10" ht="13.5" x14ac:dyDescent="0.25">
      <c r="A310" s="11"/>
      <c r="B310" s="11"/>
      <c r="C310" s="11"/>
      <c r="D310" s="11"/>
      <c r="E310" s="22"/>
      <c r="F310" s="817" t="str">
        <f t="shared" si="11"/>
        <v xml:space="preserve"> </v>
      </c>
      <c r="G310" s="142" t="str">
        <f t="shared" si="10"/>
        <v xml:space="preserve"> </v>
      </c>
      <c r="J310" s="11"/>
    </row>
    <row r="311" spans="1:10" ht="13.5" x14ac:dyDescent="0.25">
      <c r="A311" s="11"/>
      <c r="B311" s="11"/>
      <c r="C311" s="11"/>
      <c r="D311" s="11"/>
      <c r="E311" s="22"/>
      <c r="F311" s="817" t="str">
        <f t="shared" si="11"/>
        <v xml:space="preserve"> </v>
      </c>
      <c r="G311" s="142" t="str">
        <f t="shared" si="10"/>
        <v xml:space="preserve"> </v>
      </c>
      <c r="J311" s="11"/>
    </row>
    <row r="312" spans="1:10" ht="13.5" x14ac:dyDescent="0.25">
      <c r="A312" s="11"/>
      <c r="B312" s="11"/>
      <c r="C312" s="11"/>
      <c r="D312" s="11"/>
      <c r="E312" s="22"/>
      <c r="F312" s="817" t="str">
        <f t="shared" si="11"/>
        <v xml:space="preserve"> </v>
      </c>
      <c r="G312" s="142" t="str">
        <f t="shared" si="10"/>
        <v xml:space="preserve"> </v>
      </c>
      <c r="J312" s="11"/>
    </row>
    <row r="313" spans="1:10" ht="13.5" x14ac:dyDescent="0.25">
      <c r="A313" s="11"/>
      <c r="B313" s="11"/>
      <c r="C313" s="11"/>
      <c r="D313" s="11"/>
      <c r="E313" s="22"/>
      <c r="F313" s="817" t="str">
        <f t="shared" si="11"/>
        <v xml:space="preserve"> </v>
      </c>
      <c r="G313" s="142" t="str">
        <f t="shared" si="10"/>
        <v xml:space="preserve"> </v>
      </c>
      <c r="J313" s="11"/>
    </row>
    <row r="314" spans="1:10" ht="13.5" x14ac:dyDescent="0.25">
      <c r="A314" s="11"/>
      <c r="B314" s="11"/>
      <c r="C314" s="11"/>
      <c r="D314" s="11"/>
      <c r="E314" s="22"/>
      <c r="F314" s="817" t="str">
        <f t="shared" si="11"/>
        <v xml:space="preserve"> </v>
      </c>
      <c r="G314" s="142" t="str">
        <f t="shared" si="10"/>
        <v xml:space="preserve"> </v>
      </c>
      <c r="J314" s="11"/>
    </row>
    <row r="315" spans="1:10" ht="13.5" x14ac:dyDescent="0.25">
      <c r="A315" s="11"/>
      <c r="B315" s="11"/>
      <c r="C315" s="11"/>
      <c r="D315" s="11"/>
      <c r="E315" s="22"/>
      <c r="F315" s="817" t="str">
        <f t="shared" si="11"/>
        <v xml:space="preserve"> </v>
      </c>
      <c r="G315" s="142" t="str">
        <f t="shared" si="10"/>
        <v xml:space="preserve"> </v>
      </c>
      <c r="J315" s="11"/>
    </row>
    <row r="316" spans="1:10" ht="13.5" x14ac:dyDescent="0.25">
      <c r="A316" s="11"/>
      <c r="B316" s="11"/>
      <c r="C316" s="11"/>
      <c r="D316" s="11"/>
      <c r="E316" s="22"/>
      <c r="F316" s="817" t="str">
        <f t="shared" si="11"/>
        <v xml:space="preserve"> </v>
      </c>
      <c r="G316" s="142" t="str">
        <f t="shared" si="10"/>
        <v xml:space="preserve"> </v>
      </c>
      <c r="J316" s="11"/>
    </row>
    <row r="317" spans="1:10" ht="13.5" x14ac:dyDescent="0.25">
      <c r="A317" s="11"/>
      <c r="B317" s="11"/>
      <c r="C317" s="11"/>
      <c r="D317" s="11"/>
      <c r="E317" s="22"/>
      <c r="F317" s="817" t="str">
        <f t="shared" si="11"/>
        <v xml:space="preserve"> </v>
      </c>
      <c r="G317" s="142" t="str">
        <f t="shared" si="10"/>
        <v xml:space="preserve"> </v>
      </c>
      <c r="J317" s="11"/>
    </row>
    <row r="318" spans="1:10" ht="13.5" x14ac:dyDescent="0.25">
      <c r="A318" s="11"/>
      <c r="B318" s="11"/>
      <c r="C318" s="11"/>
      <c r="D318" s="11"/>
      <c r="E318" s="22"/>
      <c r="F318" s="817" t="str">
        <f t="shared" si="11"/>
        <v xml:space="preserve"> </v>
      </c>
      <c r="G318" s="142" t="str">
        <f t="shared" si="10"/>
        <v xml:space="preserve"> </v>
      </c>
      <c r="J318" s="11"/>
    </row>
    <row r="319" spans="1:10" ht="13.5" x14ac:dyDescent="0.25">
      <c r="A319" s="11"/>
      <c r="B319" s="11"/>
      <c r="C319" s="11"/>
      <c r="D319" s="11"/>
      <c r="E319" s="22"/>
      <c r="F319" s="817" t="str">
        <f t="shared" si="11"/>
        <v xml:space="preserve"> </v>
      </c>
      <c r="G319" s="142" t="str">
        <f t="shared" si="10"/>
        <v xml:space="preserve"> </v>
      </c>
      <c r="J319" s="11"/>
    </row>
    <row r="320" spans="1:10" ht="13.5" x14ac:dyDescent="0.25">
      <c r="A320" s="11"/>
      <c r="B320" s="11"/>
      <c r="C320" s="11"/>
      <c r="D320" s="11"/>
      <c r="E320" s="22"/>
      <c r="F320" s="817" t="str">
        <f t="shared" si="11"/>
        <v xml:space="preserve"> </v>
      </c>
      <c r="G320" s="142" t="str">
        <f t="shared" si="10"/>
        <v xml:space="preserve"> </v>
      </c>
      <c r="J320" s="11"/>
    </row>
    <row r="321" spans="1:10" ht="13.5" x14ac:dyDescent="0.25">
      <c r="A321" s="11"/>
      <c r="B321" s="11"/>
      <c r="C321" s="11"/>
      <c r="D321" s="11"/>
      <c r="E321" s="22"/>
      <c r="F321" s="817" t="str">
        <f t="shared" si="11"/>
        <v xml:space="preserve"> </v>
      </c>
      <c r="G321" s="142" t="str">
        <f t="shared" si="10"/>
        <v xml:space="preserve"> </v>
      </c>
      <c r="J321" s="11"/>
    </row>
    <row r="322" spans="1:10" ht="13.5" x14ac:dyDescent="0.25">
      <c r="A322" s="11"/>
      <c r="B322" s="11"/>
      <c r="C322" s="11"/>
      <c r="D322" s="11"/>
      <c r="E322" s="22"/>
      <c r="F322" s="817" t="str">
        <f t="shared" si="11"/>
        <v xml:space="preserve"> </v>
      </c>
      <c r="G322" s="142" t="str">
        <f t="shared" si="10"/>
        <v xml:space="preserve"> </v>
      </c>
      <c r="J322" s="11"/>
    </row>
    <row r="323" spans="1:10" ht="13.5" x14ac:dyDescent="0.25">
      <c r="A323" s="11"/>
      <c r="B323" s="11"/>
      <c r="C323" s="11"/>
      <c r="D323" s="11"/>
      <c r="E323" s="22"/>
      <c r="F323" s="817" t="str">
        <f t="shared" si="11"/>
        <v xml:space="preserve"> </v>
      </c>
      <c r="G323" s="142" t="str">
        <f t="shared" si="10"/>
        <v xml:space="preserve"> </v>
      </c>
      <c r="J323" s="11"/>
    </row>
    <row r="324" spans="1:10" ht="13.5" x14ac:dyDescent="0.25">
      <c r="A324" s="11"/>
      <c r="B324" s="11"/>
      <c r="C324" s="11"/>
      <c r="D324" s="11"/>
      <c r="E324" s="22"/>
      <c r="F324" s="817" t="str">
        <f t="shared" si="11"/>
        <v xml:space="preserve"> </v>
      </c>
      <c r="G324" s="142" t="str">
        <f t="shared" si="10"/>
        <v xml:space="preserve"> </v>
      </c>
      <c r="J324" s="11"/>
    </row>
    <row r="325" spans="1:10" ht="13.5" x14ac:dyDescent="0.25">
      <c r="A325" s="11"/>
      <c r="B325" s="11"/>
      <c r="C325" s="11"/>
      <c r="D325" s="11"/>
      <c r="E325" s="22"/>
      <c r="F325" s="817" t="str">
        <f t="shared" si="11"/>
        <v xml:space="preserve"> </v>
      </c>
      <c r="G325" s="142" t="str">
        <f t="shared" si="10"/>
        <v xml:space="preserve"> </v>
      </c>
      <c r="J325" s="11"/>
    </row>
    <row r="326" spans="1:10" ht="13.5" x14ac:dyDescent="0.25">
      <c r="A326" s="11"/>
      <c r="B326" s="11"/>
      <c r="C326" s="11"/>
      <c r="D326" s="11"/>
      <c r="E326" s="22"/>
      <c r="F326" s="817" t="str">
        <f t="shared" si="11"/>
        <v xml:space="preserve"> </v>
      </c>
      <c r="G326" s="142" t="str">
        <f t="shared" si="10"/>
        <v xml:space="preserve"> </v>
      </c>
      <c r="J326" s="11"/>
    </row>
    <row r="327" spans="1:10" ht="13.5" x14ac:dyDescent="0.25">
      <c r="A327" s="11"/>
      <c r="B327" s="11"/>
      <c r="C327" s="11"/>
      <c r="D327" s="11"/>
      <c r="E327" s="22"/>
      <c r="F327" s="817" t="str">
        <f t="shared" si="11"/>
        <v xml:space="preserve"> </v>
      </c>
      <c r="G327" s="142" t="str">
        <f t="shared" si="10"/>
        <v xml:space="preserve"> </v>
      </c>
      <c r="J327" s="11"/>
    </row>
    <row r="328" spans="1:10" ht="13.5" x14ac:dyDescent="0.25">
      <c r="A328" s="11"/>
      <c r="B328" s="11"/>
      <c r="C328" s="11"/>
      <c r="D328" s="11"/>
      <c r="E328" s="22"/>
      <c r="F328" s="817" t="str">
        <f t="shared" si="11"/>
        <v xml:space="preserve"> </v>
      </c>
      <c r="G328" s="142" t="str">
        <f t="shared" si="10"/>
        <v xml:space="preserve"> </v>
      </c>
      <c r="J328" s="11"/>
    </row>
    <row r="329" spans="1:10" ht="13.5" x14ac:dyDescent="0.25">
      <c r="A329" s="11"/>
      <c r="B329" s="11"/>
      <c r="C329" s="11"/>
      <c r="D329" s="11"/>
      <c r="E329" s="22"/>
      <c r="F329" s="817" t="str">
        <f t="shared" si="11"/>
        <v xml:space="preserve"> </v>
      </c>
      <c r="G329" s="142" t="str">
        <f t="shared" ref="G329:G392" si="12">IFERROR(E329/D329%," ")</f>
        <v xml:space="preserve"> </v>
      </c>
      <c r="J329" s="11"/>
    </row>
    <row r="330" spans="1:10" ht="13.5" x14ac:dyDescent="0.25">
      <c r="A330" s="11"/>
      <c r="B330" s="11"/>
      <c r="C330" s="11"/>
      <c r="D330" s="11"/>
      <c r="E330" s="22"/>
      <c r="F330" s="817" t="str">
        <f t="shared" ref="F330:F393" si="13">IF(E330-D330=0," ",E330-D330)</f>
        <v xml:space="preserve"> </v>
      </c>
      <c r="G330" s="142" t="str">
        <f t="shared" si="12"/>
        <v xml:space="preserve"> </v>
      </c>
      <c r="J330" s="11"/>
    </row>
    <row r="331" spans="1:10" ht="13.5" x14ac:dyDescent="0.25">
      <c r="A331" s="11"/>
      <c r="B331" s="11"/>
      <c r="C331" s="11"/>
      <c r="D331" s="11"/>
      <c r="E331" s="22"/>
      <c r="F331" s="817" t="str">
        <f t="shared" si="13"/>
        <v xml:space="preserve"> </v>
      </c>
      <c r="G331" s="142" t="str">
        <f t="shared" si="12"/>
        <v xml:space="preserve"> </v>
      </c>
      <c r="J331" s="11"/>
    </row>
    <row r="332" spans="1:10" ht="13.5" x14ac:dyDescent="0.25">
      <c r="A332" s="11"/>
      <c r="B332" s="11"/>
      <c r="C332" s="11"/>
      <c r="D332" s="11"/>
      <c r="E332" s="22"/>
      <c r="F332" s="817" t="str">
        <f t="shared" si="13"/>
        <v xml:space="preserve"> </v>
      </c>
      <c r="G332" s="142" t="str">
        <f t="shared" si="12"/>
        <v xml:space="preserve"> </v>
      </c>
      <c r="J332" s="11"/>
    </row>
    <row r="333" spans="1:10" ht="13.5" x14ac:dyDescent="0.25">
      <c r="A333" s="11"/>
      <c r="B333" s="11"/>
      <c r="C333" s="11"/>
      <c r="D333" s="11"/>
      <c r="E333" s="22"/>
      <c r="F333" s="817" t="str">
        <f t="shared" si="13"/>
        <v xml:space="preserve"> </v>
      </c>
      <c r="G333" s="142" t="str">
        <f t="shared" si="12"/>
        <v xml:space="preserve"> </v>
      </c>
      <c r="J333" s="11"/>
    </row>
    <row r="334" spans="1:10" ht="13.5" x14ac:dyDescent="0.25">
      <c r="A334" s="11"/>
      <c r="B334" s="11"/>
      <c r="C334" s="11"/>
      <c r="D334" s="11"/>
      <c r="E334" s="22"/>
      <c r="F334" s="817" t="str">
        <f t="shared" si="13"/>
        <v xml:space="preserve"> </v>
      </c>
      <c r="G334" s="142" t="str">
        <f t="shared" si="12"/>
        <v xml:space="preserve"> </v>
      </c>
      <c r="J334" s="11"/>
    </row>
    <row r="335" spans="1:10" ht="13.5" x14ac:dyDescent="0.25">
      <c r="A335" s="11"/>
      <c r="B335" s="11"/>
      <c r="C335" s="11"/>
      <c r="D335" s="11"/>
      <c r="E335" s="22"/>
      <c r="F335" s="817" t="str">
        <f t="shared" si="13"/>
        <v xml:space="preserve"> </v>
      </c>
      <c r="G335" s="142" t="str">
        <f t="shared" si="12"/>
        <v xml:space="preserve"> </v>
      </c>
      <c r="J335" s="11"/>
    </row>
    <row r="336" spans="1:10" ht="13.5" x14ac:dyDescent="0.25">
      <c r="A336" s="11"/>
      <c r="B336" s="11"/>
      <c r="C336" s="11"/>
      <c r="D336" s="11"/>
      <c r="E336" s="22"/>
      <c r="F336" s="817" t="str">
        <f t="shared" si="13"/>
        <v xml:space="preserve"> </v>
      </c>
      <c r="G336" s="142" t="str">
        <f t="shared" si="12"/>
        <v xml:space="preserve"> </v>
      </c>
      <c r="J336" s="11"/>
    </row>
    <row r="337" spans="1:10" ht="13.5" x14ac:dyDescent="0.25">
      <c r="A337" s="11"/>
      <c r="B337" s="11"/>
      <c r="C337" s="11"/>
      <c r="D337" s="11"/>
      <c r="E337" s="22"/>
      <c r="F337" s="817" t="str">
        <f t="shared" si="13"/>
        <v xml:space="preserve"> </v>
      </c>
      <c r="G337" s="142" t="str">
        <f t="shared" si="12"/>
        <v xml:space="preserve"> </v>
      </c>
      <c r="J337" s="11"/>
    </row>
    <row r="338" spans="1:10" ht="13.5" x14ac:dyDescent="0.25">
      <c r="A338" s="11"/>
      <c r="B338" s="11"/>
      <c r="C338" s="11"/>
      <c r="D338" s="11"/>
      <c r="E338" s="22"/>
      <c r="F338" s="817" t="str">
        <f t="shared" si="13"/>
        <v xml:space="preserve"> </v>
      </c>
      <c r="G338" s="142" t="str">
        <f t="shared" si="12"/>
        <v xml:space="preserve"> </v>
      </c>
      <c r="J338" s="11"/>
    </row>
    <row r="339" spans="1:10" ht="13.5" x14ac:dyDescent="0.25">
      <c r="A339" s="11"/>
      <c r="B339" s="11"/>
      <c r="C339" s="11"/>
      <c r="D339" s="11"/>
      <c r="E339" s="22"/>
      <c r="F339" s="817" t="str">
        <f t="shared" si="13"/>
        <v xml:space="preserve"> </v>
      </c>
      <c r="G339" s="142" t="str">
        <f t="shared" si="12"/>
        <v xml:space="preserve"> </v>
      </c>
      <c r="J339" s="11"/>
    </row>
    <row r="340" spans="1:10" ht="13.5" x14ac:dyDescent="0.25">
      <c r="A340" s="11"/>
      <c r="B340" s="11"/>
      <c r="C340" s="11"/>
      <c r="D340" s="11"/>
      <c r="E340" s="22"/>
      <c r="F340" s="817" t="str">
        <f t="shared" si="13"/>
        <v xml:space="preserve"> </v>
      </c>
      <c r="G340" s="142" t="str">
        <f t="shared" si="12"/>
        <v xml:space="preserve"> </v>
      </c>
      <c r="J340" s="11"/>
    </row>
    <row r="341" spans="1:10" ht="13.5" x14ac:dyDescent="0.25">
      <c r="A341" s="11"/>
      <c r="B341" s="11"/>
      <c r="C341" s="11"/>
      <c r="D341" s="11"/>
      <c r="E341" s="22"/>
      <c r="F341" s="817" t="str">
        <f t="shared" si="13"/>
        <v xml:space="preserve"> </v>
      </c>
      <c r="G341" s="142" t="str">
        <f t="shared" si="12"/>
        <v xml:space="preserve"> </v>
      </c>
      <c r="J341" s="11"/>
    </row>
    <row r="342" spans="1:10" ht="13.5" x14ac:dyDescent="0.25">
      <c r="A342" s="11"/>
      <c r="B342" s="11"/>
      <c r="C342" s="11"/>
      <c r="D342" s="11"/>
      <c r="E342" s="22"/>
      <c r="F342" s="817" t="str">
        <f t="shared" si="13"/>
        <v xml:space="preserve"> </v>
      </c>
      <c r="G342" s="142" t="str">
        <f t="shared" si="12"/>
        <v xml:space="preserve"> </v>
      </c>
      <c r="J342" s="11"/>
    </row>
    <row r="343" spans="1:10" ht="13.5" x14ac:dyDescent="0.25">
      <c r="A343" s="11"/>
      <c r="B343" s="11"/>
      <c r="C343" s="11"/>
      <c r="D343" s="11"/>
      <c r="E343" s="22"/>
      <c r="F343" s="817" t="str">
        <f t="shared" si="13"/>
        <v xml:space="preserve"> </v>
      </c>
      <c r="G343" s="142" t="str">
        <f t="shared" si="12"/>
        <v xml:space="preserve"> </v>
      </c>
      <c r="J343" s="11"/>
    </row>
    <row r="344" spans="1:10" ht="13.5" x14ac:dyDescent="0.25">
      <c r="A344" s="11"/>
      <c r="B344" s="11"/>
      <c r="C344" s="11"/>
      <c r="D344" s="11"/>
      <c r="E344" s="22"/>
      <c r="F344" s="817" t="str">
        <f t="shared" si="13"/>
        <v xml:space="preserve"> </v>
      </c>
      <c r="G344" s="142" t="str">
        <f t="shared" si="12"/>
        <v xml:space="preserve"> </v>
      </c>
      <c r="J344" s="11"/>
    </row>
    <row r="345" spans="1:10" ht="13.5" x14ac:dyDescent="0.25">
      <c r="A345" s="11"/>
      <c r="B345" s="11"/>
      <c r="C345" s="11"/>
      <c r="D345" s="11"/>
      <c r="E345" s="22"/>
      <c r="F345" s="817" t="str">
        <f t="shared" si="13"/>
        <v xml:space="preserve"> </v>
      </c>
      <c r="G345" s="142" t="str">
        <f t="shared" si="12"/>
        <v xml:space="preserve"> </v>
      </c>
      <c r="J345" s="11"/>
    </row>
    <row r="346" spans="1:10" ht="13.5" x14ac:dyDescent="0.25">
      <c r="A346" s="11"/>
      <c r="B346" s="11"/>
      <c r="C346" s="11"/>
      <c r="D346" s="11"/>
      <c r="E346" s="22"/>
      <c r="F346" s="817" t="str">
        <f t="shared" si="13"/>
        <v xml:space="preserve"> </v>
      </c>
      <c r="G346" s="142" t="str">
        <f t="shared" si="12"/>
        <v xml:space="preserve"> </v>
      </c>
      <c r="J346" s="11"/>
    </row>
    <row r="347" spans="1:10" ht="13.5" x14ac:dyDescent="0.25">
      <c r="A347" s="11"/>
      <c r="B347" s="11"/>
      <c r="C347" s="11"/>
      <c r="D347" s="11"/>
      <c r="E347" s="22"/>
      <c r="F347" s="817" t="str">
        <f t="shared" si="13"/>
        <v xml:space="preserve"> </v>
      </c>
      <c r="G347" s="142" t="str">
        <f t="shared" si="12"/>
        <v xml:space="preserve"> </v>
      </c>
      <c r="J347" s="11"/>
    </row>
    <row r="348" spans="1:10" ht="13.5" x14ac:dyDescent="0.25">
      <c r="A348" s="11"/>
      <c r="B348" s="11"/>
      <c r="C348" s="11"/>
      <c r="D348" s="11"/>
      <c r="E348" s="22"/>
      <c r="F348" s="817" t="str">
        <f t="shared" si="13"/>
        <v xml:space="preserve"> </v>
      </c>
      <c r="G348" s="142" t="str">
        <f t="shared" si="12"/>
        <v xml:space="preserve"> </v>
      </c>
      <c r="J348" s="11"/>
    </row>
    <row r="349" spans="1:10" ht="13.5" x14ac:dyDescent="0.25">
      <c r="A349" s="11"/>
      <c r="B349" s="11"/>
      <c r="C349" s="11"/>
      <c r="D349" s="11"/>
      <c r="E349" s="22"/>
      <c r="F349" s="817" t="str">
        <f t="shared" si="13"/>
        <v xml:space="preserve"> </v>
      </c>
      <c r="G349" s="142" t="str">
        <f t="shared" si="12"/>
        <v xml:space="preserve"> </v>
      </c>
      <c r="J349" s="11"/>
    </row>
    <row r="350" spans="1:10" ht="13.5" x14ac:dyDescent="0.25">
      <c r="A350" s="11"/>
      <c r="B350" s="11"/>
      <c r="C350" s="11"/>
      <c r="D350" s="11"/>
      <c r="E350" s="22"/>
      <c r="F350" s="817" t="str">
        <f t="shared" si="13"/>
        <v xml:space="preserve"> </v>
      </c>
      <c r="G350" s="142" t="str">
        <f t="shared" si="12"/>
        <v xml:space="preserve"> </v>
      </c>
      <c r="J350" s="11"/>
    </row>
    <row r="351" spans="1:10" ht="13.5" x14ac:dyDescent="0.25">
      <c r="A351" s="11"/>
      <c r="B351" s="11"/>
      <c r="C351" s="11"/>
      <c r="D351" s="11"/>
      <c r="E351" s="22"/>
      <c r="F351" s="817" t="str">
        <f t="shared" si="13"/>
        <v xml:space="preserve"> </v>
      </c>
      <c r="G351" s="142" t="str">
        <f t="shared" si="12"/>
        <v xml:space="preserve"> </v>
      </c>
      <c r="J351" s="11"/>
    </row>
    <row r="352" spans="1:10" ht="13.5" x14ac:dyDescent="0.25">
      <c r="A352" s="11"/>
      <c r="B352" s="11"/>
      <c r="C352" s="11"/>
      <c r="D352" s="11"/>
      <c r="E352" s="22"/>
      <c r="F352" s="817" t="str">
        <f t="shared" si="13"/>
        <v xml:space="preserve"> </v>
      </c>
      <c r="G352" s="142" t="str">
        <f t="shared" si="12"/>
        <v xml:space="preserve"> </v>
      </c>
      <c r="J352" s="11"/>
    </row>
    <row r="353" spans="1:10" ht="13.5" x14ac:dyDescent="0.25">
      <c r="A353" s="11"/>
      <c r="B353" s="11"/>
      <c r="C353" s="11"/>
      <c r="D353" s="11"/>
      <c r="E353" s="22"/>
      <c r="F353" s="817" t="str">
        <f t="shared" si="13"/>
        <v xml:space="preserve"> </v>
      </c>
      <c r="G353" s="142" t="str">
        <f t="shared" si="12"/>
        <v xml:space="preserve"> </v>
      </c>
      <c r="J353" s="11"/>
    </row>
    <row r="354" spans="1:10" ht="13.5" x14ac:dyDescent="0.25">
      <c r="A354" s="11"/>
      <c r="B354" s="11"/>
      <c r="C354" s="11"/>
      <c r="D354" s="11"/>
      <c r="E354" s="22"/>
      <c r="F354" s="817" t="str">
        <f t="shared" si="13"/>
        <v xml:space="preserve"> </v>
      </c>
      <c r="G354" s="142" t="str">
        <f t="shared" si="12"/>
        <v xml:space="preserve"> </v>
      </c>
      <c r="J354" s="11"/>
    </row>
    <row r="355" spans="1:10" ht="13.5" x14ac:dyDescent="0.25">
      <c r="A355" s="11"/>
      <c r="B355" s="11"/>
      <c r="C355" s="11"/>
      <c r="D355" s="11"/>
      <c r="E355" s="22"/>
      <c r="F355" s="817" t="str">
        <f t="shared" si="13"/>
        <v xml:space="preserve"> </v>
      </c>
      <c r="G355" s="142" t="str">
        <f t="shared" si="12"/>
        <v xml:space="preserve"> </v>
      </c>
      <c r="J355" s="11"/>
    </row>
    <row r="356" spans="1:10" ht="13.5" x14ac:dyDescent="0.25">
      <c r="A356" s="11"/>
      <c r="B356" s="11"/>
      <c r="C356" s="11"/>
      <c r="D356" s="11"/>
      <c r="E356" s="22"/>
      <c r="F356" s="817" t="str">
        <f t="shared" si="13"/>
        <v xml:space="preserve"> </v>
      </c>
      <c r="G356" s="142" t="str">
        <f t="shared" si="12"/>
        <v xml:space="preserve"> </v>
      </c>
      <c r="J356" s="11"/>
    </row>
    <row r="357" spans="1:10" ht="13.5" x14ac:dyDescent="0.25">
      <c r="A357" s="11"/>
      <c r="B357" s="11"/>
      <c r="C357" s="11"/>
      <c r="D357" s="11"/>
      <c r="E357" s="22"/>
      <c r="F357" s="817" t="str">
        <f t="shared" si="13"/>
        <v xml:space="preserve"> </v>
      </c>
      <c r="G357" s="142" t="str">
        <f t="shared" si="12"/>
        <v xml:space="preserve"> </v>
      </c>
      <c r="J357" s="11"/>
    </row>
    <row r="358" spans="1:10" ht="13.5" x14ac:dyDescent="0.25">
      <c r="A358" s="11"/>
      <c r="B358" s="11"/>
      <c r="C358" s="11"/>
      <c r="D358" s="11"/>
      <c r="E358" s="22"/>
      <c r="F358" s="817" t="str">
        <f t="shared" si="13"/>
        <v xml:space="preserve"> </v>
      </c>
      <c r="G358" s="142" t="str">
        <f t="shared" si="12"/>
        <v xml:space="preserve"> </v>
      </c>
      <c r="J358" s="11"/>
    </row>
    <row r="359" spans="1:10" ht="13.5" x14ac:dyDescent="0.25">
      <c r="A359" s="11"/>
      <c r="B359" s="11"/>
      <c r="C359" s="11"/>
      <c r="D359" s="11"/>
      <c r="E359" s="22"/>
      <c r="F359" s="817" t="str">
        <f t="shared" si="13"/>
        <v xml:space="preserve"> </v>
      </c>
      <c r="G359" s="142" t="str">
        <f t="shared" si="12"/>
        <v xml:space="preserve"> </v>
      </c>
      <c r="J359" s="11"/>
    </row>
    <row r="360" spans="1:10" ht="13.5" x14ac:dyDescent="0.25">
      <c r="A360" s="11"/>
      <c r="B360" s="11"/>
      <c r="C360" s="11"/>
      <c r="D360" s="11"/>
      <c r="E360" s="22"/>
      <c r="F360" s="817" t="str">
        <f t="shared" si="13"/>
        <v xml:space="preserve"> </v>
      </c>
      <c r="G360" s="142" t="str">
        <f t="shared" si="12"/>
        <v xml:space="preserve"> </v>
      </c>
      <c r="J360" s="11"/>
    </row>
    <row r="361" spans="1:10" ht="13.5" x14ac:dyDescent="0.25">
      <c r="A361" s="11"/>
      <c r="B361" s="11"/>
      <c r="C361" s="11"/>
      <c r="D361" s="11"/>
      <c r="E361" s="22"/>
      <c r="F361" s="817" t="str">
        <f t="shared" si="13"/>
        <v xml:space="preserve"> </v>
      </c>
      <c r="G361" s="142" t="str">
        <f t="shared" si="12"/>
        <v xml:space="preserve"> </v>
      </c>
      <c r="J361" s="11"/>
    </row>
    <row r="362" spans="1:10" ht="13.5" x14ac:dyDescent="0.25">
      <c r="A362" s="11"/>
      <c r="B362" s="11"/>
      <c r="C362" s="11"/>
      <c r="D362" s="11"/>
      <c r="E362" s="22"/>
      <c r="F362" s="817" t="str">
        <f t="shared" si="13"/>
        <v xml:space="preserve"> </v>
      </c>
      <c r="G362" s="142" t="str">
        <f t="shared" si="12"/>
        <v xml:space="preserve"> </v>
      </c>
      <c r="J362" s="11"/>
    </row>
    <row r="363" spans="1:10" ht="13.5" x14ac:dyDescent="0.25">
      <c r="A363" s="11"/>
      <c r="B363" s="11"/>
      <c r="C363" s="11"/>
      <c r="D363" s="11"/>
      <c r="E363" s="22"/>
      <c r="F363" s="817" t="str">
        <f t="shared" si="13"/>
        <v xml:space="preserve"> </v>
      </c>
      <c r="G363" s="142" t="str">
        <f t="shared" si="12"/>
        <v xml:space="preserve"> </v>
      </c>
      <c r="J363" s="11"/>
    </row>
    <row r="364" spans="1:10" ht="13.5" x14ac:dyDescent="0.25">
      <c r="A364" s="11"/>
      <c r="B364" s="11"/>
      <c r="C364" s="11"/>
      <c r="D364" s="11"/>
      <c r="E364" s="22"/>
      <c r="F364" s="817" t="str">
        <f t="shared" si="13"/>
        <v xml:space="preserve"> </v>
      </c>
      <c r="G364" s="142" t="str">
        <f t="shared" si="12"/>
        <v xml:space="preserve"> </v>
      </c>
      <c r="J364" s="11"/>
    </row>
    <row r="365" spans="1:10" ht="13.5" x14ac:dyDescent="0.25">
      <c r="A365" s="11"/>
      <c r="B365" s="11"/>
      <c r="C365" s="11"/>
      <c r="D365" s="11"/>
      <c r="E365" s="22"/>
      <c r="F365" s="817" t="str">
        <f t="shared" si="13"/>
        <v xml:space="preserve"> </v>
      </c>
      <c r="G365" s="142" t="str">
        <f t="shared" si="12"/>
        <v xml:space="preserve"> </v>
      </c>
      <c r="J365" s="11"/>
    </row>
    <row r="366" spans="1:10" ht="13.5" x14ac:dyDescent="0.25">
      <c r="A366" s="11"/>
      <c r="B366" s="11"/>
      <c r="C366" s="11"/>
      <c r="D366" s="11"/>
      <c r="E366" s="22"/>
      <c r="F366" s="817" t="str">
        <f t="shared" si="13"/>
        <v xml:space="preserve"> </v>
      </c>
      <c r="G366" s="142" t="str">
        <f t="shared" si="12"/>
        <v xml:space="preserve"> </v>
      </c>
      <c r="J366" s="11"/>
    </row>
    <row r="367" spans="1:10" ht="13.5" x14ac:dyDescent="0.25">
      <c r="A367" s="11"/>
      <c r="B367" s="11"/>
      <c r="C367" s="11"/>
      <c r="D367" s="11"/>
      <c r="E367" s="22"/>
      <c r="F367" s="817" t="str">
        <f t="shared" si="13"/>
        <v xml:space="preserve"> </v>
      </c>
      <c r="G367" s="142" t="str">
        <f t="shared" si="12"/>
        <v xml:space="preserve"> </v>
      </c>
      <c r="J367" s="11"/>
    </row>
    <row r="368" spans="1:10" ht="13.5" x14ac:dyDescent="0.25">
      <c r="A368" s="11"/>
      <c r="B368" s="11"/>
      <c r="C368" s="11"/>
      <c r="D368" s="11"/>
      <c r="E368" s="22"/>
      <c r="F368" s="817" t="str">
        <f t="shared" si="13"/>
        <v xml:space="preserve"> </v>
      </c>
      <c r="G368" s="142" t="str">
        <f t="shared" si="12"/>
        <v xml:space="preserve"> </v>
      </c>
      <c r="J368" s="11"/>
    </row>
    <row r="369" spans="1:10" ht="13.5" x14ac:dyDescent="0.25">
      <c r="A369" s="11"/>
      <c r="B369" s="11"/>
      <c r="C369" s="11"/>
      <c r="D369" s="11"/>
      <c r="E369" s="22"/>
      <c r="F369" s="817" t="str">
        <f t="shared" si="13"/>
        <v xml:space="preserve"> </v>
      </c>
      <c r="G369" s="142" t="str">
        <f t="shared" si="12"/>
        <v xml:space="preserve"> </v>
      </c>
      <c r="J369" s="11"/>
    </row>
    <row r="370" spans="1:10" ht="13.5" x14ac:dyDescent="0.25">
      <c r="A370" s="11"/>
      <c r="B370" s="11"/>
      <c r="C370" s="11"/>
      <c r="D370" s="11"/>
      <c r="E370" s="22"/>
      <c r="F370" s="817" t="str">
        <f t="shared" si="13"/>
        <v xml:space="preserve"> </v>
      </c>
      <c r="G370" s="142" t="str">
        <f t="shared" si="12"/>
        <v xml:space="preserve"> </v>
      </c>
      <c r="J370" s="11"/>
    </row>
    <row r="371" spans="1:10" ht="13.5" x14ac:dyDescent="0.25">
      <c r="A371" s="11"/>
      <c r="B371" s="11"/>
      <c r="C371" s="11"/>
      <c r="D371" s="11"/>
      <c r="E371" s="22"/>
      <c r="F371" s="817" t="str">
        <f t="shared" si="13"/>
        <v xml:space="preserve"> </v>
      </c>
      <c r="G371" s="142" t="str">
        <f t="shared" si="12"/>
        <v xml:space="preserve"> </v>
      </c>
      <c r="J371" s="11"/>
    </row>
    <row r="372" spans="1:10" ht="13.5" x14ac:dyDescent="0.25">
      <c r="A372" s="11"/>
      <c r="B372" s="11"/>
      <c r="C372" s="11"/>
      <c r="D372" s="11"/>
      <c r="E372" s="22"/>
      <c r="F372" s="817" t="str">
        <f t="shared" si="13"/>
        <v xml:space="preserve"> </v>
      </c>
      <c r="G372" s="142" t="str">
        <f t="shared" si="12"/>
        <v xml:space="preserve"> </v>
      </c>
      <c r="J372" s="11"/>
    </row>
    <row r="373" spans="1:10" ht="13.5" x14ac:dyDescent="0.25">
      <c r="A373" s="11"/>
      <c r="B373" s="11"/>
      <c r="C373" s="11"/>
      <c r="D373" s="11"/>
      <c r="E373" s="22"/>
      <c r="F373" s="817" t="str">
        <f t="shared" si="13"/>
        <v xml:space="preserve"> </v>
      </c>
      <c r="G373" s="142" t="str">
        <f t="shared" si="12"/>
        <v xml:space="preserve"> </v>
      </c>
      <c r="J373" s="11"/>
    </row>
    <row r="374" spans="1:10" ht="13.5" x14ac:dyDescent="0.25">
      <c r="A374" s="11"/>
      <c r="B374" s="11"/>
      <c r="C374" s="11"/>
      <c r="D374" s="11"/>
      <c r="E374" s="22"/>
      <c r="F374" s="817" t="str">
        <f t="shared" si="13"/>
        <v xml:space="preserve"> </v>
      </c>
      <c r="G374" s="142" t="str">
        <f t="shared" si="12"/>
        <v xml:space="preserve"> </v>
      </c>
      <c r="J374" s="11"/>
    </row>
    <row r="375" spans="1:10" ht="13.5" x14ac:dyDescent="0.25">
      <c r="A375" s="11"/>
      <c r="B375" s="11"/>
      <c r="C375" s="11"/>
      <c r="D375" s="11"/>
      <c r="E375" s="22"/>
      <c r="F375" s="817" t="str">
        <f t="shared" si="13"/>
        <v xml:space="preserve"> </v>
      </c>
      <c r="G375" s="142" t="str">
        <f t="shared" si="12"/>
        <v xml:space="preserve"> </v>
      </c>
      <c r="J375" s="11"/>
    </row>
    <row r="376" spans="1:10" ht="13.5" x14ac:dyDescent="0.25">
      <c r="A376" s="11"/>
      <c r="B376" s="11"/>
      <c r="C376" s="11"/>
      <c r="D376" s="11"/>
      <c r="E376" s="22"/>
      <c r="F376" s="817" t="str">
        <f t="shared" si="13"/>
        <v xml:space="preserve"> </v>
      </c>
      <c r="G376" s="142" t="str">
        <f t="shared" si="12"/>
        <v xml:space="preserve"> </v>
      </c>
      <c r="J376" s="11"/>
    </row>
    <row r="377" spans="1:10" ht="13.5" x14ac:dyDescent="0.25">
      <c r="A377" s="11"/>
      <c r="B377" s="11"/>
      <c r="C377" s="11"/>
      <c r="D377" s="11"/>
      <c r="E377" s="22"/>
      <c r="F377" s="817" t="str">
        <f t="shared" si="13"/>
        <v xml:space="preserve"> </v>
      </c>
      <c r="G377" s="142" t="str">
        <f t="shared" si="12"/>
        <v xml:space="preserve"> </v>
      </c>
      <c r="J377" s="11"/>
    </row>
    <row r="378" spans="1:10" ht="13.5" x14ac:dyDescent="0.25">
      <c r="A378" s="11"/>
      <c r="B378" s="11"/>
      <c r="C378" s="11"/>
      <c r="D378" s="11"/>
      <c r="E378" s="22"/>
      <c r="F378" s="817" t="str">
        <f t="shared" si="13"/>
        <v xml:space="preserve"> </v>
      </c>
      <c r="G378" s="142" t="str">
        <f t="shared" si="12"/>
        <v xml:space="preserve"> </v>
      </c>
      <c r="J378" s="11"/>
    </row>
    <row r="379" spans="1:10" ht="13.5" x14ac:dyDescent="0.25">
      <c r="A379" s="11"/>
      <c r="B379" s="11"/>
      <c r="C379" s="11"/>
      <c r="D379" s="11"/>
      <c r="E379" s="22"/>
      <c r="F379" s="817" t="str">
        <f t="shared" si="13"/>
        <v xml:space="preserve"> </v>
      </c>
      <c r="G379" s="142" t="str">
        <f t="shared" si="12"/>
        <v xml:space="preserve"> </v>
      </c>
      <c r="J379" s="11"/>
    </row>
    <row r="380" spans="1:10" ht="13.5" x14ac:dyDescent="0.25">
      <c r="A380" s="11"/>
      <c r="B380" s="11"/>
      <c r="C380" s="11"/>
      <c r="D380" s="11"/>
      <c r="E380" s="22"/>
      <c r="F380" s="817" t="str">
        <f t="shared" si="13"/>
        <v xml:space="preserve"> </v>
      </c>
      <c r="G380" s="142" t="str">
        <f t="shared" si="12"/>
        <v xml:space="preserve"> </v>
      </c>
      <c r="J380" s="11"/>
    </row>
    <row r="381" spans="1:10" ht="13.5" x14ac:dyDescent="0.25">
      <c r="A381" s="11"/>
      <c r="B381" s="11"/>
      <c r="C381" s="11"/>
      <c r="D381" s="11"/>
      <c r="E381" s="22"/>
      <c r="F381" s="817" t="str">
        <f t="shared" si="13"/>
        <v xml:space="preserve"> </v>
      </c>
      <c r="G381" s="142" t="str">
        <f t="shared" si="12"/>
        <v xml:space="preserve"> </v>
      </c>
      <c r="J381" s="11"/>
    </row>
    <row r="382" spans="1:10" ht="13.5" x14ac:dyDescent="0.25">
      <c r="A382" s="11"/>
      <c r="B382" s="11"/>
      <c r="C382" s="11"/>
      <c r="D382" s="11"/>
      <c r="E382" s="22"/>
      <c r="F382" s="817" t="str">
        <f t="shared" si="13"/>
        <v xml:space="preserve"> </v>
      </c>
      <c r="G382" s="142" t="str">
        <f t="shared" si="12"/>
        <v xml:space="preserve"> </v>
      </c>
      <c r="J382" s="11"/>
    </row>
    <row r="383" spans="1:10" ht="13.5" x14ac:dyDescent="0.25">
      <c r="A383" s="11"/>
      <c r="B383" s="11"/>
      <c r="C383" s="11"/>
      <c r="D383" s="11"/>
      <c r="E383" s="22"/>
      <c r="F383" s="817" t="str">
        <f t="shared" si="13"/>
        <v xml:space="preserve"> </v>
      </c>
      <c r="G383" s="142" t="str">
        <f t="shared" si="12"/>
        <v xml:space="preserve"> </v>
      </c>
      <c r="J383" s="11"/>
    </row>
    <row r="384" spans="1:10" ht="13.5" x14ac:dyDescent="0.25">
      <c r="A384" s="11"/>
      <c r="B384" s="11"/>
      <c r="C384" s="11"/>
      <c r="D384" s="11"/>
      <c r="E384" s="22"/>
      <c r="F384" s="817" t="str">
        <f t="shared" si="13"/>
        <v xml:space="preserve"> </v>
      </c>
      <c r="G384" s="142" t="str">
        <f t="shared" si="12"/>
        <v xml:space="preserve"> </v>
      </c>
      <c r="J384" s="11"/>
    </row>
    <row r="385" spans="1:10" ht="13.5" x14ac:dyDescent="0.25">
      <c r="A385" s="11"/>
      <c r="B385" s="11"/>
      <c r="C385" s="11"/>
      <c r="D385" s="11"/>
      <c r="E385" s="22"/>
      <c r="F385" s="817" t="str">
        <f t="shared" si="13"/>
        <v xml:space="preserve"> </v>
      </c>
      <c r="G385" s="142" t="str">
        <f t="shared" si="12"/>
        <v xml:space="preserve"> </v>
      </c>
      <c r="J385" s="11"/>
    </row>
    <row r="386" spans="1:10" ht="13.5" x14ac:dyDescent="0.25">
      <c r="A386" s="11"/>
      <c r="B386" s="11"/>
      <c r="C386" s="11"/>
      <c r="D386" s="11"/>
      <c r="E386" s="22"/>
      <c r="F386" s="817" t="str">
        <f t="shared" si="13"/>
        <v xml:space="preserve"> </v>
      </c>
      <c r="G386" s="142" t="str">
        <f t="shared" si="12"/>
        <v xml:space="preserve"> </v>
      </c>
      <c r="J386" s="11"/>
    </row>
    <row r="387" spans="1:10" ht="13.5" x14ac:dyDescent="0.25">
      <c r="A387" s="11"/>
      <c r="B387" s="11"/>
      <c r="C387" s="11"/>
      <c r="D387" s="11"/>
      <c r="E387" s="22"/>
      <c r="F387" s="817" t="str">
        <f t="shared" si="13"/>
        <v xml:space="preserve"> </v>
      </c>
      <c r="G387" s="142" t="str">
        <f t="shared" si="12"/>
        <v xml:space="preserve"> </v>
      </c>
      <c r="J387" s="11"/>
    </row>
    <row r="388" spans="1:10" ht="13.5" x14ac:dyDescent="0.25">
      <c r="A388" s="11"/>
      <c r="B388" s="11"/>
      <c r="C388" s="11"/>
      <c r="D388" s="11"/>
      <c r="E388" s="22"/>
      <c r="F388" s="817" t="str">
        <f t="shared" si="13"/>
        <v xml:space="preserve"> </v>
      </c>
      <c r="G388" s="142" t="str">
        <f t="shared" si="12"/>
        <v xml:space="preserve"> </v>
      </c>
      <c r="J388" s="11"/>
    </row>
    <row r="389" spans="1:10" ht="13.5" x14ac:dyDescent="0.25">
      <c r="A389" s="11"/>
      <c r="B389" s="11"/>
      <c r="C389" s="11"/>
      <c r="D389" s="11"/>
      <c r="E389" s="22"/>
      <c r="F389" s="817" t="str">
        <f t="shared" si="13"/>
        <v xml:space="preserve"> </v>
      </c>
      <c r="G389" s="142" t="str">
        <f t="shared" si="12"/>
        <v xml:space="preserve"> </v>
      </c>
      <c r="J389" s="11"/>
    </row>
    <row r="390" spans="1:10" ht="13.5" x14ac:dyDescent="0.25">
      <c r="A390" s="11"/>
      <c r="B390" s="11"/>
      <c r="C390" s="11"/>
      <c r="D390" s="11"/>
      <c r="E390" s="22"/>
      <c r="F390" s="817" t="str">
        <f t="shared" si="13"/>
        <v xml:space="preserve"> </v>
      </c>
      <c r="G390" s="142" t="str">
        <f t="shared" si="12"/>
        <v xml:space="preserve"> </v>
      </c>
      <c r="J390" s="11"/>
    </row>
    <row r="391" spans="1:10" ht="13.5" x14ac:dyDescent="0.25">
      <c r="A391" s="11"/>
      <c r="B391" s="11"/>
      <c r="C391" s="11"/>
      <c r="D391" s="11"/>
      <c r="E391" s="22"/>
      <c r="F391" s="817" t="str">
        <f t="shared" si="13"/>
        <v xml:space="preserve"> </v>
      </c>
      <c r="G391" s="142" t="str">
        <f t="shared" si="12"/>
        <v xml:space="preserve"> </v>
      </c>
      <c r="J391" s="11"/>
    </row>
    <row r="392" spans="1:10" ht="13.5" x14ac:dyDescent="0.25">
      <c r="A392" s="11"/>
      <c r="B392" s="11"/>
      <c r="C392" s="11"/>
      <c r="D392" s="11"/>
      <c r="E392" s="22"/>
      <c r="F392" s="817" t="str">
        <f t="shared" si="13"/>
        <v xml:space="preserve"> </v>
      </c>
      <c r="G392" s="142" t="str">
        <f t="shared" si="12"/>
        <v xml:space="preserve"> </v>
      </c>
      <c r="J392" s="11"/>
    </row>
    <row r="393" spans="1:10" ht="13.5" x14ac:dyDescent="0.25">
      <c r="A393" s="11"/>
      <c r="B393" s="11"/>
      <c r="C393" s="11"/>
      <c r="D393" s="11"/>
      <c r="E393" s="22"/>
      <c r="F393" s="817" t="str">
        <f t="shared" si="13"/>
        <v xml:space="preserve"> </v>
      </c>
      <c r="G393" s="142" t="str">
        <f t="shared" ref="G393:G400" si="14">IFERROR(E393/D393%," ")</f>
        <v xml:space="preserve"> </v>
      </c>
      <c r="J393" s="11"/>
    </row>
    <row r="394" spans="1:10" ht="13.5" x14ac:dyDescent="0.25">
      <c r="A394" s="11"/>
      <c r="B394" s="11"/>
      <c r="C394" s="11"/>
      <c r="D394" s="11"/>
      <c r="E394" s="22"/>
      <c r="F394" s="817" t="str">
        <f t="shared" ref="F394:F400" si="15">IF(E394-D394=0," ",E394-D394)</f>
        <v xml:space="preserve"> </v>
      </c>
      <c r="G394" s="142" t="str">
        <f t="shared" si="14"/>
        <v xml:space="preserve"> </v>
      </c>
      <c r="J394" s="11"/>
    </row>
    <row r="395" spans="1:10" ht="13.5" x14ac:dyDescent="0.25">
      <c r="A395" s="11"/>
      <c r="B395" s="11"/>
      <c r="C395" s="11"/>
      <c r="D395" s="11"/>
      <c r="E395" s="22"/>
      <c r="F395" s="817" t="str">
        <f t="shared" si="15"/>
        <v xml:space="preserve"> </v>
      </c>
      <c r="G395" s="142" t="str">
        <f t="shared" si="14"/>
        <v xml:space="preserve"> </v>
      </c>
      <c r="J395" s="11"/>
    </row>
    <row r="396" spans="1:10" ht="13.5" x14ac:dyDescent="0.25">
      <c r="A396" s="11"/>
      <c r="B396" s="11"/>
      <c r="C396" s="11"/>
      <c r="D396" s="11"/>
      <c r="E396" s="22"/>
      <c r="F396" s="817" t="str">
        <f t="shared" si="15"/>
        <v xml:space="preserve"> </v>
      </c>
      <c r="G396" s="142" t="str">
        <f t="shared" si="14"/>
        <v xml:space="preserve"> </v>
      </c>
      <c r="J396" s="11"/>
    </row>
    <row r="397" spans="1:10" ht="13.5" x14ac:dyDescent="0.25">
      <c r="A397" s="11"/>
      <c r="B397" s="11"/>
      <c r="C397" s="11"/>
      <c r="D397" s="11"/>
      <c r="E397" s="22"/>
      <c r="F397" s="817" t="str">
        <f t="shared" si="15"/>
        <v xml:space="preserve"> </v>
      </c>
      <c r="G397" s="142" t="str">
        <f t="shared" si="14"/>
        <v xml:space="preserve"> </v>
      </c>
      <c r="J397" s="11"/>
    </row>
    <row r="398" spans="1:10" ht="13.5" x14ac:dyDescent="0.25">
      <c r="A398" s="11"/>
      <c r="B398" s="11"/>
      <c r="C398" s="11"/>
      <c r="D398" s="11"/>
      <c r="E398" s="22"/>
      <c r="F398" s="817" t="str">
        <f t="shared" si="15"/>
        <v xml:space="preserve"> </v>
      </c>
      <c r="G398" s="142" t="str">
        <f t="shared" si="14"/>
        <v xml:space="preserve"> </v>
      </c>
      <c r="J398" s="11"/>
    </row>
    <row r="399" spans="1:10" ht="13.5" x14ac:dyDescent="0.25">
      <c r="A399" s="11"/>
      <c r="B399" s="11"/>
      <c r="C399" s="11"/>
      <c r="D399" s="11"/>
      <c r="E399" s="22"/>
      <c r="F399" s="817" t="str">
        <f t="shared" si="15"/>
        <v xml:space="preserve"> </v>
      </c>
      <c r="G399" s="142" t="str">
        <f t="shared" si="14"/>
        <v xml:space="preserve"> </v>
      </c>
      <c r="J399" s="11"/>
    </row>
    <row r="400" spans="1:10" ht="13.5" x14ac:dyDescent="0.25">
      <c r="A400" s="11"/>
      <c r="B400" s="11"/>
      <c r="C400" s="11"/>
      <c r="D400" s="11"/>
      <c r="E400" s="22"/>
      <c r="F400" s="817" t="str">
        <f t="shared" si="15"/>
        <v xml:space="preserve"> </v>
      </c>
      <c r="G400" s="142" t="str">
        <f t="shared" si="14"/>
        <v xml:space="preserve"> </v>
      </c>
      <c r="J400" s="11"/>
    </row>
  </sheetData>
  <hyperlinks>
    <hyperlink ref="K3" location="Tartalom!A1" display="Tartalom" xr:uid="{00000000-0004-0000-3900-000000000000}"/>
  </hyperlinks>
  <pageMargins left="0.70866141732283472" right="0.70866141732283472" top="0.70866141732283472" bottom="0.70866141732283472" header="0.51181102362204722" footer="0.31496062992125984"/>
  <pageSetup paperSize="9" scale="88" fitToHeight="2" orientation="portrait" r:id="rId1"/>
  <headerFooter alignWithMargins="0">
    <oddFooter>&amp;L&amp;"Arial Narrow,Normál"&amp;8&amp;F/KM-E-03&amp;C&amp;8 &amp;"Arial Narrow,Normál"&amp;P/&amp;N&amp;R&amp;"Arial Narrow,Normál"&amp;8DigitAudit/AuditDok</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Munka57">
    <pageSetUpPr fitToPage="1"/>
  </sheetPr>
  <dimension ref="A1:M62"/>
  <sheetViews>
    <sheetView showGridLines="0" workbookViewId="0"/>
  </sheetViews>
  <sheetFormatPr defaultRowHeight="12.75" x14ac:dyDescent="0.2"/>
  <cols>
    <col min="1" max="1" width="9" style="210"/>
    <col min="2" max="2" width="40.375" style="210" customWidth="1"/>
    <col min="3" max="6" width="10.625" style="210" customWidth="1"/>
    <col min="7" max="7" width="10.875" style="210" bestFit="1" customWidth="1"/>
    <col min="8" max="16384" width="9" style="210"/>
  </cols>
  <sheetData>
    <row r="1" spans="1:13" ht="16.5" x14ac:dyDescent="0.3">
      <c r="A1" s="208" t="s">
        <v>143</v>
      </c>
      <c r="B1" s="209"/>
      <c r="C1" s="209"/>
      <c r="D1" s="209"/>
      <c r="E1" s="209"/>
      <c r="F1" s="209"/>
      <c r="I1" s="211"/>
    </row>
    <row r="2" spans="1:13" ht="16.5" x14ac:dyDescent="0.3">
      <c r="A2" s="214"/>
      <c r="B2" s="214"/>
      <c r="C2" s="214"/>
      <c r="D2" s="803" t="str">
        <f>H15</f>
        <v>Ide írja az egyeztetés / vizsgálat szöveges értékelését</v>
      </c>
      <c r="E2" s="803" t="str">
        <f>H17</f>
        <v>Ide írja a következtetés szövegét</v>
      </c>
      <c r="F2" s="214"/>
      <c r="G2" s="48" t="s">
        <v>32</v>
      </c>
      <c r="I2" s="211"/>
    </row>
    <row r="3" spans="1:13" ht="15.75" x14ac:dyDescent="0.25">
      <c r="A3" s="213"/>
      <c r="B3" s="215" t="s">
        <v>158</v>
      </c>
      <c r="C3" s="212"/>
      <c r="D3" s="212"/>
      <c r="E3" s="214"/>
      <c r="F3" s="214"/>
      <c r="G3" s="736" t="s">
        <v>34</v>
      </c>
      <c r="H3" s="735" t="s">
        <v>34</v>
      </c>
      <c r="I3" s="211"/>
    </row>
    <row r="4" spans="1:13" ht="15.75" x14ac:dyDescent="0.2">
      <c r="A4" s="50" t="str">
        <f>"Ügyfél:   "&amp;Alapa!$C$17</f>
        <v xml:space="preserve">Ügyfél:   </v>
      </c>
      <c r="B4" s="216"/>
      <c r="C4" s="216"/>
      <c r="D4" s="50" t="s">
        <v>264</v>
      </c>
      <c r="E4" s="772">
        <f>Alapa!$C$15</f>
        <v>0</v>
      </c>
      <c r="F4" s="217"/>
      <c r="G4" s="76" t="s">
        <v>141</v>
      </c>
      <c r="H4" s="728" t="s">
        <v>241</v>
      </c>
      <c r="I4" s="211"/>
    </row>
    <row r="5" spans="1:13" ht="15.75" x14ac:dyDescent="0.25">
      <c r="A5" s="50" t="str">
        <f>"Fordulónap: "&amp;Alapa!$C$12</f>
        <v xml:space="preserve">Fordulónap: </v>
      </c>
      <c r="B5" s="218"/>
      <c r="C5" s="218"/>
      <c r="D5" s="50" t="s">
        <v>265</v>
      </c>
      <c r="E5" s="554" t="str">
        <f>IFERROR(VLOOKUP(H13,Alapa!$K$2:$M$11,3),"")</f>
        <v/>
      </c>
      <c r="F5" s="217"/>
      <c r="G5" s="76" t="s">
        <v>142</v>
      </c>
      <c r="H5" s="728" t="s">
        <v>78</v>
      </c>
      <c r="I5" s="211"/>
    </row>
    <row r="6" spans="1:13" ht="15.75" x14ac:dyDescent="0.25">
      <c r="A6" s="47"/>
      <c r="B6" s="47"/>
      <c r="C6" s="47"/>
      <c r="D6" s="219" t="s">
        <v>267</v>
      </c>
      <c r="E6" s="124" t="str">
        <f>IF(Alapa!$M$2=0," ",Alapa!$M$2)</f>
        <v xml:space="preserve"> </v>
      </c>
      <c r="F6" s="220"/>
      <c r="G6" s="76" t="s">
        <v>143</v>
      </c>
      <c r="H6" s="728" t="s">
        <v>158</v>
      </c>
      <c r="I6" s="211"/>
    </row>
    <row r="7" spans="1:13" ht="15.75" x14ac:dyDescent="0.2">
      <c r="A7" s="221" t="s">
        <v>0</v>
      </c>
      <c r="B7" s="221"/>
      <c r="C7" s="221"/>
      <c r="D7" s="213"/>
      <c r="E7" s="213"/>
      <c r="F7" s="213"/>
      <c r="G7" s="76" t="s">
        <v>144</v>
      </c>
      <c r="H7" s="727" t="s">
        <v>242</v>
      </c>
      <c r="I7" s="211"/>
    </row>
    <row r="8" spans="1:13" ht="16.5" thickBot="1" x14ac:dyDescent="0.3">
      <c r="A8" s="134" t="s">
        <v>243</v>
      </c>
      <c r="B8" s="221"/>
      <c r="C8" s="221"/>
      <c r="D8" s="213"/>
      <c r="E8" s="213"/>
      <c r="F8" s="213"/>
      <c r="G8" s="76" t="s">
        <v>145</v>
      </c>
      <c r="H8" s="727" t="s">
        <v>176</v>
      </c>
      <c r="I8" s="211"/>
    </row>
    <row r="9" spans="1:13" ht="25.5" x14ac:dyDescent="0.2">
      <c r="A9" s="150" t="s">
        <v>217</v>
      </c>
      <c r="B9" s="151" t="s">
        <v>31</v>
      </c>
      <c r="C9" s="151" t="s">
        <v>268</v>
      </c>
      <c r="D9" s="151" t="s">
        <v>269</v>
      </c>
      <c r="E9" s="151" t="s">
        <v>270</v>
      </c>
      <c r="F9" s="152" t="s">
        <v>222</v>
      </c>
      <c r="G9" s="76" t="s">
        <v>146</v>
      </c>
      <c r="H9" s="727" t="s">
        <v>177</v>
      </c>
      <c r="I9" s="211"/>
    </row>
    <row r="10" spans="1:13" ht="15.75" x14ac:dyDescent="0.2">
      <c r="A10" s="153" t="s">
        <v>271</v>
      </c>
      <c r="B10" s="154"/>
      <c r="C10" s="154"/>
      <c r="D10" s="155"/>
      <c r="E10" s="155"/>
      <c r="F10" s="156"/>
      <c r="G10" s="76" t="s">
        <v>147</v>
      </c>
      <c r="H10" s="727" t="s">
        <v>178</v>
      </c>
      <c r="I10" s="211"/>
    </row>
    <row r="11" spans="1:13" ht="15.75" x14ac:dyDescent="0.2">
      <c r="A11" s="157"/>
      <c r="B11" s="159"/>
      <c r="C11" s="160"/>
      <c r="D11" s="160"/>
      <c r="E11" s="160"/>
      <c r="F11" s="161">
        <f>C11+D11-E11</f>
        <v>0</v>
      </c>
      <c r="G11" s="76" t="s">
        <v>148</v>
      </c>
      <c r="H11" s="727" t="s">
        <v>179</v>
      </c>
    </row>
    <row r="12" spans="1:13" ht="16.5" thickBot="1" x14ac:dyDescent="0.25">
      <c r="A12" s="157"/>
      <c r="B12" s="159"/>
      <c r="C12" s="160"/>
      <c r="D12" s="160"/>
      <c r="E12" s="160"/>
      <c r="F12" s="161">
        <f>C12+D12-E12</f>
        <v>0</v>
      </c>
      <c r="G12" s="76" t="s">
        <v>149</v>
      </c>
      <c r="H12" s="727" t="s">
        <v>244</v>
      </c>
    </row>
    <row r="13" spans="1:13" ht="17.25" thickBot="1" x14ac:dyDescent="0.35">
      <c r="A13" s="222"/>
      <c r="B13" s="223" t="s">
        <v>224</v>
      </c>
      <c r="C13" s="155"/>
      <c r="D13" s="155"/>
      <c r="E13" s="173"/>
      <c r="F13" s="169">
        <f>SUM(F11:F12)</f>
        <v>0</v>
      </c>
      <c r="G13" s="555" t="s">
        <v>2</v>
      </c>
      <c r="H13" s="673">
        <v>2</v>
      </c>
    </row>
    <row r="14" spans="1:13" ht="15.75" x14ac:dyDescent="0.25">
      <c r="A14" s="153" t="s">
        <v>272</v>
      </c>
      <c r="B14" s="154"/>
      <c r="C14" s="155"/>
      <c r="D14" s="155"/>
      <c r="E14" s="155"/>
      <c r="F14" s="156"/>
      <c r="H14" s="15" t="s">
        <v>185</v>
      </c>
      <c r="I14" s="36"/>
      <c r="J14" s="36"/>
      <c r="K14" s="36"/>
      <c r="L14" s="36"/>
      <c r="M14" s="12"/>
    </row>
    <row r="15" spans="1:13" ht="16.5" x14ac:dyDescent="0.3">
      <c r="A15" s="157"/>
      <c r="B15" s="159"/>
      <c r="C15" s="160"/>
      <c r="D15" s="160"/>
      <c r="E15" s="160"/>
      <c r="F15" s="161">
        <f>C15+D15-E15</f>
        <v>0</v>
      </c>
      <c r="H15" s="68" t="s">
        <v>186</v>
      </c>
      <c r="I15" s="23"/>
      <c r="J15" s="23"/>
      <c r="K15" s="17"/>
      <c r="L15" s="17"/>
      <c r="M15" s="18"/>
    </row>
    <row r="16" spans="1:13" ht="15.75" x14ac:dyDescent="0.25">
      <c r="A16" s="157"/>
      <c r="B16" s="159"/>
      <c r="C16" s="160"/>
      <c r="D16" s="160"/>
      <c r="E16" s="160"/>
      <c r="F16" s="161">
        <f>C16+D16-E16</f>
        <v>0</v>
      </c>
      <c r="H16" s="16" t="s">
        <v>4</v>
      </c>
      <c r="I16" s="8"/>
      <c r="J16" s="8"/>
      <c r="K16" s="7"/>
      <c r="L16" s="7"/>
      <c r="M16" s="12"/>
    </row>
    <row r="17" spans="1:13" ht="16.5" x14ac:dyDescent="0.3">
      <c r="A17" s="222"/>
      <c r="B17" s="223" t="s">
        <v>224</v>
      </c>
      <c r="C17" s="155"/>
      <c r="D17" s="155"/>
      <c r="E17" s="173"/>
      <c r="F17" s="169">
        <f>SUM(F15:F16)</f>
        <v>0</v>
      </c>
      <c r="H17" s="68" t="s">
        <v>38</v>
      </c>
      <c r="I17" s="23"/>
      <c r="J17" s="23"/>
      <c r="K17" s="17"/>
      <c r="L17" s="17"/>
      <c r="M17" s="18"/>
    </row>
    <row r="18" spans="1:13" ht="15.75" x14ac:dyDescent="0.25">
      <c r="A18" s="153" t="s">
        <v>273</v>
      </c>
      <c r="B18" s="154"/>
      <c r="C18" s="155"/>
      <c r="D18" s="155"/>
      <c r="E18" s="155"/>
      <c r="F18" s="156"/>
      <c r="H18" s="67"/>
      <c r="I18" s="67"/>
      <c r="J18" s="8"/>
      <c r="K18" s="7"/>
      <c r="L18" s="7"/>
      <c r="M18" s="12"/>
    </row>
    <row r="19" spans="1:13" x14ac:dyDescent="0.2">
      <c r="A19" s="157"/>
      <c r="B19" s="159"/>
      <c r="C19" s="160"/>
      <c r="D19" s="160"/>
      <c r="E19" s="160"/>
      <c r="F19" s="161">
        <f>C19+D19-E19</f>
        <v>0</v>
      </c>
    </row>
    <row r="20" spans="1:13" x14ac:dyDescent="0.2">
      <c r="A20" s="157"/>
      <c r="B20" s="159"/>
      <c r="C20" s="160"/>
      <c r="D20" s="160"/>
      <c r="E20" s="160"/>
      <c r="F20" s="161">
        <f>C20+D20-E20</f>
        <v>0</v>
      </c>
    </row>
    <row r="21" spans="1:13" x14ac:dyDescent="0.2">
      <c r="A21" s="222"/>
      <c r="B21" s="223" t="s">
        <v>224</v>
      </c>
      <c r="C21" s="155"/>
      <c r="D21" s="155"/>
      <c r="E21" s="173"/>
      <c r="F21" s="169">
        <f>SUM(F19:F20)</f>
        <v>0</v>
      </c>
    </row>
    <row r="22" spans="1:13" x14ac:dyDescent="0.2">
      <c r="A22" s="153" t="s">
        <v>274</v>
      </c>
      <c r="B22" s="154"/>
      <c r="C22" s="155"/>
      <c r="D22" s="155"/>
      <c r="E22" s="155"/>
      <c r="F22" s="156"/>
    </row>
    <row r="23" spans="1:13" x14ac:dyDescent="0.2">
      <c r="A23" s="157"/>
      <c r="B23" s="159"/>
      <c r="C23" s="160"/>
      <c r="D23" s="160"/>
      <c r="E23" s="160"/>
      <c r="F23" s="161">
        <f>C23+D23-E23</f>
        <v>0</v>
      </c>
    </row>
    <row r="24" spans="1:13" x14ac:dyDescent="0.2">
      <c r="A24" s="157"/>
      <c r="B24" s="159"/>
      <c r="C24" s="160"/>
      <c r="D24" s="160"/>
      <c r="E24" s="160"/>
      <c r="F24" s="161">
        <f>C24+D24-E24</f>
        <v>0</v>
      </c>
    </row>
    <row r="25" spans="1:13" x14ac:dyDescent="0.2">
      <c r="A25" s="222"/>
      <c r="B25" s="223" t="s">
        <v>224</v>
      </c>
      <c r="C25" s="155"/>
      <c r="D25" s="155"/>
      <c r="E25" s="173"/>
      <c r="F25" s="169">
        <f>SUM(F23:F24)</f>
        <v>0</v>
      </c>
    </row>
    <row r="26" spans="1:13" x14ac:dyDescent="0.2">
      <c r="A26" s="153" t="s">
        <v>275</v>
      </c>
      <c r="B26" s="154"/>
      <c r="C26" s="155"/>
      <c r="D26" s="155"/>
      <c r="E26" s="155"/>
      <c r="F26" s="156"/>
    </row>
    <row r="27" spans="1:13" x14ac:dyDescent="0.2">
      <c r="A27" s="157"/>
      <c r="B27" s="159"/>
      <c r="C27" s="160"/>
      <c r="D27" s="160"/>
      <c r="E27" s="160"/>
      <c r="F27" s="161">
        <f>C27+D27-E27</f>
        <v>0</v>
      </c>
    </row>
    <row r="28" spans="1:13" x14ac:dyDescent="0.2">
      <c r="A28" s="157"/>
      <c r="B28" s="159"/>
      <c r="C28" s="160"/>
      <c r="D28" s="160"/>
      <c r="E28" s="160"/>
      <c r="F28" s="161">
        <f>C28+D28-E28</f>
        <v>0</v>
      </c>
    </row>
    <row r="29" spans="1:13" x14ac:dyDescent="0.2">
      <c r="A29" s="222"/>
      <c r="B29" s="223" t="s">
        <v>224</v>
      </c>
      <c r="C29" s="155"/>
      <c r="D29" s="155"/>
      <c r="E29" s="173"/>
      <c r="F29" s="169">
        <f>SUM(F27:F28)</f>
        <v>0</v>
      </c>
    </row>
    <row r="30" spans="1:13" x14ac:dyDescent="0.2">
      <c r="A30" s="153" t="s">
        <v>276</v>
      </c>
      <c r="B30" s="154"/>
      <c r="C30" s="155"/>
      <c r="D30" s="155"/>
      <c r="E30" s="155"/>
      <c r="F30" s="156"/>
    </row>
    <row r="31" spans="1:13" x14ac:dyDescent="0.2">
      <c r="A31" s="157"/>
      <c r="B31" s="159"/>
      <c r="C31" s="160"/>
      <c r="D31" s="160"/>
      <c r="E31" s="160"/>
      <c r="F31" s="161">
        <f>C31+D31-E31</f>
        <v>0</v>
      </c>
    </row>
    <row r="32" spans="1:13" x14ac:dyDescent="0.2">
      <c r="A32" s="157"/>
      <c r="B32" s="159"/>
      <c r="C32" s="160"/>
      <c r="D32" s="160"/>
      <c r="E32" s="160"/>
      <c r="F32" s="161">
        <f>C32+D32-E32</f>
        <v>0</v>
      </c>
    </row>
    <row r="33" spans="1:6" x14ac:dyDescent="0.2">
      <c r="A33" s="222"/>
      <c r="B33" s="223" t="s">
        <v>224</v>
      </c>
      <c r="C33" s="155"/>
      <c r="D33" s="155"/>
      <c r="E33" s="173"/>
      <c r="F33" s="169">
        <f>SUM(F31:F32)</f>
        <v>0</v>
      </c>
    </row>
    <row r="34" spans="1:6" x14ac:dyDescent="0.2">
      <c r="A34" s="153" t="s">
        <v>277</v>
      </c>
      <c r="B34" s="154"/>
      <c r="C34" s="155"/>
      <c r="D34" s="155"/>
      <c r="E34" s="155"/>
      <c r="F34" s="156"/>
    </row>
    <row r="35" spans="1:6" x14ac:dyDescent="0.2">
      <c r="A35" s="157"/>
      <c r="B35" s="159"/>
      <c r="C35" s="160"/>
      <c r="D35" s="160"/>
      <c r="E35" s="160"/>
      <c r="F35" s="161">
        <f>C35+D35-E35</f>
        <v>0</v>
      </c>
    </row>
    <row r="36" spans="1:6" x14ac:dyDescent="0.2">
      <c r="A36" s="157"/>
      <c r="B36" s="159"/>
      <c r="C36" s="160"/>
      <c r="D36" s="160"/>
      <c r="E36" s="160"/>
      <c r="F36" s="161">
        <f>C36+D36-E36</f>
        <v>0</v>
      </c>
    </row>
    <row r="37" spans="1:6" x14ac:dyDescent="0.2">
      <c r="A37" s="222"/>
      <c r="B37" s="223" t="s">
        <v>224</v>
      </c>
      <c r="C37" s="155"/>
      <c r="D37" s="155"/>
      <c r="E37" s="173"/>
      <c r="F37" s="169">
        <f>SUM(F35:F36)</f>
        <v>0</v>
      </c>
    </row>
    <row r="38" spans="1:6" x14ac:dyDescent="0.2">
      <c r="A38" s="153" t="s">
        <v>278</v>
      </c>
      <c r="B38" s="154"/>
      <c r="C38" s="155"/>
      <c r="D38" s="155"/>
      <c r="E38" s="155"/>
      <c r="F38" s="156"/>
    </row>
    <row r="39" spans="1:6" x14ac:dyDescent="0.2">
      <c r="A39" s="157"/>
      <c r="B39" s="159"/>
      <c r="C39" s="160"/>
      <c r="D39" s="160"/>
      <c r="E39" s="160"/>
      <c r="F39" s="161">
        <f>C39+D39-E39</f>
        <v>0</v>
      </c>
    </row>
    <row r="40" spans="1:6" x14ac:dyDescent="0.2">
      <c r="A40" s="157"/>
      <c r="B40" s="159"/>
      <c r="C40" s="160"/>
      <c r="D40" s="160"/>
      <c r="E40" s="160"/>
      <c r="F40" s="161">
        <f>C40+D40-E40</f>
        <v>0</v>
      </c>
    </row>
    <row r="41" spans="1:6" x14ac:dyDescent="0.2">
      <c r="A41" s="222"/>
      <c r="B41" s="223" t="s">
        <v>224</v>
      </c>
      <c r="C41" s="155"/>
      <c r="D41" s="155"/>
      <c r="E41" s="173"/>
      <c r="F41" s="169">
        <f>SUM(F39:F40)</f>
        <v>0</v>
      </c>
    </row>
    <row r="42" spans="1:6" x14ac:dyDescent="0.2">
      <c r="A42" s="153" t="s">
        <v>279</v>
      </c>
      <c r="B42" s="154"/>
      <c r="C42" s="155"/>
      <c r="D42" s="155"/>
      <c r="E42" s="155"/>
      <c r="F42" s="156"/>
    </row>
    <row r="43" spans="1:6" x14ac:dyDescent="0.2">
      <c r="A43" s="157"/>
      <c r="B43" s="159"/>
      <c r="C43" s="160"/>
      <c r="D43" s="160"/>
      <c r="E43" s="160"/>
      <c r="F43" s="161">
        <f>C43+D43-E43</f>
        <v>0</v>
      </c>
    </row>
    <row r="44" spans="1:6" x14ac:dyDescent="0.2">
      <c r="A44" s="157"/>
      <c r="B44" s="159"/>
      <c r="C44" s="160"/>
      <c r="D44" s="160"/>
      <c r="E44" s="160"/>
      <c r="F44" s="161">
        <f t="shared" ref="F44:F50" si="0">C44+D44-E44</f>
        <v>0</v>
      </c>
    </row>
    <row r="45" spans="1:6" x14ac:dyDescent="0.2">
      <c r="A45" s="157"/>
      <c r="B45" s="159"/>
      <c r="C45" s="160"/>
      <c r="D45" s="160"/>
      <c r="E45" s="160"/>
      <c r="F45" s="161">
        <f t="shared" si="0"/>
        <v>0</v>
      </c>
    </row>
    <row r="46" spans="1:6" x14ac:dyDescent="0.2">
      <c r="A46" s="157"/>
      <c r="B46" s="159"/>
      <c r="C46" s="160"/>
      <c r="D46" s="160"/>
      <c r="E46" s="160"/>
      <c r="F46" s="161">
        <f t="shared" si="0"/>
        <v>0</v>
      </c>
    </row>
    <row r="47" spans="1:6" x14ac:dyDescent="0.2">
      <c r="A47" s="157"/>
      <c r="B47" s="159"/>
      <c r="C47" s="160"/>
      <c r="D47" s="160"/>
      <c r="E47" s="160"/>
      <c r="F47" s="161">
        <f t="shared" si="0"/>
        <v>0</v>
      </c>
    </row>
    <row r="48" spans="1:6" x14ac:dyDescent="0.2">
      <c r="A48" s="157"/>
      <c r="B48" s="159"/>
      <c r="C48" s="160"/>
      <c r="D48" s="160"/>
      <c r="E48" s="160"/>
      <c r="F48" s="161">
        <f t="shared" si="0"/>
        <v>0</v>
      </c>
    </row>
    <row r="49" spans="1:7" x14ac:dyDescent="0.2">
      <c r="A49" s="157"/>
      <c r="B49" s="159"/>
      <c r="C49" s="160"/>
      <c r="D49" s="160"/>
      <c r="E49" s="160"/>
      <c r="F49" s="161">
        <f t="shared" si="0"/>
        <v>0</v>
      </c>
    </row>
    <row r="50" spans="1:7" x14ac:dyDescent="0.2">
      <c r="A50" s="157"/>
      <c r="B50" s="159"/>
      <c r="C50" s="160"/>
      <c r="D50" s="160"/>
      <c r="E50" s="160"/>
      <c r="F50" s="161">
        <f t="shared" si="0"/>
        <v>0</v>
      </c>
    </row>
    <row r="51" spans="1:7" x14ac:dyDescent="0.2">
      <c r="A51" s="222"/>
      <c r="B51" s="223" t="s">
        <v>224</v>
      </c>
      <c r="C51" s="155"/>
      <c r="D51" s="155"/>
      <c r="E51" s="173"/>
      <c r="F51" s="169">
        <f>SUM(F43:F50)</f>
        <v>0</v>
      </c>
    </row>
    <row r="52" spans="1:7" x14ac:dyDescent="0.2">
      <c r="A52" s="153" t="s">
        <v>280</v>
      </c>
      <c r="B52" s="154"/>
      <c r="C52" s="155"/>
      <c r="D52" s="155"/>
      <c r="E52" s="155"/>
      <c r="F52" s="156"/>
    </row>
    <row r="53" spans="1:7" x14ac:dyDescent="0.2">
      <c r="A53" s="157"/>
      <c r="B53" s="159"/>
      <c r="C53" s="160"/>
      <c r="D53" s="160"/>
      <c r="E53" s="160"/>
      <c r="F53" s="161">
        <f>C53+D53-E53</f>
        <v>0</v>
      </c>
    </row>
    <row r="54" spans="1:7" x14ac:dyDescent="0.2">
      <c r="A54" s="157"/>
      <c r="B54" s="159"/>
      <c r="C54" s="160"/>
      <c r="D54" s="160"/>
      <c r="E54" s="160"/>
      <c r="F54" s="161">
        <f>C54+D54-E54</f>
        <v>0</v>
      </c>
    </row>
    <row r="55" spans="1:7" x14ac:dyDescent="0.2">
      <c r="A55" s="222"/>
      <c r="B55" s="223" t="s">
        <v>224</v>
      </c>
      <c r="C55" s="155"/>
      <c r="D55" s="155"/>
      <c r="E55" s="173"/>
      <c r="F55" s="169">
        <f>SUM(F53:F54)</f>
        <v>0</v>
      </c>
    </row>
    <row r="56" spans="1:7" x14ac:dyDescent="0.2">
      <c r="A56" s="153" t="s">
        <v>281</v>
      </c>
      <c r="B56" s="154"/>
      <c r="C56" s="155"/>
      <c r="D56" s="155"/>
      <c r="E56" s="155"/>
      <c r="F56" s="156"/>
    </row>
    <row r="57" spans="1:7" x14ac:dyDescent="0.2">
      <c r="A57" s="157"/>
      <c r="B57" s="159"/>
      <c r="C57" s="160"/>
      <c r="D57" s="160"/>
      <c r="E57" s="160"/>
      <c r="F57" s="161">
        <f>C57+D57-E57</f>
        <v>0</v>
      </c>
    </row>
    <row r="58" spans="1:7" x14ac:dyDescent="0.2">
      <c r="A58" s="157"/>
      <c r="B58" s="159"/>
      <c r="C58" s="160"/>
      <c r="D58" s="160"/>
      <c r="E58" s="160"/>
      <c r="F58" s="161">
        <f>C58+D58-E58</f>
        <v>0</v>
      </c>
    </row>
    <row r="59" spans="1:7" x14ac:dyDescent="0.2">
      <c r="A59" s="222"/>
      <c r="B59" s="223" t="s">
        <v>224</v>
      </c>
      <c r="C59" s="155"/>
      <c r="D59" s="155"/>
      <c r="E59" s="173"/>
      <c r="F59" s="169">
        <f>SUM(F57:F58)</f>
        <v>0</v>
      </c>
    </row>
    <row r="60" spans="1:7" ht="13.5" thickBot="1" x14ac:dyDescent="0.25">
      <c r="A60" s="224" t="s">
        <v>282</v>
      </c>
      <c r="B60" s="225"/>
      <c r="C60" s="226"/>
      <c r="D60" s="226"/>
      <c r="E60" s="227"/>
      <c r="F60" s="179">
        <f xml:space="preserve"> +F13+F21+F25+F29+F33+F37+F41+F51+F55+F59</f>
        <v>0</v>
      </c>
    </row>
    <row r="62" spans="1:7" x14ac:dyDescent="0.2">
      <c r="G62" s="228"/>
    </row>
  </sheetData>
  <hyperlinks>
    <hyperlink ref="G3" location="Tartalom!A1" display="Tartalom" xr:uid="{00000000-0004-0000-3A00-000000000000}"/>
  </hyperlinks>
  <pageMargins left="0.74803149606299213" right="0.74803149606299213" top="0.98425196850393704" bottom="0.98425196850393704" header="0.51181102362204722" footer="0.51181102362204722"/>
  <pageSetup paperSize="9" scale="86" orientation="portrait" r:id="rId1"/>
  <headerFooter alignWithMargins="0">
    <oddHeader xml:space="preserve">&amp;R </oddHeader>
    <oddFooter>&amp;L&amp;"Arial Narrow,Normál"&amp;8&amp;F/&amp;A&amp;C&amp;"Arial Narrow,Normál"&amp;8&amp;P/&amp;N&amp;R&amp;"Arial Narrow,Normál"&amp;8DigitAudit/AuditDok</odd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Munka58"/>
  <dimension ref="A1:P31"/>
  <sheetViews>
    <sheetView showGridLines="0" zoomScaleNormal="100" workbookViewId="0"/>
  </sheetViews>
  <sheetFormatPr defaultColWidth="7.75" defaultRowHeight="16.5" x14ac:dyDescent="0.3"/>
  <cols>
    <col min="1" max="1" width="7.75" style="254" customWidth="1"/>
    <col min="2" max="2" width="7.875" style="254" customWidth="1"/>
    <col min="3" max="3" width="41.625" style="254" customWidth="1"/>
    <col min="4" max="9" width="10.375" style="254" customWidth="1"/>
    <col min="10" max="10" width="10.875" style="254" bestFit="1" customWidth="1"/>
    <col min="11" max="16384" width="7.75" style="254"/>
  </cols>
  <sheetData>
    <row r="1" spans="1:16" s="231" customFormat="1" x14ac:dyDescent="0.3">
      <c r="A1" s="229" t="s">
        <v>283</v>
      </c>
      <c r="B1" s="229"/>
      <c r="C1" s="229"/>
      <c r="D1" s="230"/>
      <c r="E1" s="230"/>
      <c r="F1" s="229"/>
      <c r="G1" s="229"/>
      <c r="H1" s="229"/>
      <c r="I1" s="230"/>
      <c r="L1" s="211"/>
    </row>
    <row r="2" spans="1:16" s="231" customFormat="1" x14ac:dyDescent="0.3">
      <c r="A2" s="230"/>
      <c r="B2" s="230"/>
      <c r="C2" s="230"/>
      <c r="D2" s="803" t="str">
        <f>K15</f>
        <v>Ide írja az egyeztetés / vizsgálat szöveges értékelését</v>
      </c>
      <c r="E2" s="803" t="str">
        <f>K17</f>
        <v>Ide írja a következtetés szövegét</v>
      </c>
      <c r="F2" s="230"/>
      <c r="G2" s="230"/>
      <c r="H2" s="232"/>
      <c r="I2" s="230"/>
      <c r="J2" s="48" t="s">
        <v>32</v>
      </c>
      <c r="L2" s="211"/>
    </row>
    <row r="3" spans="1:16" s="231" customFormat="1" x14ac:dyDescent="0.3">
      <c r="A3" s="233" t="s">
        <v>284</v>
      </c>
      <c r="B3" s="230"/>
      <c r="C3" s="230"/>
      <c r="D3" s="230"/>
      <c r="E3" s="230"/>
      <c r="F3" s="230"/>
      <c r="G3" s="230"/>
      <c r="H3" s="234" t="s">
        <v>0</v>
      </c>
      <c r="I3" s="230"/>
      <c r="J3" s="736" t="s">
        <v>34</v>
      </c>
      <c r="K3" s="735" t="s">
        <v>34</v>
      </c>
      <c r="L3" s="211"/>
    </row>
    <row r="4" spans="1:16" s="231" customFormat="1" x14ac:dyDescent="0.3">
      <c r="A4" s="235" t="str">
        <f>"Ügyfél:   "&amp;Alapa!$C$17</f>
        <v xml:space="preserve">Ügyfél:   </v>
      </c>
      <c r="B4" s="236"/>
      <c r="C4" s="236"/>
      <c r="D4" s="237" t="s">
        <v>1</v>
      </c>
      <c r="E4" s="772">
        <f>Alapa!$C$15</f>
        <v>0</v>
      </c>
      <c r="F4" s="236"/>
      <c r="G4" s="238"/>
      <c r="H4" s="239"/>
      <c r="I4" s="240"/>
      <c r="J4" s="76" t="s">
        <v>141</v>
      </c>
      <c r="K4" s="728" t="s">
        <v>241</v>
      </c>
      <c r="L4" s="211"/>
    </row>
    <row r="5" spans="1:16" s="231" customFormat="1" x14ac:dyDescent="0.3">
      <c r="A5" s="235" t="str">
        <f>"Fordulónap: "&amp;Alapa!$C$12</f>
        <v xml:space="preserve">Fordulónap: </v>
      </c>
      <c r="B5" s="241"/>
      <c r="C5" s="241"/>
      <c r="D5" s="242" t="s">
        <v>2</v>
      </c>
      <c r="E5" s="554" t="str">
        <f>IFERROR(VLOOKUP(K13,Alapa!$K$2:$M$11,3),"")</f>
        <v/>
      </c>
      <c r="F5" s="243"/>
      <c r="G5" s="244" t="s">
        <v>10</v>
      </c>
      <c r="H5" s="245" t="str">
        <f>IF(Alapa!$M$2=0," ",Alapa!$M$2)</f>
        <v xml:space="preserve"> </v>
      </c>
      <c r="I5" s="246"/>
      <c r="J5" s="76" t="s">
        <v>142</v>
      </c>
      <c r="K5" s="728" t="s">
        <v>78</v>
      </c>
      <c r="L5" s="211"/>
    </row>
    <row r="6" spans="1:16" s="231" customFormat="1" x14ac:dyDescent="0.3">
      <c r="A6" s="247"/>
      <c r="B6" s="248"/>
      <c r="C6" s="249"/>
      <c r="D6" s="248"/>
      <c r="E6" s="250"/>
      <c r="F6" s="251"/>
      <c r="G6" s="252"/>
      <c r="H6" s="250"/>
      <c r="I6" s="253"/>
      <c r="J6" s="76" t="s">
        <v>143</v>
      </c>
      <c r="K6" s="728" t="s">
        <v>158</v>
      </c>
      <c r="L6" s="211"/>
    </row>
    <row r="7" spans="1:16" x14ac:dyDescent="0.3">
      <c r="A7" s="253"/>
      <c r="B7" s="253"/>
      <c r="C7" s="253"/>
      <c r="D7" s="253"/>
      <c r="E7" s="253"/>
      <c r="F7" s="253"/>
      <c r="G7" s="253"/>
      <c r="H7" s="253"/>
      <c r="I7" s="253"/>
      <c r="J7" s="76" t="s">
        <v>144</v>
      </c>
      <c r="K7" s="727" t="s">
        <v>242</v>
      </c>
      <c r="L7" s="211"/>
    </row>
    <row r="8" spans="1:16" ht="17.25" thickBot="1" x14ac:dyDescent="0.35">
      <c r="A8" s="255"/>
      <c r="B8" s="255"/>
      <c r="C8" s="255"/>
      <c r="D8" s="213"/>
      <c r="E8" s="213"/>
      <c r="F8" s="213"/>
      <c r="G8" s="213"/>
      <c r="H8" s="213"/>
      <c r="I8" s="213"/>
      <c r="J8" s="76" t="s">
        <v>145</v>
      </c>
      <c r="K8" s="727" t="s">
        <v>176</v>
      </c>
      <c r="L8" s="211"/>
    </row>
    <row r="9" spans="1:16" ht="27" x14ac:dyDescent="0.3">
      <c r="A9" s="256" t="s">
        <v>285</v>
      </c>
      <c r="B9" s="151" t="s">
        <v>286</v>
      </c>
      <c r="C9" s="257" t="s">
        <v>31</v>
      </c>
      <c r="D9" s="151" t="s">
        <v>287</v>
      </c>
      <c r="E9" s="151" t="s">
        <v>288</v>
      </c>
      <c r="F9" s="151" t="s">
        <v>289</v>
      </c>
      <c r="G9" s="183" t="s">
        <v>290</v>
      </c>
      <c r="H9" s="151" t="s">
        <v>291</v>
      </c>
      <c r="I9" s="152" t="s">
        <v>292</v>
      </c>
      <c r="J9" s="76" t="s">
        <v>146</v>
      </c>
      <c r="K9" s="727" t="s">
        <v>177</v>
      </c>
      <c r="L9" s="211"/>
    </row>
    <row r="10" spans="1:16" x14ac:dyDescent="0.3">
      <c r="A10" s="258"/>
      <c r="B10" s="154"/>
      <c r="C10" s="154"/>
      <c r="D10" s="154"/>
      <c r="E10" s="154"/>
      <c r="F10" s="154"/>
      <c r="G10" s="154"/>
      <c r="H10" s="154"/>
      <c r="I10" s="259"/>
      <c r="J10" s="76" t="s">
        <v>147</v>
      </c>
      <c r="K10" s="727" t="s">
        <v>178</v>
      </c>
      <c r="L10" s="211"/>
    </row>
    <row r="11" spans="1:16" x14ac:dyDescent="0.3">
      <c r="A11" s="153" t="s">
        <v>293</v>
      </c>
      <c r="B11" s="154"/>
      <c r="C11" s="154"/>
      <c r="D11" s="154"/>
      <c r="E11" s="154"/>
      <c r="F11" s="154"/>
      <c r="G11" s="154"/>
      <c r="H11" s="154"/>
      <c r="I11" s="259"/>
      <c r="J11" s="76" t="s">
        <v>148</v>
      </c>
      <c r="K11" s="727" t="s">
        <v>179</v>
      </c>
    </row>
    <row r="12" spans="1:16" ht="17.25" thickBot="1" x14ac:dyDescent="0.35">
      <c r="A12" s="157"/>
      <c r="B12" s="159"/>
      <c r="C12" s="260"/>
      <c r="D12" s="160"/>
      <c r="E12" s="160"/>
      <c r="F12" s="160"/>
      <c r="G12" s="168">
        <f>E12-F12</f>
        <v>0</v>
      </c>
      <c r="H12" s="261"/>
      <c r="I12" s="262"/>
      <c r="J12" s="76" t="s">
        <v>149</v>
      </c>
      <c r="K12" s="727" t="s">
        <v>244</v>
      </c>
    </row>
    <row r="13" spans="1:16" ht="17.25" thickBot="1" x14ac:dyDescent="0.35">
      <c r="A13" s="157"/>
      <c r="B13" s="159"/>
      <c r="C13" s="260"/>
      <c r="D13" s="160"/>
      <c r="E13" s="160"/>
      <c r="F13" s="160"/>
      <c r="G13" s="168">
        <f>E13-F13</f>
        <v>0</v>
      </c>
      <c r="H13" s="261"/>
      <c r="I13" s="262"/>
      <c r="J13" s="555" t="s">
        <v>2</v>
      </c>
      <c r="K13" s="673">
        <v>2</v>
      </c>
    </row>
    <row r="14" spans="1:16" x14ac:dyDescent="0.3">
      <c r="A14" s="157"/>
      <c r="B14" s="159"/>
      <c r="C14" s="263" t="s">
        <v>294</v>
      </c>
      <c r="D14" s="264"/>
      <c r="E14" s="160"/>
      <c r="F14" s="264"/>
      <c r="G14" s="168">
        <f>E14-F14</f>
        <v>0</v>
      </c>
      <c r="H14" s="265"/>
      <c r="I14" s="266"/>
      <c r="K14" s="15" t="s">
        <v>185</v>
      </c>
      <c r="L14" s="36"/>
      <c r="M14" s="36"/>
      <c r="N14" s="36"/>
      <c r="O14" s="36"/>
      <c r="P14" s="12"/>
    </row>
    <row r="15" spans="1:16" x14ac:dyDescent="0.3">
      <c r="A15" s="164"/>
      <c r="B15" s="165"/>
      <c r="C15" s="165"/>
      <c r="D15" s="267" t="s">
        <v>224</v>
      </c>
      <c r="E15" s="167">
        <f>SUM(E12:E14)</f>
        <v>0</v>
      </c>
      <c r="F15" s="167">
        <f>SUM(F12:F14)</f>
        <v>0</v>
      </c>
      <c r="G15" s="167">
        <f>SUM(G12:G14)</f>
        <v>0</v>
      </c>
      <c r="H15" s="268"/>
      <c r="I15" s="269"/>
      <c r="K15" s="68" t="s">
        <v>186</v>
      </c>
      <c r="L15" s="23"/>
      <c r="M15" s="23"/>
      <c r="N15" s="17"/>
      <c r="O15" s="17"/>
      <c r="P15" s="18"/>
    </row>
    <row r="16" spans="1:16" x14ac:dyDescent="0.3">
      <c r="A16" s="157"/>
      <c r="B16" s="159"/>
      <c r="C16" s="263" t="s">
        <v>295</v>
      </c>
      <c r="D16" s="160"/>
      <c r="E16" s="160"/>
      <c r="F16" s="160"/>
      <c r="G16" s="270">
        <f>E16-F16</f>
        <v>0</v>
      </c>
      <c r="H16" s="261"/>
      <c r="I16" s="262"/>
      <c r="K16" s="16" t="s">
        <v>4</v>
      </c>
      <c r="L16" s="8"/>
      <c r="M16" s="8"/>
      <c r="N16" s="7"/>
      <c r="O16" s="7"/>
      <c r="P16" s="12"/>
    </row>
    <row r="17" spans="1:16" x14ac:dyDescent="0.3">
      <c r="A17" s="153" t="s">
        <v>273</v>
      </c>
      <c r="B17" s="154"/>
      <c r="C17" s="154"/>
      <c r="D17" s="155"/>
      <c r="E17" s="155"/>
      <c r="F17" s="155"/>
      <c r="G17" s="155"/>
      <c r="H17" s="271"/>
      <c r="I17" s="156"/>
      <c r="K17" s="68" t="s">
        <v>38</v>
      </c>
      <c r="L17" s="23"/>
      <c r="M17" s="23"/>
      <c r="N17" s="17"/>
      <c r="O17" s="17"/>
      <c r="P17" s="18"/>
    </row>
    <row r="18" spans="1:16" x14ac:dyDescent="0.3">
      <c r="A18" s="157"/>
      <c r="B18" s="159"/>
      <c r="C18" s="260"/>
      <c r="D18" s="160"/>
      <c r="E18" s="160"/>
      <c r="F18" s="160"/>
      <c r="G18" s="270">
        <f>E18-F18</f>
        <v>0</v>
      </c>
      <c r="H18" s="261"/>
      <c r="I18" s="262"/>
      <c r="K18" s="67"/>
      <c r="L18" s="67"/>
      <c r="M18" s="8"/>
      <c r="N18" s="7"/>
      <c r="O18" s="7"/>
      <c r="P18" s="12"/>
    </row>
    <row r="19" spans="1:16" x14ac:dyDescent="0.3">
      <c r="A19" s="157"/>
      <c r="B19" s="159"/>
      <c r="C19" s="260"/>
      <c r="D19" s="160"/>
      <c r="E19" s="160"/>
      <c r="F19" s="160"/>
      <c r="G19" s="270">
        <f>E19-F19</f>
        <v>0</v>
      </c>
      <c r="H19" s="261"/>
      <c r="I19" s="262"/>
    </row>
    <row r="20" spans="1:16" x14ac:dyDescent="0.3">
      <c r="A20" s="157"/>
      <c r="B20" s="159"/>
      <c r="C20" s="263" t="s">
        <v>296</v>
      </c>
      <c r="D20" s="264"/>
      <c r="E20" s="160"/>
      <c r="F20" s="264"/>
      <c r="G20" s="168">
        <f>E20-F20</f>
        <v>0</v>
      </c>
      <c r="H20" s="265"/>
      <c r="I20" s="266"/>
    </row>
    <row r="21" spans="1:16" x14ac:dyDescent="0.3">
      <c r="A21" s="164"/>
      <c r="B21" s="165"/>
      <c r="C21" s="165"/>
      <c r="D21" s="267" t="s">
        <v>224</v>
      </c>
      <c r="E21" s="167">
        <f>SUM(E18:E20)</f>
        <v>0</v>
      </c>
      <c r="F21" s="167">
        <f>SUM(F18:F20)</f>
        <v>0</v>
      </c>
      <c r="G21" s="167">
        <f>SUM(G18:G20)</f>
        <v>0</v>
      </c>
      <c r="H21" s="268"/>
      <c r="I21" s="269"/>
    </row>
    <row r="22" spans="1:16" x14ac:dyDescent="0.3">
      <c r="A22" s="153" t="s">
        <v>297</v>
      </c>
      <c r="B22" s="154"/>
      <c r="C22" s="154"/>
      <c r="D22" s="155"/>
      <c r="E22" s="155"/>
      <c r="F22" s="155"/>
      <c r="G22" s="155"/>
      <c r="H22" s="271"/>
      <c r="I22" s="156"/>
    </row>
    <row r="23" spans="1:16" x14ac:dyDescent="0.3">
      <c r="A23" s="157"/>
      <c r="B23" s="159"/>
      <c r="C23" s="260"/>
      <c r="D23" s="160"/>
      <c r="E23" s="160"/>
      <c r="F23" s="160"/>
      <c r="G23" s="270">
        <f>E23-F23</f>
        <v>0</v>
      </c>
      <c r="H23" s="261"/>
      <c r="I23" s="262"/>
    </row>
    <row r="24" spans="1:16" x14ac:dyDescent="0.3">
      <c r="A24" s="157"/>
      <c r="B24" s="159"/>
      <c r="C24" s="260"/>
      <c r="D24" s="160"/>
      <c r="E24" s="160"/>
      <c r="F24" s="160"/>
      <c r="G24" s="270">
        <f>E24-F24</f>
        <v>0</v>
      </c>
      <c r="H24" s="261"/>
      <c r="I24" s="262"/>
    </row>
    <row r="25" spans="1:16" x14ac:dyDescent="0.3">
      <c r="A25" s="157"/>
      <c r="B25" s="159"/>
      <c r="C25" s="263" t="s">
        <v>298</v>
      </c>
      <c r="D25" s="264"/>
      <c r="E25" s="160"/>
      <c r="F25" s="264"/>
      <c r="G25" s="168">
        <f>E25-F25</f>
        <v>0</v>
      </c>
      <c r="H25" s="265"/>
      <c r="I25" s="266"/>
    </row>
    <row r="26" spans="1:16" x14ac:dyDescent="0.3">
      <c r="A26" s="164"/>
      <c r="B26" s="165"/>
      <c r="C26" s="165"/>
      <c r="D26" s="267" t="s">
        <v>224</v>
      </c>
      <c r="E26" s="167">
        <f>SUM(E23:E25)</f>
        <v>0</v>
      </c>
      <c r="F26" s="167">
        <f>SUM(F23:F25)</f>
        <v>0</v>
      </c>
      <c r="G26" s="167">
        <f>SUM(G23:G25)</f>
        <v>0</v>
      </c>
      <c r="H26" s="268"/>
      <c r="I26" s="269"/>
    </row>
    <row r="27" spans="1:16" x14ac:dyDescent="0.3">
      <c r="A27" s="153" t="s">
        <v>278</v>
      </c>
      <c r="B27" s="154"/>
      <c r="C27" s="154"/>
      <c r="D27" s="155"/>
      <c r="E27" s="155"/>
      <c r="F27" s="155"/>
      <c r="G27" s="155"/>
      <c r="H27" s="271"/>
      <c r="I27" s="156"/>
    </row>
    <row r="28" spans="1:16" x14ac:dyDescent="0.3">
      <c r="A28" s="157"/>
      <c r="B28" s="159"/>
      <c r="C28" s="260"/>
      <c r="D28" s="160"/>
      <c r="E28" s="160"/>
      <c r="F28" s="160"/>
      <c r="G28" s="270">
        <f>E28-F28</f>
        <v>0</v>
      </c>
      <c r="H28" s="261"/>
      <c r="I28" s="262"/>
    </row>
    <row r="29" spans="1:16" x14ac:dyDescent="0.3">
      <c r="A29" s="157"/>
      <c r="B29" s="159"/>
      <c r="C29" s="260"/>
      <c r="D29" s="160"/>
      <c r="E29" s="160"/>
      <c r="F29" s="160"/>
      <c r="G29" s="270">
        <f>E29-F29</f>
        <v>0</v>
      </c>
      <c r="H29" s="261"/>
      <c r="I29" s="262"/>
    </row>
    <row r="30" spans="1:16" x14ac:dyDescent="0.3">
      <c r="A30" s="157"/>
      <c r="B30" s="159"/>
      <c r="C30" s="263" t="s">
        <v>298</v>
      </c>
      <c r="D30" s="264"/>
      <c r="E30" s="160"/>
      <c r="F30" s="264"/>
      <c r="G30" s="168">
        <f>E30-F30</f>
        <v>0</v>
      </c>
      <c r="H30" s="265"/>
      <c r="I30" s="266"/>
    </row>
    <row r="31" spans="1:16" ht="17.25" thickBot="1" x14ac:dyDescent="0.35">
      <c r="A31" s="174"/>
      <c r="B31" s="175"/>
      <c r="C31" s="175"/>
      <c r="D31" s="272" t="s">
        <v>224</v>
      </c>
      <c r="E31" s="177">
        <f>SUM(E28:E30)</f>
        <v>0</v>
      </c>
      <c r="F31" s="177">
        <f>SUM(F28:F30)</f>
        <v>0</v>
      </c>
      <c r="G31" s="177">
        <f>SUM(G28:G30)</f>
        <v>0</v>
      </c>
      <c r="H31" s="273"/>
      <c r="I31" s="274"/>
    </row>
  </sheetData>
  <hyperlinks>
    <hyperlink ref="J3" location="Tartalom!A1" display="Tartalom" xr:uid="{00000000-0004-0000-3B00-000000000000}"/>
  </hyperlinks>
  <pageMargins left="0.74803149606299213" right="0.74803149606299213" top="0.98425196850393704" bottom="0.98425196850393704" header="0.51181102362204722" footer="0.51181102362204722"/>
  <pageSetup paperSize="9" scale="88" fitToHeight="6" orientation="landscape" r:id="rId1"/>
  <headerFooter alignWithMargins="0">
    <oddHeader xml:space="preserve">&amp;R </oddHeader>
    <oddFooter>&amp;L&amp;"Arial Narrow,Normál"&amp;8&amp;F / &amp;A&amp;C &amp;"Arial Narrow,Normál"&amp;8&amp;P/&amp;N&amp;R&amp;"Arial Narrow,Normál"&amp;8DigitAudit/AuditDok</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Munka59">
    <pageSetUpPr fitToPage="1"/>
  </sheetPr>
  <dimension ref="A1:P33"/>
  <sheetViews>
    <sheetView showGridLines="0" workbookViewId="0"/>
  </sheetViews>
  <sheetFormatPr defaultRowHeight="12.75" x14ac:dyDescent="0.2"/>
  <cols>
    <col min="1" max="1" width="9" style="210"/>
    <col min="2" max="2" width="16.875" style="210" customWidth="1"/>
    <col min="3" max="3" width="13.375" style="210" customWidth="1"/>
    <col min="4" max="4" width="10.25" style="210" bestFit="1" customWidth="1"/>
    <col min="5" max="7" width="10.25" style="210" customWidth="1"/>
    <col min="8" max="8" width="11.125" style="210" customWidth="1"/>
    <col min="9" max="9" width="9" style="210"/>
    <col min="10" max="10" width="14.125" style="210" customWidth="1"/>
    <col min="11" max="16384" width="9" style="210"/>
  </cols>
  <sheetData>
    <row r="1" spans="1:16" ht="18.75" x14ac:dyDescent="0.3">
      <c r="A1" s="229" t="s">
        <v>145</v>
      </c>
      <c r="B1" s="229"/>
      <c r="C1" s="229"/>
      <c r="D1" s="230"/>
      <c r="E1" s="230"/>
      <c r="F1" s="229"/>
      <c r="G1" s="229"/>
      <c r="H1" s="229"/>
      <c r="I1" s="230"/>
      <c r="L1" s="211"/>
      <c r="M1" s="275"/>
      <c r="N1" s="275"/>
    </row>
    <row r="2" spans="1:16" ht="16.5" x14ac:dyDescent="0.3">
      <c r="A2" s="230"/>
      <c r="B2" s="230"/>
      <c r="C2" s="230"/>
      <c r="D2" s="803" t="str">
        <f>K15</f>
        <v>Ide írja az egyeztetés / vizsgálat szöveges értékelését</v>
      </c>
      <c r="E2" s="803" t="str">
        <f>K17</f>
        <v>Ide írja a következtetés szövegét</v>
      </c>
      <c r="F2" s="230"/>
      <c r="G2" s="230"/>
      <c r="H2" s="232"/>
      <c r="I2" s="230"/>
      <c r="J2" s="48" t="s">
        <v>32</v>
      </c>
      <c r="L2" s="211"/>
    </row>
    <row r="3" spans="1:16" ht="16.5" x14ac:dyDescent="0.3">
      <c r="A3" s="233" t="s">
        <v>299</v>
      </c>
      <c r="B3" s="230"/>
      <c r="C3" s="230"/>
      <c r="D3" s="230"/>
      <c r="E3" s="230"/>
      <c r="F3" s="230"/>
      <c r="G3" s="230"/>
      <c r="H3" s="234" t="s">
        <v>0</v>
      </c>
      <c r="I3" s="230"/>
      <c r="J3" s="736" t="s">
        <v>34</v>
      </c>
      <c r="K3" s="735" t="s">
        <v>34</v>
      </c>
      <c r="L3" s="211"/>
    </row>
    <row r="4" spans="1:16" ht="15.75" x14ac:dyDescent="0.2">
      <c r="A4" s="235" t="str">
        <f>"Ügyfél:   "&amp;Alapa!$C$17</f>
        <v xml:space="preserve">Ügyfél:   </v>
      </c>
      <c r="B4" s="236"/>
      <c r="C4" s="236"/>
      <c r="D4" s="276" t="s">
        <v>1</v>
      </c>
      <c r="E4" s="773">
        <f>Alapa!$C$15</f>
        <v>0</v>
      </c>
      <c r="F4" s="277"/>
      <c r="G4" s="278"/>
      <c r="H4" s="279"/>
      <c r="I4" s="280"/>
      <c r="J4" s="76" t="s">
        <v>141</v>
      </c>
      <c r="K4" s="728" t="s">
        <v>241</v>
      </c>
      <c r="L4" s="211"/>
    </row>
    <row r="5" spans="1:16" ht="15.75" x14ac:dyDescent="0.25">
      <c r="A5" s="235" t="str">
        <f>"Fordulónap: "&amp;Alapa!$C$12</f>
        <v xml:space="preserve">Fordulónap: </v>
      </c>
      <c r="B5" s="241"/>
      <c r="C5" s="241"/>
      <c r="D5" s="281" t="s">
        <v>2</v>
      </c>
      <c r="E5" s="551" t="str">
        <f>IFERROR(VLOOKUP(K13,Alapa!$K$2:$M$11,3),"")</f>
        <v/>
      </c>
      <c r="F5" s="282"/>
      <c r="G5" s="236" t="s">
        <v>10</v>
      </c>
      <c r="H5" s="124" t="str">
        <f>IF(Alapa!$M$2=0," ",Alapa!$M$2)</f>
        <v xml:space="preserve"> </v>
      </c>
      <c r="I5" s="240"/>
      <c r="J5" s="76" t="s">
        <v>142</v>
      </c>
      <c r="K5" s="728" t="s">
        <v>78</v>
      </c>
      <c r="L5" s="211"/>
    </row>
    <row r="6" spans="1:16" ht="15.75" x14ac:dyDescent="0.2">
      <c r="A6" s="221"/>
      <c r="B6" s="213"/>
      <c r="C6" s="213"/>
      <c r="D6" s="213"/>
      <c r="E6" s="213"/>
      <c r="F6" s="213"/>
      <c r="G6" s="213"/>
      <c r="H6" s="213"/>
      <c r="I6" s="213"/>
      <c r="J6" s="76" t="s">
        <v>143</v>
      </c>
      <c r="K6" s="728" t="s">
        <v>158</v>
      </c>
      <c r="L6" s="211"/>
    </row>
    <row r="7" spans="1:16" ht="15.75" x14ac:dyDescent="0.2">
      <c r="A7" s="221"/>
      <c r="B7" s="213"/>
      <c r="C7" s="213"/>
      <c r="D7" s="213"/>
      <c r="E7" s="213"/>
      <c r="F7" s="213"/>
      <c r="G7" s="213"/>
      <c r="H7" s="213"/>
      <c r="I7" s="213"/>
      <c r="J7" s="76" t="s">
        <v>144</v>
      </c>
      <c r="K7" s="727" t="s">
        <v>242</v>
      </c>
      <c r="L7" s="211"/>
    </row>
    <row r="8" spans="1:16" ht="16.5" thickBot="1" x14ac:dyDescent="0.25">
      <c r="A8" s="283" t="s">
        <v>300</v>
      </c>
      <c r="B8" s="213"/>
      <c r="C8" s="213" t="s">
        <v>301</v>
      </c>
      <c r="D8" s="213"/>
      <c r="E8" s="213"/>
      <c r="F8" s="213"/>
      <c r="G8" s="213"/>
      <c r="H8" s="213"/>
      <c r="I8" s="213"/>
      <c r="J8" s="76" t="s">
        <v>145</v>
      </c>
      <c r="K8" s="727" t="s">
        <v>176</v>
      </c>
      <c r="L8" s="211"/>
    </row>
    <row r="9" spans="1:16" ht="40.5" x14ac:dyDescent="0.2">
      <c r="A9" s="284" t="s">
        <v>217</v>
      </c>
      <c r="B9" s="285" t="s">
        <v>302</v>
      </c>
      <c r="C9" s="285" t="s">
        <v>303</v>
      </c>
      <c r="D9" s="285" t="s">
        <v>304</v>
      </c>
      <c r="E9" s="285" t="s">
        <v>305</v>
      </c>
      <c r="F9" s="285" t="s">
        <v>306</v>
      </c>
      <c r="G9" s="285" t="s">
        <v>307</v>
      </c>
      <c r="H9" s="286" t="s">
        <v>308</v>
      </c>
      <c r="I9" s="213"/>
      <c r="J9" s="76" t="s">
        <v>146</v>
      </c>
      <c r="K9" s="727" t="s">
        <v>177</v>
      </c>
      <c r="L9" s="211"/>
    </row>
    <row r="10" spans="1:16" ht="15.75" x14ac:dyDescent="0.2">
      <c r="A10" s="287"/>
      <c r="B10" s="288"/>
      <c r="C10" s="288"/>
      <c r="D10" s="288"/>
      <c r="E10" s="288"/>
      <c r="F10" s="288"/>
      <c r="G10" s="288"/>
      <c r="H10" s="289"/>
      <c r="I10" s="213"/>
      <c r="J10" s="76" t="s">
        <v>147</v>
      </c>
      <c r="K10" s="727" t="s">
        <v>178</v>
      </c>
      <c r="L10" s="211"/>
    </row>
    <row r="11" spans="1:16" ht="15.75" x14ac:dyDescent="0.2">
      <c r="A11" s="157"/>
      <c r="B11" s="159"/>
      <c r="C11" s="159"/>
      <c r="D11" s="290"/>
      <c r="E11" s="160"/>
      <c r="F11" s="160"/>
      <c r="G11" s="160"/>
      <c r="H11" s="161">
        <f>E11-F11-G11</f>
        <v>0</v>
      </c>
      <c r="I11" s="213"/>
      <c r="J11" s="76" t="s">
        <v>148</v>
      </c>
      <c r="K11" s="727" t="s">
        <v>179</v>
      </c>
    </row>
    <row r="12" spans="1:16" ht="16.5" thickBot="1" x14ac:dyDescent="0.25">
      <c r="A12" s="157"/>
      <c r="B12" s="159"/>
      <c r="C12" s="159"/>
      <c r="D12" s="290"/>
      <c r="E12" s="160"/>
      <c r="F12" s="160"/>
      <c r="G12" s="160"/>
      <c r="H12" s="161">
        <f t="shared" ref="H12:H21" si="0">E12-F12-G12</f>
        <v>0</v>
      </c>
      <c r="I12" s="213"/>
      <c r="J12" s="76" t="s">
        <v>149</v>
      </c>
      <c r="K12" s="727" t="s">
        <v>244</v>
      </c>
    </row>
    <row r="13" spans="1:16" ht="17.25" thickBot="1" x14ac:dyDescent="0.35">
      <c r="A13" s="157"/>
      <c r="B13" s="159"/>
      <c r="C13" s="159"/>
      <c r="D13" s="290"/>
      <c r="E13" s="160"/>
      <c r="F13" s="160"/>
      <c r="G13" s="160"/>
      <c r="H13" s="161">
        <f t="shared" si="0"/>
        <v>0</v>
      </c>
      <c r="I13" s="213"/>
      <c r="J13" s="555" t="s">
        <v>2</v>
      </c>
      <c r="K13" s="673">
        <v>2</v>
      </c>
    </row>
    <row r="14" spans="1:16" ht="15.75" x14ac:dyDescent="0.25">
      <c r="A14" s="157"/>
      <c r="B14" s="159"/>
      <c r="C14" s="159"/>
      <c r="D14" s="290"/>
      <c r="E14" s="160"/>
      <c r="F14" s="160"/>
      <c r="G14" s="160"/>
      <c r="H14" s="161">
        <f t="shared" si="0"/>
        <v>0</v>
      </c>
      <c r="I14" s="213"/>
      <c r="K14" s="15" t="s">
        <v>185</v>
      </c>
      <c r="L14" s="36"/>
      <c r="M14" s="36"/>
      <c r="N14" s="36"/>
      <c r="O14" s="36"/>
      <c r="P14" s="12"/>
    </row>
    <row r="15" spans="1:16" ht="16.5" x14ac:dyDescent="0.3">
      <c r="A15" s="157"/>
      <c r="B15" s="159"/>
      <c r="C15" s="159"/>
      <c r="D15" s="290"/>
      <c r="E15" s="160"/>
      <c r="F15" s="160"/>
      <c r="G15" s="160"/>
      <c r="H15" s="161">
        <f t="shared" si="0"/>
        <v>0</v>
      </c>
      <c r="I15" s="213"/>
      <c r="K15" s="68" t="s">
        <v>186</v>
      </c>
      <c r="L15" s="23"/>
      <c r="M15" s="23"/>
      <c r="N15" s="17"/>
      <c r="O15" s="17"/>
      <c r="P15" s="18"/>
    </row>
    <row r="16" spans="1:16" ht="15.75" x14ac:dyDescent="0.25">
      <c r="A16" s="157"/>
      <c r="B16" s="159"/>
      <c r="C16" s="159"/>
      <c r="D16" s="290"/>
      <c r="E16" s="160"/>
      <c r="F16" s="160"/>
      <c r="G16" s="160"/>
      <c r="H16" s="161">
        <f t="shared" si="0"/>
        <v>0</v>
      </c>
      <c r="I16" s="213"/>
      <c r="K16" s="16" t="s">
        <v>4</v>
      </c>
      <c r="L16" s="8"/>
      <c r="M16" s="8"/>
      <c r="N16" s="7"/>
      <c r="O16" s="7"/>
      <c r="P16" s="12"/>
    </row>
    <row r="17" spans="1:16" ht="16.5" x14ac:dyDescent="0.3">
      <c r="A17" s="157"/>
      <c r="B17" s="159"/>
      <c r="C17" s="159"/>
      <c r="D17" s="290"/>
      <c r="E17" s="160"/>
      <c r="F17" s="160"/>
      <c r="G17" s="160"/>
      <c r="H17" s="161">
        <f t="shared" si="0"/>
        <v>0</v>
      </c>
      <c r="I17" s="213"/>
      <c r="K17" s="68" t="s">
        <v>38</v>
      </c>
      <c r="L17" s="23"/>
      <c r="M17" s="23"/>
      <c r="N17" s="17"/>
      <c r="O17" s="17"/>
      <c r="P17" s="18"/>
    </row>
    <row r="18" spans="1:16" ht="15.75" x14ac:dyDescent="0.25">
      <c r="A18" s="157"/>
      <c r="B18" s="159"/>
      <c r="C18" s="159"/>
      <c r="D18" s="290"/>
      <c r="E18" s="160"/>
      <c r="F18" s="160"/>
      <c r="G18" s="160"/>
      <c r="H18" s="161">
        <f t="shared" si="0"/>
        <v>0</v>
      </c>
      <c r="I18" s="213"/>
      <c r="K18" s="67"/>
      <c r="L18" s="67"/>
      <c r="M18" s="8"/>
      <c r="N18" s="7"/>
      <c r="O18" s="7"/>
      <c r="P18" s="12"/>
    </row>
    <row r="19" spans="1:16" x14ac:dyDescent="0.2">
      <c r="A19" s="157"/>
      <c r="B19" s="159"/>
      <c r="C19" s="159"/>
      <c r="D19" s="290"/>
      <c r="E19" s="160"/>
      <c r="F19" s="160"/>
      <c r="G19" s="160"/>
      <c r="H19" s="161">
        <f t="shared" si="0"/>
        <v>0</v>
      </c>
      <c r="I19" s="213"/>
    </row>
    <row r="20" spans="1:16" x14ac:dyDescent="0.2">
      <c r="A20" s="157"/>
      <c r="B20" s="159"/>
      <c r="C20" s="159"/>
      <c r="D20" s="290"/>
      <c r="E20" s="160"/>
      <c r="F20" s="160"/>
      <c r="G20" s="160"/>
      <c r="H20" s="161">
        <f t="shared" si="0"/>
        <v>0</v>
      </c>
      <c r="I20" s="213"/>
    </row>
    <row r="21" spans="1:16" x14ac:dyDescent="0.2">
      <c r="A21" s="157"/>
      <c r="B21" s="159"/>
      <c r="C21" s="159"/>
      <c r="D21" s="290"/>
      <c r="E21" s="160"/>
      <c r="F21" s="160"/>
      <c r="G21" s="160"/>
      <c r="H21" s="161">
        <f t="shared" si="0"/>
        <v>0</v>
      </c>
      <c r="I21" s="213"/>
    </row>
    <row r="22" spans="1:16" ht="13.5" thickBot="1" x14ac:dyDescent="0.25">
      <c r="A22" s="1206" t="s">
        <v>224</v>
      </c>
      <c r="B22" s="1207"/>
      <c r="C22" s="1207"/>
      <c r="D22" s="1208"/>
      <c r="E22" s="291">
        <f>SUM(E11:E21)</f>
        <v>0</v>
      </c>
      <c r="F22" s="291">
        <f>SUM(F11:F21)</f>
        <v>0</v>
      </c>
      <c r="G22" s="291">
        <f>SUM(G11:G21)</f>
        <v>0</v>
      </c>
      <c r="H22" s="179">
        <f>SUM(H11:H21)</f>
        <v>0</v>
      </c>
      <c r="I22" s="213"/>
    </row>
    <row r="23" spans="1:16" x14ac:dyDescent="0.2">
      <c r="A23" s="213"/>
      <c r="B23" s="213"/>
      <c r="C23" s="213"/>
      <c r="D23" s="213"/>
      <c r="E23" s="213"/>
      <c r="F23" s="213"/>
      <c r="G23" s="213"/>
      <c r="H23" s="292"/>
      <c r="I23" s="292"/>
    </row>
    <row r="24" spans="1:16" x14ac:dyDescent="0.2">
      <c r="A24" s="213"/>
      <c r="B24" s="213"/>
      <c r="C24" s="213"/>
      <c r="D24" s="213"/>
      <c r="E24" s="213"/>
      <c r="F24" s="213"/>
      <c r="G24" s="213"/>
      <c r="H24" s="213"/>
      <c r="I24" s="213"/>
    </row>
    <row r="25" spans="1:16" ht="14.25" thickBot="1" x14ac:dyDescent="0.3">
      <c r="A25" s="293" t="s">
        <v>309</v>
      </c>
      <c r="B25" s="255"/>
      <c r="C25" s="255" t="s">
        <v>301</v>
      </c>
      <c r="D25" s="213"/>
      <c r="E25" s="213"/>
      <c r="F25" s="213"/>
      <c r="G25" s="213"/>
      <c r="H25" s="294"/>
      <c r="I25" s="294"/>
    </row>
    <row r="26" spans="1:16" ht="40.5" x14ac:dyDescent="0.2">
      <c r="A26" s="182" t="s">
        <v>310</v>
      </c>
      <c r="B26" s="183" t="s">
        <v>311</v>
      </c>
      <c r="C26" s="183" t="s">
        <v>312</v>
      </c>
      <c r="D26" s="183" t="s">
        <v>313</v>
      </c>
      <c r="E26" s="183" t="s">
        <v>314</v>
      </c>
      <c r="F26" s="183" t="s">
        <v>315</v>
      </c>
      <c r="G26" s="183" t="s">
        <v>316</v>
      </c>
      <c r="H26" s="295" t="s">
        <v>317</v>
      </c>
      <c r="I26" s="184" t="s">
        <v>318</v>
      </c>
    </row>
    <row r="27" spans="1:16" ht="13.5" x14ac:dyDescent="0.2">
      <c r="A27" s="296"/>
      <c r="B27" s="297"/>
      <c r="C27" s="297"/>
      <c r="D27" s="297"/>
      <c r="E27" s="297"/>
      <c r="F27" s="297"/>
      <c r="G27" s="298"/>
      <c r="H27" s="298"/>
      <c r="I27" s="299"/>
    </row>
    <row r="28" spans="1:16" ht="13.5" x14ac:dyDescent="0.25">
      <c r="A28" s="300"/>
      <c r="B28" s="301"/>
      <c r="C28" s="302"/>
      <c r="D28" s="302"/>
      <c r="E28" s="302"/>
      <c r="F28" s="302"/>
      <c r="G28" s="302"/>
      <c r="H28" s="302"/>
      <c r="I28" s="303">
        <f>G28+H28</f>
        <v>0</v>
      </c>
    </row>
    <row r="29" spans="1:16" ht="13.5" x14ac:dyDescent="0.25">
      <c r="A29" s="300"/>
      <c r="B29" s="301"/>
      <c r="C29" s="302"/>
      <c r="D29" s="302"/>
      <c r="E29" s="302"/>
      <c r="F29" s="302"/>
      <c r="G29" s="302"/>
      <c r="H29" s="302"/>
      <c r="I29" s="303">
        <f>G29+H29</f>
        <v>0</v>
      </c>
    </row>
    <row r="30" spans="1:16" ht="13.5" x14ac:dyDescent="0.25">
      <c r="A30" s="300"/>
      <c r="B30" s="301"/>
      <c r="C30" s="302"/>
      <c r="D30" s="302"/>
      <c r="E30" s="302"/>
      <c r="F30" s="302"/>
      <c r="G30" s="302"/>
      <c r="H30" s="302"/>
      <c r="I30" s="303">
        <f>G30+H30</f>
        <v>0</v>
      </c>
    </row>
    <row r="31" spans="1:16" ht="13.5" x14ac:dyDescent="0.25">
      <c r="A31" s="300"/>
      <c r="B31" s="301"/>
      <c r="C31" s="302"/>
      <c r="D31" s="302"/>
      <c r="E31" s="302"/>
      <c r="F31" s="302"/>
      <c r="G31" s="302"/>
      <c r="H31" s="302"/>
      <c r="I31" s="303">
        <f>G31+H31</f>
        <v>0</v>
      </c>
    </row>
    <row r="32" spans="1:16" ht="13.5" x14ac:dyDescent="0.25">
      <c r="A32" s="300"/>
      <c r="B32" s="301"/>
      <c r="C32" s="302"/>
      <c r="D32" s="302"/>
      <c r="E32" s="302"/>
      <c r="F32" s="302"/>
      <c r="G32" s="302"/>
      <c r="H32" s="302"/>
      <c r="I32" s="303">
        <f>G32+H32</f>
        <v>0</v>
      </c>
    </row>
    <row r="33" spans="1:9" ht="14.25" thickBot="1" x14ac:dyDescent="0.3">
      <c r="A33" s="1209" t="s">
        <v>224</v>
      </c>
      <c r="B33" s="1210"/>
      <c r="C33" s="1210"/>
      <c r="D33" s="1210"/>
      <c r="E33" s="1210"/>
      <c r="F33" s="1210"/>
      <c r="G33" s="304">
        <f>SUM(G28:G32)</f>
        <v>0</v>
      </c>
      <c r="H33" s="304">
        <f>SUM(H28:H32)</f>
        <v>0</v>
      </c>
      <c r="I33" s="305">
        <f>SUM(I28:I32)</f>
        <v>0</v>
      </c>
    </row>
  </sheetData>
  <mergeCells count="2">
    <mergeCell ref="A22:D22"/>
    <mergeCell ref="A33:F33"/>
  </mergeCells>
  <hyperlinks>
    <hyperlink ref="J3" location="Tartalom!A1" display="Tartalom" xr:uid="{00000000-0004-0000-3C00-000000000000}"/>
  </hyperlinks>
  <pageMargins left="0.74803149606299213" right="0.74803149606299213" top="0.98425196850393704" bottom="0.98425196850393704" header="0.51181102362204722" footer="0.51181102362204722"/>
  <pageSetup paperSize="9" scale="84" orientation="landscape" r:id="rId1"/>
  <headerFooter alignWithMargins="0">
    <oddFooter>&amp;L&amp;"Arial Narrow,Normál"&amp;8&amp;F/&amp;A&amp;C&amp;"Arial Narrow,Normál"&amp;8&amp;P/&amp;N&amp;R&amp;"Arial Narrow,Normál"&amp;8DigitAudit/AuditDok</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Munka60">
    <pageSetUpPr fitToPage="1"/>
  </sheetPr>
  <dimension ref="A1:M54"/>
  <sheetViews>
    <sheetView showGridLines="0" workbookViewId="0"/>
  </sheetViews>
  <sheetFormatPr defaultRowHeight="12.75" x14ac:dyDescent="0.2"/>
  <cols>
    <col min="1" max="1" width="7.5" style="210" customWidth="1"/>
    <col min="2" max="2" width="35.25" style="210" customWidth="1"/>
    <col min="3" max="6" width="9.375" style="210" customWidth="1"/>
    <col min="7" max="7" width="14.125" style="210" customWidth="1"/>
    <col min="8" max="12" width="8.75" style="210" customWidth="1"/>
    <col min="13" max="16384" width="9" style="210"/>
  </cols>
  <sheetData>
    <row r="1" spans="1:13" ht="18.75" x14ac:dyDescent="0.3">
      <c r="A1" s="144" t="s">
        <v>146</v>
      </c>
      <c r="B1" s="306"/>
      <c r="C1" s="307"/>
      <c r="D1" s="307"/>
      <c r="E1" s="307"/>
      <c r="F1" s="307"/>
      <c r="I1" s="211"/>
      <c r="L1" s="275"/>
      <c r="M1" s="275"/>
    </row>
    <row r="2" spans="1:13" ht="16.5" x14ac:dyDescent="0.3">
      <c r="A2" s="214"/>
      <c r="B2" s="214"/>
      <c r="C2" s="214"/>
      <c r="D2" s="803" t="str">
        <f>H15</f>
        <v>Ide írja az egyeztetés / vizsgálat szöveges értékelését</v>
      </c>
      <c r="E2" s="803" t="str">
        <f>H17</f>
        <v>Ide írja a következtetés szövegét</v>
      </c>
      <c r="F2" s="214"/>
      <c r="G2" s="48" t="s">
        <v>32</v>
      </c>
      <c r="I2" s="211"/>
    </row>
    <row r="3" spans="1:13" ht="16.5" x14ac:dyDescent="0.3">
      <c r="A3" s="233" t="s">
        <v>275</v>
      </c>
      <c r="B3" s="308"/>
      <c r="C3" s="309"/>
      <c r="D3" s="309"/>
      <c r="E3" s="212"/>
      <c r="F3" s="212"/>
      <c r="G3" s="736" t="s">
        <v>34</v>
      </c>
      <c r="H3" s="735" t="s">
        <v>34</v>
      </c>
      <c r="I3" s="211"/>
    </row>
    <row r="4" spans="1:13" ht="15.75" x14ac:dyDescent="0.2">
      <c r="A4" s="50" t="str">
        <f>"Ügyfél:   "&amp;Alapa!$C$17</f>
        <v xml:space="preserve">Ügyfél:   </v>
      </c>
      <c r="B4" s="240"/>
      <c r="C4" s="216" t="s">
        <v>1</v>
      </c>
      <c r="D4" s="774">
        <f>Alapa!$C$15</f>
        <v>0</v>
      </c>
      <c r="E4" s="310"/>
      <c r="F4" s="311"/>
      <c r="G4" s="76" t="s">
        <v>141</v>
      </c>
      <c r="H4" s="728" t="s">
        <v>241</v>
      </c>
      <c r="I4" s="211"/>
    </row>
    <row r="5" spans="1:13" ht="15.75" x14ac:dyDescent="0.25">
      <c r="A5" s="50" t="str">
        <f>"Fordulónap: "&amp;Alapa!$C$12</f>
        <v xml:space="preserve">Fordulónap: </v>
      </c>
      <c r="B5" s="240"/>
      <c r="C5" s="50" t="s">
        <v>2</v>
      </c>
      <c r="D5" s="554" t="str">
        <f>IFERROR(VLOOKUP(H13,Alapa!$K$2:$M$11,3),"")</f>
        <v/>
      </c>
      <c r="E5" s="310"/>
      <c r="F5" s="311"/>
      <c r="G5" s="76" t="s">
        <v>142</v>
      </c>
      <c r="H5" s="728" t="s">
        <v>78</v>
      </c>
      <c r="I5" s="211"/>
    </row>
    <row r="6" spans="1:13" ht="15.75" x14ac:dyDescent="0.25">
      <c r="A6" s="312"/>
      <c r="B6" s="214"/>
      <c r="C6" s="50" t="s">
        <v>319</v>
      </c>
      <c r="D6" s="124" t="str">
        <f>IF(Alapa!$M$2=0," ",Alapa!$M$2)</f>
        <v xml:space="preserve"> </v>
      </c>
      <c r="E6" s="310"/>
      <c r="F6" s="311"/>
      <c r="G6" s="76" t="s">
        <v>143</v>
      </c>
      <c r="H6" s="728" t="s">
        <v>158</v>
      </c>
      <c r="I6" s="211"/>
    </row>
    <row r="7" spans="1:13" ht="15.75" x14ac:dyDescent="0.2">
      <c r="A7" s="313"/>
      <c r="B7" s="213"/>
      <c r="C7" s="314"/>
      <c r="D7" s="314"/>
      <c r="E7" s="315"/>
      <c r="F7" s="213"/>
      <c r="G7" s="76" t="s">
        <v>144</v>
      </c>
      <c r="H7" s="727" t="s">
        <v>242</v>
      </c>
      <c r="I7" s="211"/>
    </row>
    <row r="8" spans="1:13" ht="16.5" thickBot="1" x14ac:dyDescent="0.25">
      <c r="A8" s="213"/>
      <c r="B8" s="213"/>
      <c r="C8" s="213" t="s">
        <v>301</v>
      </c>
      <c r="D8" s="213"/>
      <c r="E8" s="213"/>
      <c r="F8" s="213"/>
      <c r="G8" s="76" t="s">
        <v>145</v>
      </c>
      <c r="H8" s="727" t="s">
        <v>176</v>
      </c>
      <c r="I8" s="211"/>
    </row>
    <row r="9" spans="1:13" ht="26.45" customHeight="1" x14ac:dyDescent="0.2">
      <c r="A9" s="1211" t="s">
        <v>286</v>
      </c>
      <c r="B9" s="1213" t="s">
        <v>320</v>
      </c>
      <c r="C9" s="1215" t="s">
        <v>321</v>
      </c>
      <c r="D9" s="1215"/>
      <c r="E9" s="1215"/>
      <c r="F9" s="1216" t="s">
        <v>308</v>
      </c>
      <c r="G9" s="76" t="s">
        <v>146</v>
      </c>
      <c r="H9" s="727" t="s">
        <v>177</v>
      </c>
      <c r="I9" s="211"/>
    </row>
    <row r="10" spans="1:13" ht="27" x14ac:dyDescent="0.2">
      <c r="A10" s="1212"/>
      <c r="B10" s="1214"/>
      <c r="C10" s="316" t="s">
        <v>322</v>
      </c>
      <c r="D10" s="316" t="s">
        <v>323</v>
      </c>
      <c r="E10" s="316" t="s">
        <v>324</v>
      </c>
      <c r="F10" s="1217"/>
      <c r="G10" s="76" t="s">
        <v>147</v>
      </c>
      <c r="H10" s="727" t="s">
        <v>178</v>
      </c>
      <c r="I10" s="211"/>
    </row>
    <row r="11" spans="1:13" ht="15.75" x14ac:dyDescent="0.25">
      <c r="A11" s="258"/>
      <c r="B11" s="317"/>
      <c r="C11" s="317"/>
      <c r="D11" s="317"/>
      <c r="E11" s="317"/>
      <c r="F11" s="318"/>
      <c r="G11" s="76" t="s">
        <v>148</v>
      </c>
      <c r="H11" s="727" t="s">
        <v>179</v>
      </c>
    </row>
    <row r="12" spans="1:13" ht="16.5" thickBot="1" x14ac:dyDescent="0.3">
      <c r="A12" s="319" t="s">
        <v>325</v>
      </c>
      <c r="B12" s="317"/>
      <c r="C12" s="317"/>
      <c r="D12" s="317"/>
      <c r="E12" s="317"/>
      <c r="F12" s="318"/>
      <c r="G12" s="76" t="s">
        <v>149</v>
      </c>
      <c r="H12" s="727" t="s">
        <v>244</v>
      </c>
    </row>
    <row r="13" spans="1:13" ht="17.25" thickBot="1" x14ac:dyDescent="0.35">
      <c r="A13" s="320"/>
      <c r="B13" s="302"/>
      <c r="C13" s="302"/>
      <c r="D13" s="302"/>
      <c r="E13" s="302"/>
      <c r="F13" s="303">
        <f>C13-D13-E13</f>
        <v>0</v>
      </c>
      <c r="G13" s="555" t="s">
        <v>2</v>
      </c>
      <c r="H13" s="673">
        <v>2</v>
      </c>
    </row>
    <row r="14" spans="1:13" ht="15.75" x14ac:dyDescent="0.25">
      <c r="A14" s="320"/>
      <c r="B14" s="302"/>
      <c r="C14" s="302"/>
      <c r="D14" s="302"/>
      <c r="E14" s="302"/>
      <c r="F14" s="303">
        <f>C14-D14-E14</f>
        <v>0</v>
      </c>
      <c r="H14" s="15" t="s">
        <v>185</v>
      </c>
      <c r="I14" s="36"/>
      <c r="J14" s="36"/>
      <c r="K14" s="36"/>
      <c r="L14" s="36"/>
      <c r="M14" s="12"/>
    </row>
    <row r="15" spans="1:13" ht="16.5" x14ac:dyDescent="0.3">
      <c r="A15" s="320"/>
      <c r="B15" s="302"/>
      <c r="C15" s="302"/>
      <c r="D15" s="302"/>
      <c r="E15" s="302"/>
      <c r="F15" s="303">
        <f t="shared" ref="F15:F34" si="0">C15-D15-E15</f>
        <v>0</v>
      </c>
      <c r="H15" s="68" t="s">
        <v>186</v>
      </c>
      <c r="I15" s="23"/>
      <c r="J15" s="23"/>
      <c r="K15" s="17"/>
      <c r="L15" s="17"/>
      <c r="M15" s="18"/>
    </row>
    <row r="16" spans="1:13" ht="15.75" x14ac:dyDescent="0.25">
      <c r="A16" s="320"/>
      <c r="B16" s="302"/>
      <c r="C16" s="302"/>
      <c r="D16" s="302"/>
      <c r="E16" s="302"/>
      <c r="F16" s="303">
        <f t="shared" si="0"/>
        <v>0</v>
      </c>
      <c r="H16" s="16" t="s">
        <v>4</v>
      </c>
      <c r="I16" s="8"/>
      <c r="J16" s="8"/>
      <c r="K16" s="7"/>
      <c r="L16" s="7"/>
      <c r="M16" s="12"/>
    </row>
    <row r="17" spans="1:13" ht="16.5" x14ac:dyDescent="0.3">
      <c r="A17" s="320"/>
      <c r="B17" s="302"/>
      <c r="C17" s="302"/>
      <c r="D17" s="302"/>
      <c r="E17" s="302"/>
      <c r="F17" s="303">
        <f t="shared" si="0"/>
        <v>0</v>
      </c>
      <c r="H17" s="68" t="s">
        <v>38</v>
      </c>
      <c r="I17" s="23"/>
      <c r="J17" s="23"/>
      <c r="K17" s="17"/>
      <c r="L17" s="17"/>
      <c r="M17" s="18"/>
    </row>
    <row r="18" spans="1:13" ht="15.75" x14ac:dyDescent="0.25">
      <c r="A18" s="320"/>
      <c r="B18" s="302"/>
      <c r="C18" s="302"/>
      <c r="D18" s="302"/>
      <c r="E18" s="302"/>
      <c r="F18" s="303">
        <f t="shared" si="0"/>
        <v>0</v>
      </c>
      <c r="H18" s="67"/>
      <c r="I18" s="67"/>
      <c r="J18" s="8"/>
      <c r="K18" s="7"/>
      <c r="L18" s="7"/>
      <c r="M18" s="12"/>
    </row>
    <row r="19" spans="1:13" ht="13.5" x14ac:dyDescent="0.25">
      <c r="A19" s="320"/>
      <c r="B19" s="302"/>
      <c r="C19" s="302"/>
      <c r="D19" s="302"/>
      <c r="E19" s="302"/>
      <c r="F19" s="303">
        <f t="shared" si="0"/>
        <v>0</v>
      </c>
    </row>
    <row r="20" spans="1:13" ht="13.5" x14ac:dyDescent="0.25">
      <c r="A20" s="320"/>
      <c r="B20" s="302"/>
      <c r="C20" s="302"/>
      <c r="D20" s="302"/>
      <c r="E20" s="302"/>
      <c r="F20" s="303">
        <f t="shared" si="0"/>
        <v>0</v>
      </c>
    </row>
    <row r="21" spans="1:13" ht="13.5" x14ac:dyDescent="0.25">
      <c r="A21" s="320"/>
      <c r="B21" s="302"/>
      <c r="C21" s="302"/>
      <c r="D21" s="302"/>
      <c r="E21" s="302"/>
      <c r="F21" s="303">
        <f t="shared" si="0"/>
        <v>0</v>
      </c>
    </row>
    <row r="22" spans="1:13" ht="13.5" x14ac:dyDescent="0.25">
      <c r="A22" s="320"/>
      <c r="B22" s="302"/>
      <c r="C22" s="302"/>
      <c r="D22" s="302"/>
      <c r="E22" s="302"/>
      <c r="F22" s="303">
        <f>C22-D22-E22</f>
        <v>0</v>
      </c>
    </row>
    <row r="23" spans="1:13" ht="13.5" x14ac:dyDescent="0.25">
      <c r="A23" s="320"/>
      <c r="B23" s="302"/>
      <c r="C23" s="302"/>
      <c r="D23" s="302"/>
      <c r="E23" s="302"/>
      <c r="F23" s="303">
        <f t="shared" si="0"/>
        <v>0</v>
      </c>
    </row>
    <row r="24" spans="1:13" ht="13.5" x14ac:dyDescent="0.25">
      <c r="A24" s="320"/>
      <c r="B24" s="302"/>
      <c r="C24" s="302"/>
      <c r="D24" s="302"/>
      <c r="E24" s="302"/>
      <c r="F24" s="303">
        <f t="shared" si="0"/>
        <v>0</v>
      </c>
    </row>
    <row r="25" spans="1:13" ht="13.5" x14ac:dyDescent="0.25">
      <c r="A25" s="320"/>
      <c r="B25" s="302"/>
      <c r="C25" s="302"/>
      <c r="D25" s="302"/>
      <c r="E25" s="302"/>
      <c r="F25" s="303">
        <f t="shared" si="0"/>
        <v>0</v>
      </c>
    </row>
    <row r="26" spans="1:13" ht="13.5" x14ac:dyDescent="0.25">
      <c r="A26" s="320"/>
      <c r="B26" s="302"/>
      <c r="C26" s="302"/>
      <c r="D26" s="302"/>
      <c r="E26" s="302"/>
      <c r="F26" s="303">
        <f t="shared" si="0"/>
        <v>0</v>
      </c>
    </row>
    <row r="27" spans="1:13" ht="13.5" x14ac:dyDescent="0.25">
      <c r="A27" s="320"/>
      <c r="B27" s="302"/>
      <c r="C27" s="302"/>
      <c r="D27" s="302"/>
      <c r="E27" s="302"/>
      <c r="F27" s="303">
        <f t="shared" si="0"/>
        <v>0</v>
      </c>
    </row>
    <row r="28" spans="1:13" ht="13.5" x14ac:dyDescent="0.25">
      <c r="A28" s="320"/>
      <c r="B28" s="302"/>
      <c r="C28" s="302"/>
      <c r="D28" s="302"/>
      <c r="E28" s="302"/>
      <c r="F28" s="303">
        <f>C28-D28-E28</f>
        <v>0</v>
      </c>
    </row>
    <row r="29" spans="1:13" ht="13.5" x14ac:dyDescent="0.25">
      <c r="A29" s="320"/>
      <c r="B29" s="302"/>
      <c r="C29" s="302"/>
      <c r="D29" s="302"/>
      <c r="E29" s="302"/>
      <c r="F29" s="303">
        <f t="shared" si="0"/>
        <v>0</v>
      </c>
    </row>
    <row r="30" spans="1:13" ht="13.5" x14ac:dyDescent="0.25">
      <c r="A30" s="320"/>
      <c r="B30" s="302"/>
      <c r="C30" s="302"/>
      <c r="D30" s="302"/>
      <c r="E30" s="302"/>
      <c r="F30" s="303">
        <f t="shared" si="0"/>
        <v>0</v>
      </c>
    </row>
    <row r="31" spans="1:13" ht="13.5" x14ac:dyDescent="0.25">
      <c r="A31" s="320"/>
      <c r="B31" s="302"/>
      <c r="C31" s="302"/>
      <c r="D31" s="302"/>
      <c r="E31" s="302"/>
      <c r="F31" s="303">
        <f t="shared" si="0"/>
        <v>0</v>
      </c>
    </row>
    <row r="32" spans="1:13" ht="13.5" x14ac:dyDescent="0.25">
      <c r="A32" s="320"/>
      <c r="B32" s="302"/>
      <c r="C32" s="302"/>
      <c r="D32" s="302"/>
      <c r="E32" s="302"/>
      <c r="F32" s="303">
        <f>C32-D32-E32</f>
        <v>0</v>
      </c>
    </row>
    <row r="33" spans="1:9" ht="13.5" x14ac:dyDescent="0.25">
      <c r="A33" s="320"/>
      <c r="B33" s="302"/>
      <c r="C33" s="302"/>
      <c r="D33" s="302"/>
      <c r="E33" s="302"/>
      <c r="F33" s="303">
        <f t="shared" si="0"/>
        <v>0</v>
      </c>
    </row>
    <row r="34" spans="1:9" ht="13.5" x14ac:dyDescent="0.25">
      <c r="A34" s="320"/>
      <c r="B34" s="302"/>
      <c r="C34" s="302"/>
      <c r="D34" s="302"/>
      <c r="E34" s="302"/>
      <c r="F34" s="303">
        <f t="shared" si="0"/>
        <v>0</v>
      </c>
    </row>
    <row r="35" spans="1:9" ht="13.5" x14ac:dyDescent="0.25">
      <c r="A35" s="321" t="s">
        <v>224</v>
      </c>
      <c r="B35" s="322"/>
      <c r="C35" s="323">
        <f>SUM(C13:C34)</f>
        <v>0</v>
      </c>
      <c r="D35" s="323">
        <f>SUM(D13:D34)</f>
        <v>0</v>
      </c>
      <c r="E35" s="323">
        <f>SUM(E13:E34)</f>
        <v>0</v>
      </c>
      <c r="F35" s="324">
        <f>SUM(F13:F34)</f>
        <v>0</v>
      </c>
    </row>
    <row r="36" spans="1:9" ht="13.5" x14ac:dyDescent="0.25">
      <c r="A36" s="319" t="s">
        <v>326</v>
      </c>
      <c r="B36" s="317"/>
      <c r="C36" s="317"/>
      <c r="D36" s="317"/>
      <c r="E36" s="317"/>
      <c r="F36" s="318"/>
    </row>
    <row r="37" spans="1:9" ht="13.5" x14ac:dyDescent="0.25">
      <c r="A37" s="320"/>
      <c r="B37" s="302"/>
      <c r="C37" s="302"/>
      <c r="D37" s="302"/>
      <c r="E37" s="302"/>
      <c r="F37" s="303">
        <f>C37-D37-E37</f>
        <v>0</v>
      </c>
    </row>
    <row r="38" spans="1:9" ht="13.5" x14ac:dyDescent="0.25">
      <c r="A38" s="320"/>
      <c r="B38" s="302"/>
      <c r="C38" s="302"/>
      <c r="D38" s="302"/>
      <c r="E38" s="302"/>
      <c r="F38" s="303">
        <f>C38-D38-E38</f>
        <v>0</v>
      </c>
    </row>
    <row r="39" spans="1:9" ht="13.5" x14ac:dyDescent="0.25">
      <c r="A39" s="320"/>
      <c r="B39" s="302"/>
      <c r="C39" s="302"/>
      <c r="D39" s="302"/>
      <c r="E39" s="302"/>
      <c r="F39" s="303">
        <f>C39-D39-E39</f>
        <v>0</v>
      </c>
    </row>
    <row r="40" spans="1:9" ht="13.5" x14ac:dyDescent="0.25">
      <c r="A40" s="320"/>
      <c r="B40" s="302"/>
      <c r="C40" s="302"/>
      <c r="D40" s="302"/>
      <c r="E40" s="302"/>
      <c r="F40" s="303">
        <f>C40-D40-E40</f>
        <v>0</v>
      </c>
    </row>
    <row r="41" spans="1:9" ht="13.5" x14ac:dyDescent="0.25">
      <c r="A41" s="321" t="s">
        <v>224</v>
      </c>
      <c r="B41" s="322"/>
      <c r="C41" s="323">
        <f>SUM(C37:C40)</f>
        <v>0</v>
      </c>
      <c r="D41" s="323">
        <f>SUM(D37:D40)</f>
        <v>0</v>
      </c>
      <c r="E41" s="323">
        <f>SUM(E37:E40)</f>
        <v>0</v>
      </c>
      <c r="F41" s="324">
        <f>SUM(F37:F40)</f>
        <v>0</v>
      </c>
    </row>
    <row r="42" spans="1:9" ht="13.5" x14ac:dyDescent="0.25">
      <c r="A42" s="319" t="s">
        <v>327</v>
      </c>
      <c r="B42" s="317"/>
      <c r="C42" s="317"/>
      <c r="D42" s="317"/>
      <c r="E42" s="317"/>
      <c r="F42" s="318"/>
    </row>
    <row r="43" spans="1:9" ht="13.5" x14ac:dyDescent="0.25">
      <c r="A43" s="320"/>
      <c r="B43" s="302"/>
      <c r="C43" s="302"/>
      <c r="D43" s="302"/>
      <c r="E43" s="302"/>
      <c r="F43" s="303">
        <f>C43-D43-E43</f>
        <v>0</v>
      </c>
      <c r="I43" s="210" t="s">
        <v>0</v>
      </c>
    </row>
    <row r="44" spans="1:9" ht="13.5" x14ac:dyDescent="0.25">
      <c r="A44" s="320"/>
      <c r="B44" s="302"/>
      <c r="C44" s="302"/>
      <c r="D44" s="302"/>
      <c r="E44" s="302"/>
      <c r="F44" s="303">
        <f>C44-D44-E44</f>
        <v>0</v>
      </c>
    </row>
    <row r="45" spans="1:9" ht="13.5" x14ac:dyDescent="0.25">
      <c r="A45" s="320"/>
      <c r="B45" s="302"/>
      <c r="C45" s="302"/>
      <c r="D45" s="302"/>
      <c r="E45" s="302"/>
      <c r="F45" s="303">
        <f>C45-D45-E45</f>
        <v>0</v>
      </c>
    </row>
    <row r="46" spans="1:9" ht="13.5" x14ac:dyDescent="0.25">
      <c r="A46" s="320"/>
      <c r="B46" s="302"/>
      <c r="C46" s="302"/>
      <c r="D46" s="302"/>
      <c r="E46" s="302"/>
      <c r="F46" s="303">
        <f>C46-D46-E46</f>
        <v>0</v>
      </c>
    </row>
    <row r="47" spans="1:9" ht="13.5" x14ac:dyDescent="0.25">
      <c r="A47" s="321" t="s">
        <v>224</v>
      </c>
      <c r="B47" s="322"/>
      <c r="C47" s="323">
        <f>SUM(C43:C46)</f>
        <v>0</v>
      </c>
      <c r="D47" s="323">
        <f>SUM(D43:D46)</f>
        <v>0</v>
      </c>
      <c r="E47" s="323">
        <f>SUM(E43:E46)</f>
        <v>0</v>
      </c>
      <c r="F47" s="324">
        <f>SUM(F43:F46)</f>
        <v>0</v>
      </c>
      <c r="H47" s="210" t="s">
        <v>328</v>
      </c>
    </row>
    <row r="48" spans="1:9" ht="13.5" x14ac:dyDescent="0.25">
      <c r="A48" s="319" t="s">
        <v>329</v>
      </c>
      <c r="B48" s="317"/>
      <c r="C48" s="317"/>
      <c r="D48" s="317"/>
      <c r="E48" s="317"/>
      <c r="F48" s="318"/>
    </row>
    <row r="49" spans="1:6" ht="13.5" x14ac:dyDescent="0.25">
      <c r="A49" s="320"/>
      <c r="B49" s="302"/>
      <c r="C49" s="302"/>
      <c r="D49" s="302"/>
      <c r="E49" s="302"/>
      <c r="F49" s="303">
        <f>C49-D49-E49</f>
        <v>0</v>
      </c>
    </row>
    <row r="50" spans="1:6" ht="13.5" x14ac:dyDescent="0.25">
      <c r="A50" s="320"/>
      <c r="B50" s="302"/>
      <c r="C50" s="302"/>
      <c r="D50" s="302"/>
      <c r="E50" s="302"/>
      <c r="F50" s="303">
        <f>C50-D50-E50</f>
        <v>0</v>
      </c>
    </row>
    <row r="51" spans="1:6" ht="13.5" x14ac:dyDescent="0.25">
      <c r="A51" s="320"/>
      <c r="B51" s="302"/>
      <c r="C51" s="302"/>
      <c r="D51" s="302"/>
      <c r="E51" s="302"/>
      <c r="F51" s="303">
        <f>C51-D51-E51</f>
        <v>0</v>
      </c>
    </row>
    <row r="52" spans="1:6" ht="13.5" x14ac:dyDescent="0.25">
      <c r="A52" s="320"/>
      <c r="B52" s="302"/>
      <c r="C52" s="302"/>
      <c r="D52" s="302"/>
      <c r="E52" s="302"/>
      <c r="F52" s="303">
        <f>C52-D52-E52</f>
        <v>0</v>
      </c>
    </row>
    <row r="53" spans="1:6" ht="13.5" x14ac:dyDescent="0.25">
      <c r="A53" s="321" t="s">
        <v>224</v>
      </c>
      <c r="B53" s="322"/>
      <c r="C53" s="323">
        <f>SUM(C49:C52)</f>
        <v>0</v>
      </c>
      <c r="D53" s="323">
        <f>SUM(D49:D52)</f>
        <v>0</v>
      </c>
      <c r="E53" s="323">
        <f>SUM(E49:E52)</f>
        <v>0</v>
      </c>
      <c r="F53" s="324">
        <f>SUM(F49:F52)</f>
        <v>0</v>
      </c>
    </row>
    <row r="54" spans="1:6" ht="14.25" thickBot="1" x14ac:dyDescent="0.3">
      <c r="A54" s="325" t="s">
        <v>282</v>
      </c>
      <c r="B54" s="326"/>
      <c r="C54" s="304">
        <f>C53+C47+C41+C35</f>
        <v>0</v>
      </c>
      <c r="D54" s="304">
        <f>D53+D47+D41+D35</f>
        <v>0</v>
      </c>
      <c r="E54" s="304">
        <f>E53+E47+E41+E35</f>
        <v>0</v>
      </c>
      <c r="F54" s="305">
        <f>F53+F47+F41+F35</f>
        <v>0</v>
      </c>
    </row>
  </sheetData>
  <mergeCells count="4">
    <mergeCell ref="A9:A10"/>
    <mergeCell ref="B9:B10"/>
    <mergeCell ref="C9:E9"/>
    <mergeCell ref="F9:F10"/>
  </mergeCells>
  <hyperlinks>
    <hyperlink ref="G3" location="Tartalom!A1" display="Tartalom" xr:uid="{00000000-0004-0000-3D00-000000000000}"/>
  </hyperlinks>
  <pageMargins left="0.74803149606299213" right="0.74803149606299213" top="0.98425196850393704" bottom="0.98425196850393704" header="0.51181102362204722" footer="0.51181102362204722"/>
  <pageSetup paperSize="9" scale="73" orientation="portrait" r:id="rId1"/>
  <headerFooter alignWithMargins="0">
    <oddHeader xml:space="preserve">&amp;R </oddHeader>
    <oddFooter>&amp;L&amp;"Arial Narrow,Normál"&amp;8&amp;F/&amp;A&amp;C &amp;"Arial Narrow,Normál"&amp;8&amp;P/&amp;N&amp;R&amp;"Arial Narrow,Normál"&amp;8DigitAudit/AuditDok</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Munka61">
    <pageSetUpPr fitToPage="1"/>
  </sheetPr>
  <dimension ref="A1:N42"/>
  <sheetViews>
    <sheetView showGridLines="0" workbookViewId="0"/>
  </sheetViews>
  <sheetFormatPr defaultRowHeight="12.75" x14ac:dyDescent="0.2"/>
  <cols>
    <col min="1" max="1" width="7.5" style="210" customWidth="1"/>
    <col min="2" max="2" width="27.75" style="210" customWidth="1"/>
    <col min="3" max="3" width="9.375" style="210" customWidth="1"/>
    <col min="4" max="4" width="8.625" style="210" customWidth="1"/>
    <col min="5" max="5" width="8.875" style="210" bestFit="1" customWidth="1"/>
    <col min="6" max="6" width="11.75" style="210" customWidth="1"/>
    <col min="7" max="7" width="14.875" style="210" customWidth="1"/>
    <col min="8" max="13" width="8.75" style="210" customWidth="1"/>
    <col min="14" max="16384" width="9" style="210"/>
  </cols>
  <sheetData>
    <row r="1" spans="1:14" ht="18.75" x14ac:dyDescent="0.3">
      <c r="A1" s="144" t="s">
        <v>147</v>
      </c>
      <c r="B1" s="47"/>
      <c r="C1" s="47"/>
      <c r="D1" s="47"/>
      <c r="E1" s="47"/>
      <c r="F1" s="47"/>
      <c r="I1" s="211"/>
      <c r="M1" s="275"/>
      <c r="N1" s="275"/>
    </row>
    <row r="2" spans="1:14" ht="16.5" x14ac:dyDescent="0.3">
      <c r="A2" s="214"/>
      <c r="B2" s="214"/>
      <c r="C2" s="214"/>
      <c r="D2" s="803" t="str">
        <f>H15</f>
        <v>Ide írja az egyeztetés / vizsgálat szöveges értékelését</v>
      </c>
      <c r="E2" s="803" t="str">
        <f>H17</f>
        <v>Ide írja a következtetés szövegét</v>
      </c>
      <c r="F2" s="214"/>
      <c r="G2" s="48" t="s">
        <v>32</v>
      </c>
      <c r="I2" s="211"/>
    </row>
    <row r="3" spans="1:14" ht="16.5" x14ac:dyDescent="0.3">
      <c r="A3" s="306" t="s">
        <v>330</v>
      </c>
      <c r="B3" s="47"/>
      <c r="C3" s="47"/>
      <c r="D3" s="47"/>
      <c r="E3" s="47"/>
      <c r="F3" s="47"/>
      <c r="G3" s="736" t="s">
        <v>34</v>
      </c>
      <c r="H3" s="735" t="s">
        <v>34</v>
      </c>
      <c r="I3" s="211"/>
    </row>
    <row r="4" spans="1:14" ht="15.75" x14ac:dyDescent="0.25">
      <c r="A4" s="123" t="str">
        <f>"Ügyfél:   "&amp;Alapa!$C$17</f>
        <v xml:space="preserve">Ügyfél:   </v>
      </c>
      <c r="B4" s="124"/>
      <c r="C4" s="124"/>
      <c r="D4" s="123" t="s">
        <v>264</v>
      </c>
      <c r="E4" s="769">
        <f>Alapa!$C$15</f>
        <v>0</v>
      </c>
      <c r="F4" s="127"/>
      <c r="G4" s="76" t="s">
        <v>141</v>
      </c>
      <c r="H4" s="728" t="s">
        <v>241</v>
      </c>
      <c r="I4" s="211"/>
    </row>
    <row r="5" spans="1:14" ht="15.75" x14ac:dyDescent="0.25">
      <c r="A5" s="123" t="str">
        <f>"Fordulónap: "&amp;Alapa!$C$12</f>
        <v xml:space="preserve">Fordulónap: </v>
      </c>
      <c r="B5" s="129"/>
      <c r="C5" s="129"/>
      <c r="D5" s="123" t="s">
        <v>265</v>
      </c>
      <c r="E5" s="554" t="str">
        <f>IFERROR(VLOOKUP(H13,Alapa!$K$2:$M$11,3),"")</f>
        <v/>
      </c>
      <c r="F5" s="127"/>
      <c r="G5" s="76" t="s">
        <v>142</v>
      </c>
      <c r="H5" s="728" t="s">
        <v>78</v>
      </c>
      <c r="I5" s="211"/>
    </row>
    <row r="6" spans="1:14" ht="15.75" x14ac:dyDescent="0.25">
      <c r="A6" s="132"/>
      <c r="B6" s="132"/>
      <c r="C6" s="132"/>
      <c r="D6" s="128" t="s">
        <v>266</v>
      </c>
      <c r="E6" s="124" t="str">
        <f>IF(Alapa!$M$2=0," ",Alapa!$M$2)</f>
        <v xml:space="preserve"> </v>
      </c>
      <c r="F6" s="327"/>
      <c r="G6" s="76" t="s">
        <v>143</v>
      </c>
      <c r="H6" s="728" t="s">
        <v>158</v>
      </c>
      <c r="I6" s="211"/>
    </row>
    <row r="7" spans="1:14" ht="15.75" x14ac:dyDescent="0.2">
      <c r="A7" s="213"/>
      <c r="B7" s="213"/>
      <c r="C7" s="213"/>
      <c r="D7" s="213"/>
      <c r="E7" s="213"/>
      <c r="F7" s="213"/>
      <c r="G7" s="76" t="s">
        <v>144</v>
      </c>
      <c r="H7" s="727" t="s">
        <v>242</v>
      </c>
      <c r="I7" s="211"/>
    </row>
    <row r="8" spans="1:14" ht="16.5" thickBot="1" x14ac:dyDescent="0.25">
      <c r="A8" s="213"/>
      <c r="B8" s="213"/>
      <c r="C8" s="213" t="s">
        <v>301</v>
      </c>
      <c r="D8" s="213"/>
      <c r="E8" s="213"/>
      <c r="F8" s="213"/>
      <c r="G8" s="76" t="s">
        <v>145</v>
      </c>
      <c r="H8" s="727" t="s">
        <v>176</v>
      </c>
      <c r="I8" s="211"/>
    </row>
    <row r="9" spans="1:14" s="328" customFormat="1" ht="26.45" customHeight="1" x14ac:dyDescent="0.3">
      <c r="A9" s="1211" t="s">
        <v>331</v>
      </c>
      <c r="B9" s="1213" t="s">
        <v>259</v>
      </c>
      <c r="C9" s="1218" t="s">
        <v>321</v>
      </c>
      <c r="D9" s="1218"/>
      <c r="E9" s="1218"/>
      <c r="F9" s="1216" t="s">
        <v>308</v>
      </c>
      <c r="G9" s="76" t="s">
        <v>146</v>
      </c>
      <c r="H9" s="727" t="s">
        <v>177</v>
      </c>
      <c r="I9" s="211"/>
    </row>
    <row r="10" spans="1:14" ht="27" x14ac:dyDescent="0.2">
      <c r="A10" s="1212"/>
      <c r="B10" s="1214"/>
      <c r="C10" s="316" t="s">
        <v>332</v>
      </c>
      <c r="D10" s="316" t="s">
        <v>323</v>
      </c>
      <c r="E10" s="316" t="s">
        <v>324</v>
      </c>
      <c r="F10" s="1217"/>
      <c r="G10" s="76" t="s">
        <v>147</v>
      </c>
      <c r="H10" s="727" t="s">
        <v>178</v>
      </c>
      <c r="I10" s="211"/>
    </row>
    <row r="11" spans="1:14" ht="15.75" x14ac:dyDescent="0.25">
      <c r="A11" s="329" t="s">
        <v>333</v>
      </c>
      <c r="B11" s="330" t="s">
        <v>334</v>
      </c>
      <c r="C11" s="330"/>
      <c r="D11" s="330"/>
      <c r="E11" s="330"/>
      <c r="F11" s="331"/>
      <c r="G11" s="76" t="s">
        <v>148</v>
      </c>
      <c r="H11" s="727" t="s">
        <v>179</v>
      </c>
    </row>
    <row r="12" spans="1:14" ht="16.5" thickBot="1" x14ac:dyDescent="0.3">
      <c r="A12" s="320"/>
      <c r="B12" s="302"/>
      <c r="C12" s="302"/>
      <c r="D12" s="302"/>
      <c r="E12" s="302"/>
      <c r="F12" s="303">
        <f>C12-D12-E12</f>
        <v>0</v>
      </c>
      <c r="G12" s="76" t="s">
        <v>149</v>
      </c>
      <c r="H12" s="727" t="s">
        <v>244</v>
      </c>
    </row>
    <row r="13" spans="1:14" ht="17.25" thickBot="1" x14ac:dyDescent="0.35">
      <c r="A13" s="320"/>
      <c r="B13" s="302"/>
      <c r="C13" s="302"/>
      <c r="D13" s="302"/>
      <c r="E13" s="302"/>
      <c r="F13" s="303">
        <f t="shared" ref="F13:F19" si="0">C13-D13-E13</f>
        <v>0</v>
      </c>
      <c r="G13" s="555" t="s">
        <v>2</v>
      </c>
      <c r="H13" s="673">
        <v>2</v>
      </c>
    </row>
    <row r="14" spans="1:14" ht="15.75" x14ac:dyDescent="0.25">
      <c r="A14" s="320"/>
      <c r="B14" s="302"/>
      <c r="C14" s="302"/>
      <c r="D14" s="302"/>
      <c r="E14" s="302"/>
      <c r="F14" s="303">
        <f t="shared" si="0"/>
        <v>0</v>
      </c>
      <c r="H14" s="15" t="s">
        <v>185</v>
      </c>
      <c r="I14" s="36"/>
      <c r="J14" s="36"/>
      <c r="K14" s="36"/>
      <c r="L14" s="36"/>
      <c r="M14" s="12"/>
    </row>
    <row r="15" spans="1:14" ht="16.5" x14ac:dyDescent="0.3">
      <c r="A15" s="320"/>
      <c r="B15" s="302"/>
      <c r="C15" s="302"/>
      <c r="D15" s="302"/>
      <c r="E15" s="302"/>
      <c r="F15" s="303">
        <f t="shared" si="0"/>
        <v>0</v>
      </c>
      <c r="H15" s="68" t="s">
        <v>186</v>
      </c>
      <c r="I15" s="23"/>
      <c r="J15" s="23"/>
      <c r="K15" s="17"/>
      <c r="L15" s="17"/>
      <c r="M15" s="18"/>
    </row>
    <row r="16" spans="1:14" ht="15.75" x14ac:dyDescent="0.25">
      <c r="A16" s="320"/>
      <c r="B16" s="302"/>
      <c r="C16" s="302"/>
      <c r="D16" s="302"/>
      <c r="E16" s="302"/>
      <c r="F16" s="303">
        <f t="shared" si="0"/>
        <v>0</v>
      </c>
      <c r="H16" s="16" t="s">
        <v>4</v>
      </c>
      <c r="I16" s="8"/>
      <c r="J16" s="8"/>
      <c r="K16" s="7"/>
      <c r="L16" s="7"/>
      <c r="M16" s="12"/>
    </row>
    <row r="17" spans="1:13" ht="16.5" x14ac:dyDescent="0.3">
      <c r="A17" s="320"/>
      <c r="B17" s="302"/>
      <c r="C17" s="302"/>
      <c r="D17" s="302"/>
      <c r="E17" s="302"/>
      <c r="F17" s="303">
        <f t="shared" si="0"/>
        <v>0</v>
      </c>
      <c r="H17" s="68" t="s">
        <v>38</v>
      </c>
      <c r="I17" s="23"/>
      <c r="J17" s="23"/>
      <c r="K17" s="17"/>
      <c r="L17" s="17"/>
      <c r="M17" s="18"/>
    </row>
    <row r="18" spans="1:13" ht="15.75" x14ac:dyDescent="0.25">
      <c r="A18" s="320"/>
      <c r="B18" s="302"/>
      <c r="C18" s="302"/>
      <c r="D18" s="302"/>
      <c r="E18" s="302"/>
      <c r="F18" s="303">
        <f t="shared" si="0"/>
        <v>0</v>
      </c>
      <c r="H18" s="67"/>
      <c r="I18" s="67"/>
      <c r="J18" s="8"/>
      <c r="K18" s="7"/>
      <c r="L18" s="7"/>
      <c r="M18" s="12"/>
    </row>
    <row r="19" spans="1:13" ht="13.5" x14ac:dyDescent="0.25">
      <c r="A19" s="320"/>
      <c r="B19" s="302"/>
      <c r="C19" s="302"/>
      <c r="D19" s="302"/>
      <c r="E19" s="302"/>
      <c r="F19" s="303">
        <f t="shared" si="0"/>
        <v>0</v>
      </c>
    </row>
    <row r="20" spans="1:13" ht="13.5" x14ac:dyDescent="0.25">
      <c r="A20" s="321" t="s">
        <v>224</v>
      </c>
      <c r="B20" s="332"/>
      <c r="C20" s="323">
        <f>SUM(C12:C19)</f>
        <v>0</v>
      </c>
      <c r="D20" s="323">
        <f>SUM(D12:D19)</f>
        <v>0</v>
      </c>
      <c r="E20" s="323">
        <f>SUM(E12:E19)</f>
        <v>0</v>
      </c>
      <c r="F20" s="324">
        <f>SUM(F12:F19)</f>
        <v>0</v>
      </c>
    </row>
    <row r="21" spans="1:13" ht="13.5" x14ac:dyDescent="0.25">
      <c r="A21" s="333" t="s">
        <v>335</v>
      </c>
      <c r="B21" s="330" t="s">
        <v>336</v>
      </c>
      <c r="C21" s="330"/>
      <c r="D21" s="330"/>
      <c r="E21" s="330"/>
      <c r="F21" s="331"/>
    </row>
    <row r="22" spans="1:13" ht="13.5" x14ac:dyDescent="0.25">
      <c r="A22" s="320"/>
      <c r="B22" s="302"/>
      <c r="C22" s="302"/>
      <c r="D22" s="302"/>
      <c r="E22" s="302"/>
      <c r="F22" s="303">
        <f>C22-D22-E22</f>
        <v>0</v>
      </c>
    </row>
    <row r="23" spans="1:13" ht="13.5" x14ac:dyDescent="0.25">
      <c r="A23" s="320"/>
      <c r="B23" s="302"/>
      <c r="C23" s="302"/>
      <c r="D23" s="302"/>
      <c r="E23" s="302"/>
      <c r="F23" s="303">
        <f>C23-D23-E23</f>
        <v>0</v>
      </c>
    </row>
    <row r="24" spans="1:13" ht="13.5" x14ac:dyDescent="0.25">
      <c r="A24" s="320"/>
      <c r="B24" s="302"/>
      <c r="C24" s="302"/>
      <c r="D24" s="302"/>
      <c r="E24" s="302"/>
      <c r="F24" s="303">
        <f>C24-D24-E24</f>
        <v>0</v>
      </c>
    </row>
    <row r="25" spans="1:13" ht="13.5" x14ac:dyDescent="0.25">
      <c r="A25" s="321" t="s">
        <v>224</v>
      </c>
      <c r="B25" s="332"/>
      <c r="C25" s="323">
        <f>SUM(C22:C24)</f>
        <v>0</v>
      </c>
      <c r="D25" s="323">
        <f>SUM(D22:D24)</f>
        <v>0</v>
      </c>
      <c r="E25" s="323">
        <f>SUM(E22:E24)</f>
        <v>0</v>
      </c>
      <c r="F25" s="324">
        <f>SUM(F22:F24)</f>
        <v>0</v>
      </c>
    </row>
    <row r="26" spans="1:13" ht="13.5" x14ac:dyDescent="0.25">
      <c r="A26" s="333" t="s">
        <v>337</v>
      </c>
      <c r="B26" s="330" t="s">
        <v>338</v>
      </c>
      <c r="C26" s="330"/>
      <c r="D26" s="330"/>
      <c r="E26" s="330"/>
      <c r="F26" s="331"/>
    </row>
    <row r="27" spans="1:13" ht="13.5" x14ac:dyDescent="0.25">
      <c r="A27" s="320"/>
      <c r="B27" s="302"/>
      <c r="C27" s="302"/>
      <c r="D27" s="302"/>
      <c r="E27" s="302"/>
      <c r="F27" s="303">
        <f>C27-D27-E27</f>
        <v>0</v>
      </c>
    </row>
    <row r="28" spans="1:13" ht="13.5" x14ac:dyDescent="0.25">
      <c r="A28" s="320"/>
      <c r="B28" s="302"/>
      <c r="C28" s="302"/>
      <c r="D28" s="302"/>
      <c r="E28" s="302"/>
      <c r="F28" s="303">
        <f>C28-D28-E28</f>
        <v>0</v>
      </c>
    </row>
    <row r="29" spans="1:13" ht="13.5" x14ac:dyDescent="0.25">
      <c r="A29" s="321" t="s">
        <v>224</v>
      </c>
      <c r="B29" s="332"/>
      <c r="C29" s="323">
        <f>SUM(C27:C28)</f>
        <v>0</v>
      </c>
      <c r="D29" s="323">
        <f>SUM(D27:D28)</f>
        <v>0</v>
      </c>
      <c r="E29" s="323">
        <f>SUM(E27:E28)</f>
        <v>0</v>
      </c>
      <c r="F29" s="324">
        <f>SUM(F27:F28)</f>
        <v>0</v>
      </c>
    </row>
    <row r="30" spans="1:13" ht="13.5" x14ac:dyDescent="0.25">
      <c r="A30" s="329" t="s">
        <v>339</v>
      </c>
      <c r="B30" s="330" t="s">
        <v>340</v>
      </c>
      <c r="C30" s="330"/>
      <c r="D30" s="330"/>
      <c r="E30" s="330"/>
      <c r="F30" s="331"/>
    </row>
    <row r="31" spans="1:13" ht="13.5" x14ac:dyDescent="0.25">
      <c r="A31" s="320"/>
      <c r="B31" s="302"/>
      <c r="C31" s="302"/>
      <c r="D31" s="302"/>
      <c r="E31" s="302"/>
      <c r="F31" s="303">
        <f>C31-D31-E31</f>
        <v>0</v>
      </c>
    </row>
    <row r="32" spans="1:13" ht="13.5" x14ac:dyDescent="0.25">
      <c r="A32" s="320"/>
      <c r="B32" s="302"/>
      <c r="C32" s="302"/>
      <c r="D32" s="302"/>
      <c r="E32" s="302"/>
      <c r="F32" s="303">
        <f>C32-D32-E32</f>
        <v>0</v>
      </c>
    </row>
    <row r="33" spans="1:8" ht="13.5" x14ac:dyDescent="0.25">
      <c r="A33" s="321" t="s">
        <v>224</v>
      </c>
      <c r="B33" s="332"/>
      <c r="C33" s="323">
        <f>SUM(C31:C32)</f>
        <v>0</v>
      </c>
      <c r="D33" s="323">
        <f>SUM(D31:D32)</f>
        <v>0</v>
      </c>
      <c r="E33" s="323">
        <f>SUM(E31:E32)</f>
        <v>0</v>
      </c>
      <c r="F33" s="324">
        <f>SUM(F31:F32)</f>
        <v>0</v>
      </c>
      <c r="H33" s="210" t="s">
        <v>328</v>
      </c>
    </row>
    <row r="34" spans="1:8" ht="13.5" x14ac:dyDescent="0.25">
      <c r="A34" s="333" t="s">
        <v>339</v>
      </c>
      <c r="B34" s="330" t="s">
        <v>341</v>
      </c>
      <c r="C34" s="330"/>
      <c r="D34" s="330"/>
      <c r="E34" s="330"/>
      <c r="F34" s="331"/>
    </row>
    <row r="35" spans="1:8" ht="13.5" x14ac:dyDescent="0.25">
      <c r="A35" s="320"/>
      <c r="B35" s="302"/>
      <c r="C35" s="302"/>
      <c r="D35" s="302"/>
      <c r="E35" s="302"/>
      <c r="F35" s="303">
        <f>C35-D35-E35</f>
        <v>0</v>
      </c>
    </row>
    <row r="36" spans="1:8" ht="13.5" x14ac:dyDescent="0.25">
      <c r="A36" s="320"/>
      <c r="B36" s="302"/>
      <c r="C36" s="302"/>
      <c r="D36" s="302"/>
      <c r="E36" s="302"/>
      <c r="F36" s="303">
        <f>C36-D36-E36</f>
        <v>0</v>
      </c>
    </row>
    <row r="37" spans="1:8" ht="13.5" x14ac:dyDescent="0.25">
      <c r="A37" s="320"/>
      <c r="B37" s="302"/>
      <c r="C37" s="302"/>
      <c r="D37" s="302"/>
      <c r="E37" s="302"/>
      <c r="F37" s="303">
        <f>C37-D37-E37</f>
        <v>0</v>
      </c>
    </row>
    <row r="38" spans="1:8" ht="13.5" x14ac:dyDescent="0.25">
      <c r="A38" s="320"/>
      <c r="B38" s="302"/>
      <c r="C38" s="302"/>
      <c r="D38" s="302"/>
      <c r="E38" s="302"/>
      <c r="F38" s="303">
        <f>C38-D38-E38</f>
        <v>0</v>
      </c>
    </row>
    <row r="39" spans="1:8" ht="13.5" x14ac:dyDescent="0.25">
      <c r="A39" s="320"/>
      <c r="B39" s="302"/>
      <c r="C39" s="302"/>
      <c r="D39" s="302"/>
      <c r="E39" s="302"/>
      <c r="F39" s="303">
        <f>C39-D39-E39</f>
        <v>0</v>
      </c>
    </row>
    <row r="40" spans="1:8" ht="13.5" x14ac:dyDescent="0.25">
      <c r="A40" s="321" t="s">
        <v>224</v>
      </c>
      <c r="B40" s="332"/>
      <c r="C40" s="323">
        <f>SUM(C35:C39)</f>
        <v>0</v>
      </c>
      <c r="D40" s="323">
        <f>SUM(D35:D39)</f>
        <v>0</v>
      </c>
      <c r="E40" s="323">
        <f>SUM(E35:E39)</f>
        <v>0</v>
      </c>
      <c r="F40" s="324">
        <f>SUM(F35:F39)</f>
        <v>0</v>
      </c>
    </row>
    <row r="41" spans="1:8" ht="14.25" thickBot="1" x14ac:dyDescent="0.3">
      <c r="A41" s="334" t="s">
        <v>282</v>
      </c>
      <c r="B41" s="335"/>
      <c r="C41" s="304">
        <f>+C20+C25+C29+C33+C40</f>
        <v>0</v>
      </c>
      <c r="D41" s="304">
        <f>+D20+D25+D29+D33+D40</f>
        <v>0</v>
      </c>
      <c r="E41" s="304">
        <f>+E20+E25+E29+E33+E40</f>
        <v>0</v>
      </c>
      <c r="F41" s="305">
        <f>+F20+F25+F29+F33+F40</f>
        <v>0</v>
      </c>
    </row>
    <row r="42" spans="1:8" ht="13.5" x14ac:dyDescent="0.25">
      <c r="A42" s="336"/>
      <c r="B42" s="336"/>
    </row>
  </sheetData>
  <mergeCells count="4">
    <mergeCell ref="A9:A10"/>
    <mergeCell ref="B9:B10"/>
    <mergeCell ref="C9:E9"/>
    <mergeCell ref="F9:F10"/>
  </mergeCells>
  <hyperlinks>
    <hyperlink ref="G3" location="Tartalom!A1" display="Tartalom" xr:uid="{00000000-0004-0000-3E00-000000000000}"/>
  </hyperlinks>
  <pageMargins left="0.74803149606299213" right="0.74803149606299213" top="0.98425196850393704" bottom="0.98425196850393704" header="0.51181102362204722" footer="0.51181102362204722"/>
  <pageSetup paperSize="9" scale="88" orientation="portrait" r:id="rId1"/>
  <headerFooter alignWithMargins="0">
    <oddHeader xml:space="preserve">&amp;R </oddHeader>
    <oddFooter>&amp;L&amp;"Arial Narrow,Normál"&amp;8&amp;F/&amp;A&amp;C&amp;"Arial Narrow,Normál"&amp;8&amp;P/&amp;N&amp;"Arial,Normál"&amp;11  &amp;R&amp;"Arial Narrow,Normál"&amp;8DigitAudit/AuditDok</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Munka62"/>
  <dimension ref="A1:V54"/>
  <sheetViews>
    <sheetView showGridLines="0" zoomScaleNormal="100" workbookViewId="0"/>
  </sheetViews>
  <sheetFormatPr defaultRowHeight="12.75" x14ac:dyDescent="0.2"/>
  <cols>
    <col min="1" max="1" width="9.625" style="210" customWidth="1"/>
    <col min="2" max="2" width="20.875" style="210" customWidth="1"/>
    <col min="3" max="3" width="3.375" style="210" customWidth="1"/>
    <col min="4" max="15" width="8.75" style="210" customWidth="1"/>
    <col min="16" max="16" width="16.75" style="210" customWidth="1"/>
    <col min="17" max="16384" width="9" style="210"/>
  </cols>
  <sheetData>
    <row r="1" spans="1:22" ht="16.5" x14ac:dyDescent="0.2">
      <c r="A1" s="337" t="s">
        <v>148</v>
      </c>
      <c r="B1" s="212"/>
      <c r="C1" s="212"/>
      <c r="D1" s="212"/>
      <c r="E1" s="212"/>
      <c r="F1" s="212"/>
      <c r="G1" s="212"/>
      <c r="H1" s="212"/>
      <c r="I1" s="212"/>
      <c r="J1" s="212"/>
      <c r="K1" s="212"/>
      <c r="L1" s="212"/>
      <c r="M1" s="212"/>
      <c r="N1" s="212"/>
      <c r="O1" s="212"/>
      <c r="R1" s="211"/>
    </row>
    <row r="2" spans="1:22" ht="16.5" x14ac:dyDescent="0.3">
      <c r="A2" s="214"/>
      <c r="B2" s="214"/>
      <c r="C2" s="214"/>
      <c r="D2" s="803" t="str">
        <f>Q15</f>
        <v>Ide írja az egyeztetés / vizsgálat szöveges értékelését</v>
      </c>
      <c r="E2" s="803" t="str">
        <f>Q17</f>
        <v>Ide írja a következtetés szövegét</v>
      </c>
      <c r="F2" s="338"/>
      <c r="G2" s="338"/>
      <c r="H2" s="338"/>
      <c r="I2" s="338"/>
      <c r="J2" s="214"/>
      <c r="K2" s="214"/>
      <c r="L2" s="214"/>
      <c r="M2" s="214"/>
      <c r="N2" s="214"/>
      <c r="O2" s="214"/>
      <c r="P2" s="48" t="s">
        <v>32</v>
      </c>
      <c r="R2" s="211"/>
    </row>
    <row r="3" spans="1:22" ht="16.5" x14ac:dyDescent="0.3">
      <c r="A3" s="339" t="s">
        <v>342</v>
      </c>
      <c r="B3" s="212"/>
      <c r="C3" s="212"/>
      <c r="D3" s="212"/>
      <c r="E3" s="338"/>
      <c r="F3" s="338"/>
      <c r="G3" s="214"/>
      <c r="H3" s="338"/>
      <c r="I3" s="212"/>
      <c r="J3" s="214"/>
      <c r="K3" s="214"/>
      <c r="L3" s="212"/>
      <c r="M3" s="212"/>
      <c r="N3" s="212"/>
      <c r="O3" s="212"/>
      <c r="P3" s="737" t="s">
        <v>34</v>
      </c>
      <c r="Q3" s="738" t="s">
        <v>34</v>
      </c>
      <c r="R3" s="211"/>
    </row>
    <row r="4" spans="1:22" x14ac:dyDescent="0.2">
      <c r="A4" s="281" t="s">
        <v>343</v>
      </c>
      <c r="B4" s="236">
        <f>Alapa!$C$17</f>
        <v>0</v>
      </c>
      <c r="C4" s="236"/>
      <c r="D4" s="236"/>
      <c r="E4" s="340" t="s">
        <v>1</v>
      </c>
      <c r="F4" s="775">
        <f>Alapa!$C$15</f>
        <v>0</v>
      </c>
      <c r="G4" s="277"/>
      <c r="H4" s="341"/>
      <c r="I4" s="341"/>
      <c r="J4" s="341"/>
      <c r="K4" s="342"/>
      <c r="L4" s="212"/>
      <c r="M4" s="212"/>
      <c r="N4" s="212"/>
      <c r="O4" s="212"/>
      <c r="P4" s="1121" t="s">
        <v>141</v>
      </c>
      <c r="Q4" s="739" t="s">
        <v>241</v>
      </c>
      <c r="R4" s="211"/>
    </row>
    <row r="5" spans="1:22" ht="15.75" x14ac:dyDescent="0.25">
      <c r="A5" s="281" t="s">
        <v>344</v>
      </c>
      <c r="B5" s="343">
        <f>Alapa!$C$12</f>
        <v>0</v>
      </c>
      <c r="C5" s="343"/>
      <c r="D5" s="343"/>
      <c r="E5" s="281" t="s">
        <v>2</v>
      </c>
      <c r="F5" s="551" t="str">
        <f>IFERROR(VLOOKUP(Q13,Alapa!$K$2:$M$11,3),"")</f>
        <v/>
      </c>
      <c r="G5" s="236"/>
      <c r="H5" s="236"/>
      <c r="I5" s="236" t="s">
        <v>10</v>
      </c>
      <c r="J5" s="124" t="str">
        <f>IF(Alapa!$M$2=0," ",Alapa!$M$2)</f>
        <v xml:space="preserve"> </v>
      </c>
      <c r="K5" s="344" t="str">
        <f>IF(Alapa!$M$2=0," ",Alapa!$M$2)</f>
        <v xml:space="preserve"> </v>
      </c>
      <c r="L5" s="214"/>
      <c r="M5" s="214"/>
      <c r="N5" s="214"/>
      <c r="O5" s="214"/>
      <c r="P5" s="1121" t="s">
        <v>142</v>
      </c>
      <c r="Q5" s="739" t="s">
        <v>78</v>
      </c>
      <c r="R5" s="211"/>
    </row>
    <row r="6" spans="1:22" ht="14.25" thickBot="1" x14ac:dyDescent="0.3">
      <c r="A6" s="213"/>
      <c r="B6" s="345"/>
      <c r="C6" s="345"/>
      <c r="D6" s="345"/>
      <c r="E6" s="213"/>
      <c r="F6" s="213"/>
      <c r="G6" s="213"/>
      <c r="H6" s="213"/>
      <c r="I6" s="213"/>
      <c r="J6" s="213"/>
      <c r="K6" s="213"/>
      <c r="L6" s="213"/>
      <c r="M6" s="213"/>
      <c r="N6" s="213"/>
      <c r="O6" s="213"/>
      <c r="P6" s="1121" t="s">
        <v>143</v>
      </c>
      <c r="Q6" s="739" t="s">
        <v>158</v>
      </c>
      <c r="R6" s="211"/>
    </row>
    <row r="7" spans="1:22" ht="40.5" customHeight="1" x14ac:dyDescent="0.2">
      <c r="A7" s="346" t="s">
        <v>345</v>
      </c>
      <c r="B7" s="347" t="s">
        <v>1063</v>
      </c>
      <c r="C7" s="347"/>
      <c r="D7" s="1033" t="s">
        <v>1057</v>
      </c>
      <c r="E7" s="1033" t="s">
        <v>1058</v>
      </c>
      <c r="F7" s="1033" t="s">
        <v>1059</v>
      </c>
      <c r="G7" s="1033" t="s">
        <v>1060</v>
      </c>
      <c r="H7" s="1033" t="s">
        <v>1061</v>
      </c>
      <c r="I7" s="1033" t="s">
        <v>1062</v>
      </c>
      <c r="J7" s="1047" t="s">
        <v>1073</v>
      </c>
      <c r="K7" s="1033" t="s">
        <v>1064</v>
      </c>
      <c r="L7" s="1033" t="s">
        <v>1076</v>
      </c>
      <c r="M7" s="1033" t="s">
        <v>1065</v>
      </c>
      <c r="N7" s="1046" t="s">
        <v>1066</v>
      </c>
      <c r="O7" s="1048" t="s">
        <v>1074</v>
      </c>
      <c r="P7" s="1121" t="s">
        <v>144</v>
      </c>
      <c r="Q7" s="740" t="s">
        <v>242</v>
      </c>
      <c r="R7" s="211"/>
    </row>
    <row r="8" spans="1:22" ht="13.5" x14ac:dyDescent="0.25">
      <c r="A8" s="348" t="s">
        <v>201</v>
      </c>
      <c r="B8" s="349" t="s">
        <v>346</v>
      </c>
      <c r="C8" s="350"/>
      <c r="D8" s="351"/>
      <c r="E8" s="351"/>
      <c r="F8" s="351"/>
      <c r="G8" s="351"/>
      <c r="H8" s="351"/>
      <c r="I8" s="351"/>
      <c r="J8" s="351"/>
      <c r="K8" s="351"/>
      <c r="L8" s="351"/>
      <c r="M8" s="351"/>
      <c r="N8" s="351"/>
      <c r="O8" s="352"/>
      <c r="P8" s="1121" t="s">
        <v>145</v>
      </c>
      <c r="Q8" s="740" t="s">
        <v>176</v>
      </c>
      <c r="R8" s="211"/>
    </row>
    <row r="9" spans="1:22" ht="13.5" x14ac:dyDescent="0.25">
      <c r="A9" s="348" t="s">
        <v>203</v>
      </c>
      <c r="B9" s="349" t="s">
        <v>347</v>
      </c>
      <c r="C9" s="350"/>
      <c r="D9" s="353"/>
      <c r="E9" s="353"/>
      <c r="F9" s="353"/>
      <c r="G9" s="353"/>
      <c r="H9" s="353"/>
      <c r="I9" s="353"/>
      <c r="J9" s="353"/>
      <c r="K9" s="353"/>
      <c r="L9" s="353"/>
      <c r="M9" s="353"/>
      <c r="N9" s="353"/>
      <c r="O9" s="354"/>
      <c r="P9" s="1121" t="s">
        <v>146</v>
      </c>
      <c r="Q9" s="740" t="s">
        <v>177</v>
      </c>
      <c r="R9" s="211"/>
    </row>
    <row r="10" spans="1:22" ht="13.5" x14ac:dyDescent="0.2">
      <c r="A10" s="348" t="s">
        <v>205</v>
      </c>
      <c r="B10" s="349"/>
      <c r="C10" s="355"/>
      <c r="D10" s="355"/>
      <c r="E10" s="355"/>
      <c r="F10" s="355"/>
      <c r="G10" s="355"/>
      <c r="H10" s="355"/>
      <c r="I10" s="355"/>
      <c r="J10" s="355"/>
      <c r="K10" s="355"/>
      <c r="L10" s="355"/>
      <c r="M10" s="355"/>
      <c r="N10" s="355"/>
      <c r="O10" s="356"/>
      <c r="P10" s="1121" t="s">
        <v>147</v>
      </c>
      <c r="Q10" s="740" t="s">
        <v>178</v>
      </c>
      <c r="R10" s="211"/>
    </row>
    <row r="11" spans="1:22" ht="13.5" x14ac:dyDescent="0.25">
      <c r="A11" s="348" t="s">
        <v>239</v>
      </c>
      <c r="B11" s="349" t="s">
        <v>348</v>
      </c>
      <c r="C11" s="357" t="s">
        <v>349</v>
      </c>
      <c r="D11" s="358"/>
      <c r="E11" s="358"/>
      <c r="F11" s="358"/>
      <c r="G11" s="358"/>
      <c r="H11" s="358"/>
      <c r="I11" s="358"/>
      <c r="J11" s="358"/>
      <c r="K11" s="358"/>
      <c r="L11" s="358"/>
      <c r="M11" s="358"/>
      <c r="N11" s="358"/>
      <c r="O11" s="359"/>
      <c r="P11" s="1121" t="s">
        <v>148</v>
      </c>
      <c r="Q11" s="740" t="s">
        <v>179</v>
      </c>
    </row>
    <row r="12" spans="1:22" ht="14.25" thickBot="1" x14ac:dyDescent="0.3">
      <c r="A12" s="348" t="s">
        <v>240</v>
      </c>
      <c r="B12" s="349" t="s">
        <v>350</v>
      </c>
      <c r="C12" s="357" t="s">
        <v>351</v>
      </c>
      <c r="D12" s="358"/>
      <c r="E12" s="358"/>
      <c r="F12" s="358"/>
      <c r="G12" s="358"/>
      <c r="H12" s="358"/>
      <c r="I12" s="358"/>
      <c r="J12" s="358"/>
      <c r="K12" s="358"/>
      <c r="L12" s="358"/>
      <c r="M12" s="358"/>
      <c r="N12" s="358"/>
      <c r="O12" s="359"/>
      <c r="P12" s="1121" t="s">
        <v>149</v>
      </c>
      <c r="Q12" s="740" t="s">
        <v>244</v>
      </c>
    </row>
    <row r="13" spans="1:22" ht="13.5" customHeight="1" thickBot="1" x14ac:dyDescent="0.35">
      <c r="A13" s="348" t="s">
        <v>250</v>
      </c>
      <c r="B13" s="349" t="s">
        <v>352</v>
      </c>
      <c r="C13" s="360" t="s">
        <v>353</v>
      </c>
      <c r="D13" s="361">
        <f>D11-D12</f>
        <v>0</v>
      </c>
      <c r="E13" s="361">
        <f t="shared" ref="E13:O13" si="0">E11-E12</f>
        <v>0</v>
      </c>
      <c r="F13" s="361">
        <f t="shared" si="0"/>
        <v>0</v>
      </c>
      <c r="G13" s="361">
        <f t="shared" si="0"/>
        <v>0</v>
      </c>
      <c r="H13" s="361">
        <f t="shared" si="0"/>
        <v>0</v>
      </c>
      <c r="I13" s="361">
        <f t="shared" si="0"/>
        <v>0</v>
      </c>
      <c r="J13" s="361">
        <f t="shared" si="0"/>
        <v>0</v>
      </c>
      <c r="K13" s="361">
        <f t="shared" si="0"/>
        <v>0</v>
      </c>
      <c r="L13" s="361">
        <f t="shared" si="0"/>
        <v>0</v>
      </c>
      <c r="M13" s="361">
        <f t="shared" si="0"/>
        <v>0</v>
      </c>
      <c r="N13" s="361">
        <f t="shared" si="0"/>
        <v>0</v>
      </c>
      <c r="O13" s="362">
        <f t="shared" si="0"/>
        <v>0</v>
      </c>
      <c r="P13" s="555" t="s">
        <v>2</v>
      </c>
      <c r="Q13" s="673">
        <v>2</v>
      </c>
    </row>
    <row r="14" spans="1:22" ht="13.5" customHeight="1" x14ac:dyDescent="0.25">
      <c r="A14" s="348" t="s">
        <v>252</v>
      </c>
      <c r="B14" s="349" t="s">
        <v>354</v>
      </c>
      <c r="C14" s="360"/>
      <c r="D14" s="361">
        <f t="shared" ref="D14:O14" si="1">IF(D13&lt;0,0,D13)</f>
        <v>0</v>
      </c>
      <c r="E14" s="361">
        <f t="shared" si="1"/>
        <v>0</v>
      </c>
      <c r="F14" s="361">
        <f t="shared" si="1"/>
        <v>0</v>
      </c>
      <c r="G14" s="361">
        <f t="shared" si="1"/>
        <v>0</v>
      </c>
      <c r="H14" s="361">
        <f t="shared" si="1"/>
        <v>0</v>
      </c>
      <c r="I14" s="361">
        <f t="shared" si="1"/>
        <v>0</v>
      </c>
      <c r="J14" s="361">
        <f t="shared" si="1"/>
        <v>0</v>
      </c>
      <c r="K14" s="361">
        <f t="shared" si="1"/>
        <v>0</v>
      </c>
      <c r="L14" s="361">
        <f t="shared" si="1"/>
        <v>0</v>
      </c>
      <c r="M14" s="361">
        <f t="shared" ref="M14" si="2">IF(M13&lt;0,0,M13)</f>
        <v>0</v>
      </c>
      <c r="N14" s="361">
        <f t="shared" si="1"/>
        <v>0</v>
      </c>
      <c r="O14" s="362">
        <f t="shared" si="1"/>
        <v>0</v>
      </c>
      <c r="Q14" s="15" t="s">
        <v>185</v>
      </c>
      <c r="R14" s="36"/>
      <c r="S14" s="36"/>
      <c r="T14" s="36"/>
      <c r="U14" s="36"/>
      <c r="V14" s="12"/>
    </row>
    <row r="15" spans="1:22" ht="13.5" customHeight="1" x14ac:dyDescent="0.3">
      <c r="A15" s="348" t="s">
        <v>254</v>
      </c>
      <c r="B15" s="349" t="s">
        <v>355</v>
      </c>
      <c r="C15" s="360"/>
      <c r="D15" s="361">
        <f t="shared" ref="D15:O15" si="3">IF(D13&lt;0,D13,0)</f>
        <v>0</v>
      </c>
      <c r="E15" s="361">
        <f t="shared" si="3"/>
        <v>0</v>
      </c>
      <c r="F15" s="361">
        <f t="shared" si="3"/>
        <v>0</v>
      </c>
      <c r="G15" s="361">
        <f t="shared" si="3"/>
        <v>0</v>
      </c>
      <c r="H15" s="361">
        <f t="shared" si="3"/>
        <v>0</v>
      </c>
      <c r="I15" s="361">
        <f>IF(I13&lt;0,I13,0)</f>
        <v>0</v>
      </c>
      <c r="J15" s="361">
        <f t="shared" si="3"/>
        <v>0</v>
      </c>
      <c r="K15" s="361">
        <f t="shared" si="3"/>
        <v>0</v>
      </c>
      <c r="L15" s="361">
        <f t="shared" si="3"/>
        <v>0</v>
      </c>
      <c r="M15" s="361">
        <f t="shared" ref="M15" si="4">IF(M13&lt;0,M13,0)</f>
        <v>0</v>
      </c>
      <c r="N15" s="361">
        <f t="shared" si="3"/>
        <v>0</v>
      </c>
      <c r="O15" s="362">
        <f t="shared" si="3"/>
        <v>0</v>
      </c>
      <c r="Q15" s="68" t="s">
        <v>186</v>
      </c>
      <c r="R15" s="23"/>
      <c r="S15" s="23"/>
      <c r="T15" s="17"/>
      <c r="U15" s="17"/>
      <c r="V15" s="18"/>
    </row>
    <row r="16" spans="1:22" ht="13.5" customHeight="1" x14ac:dyDescent="0.25">
      <c r="A16" s="348" t="s">
        <v>256</v>
      </c>
      <c r="B16" s="349" t="s">
        <v>356</v>
      </c>
      <c r="C16" s="357" t="s">
        <v>351</v>
      </c>
      <c r="D16" s="358"/>
      <c r="E16" s="358"/>
      <c r="F16" s="358"/>
      <c r="G16" s="358"/>
      <c r="H16" s="358"/>
      <c r="I16" s="358"/>
      <c r="J16" s="358"/>
      <c r="K16" s="358"/>
      <c r="L16" s="358"/>
      <c r="M16" s="358"/>
      <c r="N16" s="358"/>
      <c r="O16" s="359"/>
      <c r="Q16" s="16" t="s">
        <v>4</v>
      </c>
      <c r="R16" s="8"/>
      <c r="S16" s="8"/>
      <c r="T16" s="7"/>
      <c r="U16" s="7"/>
      <c r="V16" s="12"/>
    </row>
    <row r="17" spans="1:22" ht="13.5" customHeight="1" x14ac:dyDescent="0.3">
      <c r="A17" s="348" t="s">
        <v>258</v>
      </c>
      <c r="B17" s="349" t="s">
        <v>357</v>
      </c>
      <c r="C17" s="357" t="s">
        <v>349</v>
      </c>
      <c r="D17" s="358"/>
      <c r="E17" s="358"/>
      <c r="F17" s="358"/>
      <c r="G17" s="358"/>
      <c r="H17" s="358"/>
      <c r="I17" s="358"/>
      <c r="J17" s="358"/>
      <c r="K17" s="358"/>
      <c r="L17" s="358"/>
      <c r="M17" s="358"/>
      <c r="N17" s="358"/>
      <c r="O17" s="359"/>
      <c r="Q17" s="68" t="s">
        <v>38</v>
      </c>
      <c r="R17" s="23"/>
      <c r="S17" s="23"/>
      <c r="T17" s="17"/>
      <c r="U17" s="17"/>
      <c r="V17" s="18"/>
    </row>
    <row r="18" spans="1:22" ht="13.5" customHeight="1" x14ac:dyDescent="0.25">
      <c r="A18" s="348" t="s">
        <v>261</v>
      </c>
      <c r="B18" s="349" t="s">
        <v>358</v>
      </c>
      <c r="C18" s="357" t="s">
        <v>359</v>
      </c>
      <c r="D18" s="358"/>
      <c r="E18" s="358"/>
      <c r="F18" s="358"/>
      <c r="G18" s="358"/>
      <c r="H18" s="358"/>
      <c r="I18" s="358"/>
      <c r="J18" s="358"/>
      <c r="K18" s="358"/>
      <c r="L18" s="358"/>
      <c r="M18" s="358"/>
      <c r="N18" s="358"/>
      <c r="O18" s="359"/>
      <c r="Q18" s="67"/>
      <c r="R18" s="67"/>
      <c r="S18" s="8"/>
      <c r="T18" s="7"/>
      <c r="U18" s="7"/>
      <c r="V18" s="12"/>
    </row>
    <row r="19" spans="1:22" ht="13.5" customHeight="1" x14ac:dyDescent="0.25">
      <c r="A19" s="348" t="s">
        <v>360</v>
      </c>
      <c r="B19" s="349" t="s">
        <v>361</v>
      </c>
      <c r="C19" s="357" t="s">
        <v>359</v>
      </c>
      <c r="D19" s="358"/>
      <c r="E19" s="358"/>
      <c r="F19" s="358"/>
      <c r="G19" s="358"/>
      <c r="H19" s="358"/>
      <c r="I19" s="358"/>
      <c r="J19" s="358"/>
      <c r="K19" s="358"/>
      <c r="L19" s="358"/>
      <c r="M19" s="358"/>
      <c r="N19" s="358"/>
      <c r="O19" s="359"/>
    </row>
    <row r="20" spans="1:22" ht="13.5" customHeight="1" x14ac:dyDescent="0.25">
      <c r="A20" s="348" t="s">
        <v>362</v>
      </c>
      <c r="B20" s="349" t="s">
        <v>363</v>
      </c>
      <c r="C20" s="357" t="s">
        <v>359</v>
      </c>
      <c r="D20" s="358"/>
      <c r="E20" s="358"/>
      <c r="F20" s="358"/>
      <c r="G20" s="358"/>
      <c r="H20" s="358"/>
      <c r="I20" s="358"/>
      <c r="J20" s="358"/>
      <c r="K20" s="358"/>
      <c r="L20" s="358"/>
      <c r="M20" s="358"/>
      <c r="N20" s="358"/>
      <c r="O20" s="359"/>
    </row>
    <row r="21" spans="1:22" ht="13.5" customHeight="1" x14ac:dyDescent="0.25">
      <c r="A21" s="348" t="s">
        <v>364</v>
      </c>
      <c r="B21" s="349" t="s">
        <v>365</v>
      </c>
      <c r="C21" s="360" t="s">
        <v>353</v>
      </c>
      <c r="D21" s="361">
        <f>D13-D16+D17+D18+D19+D20</f>
        <v>0</v>
      </c>
      <c r="E21" s="361">
        <f t="shared" ref="E21:O21" si="5">E13-E16+E17+E18+E19+E20</f>
        <v>0</v>
      </c>
      <c r="F21" s="361">
        <f t="shared" si="5"/>
        <v>0</v>
      </c>
      <c r="G21" s="361">
        <f t="shared" si="5"/>
        <v>0</v>
      </c>
      <c r="H21" s="361">
        <f t="shared" si="5"/>
        <v>0</v>
      </c>
      <c r="I21" s="361">
        <f t="shared" si="5"/>
        <v>0</v>
      </c>
      <c r="J21" s="361">
        <f t="shared" si="5"/>
        <v>0</v>
      </c>
      <c r="K21" s="361">
        <f t="shared" si="5"/>
        <v>0</v>
      </c>
      <c r="L21" s="361">
        <f t="shared" si="5"/>
        <v>0</v>
      </c>
      <c r="M21" s="361">
        <f t="shared" si="5"/>
        <v>0</v>
      </c>
      <c r="N21" s="361">
        <f t="shared" si="5"/>
        <v>0</v>
      </c>
      <c r="O21" s="362">
        <f t="shared" si="5"/>
        <v>0</v>
      </c>
    </row>
    <row r="22" spans="1:22" ht="13.5" customHeight="1" x14ac:dyDescent="0.2">
      <c r="A22" s="348" t="s">
        <v>366</v>
      </c>
      <c r="B22" s="349"/>
      <c r="C22" s="355"/>
      <c r="D22" s="355"/>
      <c r="E22" s="355"/>
      <c r="F22" s="355"/>
      <c r="G22" s="355"/>
      <c r="H22" s="355"/>
      <c r="I22" s="355"/>
      <c r="J22" s="355"/>
      <c r="K22" s="355"/>
      <c r="L22" s="355"/>
      <c r="M22" s="355"/>
      <c r="N22" s="355"/>
      <c r="O22" s="356"/>
    </row>
    <row r="23" spans="1:22" ht="13.5" customHeight="1" x14ac:dyDescent="0.25">
      <c r="A23" s="348" t="s">
        <v>367</v>
      </c>
      <c r="B23" s="349" t="s">
        <v>1078</v>
      </c>
      <c r="C23" s="357" t="s">
        <v>349</v>
      </c>
      <c r="D23" s="353"/>
      <c r="E23" s="353"/>
      <c r="F23" s="353"/>
      <c r="G23" s="353"/>
      <c r="H23" s="353"/>
      <c r="I23" s="353"/>
      <c r="J23" s="353"/>
      <c r="K23" s="353"/>
      <c r="L23" s="353"/>
      <c r="M23" s="353"/>
      <c r="N23" s="353"/>
      <c r="O23" s="354"/>
    </row>
    <row r="24" spans="1:22" ht="13.5" customHeight="1" x14ac:dyDescent="0.25">
      <c r="A24" s="348" t="s">
        <v>368</v>
      </c>
      <c r="B24" s="349" t="s">
        <v>1077</v>
      </c>
      <c r="C24" s="357" t="s">
        <v>351</v>
      </c>
      <c r="D24" s="353"/>
      <c r="E24" s="353"/>
      <c r="F24" s="353"/>
      <c r="G24" s="353"/>
      <c r="H24" s="353"/>
      <c r="I24" s="353"/>
      <c r="J24" s="353"/>
      <c r="K24" s="353"/>
      <c r="L24" s="353"/>
      <c r="M24" s="353"/>
      <c r="N24" s="353"/>
      <c r="O24" s="354"/>
    </row>
    <row r="25" spans="1:22" ht="13.5" customHeight="1" x14ac:dyDescent="0.25">
      <c r="A25" s="348" t="s">
        <v>369</v>
      </c>
      <c r="B25" s="349" t="s">
        <v>1079</v>
      </c>
      <c r="C25" s="360" t="s">
        <v>353</v>
      </c>
      <c r="D25" s="361">
        <f t="shared" ref="D25:O25" si="6">D23-D24</f>
        <v>0</v>
      </c>
      <c r="E25" s="361">
        <f t="shared" si="6"/>
        <v>0</v>
      </c>
      <c r="F25" s="361">
        <f t="shared" si="6"/>
        <v>0</v>
      </c>
      <c r="G25" s="361">
        <f t="shared" si="6"/>
        <v>0</v>
      </c>
      <c r="H25" s="361">
        <f t="shared" si="6"/>
        <v>0</v>
      </c>
      <c r="I25" s="361">
        <f t="shared" si="6"/>
        <v>0</v>
      </c>
      <c r="J25" s="361">
        <f t="shared" si="6"/>
        <v>0</v>
      </c>
      <c r="K25" s="361">
        <f t="shared" si="6"/>
        <v>0</v>
      </c>
      <c r="L25" s="361">
        <f t="shared" si="6"/>
        <v>0</v>
      </c>
      <c r="M25" s="361">
        <f t="shared" si="6"/>
        <v>0</v>
      </c>
      <c r="N25" s="361">
        <f t="shared" si="6"/>
        <v>0</v>
      </c>
      <c r="O25" s="362">
        <f t="shared" si="6"/>
        <v>0</v>
      </c>
    </row>
    <row r="26" spans="1:22" ht="13.5" customHeight="1" x14ac:dyDescent="0.2">
      <c r="A26" s="348" t="s">
        <v>370</v>
      </c>
      <c r="B26" s="349"/>
      <c r="C26" s="355"/>
      <c r="D26" s="355"/>
      <c r="E26" s="355"/>
      <c r="F26" s="355"/>
      <c r="G26" s="355"/>
      <c r="H26" s="355"/>
      <c r="I26" s="355"/>
      <c r="J26" s="355"/>
      <c r="K26" s="355"/>
      <c r="L26" s="355"/>
      <c r="M26" s="355"/>
      <c r="N26" s="355"/>
      <c r="O26" s="356"/>
    </row>
    <row r="27" spans="1:22" ht="13.5" customHeight="1" x14ac:dyDescent="0.25">
      <c r="A27" s="348" t="s">
        <v>371</v>
      </c>
      <c r="B27" s="349" t="s">
        <v>372</v>
      </c>
      <c r="C27" s="360"/>
      <c r="D27" s="361">
        <f>D21-D25</f>
        <v>0</v>
      </c>
      <c r="E27" s="361">
        <f t="shared" ref="E27:O27" si="7">E21-E25</f>
        <v>0</v>
      </c>
      <c r="F27" s="361">
        <f t="shared" si="7"/>
        <v>0</v>
      </c>
      <c r="G27" s="361">
        <f t="shared" si="7"/>
        <v>0</v>
      </c>
      <c r="H27" s="361">
        <f t="shared" si="7"/>
        <v>0</v>
      </c>
      <c r="I27" s="361">
        <f t="shared" si="7"/>
        <v>0</v>
      </c>
      <c r="J27" s="361">
        <f t="shared" si="7"/>
        <v>0</v>
      </c>
      <c r="K27" s="361">
        <f t="shared" si="7"/>
        <v>0</v>
      </c>
      <c r="L27" s="361">
        <f t="shared" si="7"/>
        <v>0</v>
      </c>
      <c r="M27" s="361">
        <f t="shared" si="7"/>
        <v>0</v>
      </c>
      <c r="N27" s="361">
        <f t="shared" si="7"/>
        <v>0</v>
      </c>
      <c r="O27" s="362">
        <f t="shared" si="7"/>
        <v>0</v>
      </c>
    </row>
    <row r="28" spans="1:22" ht="43.9" customHeight="1" thickBot="1" x14ac:dyDescent="0.3">
      <c r="A28" s="363" t="s">
        <v>373</v>
      </c>
      <c r="B28" s="364" t="s">
        <v>374</v>
      </c>
      <c r="C28" s="365"/>
      <c r="D28" s="366"/>
      <c r="E28" s="366"/>
      <c r="F28" s="366"/>
      <c r="G28" s="366"/>
      <c r="H28" s="366"/>
      <c r="I28" s="366"/>
      <c r="J28" s="366"/>
      <c r="K28" s="366"/>
      <c r="L28" s="366"/>
      <c r="M28" s="366"/>
      <c r="N28" s="366"/>
      <c r="O28" s="367"/>
    </row>
    <row r="29" spans="1:22" x14ac:dyDescent="0.2">
      <c r="A29" s="368"/>
      <c r="B29" s="368"/>
      <c r="C29" s="368"/>
      <c r="D29" s="368"/>
      <c r="E29" s="368"/>
      <c r="F29" s="368"/>
      <c r="G29" s="368"/>
      <c r="H29" s="368"/>
      <c r="I29" s="368"/>
      <c r="J29" s="368"/>
      <c r="K29" s="368"/>
      <c r="L29" s="368"/>
      <c r="M29" s="368"/>
      <c r="N29" s="368"/>
      <c r="O29" s="368"/>
    </row>
    <row r="30" spans="1:22" ht="13.5" thickBot="1" x14ac:dyDescent="0.25">
      <c r="A30" s="368"/>
      <c r="B30" s="368"/>
      <c r="C30" s="368"/>
      <c r="D30" s="368"/>
      <c r="E30" s="368"/>
      <c r="F30" s="368"/>
      <c r="G30" s="368"/>
      <c r="H30" s="368"/>
      <c r="I30" s="368"/>
      <c r="J30" s="368"/>
      <c r="K30" s="368"/>
      <c r="L30" s="368"/>
      <c r="M30" s="368"/>
      <c r="N30" s="368"/>
      <c r="O30" s="368"/>
    </row>
    <row r="31" spans="1:22" ht="30" x14ac:dyDescent="0.2">
      <c r="A31" s="346" t="s">
        <v>345</v>
      </c>
      <c r="B31" s="347" t="s">
        <v>1063</v>
      </c>
      <c r="C31" s="347"/>
      <c r="D31" s="1033" t="s">
        <v>1067</v>
      </c>
      <c r="E31" s="1033" t="s">
        <v>1068</v>
      </c>
      <c r="F31" s="1033" t="s">
        <v>1069</v>
      </c>
      <c r="G31" s="1033" t="s">
        <v>1070</v>
      </c>
      <c r="H31" s="1047" t="s">
        <v>1075</v>
      </c>
      <c r="I31" s="1033" t="s">
        <v>1071</v>
      </c>
      <c r="J31" s="1046" t="s">
        <v>1072</v>
      </c>
      <c r="K31" s="1033" t="s">
        <v>375</v>
      </c>
      <c r="L31" s="1033" t="s">
        <v>376</v>
      </c>
      <c r="M31" s="1033" t="s">
        <v>376</v>
      </c>
      <c r="N31" s="1033" t="s">
        <v>377</v>
      </c>
      <c r="O31" s="1034" t="s">
        <v>308</v>
      </c>
    </row>
    <row r="32" spans="1:22" ht="13.5" x14ac:dyDescent="0.25">
      <c r="A32" s="348" t="s">
        <v>201</v>
      </c>
      <c r="B32" s="349" t="s">
        <v>346</v>
      </c>
      <c r="C32" s="350"/>
      <c r="D32" s="353"/>
      <c r="E32" s="353"/>
      <c r="F32" s="353"/>
      <c r="G32" s="353"/>
      <c r="H32" s="353"/>
      <c r="I32" s="353"/>
      <c r="J32" s="353"/>
      <c r="K32" s="353"/>
      <c r="L32" s="353"/>
      <c r="M32" s="353"/>
      <c r="N32" s="353"/>
      <c r="O32" s="369"/>
    </row>
    <row r="33" spans="1:15" ht="13.5" x14ac:dyDescent="0.25">
      <c r="A33" s="348" t="s">
        <v>203</v>
      </c>
      <c r="B33" s="349" t="s">
        <v>347</v>
      </c>
      <c r="C33" s="350"/>
      <c r="D33" s="353"/>
      <c r="E33" s="353"/>
      <c r="F33" s="353"/>
      <c r="G33" s="353"/>
      <c r="H33" s="353"/>
      <c r="I33" s="353"/>
      <c r="J33" s="353"/>
      <c r="K33" s="353"/>
      <c r="L33" s="353"/>
      <c r="M33" s="353"/>
      <c r="N33" s="353"/>
      <c r="O33" s="369"/>
    </row>
    <row r="34" spans="1:15" ht="13.5" x14ac:dyDescent="0.2">
      <c r="A34" s="348" t="s">
        <v>205</v>
      </c>
      <c r="B34" s="349"/>
      <c r="C34" s="355"/>
      <c r="D34" s="355"/>
      <c r="E34" s="355"/>
      <c r="F34" s="355"/>
      <c r="G34" s="355"/>
      <c r="H34" s="355"/>
      <c r="I34" s="355"/>
      <c r="J34" s="355"/>
      <c r="K34" s="355"/>
      <c r="L34" s="355"/>
      <c r="M34" s="355"/>
      <c r="N34" s="355"/>
      <c r="O34" s="370"/>
    </row>
    <row r="35" spans="1:15" ht="13.5" x14ac:dyDescent="0.25">
      <c r="A35" s="348" t="s">
        <v>239</v>
      </c>
      <c r="B35" s="349" t="s">
        <v>348</v>
      </c>
      <c r="C35" s="357" t="s">
        <v>349</v>
      </c>
      <c r="D35" s="353"/>
      <c r="E35" s="353"/>
      <c r="F35" s="353"/>
      <c r="G35" s="353"/>
      <c r="H35" s="353"/>
      <c r="I35" s="353"/>
      <c r="J35" s="353"/>
      <c r="K35" s="353"/>
      <c r="L35" s="353"/>
      <c r="M35" s="353"/>
      <c r="N35" s="353"/>
      <c r="O35" s="369"/>
    </row>
    <row r="36" spans="1:15" ht="13.5" x14ac:dyDescent="0.25">
      <c r="A36" s="348" t="s">
        <v>240</v>
      </c>
      <c r="B36" s="349" t="s">
        <v>350</v>
      </c>
      <c r="C36" s="357" t="s">
        <v>351</v>
      </c>
      <c r="D36" s="353"/>
      <c r="E36" s="353"/>
      <c r="F36" s="353"/>
      <c r="G36" s="353"/>
      <c r="H36" s="353"/>
      <c r="I36" s="353"/>
      <c r="J36" s="353"/>
      <c r="K36" s="353"/>
      <c r="L36" s="353"/>
      <c r="M36" s="353"/>
      <c r="N36" s="353"/>
      <c r="O36" s="369"/>
    </row>
    <row r="37" spans="1:15" ht="13.5" x14ac:dyDescent="0.25">
      <c r="A37" s="348" t="s">
        <v>250</v>
      </c>
      <c r="B37" s="349" t="s">
        <v>352</v>
      </c>
      <c r="C37" s="360" t="s">
        <v>353</v>
      </c>
      <c r="D37" s="361">
        <f t="shared" ref="D37:M37" si="8">D35-D36</f>
        <v>0</v>
      </c>
      <c r="E37" s="361">
        <f t="shared" si="8"/>
        <v>0</v>
      </c>
      <c r="F37" s="361">
        <f t="shared" si="8"/>
        <v>0</v>
      </c>
      <c r="G37" s="361">
        <f t="shared" si="8"/>
        <v>0</v>
      </c>
      <c r="H37" s="361">
        <f t="shared" si="8"/>
        <v>0</v>
      </c>
      <c r="I37" s="361">
        <f t="shared" si="8"/>
        <v>0</v>
      </c>
      <c r="J37" s="361">
        <f t="shared" si="8"/>
        <v>0</v>
      </c>
      <c r="K37" s="361">
        <f>K35-K36</f>
        <v>0</v>
      </c>
      <c r="L37" s="361">
        <f t="shared" si="8"/>
        <v>0</v>
      </c>
      <c r="M37" s="361">
        <f t="shared" si="8"/>
        <v>0</v>
      </c>
      <c r="N37" s="361">
        <f>N35-N36</f>
        <v>0</v>
      </c>
      <c r="O37" s="369"/>
    </row>
    <row r="38" spans="1:15" ht="13.5" x14ac:dyDescent="0.25">
      <c r="A38" s="348" t="s">
        <v>252</v>
      </c>
      <c r="B38" s="349" t="s">
        <v>354</v>
      </c>
      <c r="C38" s="360"/>
      <c r="D38" s="361">
        <f t="shared" ref="D38:M38" si="9">IF(D37&lt;0,0,D37)</f>
        <v>0</v>
      </c>
      <c r="E38" s="361">
        <f t="shared" si="9"/>
        <v>0</v>
      </c>
      <c r="F38" s="361">
        <f t="shared" si="9"/>
        <v>0</v>
      </c>
      <c r="G38" s="361">
        <f t="shared" si="9"/>
        <v>0</v>
      </c>
      <c r="H38" s="361">
        <f t="shared" si="9"/>
        <v>0</v>
      </c>
      <c r="I38" s="361">
        <f t="shared" si="9"/>
        <v>0</v>
      </c>
      <c r="J38" s="361">
        <f t="shared" si="9"/>
        <v>0</v>
      </c>
      <c r="K38" s="361">
        <f>IF(K37&lt;0,0,K37)</f>
        <v>0</v>
      </c>
      <c r="L38" s="361">
        <f t="shared" si="9"/>
        <v>0</v>
      </c>
      <c r="M38" s="361">
        <f t="shared" si="9"/>
        <v>0</v>
      </c>
      <c r="N38" s="361">
        <f>IF(N37&lt;0,0,N37)</f>
        <v>0</v>
      </c>
      <c r="O38" s="362">
        <f>SUM(D14:O14)+SUM(D38:N38)</f>
        <v>0</v>
      </c>
    </row>
    <row r="39" spans="1:15" ht="13.5" x14ac:dyDescent="0.25">
      <c r="A39" s="348" t="s">
        <v>254</v>
      </c>
      <c r="B39" s="349" t="s">
        <v>355</v>
      </c>
      <c r="C39" s="360"/>
      <c r="D39" s="361">
        <f t="shared" ref="D39:M39" si="10">IF(D37&lt;0,D37,0)</f>
        <v>0</v>
      </c>
      <c r="E39" s="361">
        <f t="shared" si="10"/>
        <v>0</v>
      </c>
      <c r="F39" s="361">
        <f t="shared" si="10"/>
        <v>0</v>
      </c>
      <c r="G39" s="361">
        <f t="shared" si="10"/>
        <v>0</v>
      </c>
      <c r="H39" s="361">
        <f t="shared" si="10"/>
        <v>0</v>
      </c>
      <c r="I39" s="361">
        <f t="shared" si="10"/>
        <v>0</v>
      </c>
      <c r="J39" s="361">
        <f t="shared" si="10"/>
        <v>0</v>
      </c>
      <c r="K39" s="361">
        <f>IF(K37&lt;0,K37,0)</f>
        <v>0</v>
      </c>
      <c r="L39" s="361">
        <f t="shared" si="10"/>
        <v>0</v>
      </c>
      <c r="M39" s="361">
        <f t="shared" si="10"/>
        <v>0</v>
      </c>
      <c r="N39" s="361">
        <f>IF(N37&lt;0,N37,0)</f>
        <v>0</v>
      </c>
      <c r="O39" s="362">
        <f>SUM(D15:O15)+SUM(D39:N39)</f>
        <v>0</v>
      </c>
    </row>
    <row r="40" spans="1:15" ht="13.5" x14ac:dyDescent="0.25">
      <c r="A40" s="348" t="s">
        <v>256</v>
      </c>
      <c r="B40" s="349" t="s">
        <v>356</v>
      </c>
      <c r="C40" s="357" t="s">
        <v>351</v>
      </c>
      <c r="D40" s="353"/>
      <c r="E40" s="353"/>
      <c r="F40" s="353"/>
      <c r="G40" s="353"/>
      <c r="H40" s="353"/>
      <c r="I40" s="353"/>
      <c r="J40" s="353"/>
      <c r="K40" s="353"/>
      <c r="L40" s="353"/>
      <c r="M40" s="353"/>
      <c r="N40" s="353"/>
      <c r="O40" s="369"/>
    </row>
    <row r="41" spans="1:15" ht="27" x14ac:dyDescent="0.25">
      <c r="A41" s="348" t="s">
        <v>258</v>
      </c>
      <c r="B41" s="349" t="s">
        <v>357</v>
      </c>
      <c r="C41" s="357" t="s">
        <v>349</v>
      </c>
      <c r="D41" s="353"/>
      <c r="E41" s="353"/>
      <c r="F41" s="353"/>
      <c r="G41" s="353"/>
      <c r="H41" s="353"/>
      <c r="I41" s="353"/>
      <c r="J41" s="353"/>
      <c r="K41" s="353"/>
      <c r="L41" s="353"/>
      <c r="M41" s="353"/>
      <c r="N41" s="353"/>
      <c r="O41" s="369"/>
    </row>
    <row r="42" spans="1:15" ht="13.5" x14ac:dyDescent="0.25">
      <c r="A42" s="348" t="s">
        <v>261</v>
      </c>
      <c r="B42" s="349" t="s">
        <v>358</v>
      </c>
      <c r="C42" s="357" t="s">
        <v>359</v>
      </c>
      <c r="D42" s="353"/>
      <c r="E42" s="353"/>
      <c r="F42" s="353"/>
      <c r="G42" s="353"/>
      <c r="H42" s="353"/>
      <c r="I42" s="353"/>
      <c r="J42" s="353"/>
      <c r="K42" s="353"/>
      <c r="L42" s="353"/>
      <c r="M42" s="353"/>
      <c r="N42" s="353"/>
      <c r="O42" s="369"/>
    </row>
    <row r="43" spans="1:15" ht="13.5" x14ac:dyDescent="0.25">
      <c r="A43" s="348" t="s">
        <v>360</v>
      </c>
      <c r="B43" s="349" t="s">
        <v>361</v>
      </c>
      <c r="C43" s="357" t="s">
        <v>359</v>
      </c>
      <c r="D43" s="353"/>
      <c r="E43" s="353"/>
      <c r="F43" s="353"/>
      <c r="G43" s="353"/>
      <c r="H43" s="353"/>
      <c r="I43" s="353"/>
      <c r="J43" s="353"/>
      <c r="K43" s="353"/>
      <c r="L43" s="353"/>
      <c r="M43" s="353"/>
      <c r="N43" s="353"/>
      <c r="O43" s="369"/>
    </row>
    <row r="44" spans="1:15" ht="13.5" x14ac:dyDescent="0.25">
      <c r="A44" s="348" t="s">
        <v>362</v>
      </c>
      <c r="B44" s="349" t="s">
        <v>363</v>
      </c>
      <c r="C44" s="357" t="s">
        <v>359</v>
      </c>
      <c r="D44" s="353"/>
      <c r="E44" s="353"/>
      <c r="F44" s="353"/>
      <c r="G44" s="353"/>
      <c r="H44" s="353"/>
      <c r="I44" s="353"/>
      <c r="J44" s="353"/>
      <c r="K44" s="353"/>
      <c r="L44" s="353"/>
      <c r="M44" s="353"/>
      <c r="N44" s="353"/>
      <c r="O44" s="369"/>
    </row>
    <row r="45" spans="1:15" ht="13.5" x14ac:dyDescent="0.25">
      <c r="A45" s="348" t="s">
        <v>364</v>
      </c>
      <c r="B45" s="349" t="s">
        <v>365</v>
      </c>
      <c r="C45" s="360" t="s">
        <v>353</v>
      </c>
      <c r="D45" s="361">
        <f>D37-D40+D41+D42+D43+D44</f>
        <v>0</v>
      </c>
      <c r="E45" s="361">
        <f t="shared" ref="E45:N45" si="11">E37-E40+E41+E42+E43+E44</f>
        <v>0</v>
      </c>
      <c r="F45" s="361">
        <f t="shared" si="11"/>
        <v>0</v>
      </c>
      <c r="G45" s="361">
        <f t="shared" si="11"/>
        <v>0</v>
      </c>
      <c r="H45" s="361">
        <f t="shared" si="11"/>
        <v>0</v>
      </c>
      <c r="I45" s="361">
        <f t="shared" si="11"/>
        <v>0</v>
      </c>
      <c r="J45" s="361">
        <f t="shared" si="11"/>
        <v>0</v>
      </c>
      <c r="K45" s="361">
        <f t="shared" si="11"/>
        <v>0</v>
      </c>
      <c r="L45" s="361">
        <f t="shared" si="11"/>
        <v>0</v>
      </c>
      <c r="M45" s="361">
        <f t="shared" si="11"/>
        <v>0</v>
      </c>
      <c r="N45" s="361">
        <f t="shared" si="11"/>
        <v>0</v>
      </c>
      <c r="O45" s="369"/>
    </row>
    <row r="46" spans="1:15" ht="13.5" x14ac:dyDescent="0.25">
      <c r="A46" s="348" t="s">
        <v>366</v>
      </c>
      <c r="B46" s="349"/>
      <c r="C46" s="355"/>
      <c r="D46" s="355"/>
      <c r="E46" s="355"/>
      <c r="F46" s="355"/>
      <c r="G46" s="355"/>
      <c r="H46" s="355"/>
      <c r="I46" s="355"/>
      <c r="J46" s="355"/>
      <c r="K46" s="355"/>
      <c r="L46" s="355"/>
      <c r="M46" s="355"/>
      <c r="N46" s="355"/>
      <c r="O46" s="369"/>
    </row>
    <row r="47" spans="1:15" ht="13.5" x14ac:dyDescent="0.25">
      <c r="A47" s="348" t="s">
        <v>367</v>
      </c>
      <c r="B47" s="349" t="s">
        <v>1078</v>
      </c>
      <c r="C47" s="357" t="s">
        <v>349</v>
      </c>
      <c r="D47" s="353"/>
      <c r="E47" s="353"/>
      <c r="F47" s="353"/>
      <c r="G47" s="353"/>
      <c r="H47" s="353"/>
      <c r="I47" s="353"/>
      <c r="J47" s="353"/>
      <c r="K47" s="353"/>
      <c r="L47" s="353"/>
      <c r="M47" s="353"/>
      <c r="N47" s="371"/>
      <c r="O47" s="369"/>
    </row>
    <row r="48" spans="1:15" ht="13.5" x14ac:dyDescent="0.25">
      <c r="A48" s="348" t="s">
        <v>368</v>
      </c>
      <c r="B48" s="349" t="s">
        <v>1077</v>
      </c>
      <c r="C48" s="357" t="s">
        <v>351</v>
      </c>
      <c r="D48" s="353"/>
      <c r="E48" s="353"/>
      <c r="F48" s="353"/>
      <c r="G48" s="353"/>
      <c r="H48" s="353"/>
      <c r="I48" s="353"/>
      <c r="J48" s="353"/>
      <c r="K48" s="353"/>
      <c r="L48" s="353"/>
      <c r="M48" s="353"/>
      <c r="N48" s="371"/>
      <c r="O48" s="369"/>
    </row>
    <row r="49" spans="1:15" ht="13.5" x14ac:dyDescent="0.25">
      <c r="A49" s="348" t="s">
        <v>369</v>
      </c>
      <c r="B49" s="349" t="s">
        <v>1079</v>
      </c>
      <c r="C49" s="360" t="s">
        <v>353</v>
      </c>
      <c r="D49" s="361">
        <f t="shared" ref="D49:M49" si="12">D47-D48</f>
        <v>0</v>
      </c>
      <c r="E49" s="361">
        <f t="shared" si="12"/>
        <v>0</v>
      </c>
      <c r="F49" s="361">
        <f t="shared" si="12"/>
        <v>0</v>
      </c>
      <c r="G49" s="361">
        <f t="shared" si="12"/>
        <v>0</v>
      </c>
      <c r="H49" s="361">
        <f t="shared" si="12"/>
        <v>0</v>
      </c>
      <c r="I49" s="361">
        <f t="shared" si="12"/>
        <v>0</v>
      </c>
      <c r="J49" s="361">
        <f t="shared" si="12"/>
        <v>0</v>
      </c>
      <c r="K49" s="361">
        <f>K47-K48</f>
        <v>0</v>
      </c>
      <c r="L49" s="361">
        <f t="shared" si="12"/>
        <v>0</v>
      </c>
      <c r="M49" s="361">
        <f t="shared" si="12"/>
        <v>0</v>
      </c>
      <c r="N49" s="371"/>
      <c r="O49" s="369"/>
    </row>
    <row r="50" spans="1:15" ht="13.5" x14ac:dyDescent="0.25">
      <c r="A50" s="348" t="s">
        <v>370</v>
      </c>
      <c r="B50" s="349"/>
      <c r="C50" s="355"/>
      <c r="D50" s="355"/>
      <c r="E50" s="355"/>
      <c r="F50" s="355"/>
      <c r="G50" s="355"/>
      <c r="H50" s="355"/>
      <c r="I50" s="355"/>
      <c r="J50" s="355"/>
      <c r="K50" s="355"/>
      <c r="L50" s="355"/>
      <c r="M50" s="355"/>
      <c r="N50" s="355"/>
      <c r="O50" s="369"/>
    </row>
    <row r="51" spans="1:15" ht="13.5" x14ac:dyDescent="0.25">
      <c r="A51" s="348" t="s">
        <v>371</v>
      </c>
      <c r="B51" s="349" t="s">
        <v>372</v>
      </c>
      <c r="C51" s="360"/>
      <c r="D51" s="361">
        <f t="shared" ref="D51:M51" si="13">D45-D49</f>
        <v>0</v>
      </c>
      <c r="E51" s="361">
        <f t="shared" si="13"/>
        <v>0</v>
      </c>
      <c r="F51" s="361">
        <f t="shared" si="13"/>
        <v>0</v>
      </c>
      <c r="G51" s="361">
        <f t="shared" si="13"/>
        <v>0</v>
      </c>
      <c r="H51" s="361">
        <f t="shared" si="13"/>
        <v>0</v>
      </c>
      <c r="I51" s="361">
        <f t="shared" si="13"/>
        <v>0</v>
      </c>
      <c r="J51" s="361">
        <f t="shared" si="13"/>
        <v>0</v>
      </c>
      <c r="K51" s="361">
        <f>K45-K49</f>
        <v>0</v>
      </c>
      <c r="L51" s="361">
        <f t="shared" si="13"/>
        <v>0</v>
      </c>
      <c r="M51" s="361">
        <f t="shared" si="13"/>
        <v>0</v>
      </c>
      <c r="N51" s="371"/>
      <c r="O51" s="369"/>
    </row>
    <row r="52" spans="1:15" ht="14.25" thickBot="1" x14ac:dyDescent="0.3">
      <c r="A52" s="363" t="s">
        <v>373</v>
      </c>
      <c r="B52" s="364" t="s">
        <v>374</v>
      </c>
      <c r="C52" s="365"/>
      <c r="D52" s="366"/>
      <c r="E52" s="366"/>
      <c r="F52" s="366"/>
      <c r="G52" s="366"/>
      <c r="H52" s="366"/>
      <c r="I52" s="366"/>
      <c r="J52" s="366"/>
      <c r="K52" s="366"/>
      <c r="L52" s="366"/>
      <c r="M52" s="366"/>
      <c r="N52" s="366"/>
      <c r="O52" s="372"/>
    </row>
    <row r="53" spans="1:15" x14ac:dyDescent="0.2">
      <c r="A53" s="228"/>
      <c r="H53" s="228"/>
      <c r="I53" s="228"/>
      <c r="J53" s="228"/>
      <c r="K53" s="228"/>
      <c r="N53" s="228"/>
      <c r="O53" s="228"/>
    </row>
    <row r="54" spans="1:15" x14ac:dyDescent="0.2">
      <c r="K54" s="373"/>
    </row>
  </sheetData>
  <hyperlinks>
    <hyperlink ref="P3" location="Tartalom!A1" display="Tartalom" xr:uid="{00000000-0004-0000-3F00-000000000000}"/>
  </hyperlinks>
  <pageMargins left="0.74803149606299213" right="0.74803149606299213" top="0.98425196850393704" bottom="0.98425196850393704" header="0.51181102362204722" footer="0.51181102362204722"/>
  <pageSetup paperSize="9" scale="86" fitToHeight="2" orientation="landscape" r:id="rId1"/>
  <headerFooter alignWithMargins="0">
    <oddHeader xml:space="preserve">&amp;R </oddHeader>
    <oddFooter>&amp;L&amp;"Arial Narrow,Normál"&amp;8&amp;F/&amp;A&amp;C &amp;"Arial Narrow,Normál"&amp;8&amp;P/&amp;N&amp;R&amp;"Arial Narrow,Normál"&amp;8DigitAudit/AuditDok</oddFooter>
  </headerFooter>
  <rowBreaks count="1" manualBreakCount="1">
    <brk id="30" max="14"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Munka63"/>
  <dimension ref="A1:U51"/>
  <sheetViews>
    <sheetView showGridLines="0" zoomScaleNormal="100" workbookViewId="0"/>
  </sheetViews>
  <sheetFormatPr defaultRowHeight="16.5" x14ac:dyDescent="0.3"/>
  <cols>
    <col min="1" max="1" width="8.5" style="52" customWidth="1"/>
    <col min="2" max="2" width="24.875" style="52" customWidth="1"/>
    <col min="3" max="8" width="13.25" style="52" customWidth="1"/>
    <col min="9" max="9" width="12.875" style="52" customWidth="1"/>
    <col min="10" max="10" width="10.875" style="52" bestFit="1" customWidth="1"/>
    <col min="11" max="11" width="9" style="52"/>
    <col min="12" max="12" width="12.5" style="52" customWidth="1"/>
    <col min="13" max="13" width="18.875" style="52" bestFit="1" customWidth="1"/>
    <col min="14" max="16384" width="9" style="52"/>
  </cols>
  <sheetData>
    <row r="1" spans="1:21" ht="16.5" customHeight="1" x14ac:dyDescent="0.3">
      <c r="A1" s="337" t="s">
        <v>149</v>
      </c>
      <c r="B1" s="337"/>
      <c r="C1" s="337"/>
      <c r="D1" s="337"/>
      <c r="E1" s="337"/>
      <c r="F1" s="337"/>
      <c r="G1" s="337"/>
      <c r="H1" s="337"/>
      <c r="I1" s="337"/>
      <c r="L1" s="211"/>
    </row>
    <row r="2" spans="1:21" ht="16.5" customHeight="1" x14ac:dyDescent="0.3">
      <c r="A2" s="49"/>
      <c r="B2" s="49"/>
      <c r="C2" s="49"/>
      <c r="D2" s="803" t="str">
        <f>K15</f>
        <v>Ide írja az egyeztetés / vizsgálat szöveges értékelését</v>
      </c>
      <c r="E2" s="803" t="str">
        <f>K17</f>
        <v>Ide írja a következtetés szövegét</v>
      </c>
      <c r="F2" s="49"/>
      <c r="G2" s="49"/>
      <c r="H2" s="49"/>
      <c r="I2" s="49"/>
      <c r="J2" s="48" t="s">
        <v>32</v>
      </c>
      <c r="L2" s="211"/>
    </row>
    <row r="3" spans="1:21" x14ac:dyDescent="0.3">
      <c r="A3" s="871" t="s">
        <v>1166</v>
      </c>
      <c r="B3" s="872"/>
      <c r="C3" s="872"/>
      <c r="D3" s="872"/>
      <c r="E3" s="872"/>
      <c r="F3" s="873"/>
      <c r="G3" s="873"/>
      <c r="H3" s="873"/>
      <c r="I3" s="873"/>
      <c r="J3" s="737" t="s">
        <v>34</v>
      </c>
      <c r="K3" s="738" t="s">
        <v>34</v>
      </c>
      <c r="L3" s="211"/>
    </row>
    <row r="4" spans="1:21" ht="16.5" customHeight="1" x14ac:dyDescent="0.3">
      <c r="A4" s="281" t="s">
        <v>378</v>
      </c>
      <c r="B4" s="236">
        <f>Alapa!$C$17</f>
        <v>0</v>
      </c>
      <c r="C4" s="236"/>
      <c r="D4" s="236"/>
      <c r="E4" s="340" t="s">
        <v>1</v>
      </c>
      <c r="F4" s="775">
        <f>Alapa!$C$15</f>
        <v>0</v>
      </c>
      <c r="G4" s="277"/>
      <c r="H4" s="341"/>
      <c r="I4" s="342"/>
      <c r="J4" s="1121" t="s">
        <v>141</v>
      </c>
      <c r="K4" s="739" t="s">
        <v>241</v>
      </c>
      <c r="L4" s="211"/>
    </row>
    <row r="5" spans="1:21" ht="16.5" customHeight="1" x14ac:dyDescent="0.3">
      <c r="A5" s="281" t="s">
        <v>344</v>
      </c>
      <c r="B5" s="343">
        <f>Alapa!$C$12</f>
        <v>0</v>
      </c>
      <c r="C5" s="343"/>
      <c r="D5" s="343"/>
      <c r="E5" s="281" t="s">
        <v>2</v>
      </c>
      <c r="F5" s="551" t="str">
        <f>IFERROR(VLOOKUP(K13,Alapa!$K$2:$M$11,3),"")</f>
        <v/>
      </c>
      <c r="G5" s="236"/>
      <c r="H5" s="236" t="s">
        <v>10</v>
      </c>
      <c r="I5" s="1059" t="str">
        <f>IF(Alapa!$M$2=0," ",Alapa!$M$2)</f>
        <v xml:space="preserve"> </v>
      </c>
      <c r="J5" s="1121" t="s">
        <v>142</v>
      </c>
      <c r="K5" s="739" t="s">
        <v>78</v>
      </c>
      <c r="L5" s="211"/>
    </row>
    <row r="6" spans="1:21" ht="16.5" customHeight="1" x14ac:dyDescent="0.3">
      <c r="A6" s="874"/>
      <c r="B6" s="874"/>
      <c r="C6" s="875"/>
      <c r="D6" s="875"/>
      <c r="E6" s="875"/>
      <c r="F6" s="873"/>
      <c r="G6" s="873"/>
      <c r="H6" s="873"/>
      <c r="I6" s="873"/>
      <c r="J6" s="1121" t="s">
        <v>143</v>
      </c>
      <c r="K6" s="739" t="s">
        <v>158</v>
      </c>
      <c r="L6" s="211"/>
    </row>
    <row r="7" spans="1:21" x14ac:dyDescent="0.3">
      <c r="A7" s="871"/>
      <c r="B7" s="874"/>
      <c r="C7" s="875"/>
      <c r="D7" s="875"/>
      <c r="E7" s="875"/>
      <c r="F7" s="873"/>
      <c r="G7" s="873"/>
      <c r="H7" s="873"/>
      <c r="I7" s="873"/>
      <c r="J7" s="1121" t="s">
        <v>144</v>
      </c>
      <c r="K7" s="740" t="s">
        <v>242</v>
      </c>
      <c r="L7" s="211"/>
    </row>
    <row r="8" spans="1:21" ht="16.5" customHeight="1" thickBot="1" x14ac:dyDescent="0.35">
      <c r="A8" s="62" t="s">
        <v>1080</v>
      </c>
      <c r="B8" s="1049"/>
      <c r="C8" s="1049"/>
      <c r="D8" s="1056" t="s">
        <v>1168</v>
      </c>
      <c r="E8" s="1049"/>
      <c r="F8" s="1049"/>
      <c r="G8" s="873"/>
      <c r="H8" s="873"/>
      <c r="I8" s="873"/>
      <c r="J8" s="1121" t="s">
        <v>145</v>
      </c>
      <c r="K8" s="740" t="s">
        <v>176</v>
      </c>
      <c r="L8" s="211"/>
    </row>
    <row r="9" spans="1:21" ht="75" customHeight="1" x14ac:dyDescent="0.3">
      <c r="A9" s="1050" t="s">
        <v>382</v>
      </c>
      <c r="B9" s="1051" t="s">
        <v>894</v>
      </c>
      <c r="C9" s="1051" t="s">
        <v>904</v>
      </c>
      <c r="D9" s="1219" t="s">
        <v>1167</v>
      </c>
      <c r="E9" s="1220"/>
      <c r="F9" s="1227" t="s">
        <v>1081</v>
      </c>
      <c r="G9" s="1228"/>
      <c r="H9" s="1225" t="s">
        <v>1082</v>
      </c>
      <c r="I9" s="1226"/>
      <c r="J9" s="1121" t="s">
        <v>146</v>
      </c>
      <c r="K9" s="740" t="s">
        <v>177</v>
      </c>
      <c r="L9" s="211"/>
    </row>
    <row r="10" spans="1:21" x14ac:dyDescent="0.3">
      <c r="A10" s="1052">
        <f>COUNT(A$9:$A9)+1</f>
        <v>1</v>
      </c>
      <c r="B10" s="1054"/>
      <c r="C10" s="1054"/>
      <c r="D10" s="1230"/>
      <c r="E10" s="1230"/>
      <c r="F10" s="1221"/>
      <c r="G10" s="1221"/>
      <c r="H10" s="1221"/>
      <c r="I10" s="1222"/>
      <c r="J10" s="1121" t="s">
        <v>147</v>
      </c>
      <c r="K10" s="740" t="s">
        <v>178</v>
      </c>
      <c r="L10" s="211"/>
    </row>
    <row r="11" spans="1:21" x14ac:dyDescent="0.3">
      <c r="A11" s="1052">
        <f>COUNT(A$9:$A10)+1</f>
        <v>2</v>
      </c>
      <c r="B11" s="1054"/>
      <c r="C11" s="1054"/>
      <c r="D11" s="1230"/>
      <c r="E11" s="1230"/>
      <c r="F11" s="1221"/>
      <c r="G11" s="1221"/>
      <c r="H11" s="1221"/>
      <c r="I11" s="1222"/>
      <c r="J11" s="1121" t="s">
        <v>148</v>
      </c>
      <c r="K11" s="740" t="s">
        <v>179</v>
      </c>
      <c r="Q11" s="912" t="s">
        <v>1170</v>
      </c>
      <c r="R11" s="912" t="s">
        <v>1171</v>
      </c>
    </row>
    <row r="12" spans="1:21" ht="16.5" customHeight="1" thickBot="1" x14ac:dyDescent="0.35">
      <c r="A12" s="1052">
        <f>COUNT(A$9:$A11)+1</f>
        <v>3</v>
      </c>
      <c r="B12" s="1054"/>
      <c r="C12" s="1054"/>
      <c r="D12" s="1230"/>
      <c r="E12" s="1230"/>
      <c r="F12" s="1221"/>
      <c r="G12" s="1221"/>
      <c r="H12" s="1221"/>
      <c r="I12" s="1222"/>
      <c r="J12" s="1121" t="s">
        <v>149</v>
      </c>
      <c r="K12" s="740" t="s">
        <v>892</v>
      </c>
      <c r="Q12" s="912" t="s">
        <v>905</v>
      </c>
      <c r="R12" s="912" t="s">
        <v>906</v>
      </c>
      <c r="S12" s="912" t="s">
        <v>907</v>
      </c>
      <c r="T12" s="912" t="s">
        <v>908</v>
      </c>
      <c r="U12" s="912" t="s">
        <v>909</v>
      </c>
    </row>
    <row r="13" spans="1:21" ht="16.5" customHeight="1" thickBot="1" x14ac:dyDescent="0.35">
      <c r="A13" s="1052">
        <f>COUNT(A$9:$A12)+1</f>
        <v>4</v>
      </c>
      <c r="B13" s="1054"/>
      <c r="C13" s="1054"/>
      <c r="D13" s="1230"/>
      <c r="E13" s="1230"/>
      <c r="F13" s="1221"/>
      <c r="G13" s="1221"/>
      <c r="H13" s="1221"/>
      <c r="I13" s="1222"/>
      <c r="J13" s="555" t="s">
        <v>2</v>
      </c>
      <c r="K13" s="673">
        <v>2</v>
      </c>
    </row>
    <row r="14" spans="1:21" ht="16.5" customHeight="1" x14ac:dyDescent="0.3">
      <c r="A14" s="1052">
        <f>COUNT(A$9:$A13)+1</f>
        <v>5</v>
      </c>
      <c r="B14" s="1054"/>
      <c r="C14" s="1054"/>
      <c r="D14" s="1230"/>
      <c r="E14" s="1230"/>
      <c r="F14" s="1221"/>
      <c r="G14" s="1221"/>
      <c r="H14" s="1221"/>
      <c r="I14" s="1222"/>
      <c r="K14" s="15" t="s">
        <v>185</v>
      </c>
      <c r="L14" s="36"/>
      <c r="M14" s="36"/>
      <c r="N14" s="36"/>
      <c r="O14" s="36"/>
      <c r="P14" s="12"/>
    </row>
    <row r="15" spans="1:21" ht="16.5" customHeight="1" x14ac:dyDescent="0.3">
      <c r="A15" s="1052">
        <f>COUNT(A$9:$A14)+1</f>
        <v>6</v>
      </c>
      <c r="B15" s="1054"/>
      <c r="C15" s="1054"/>
      <c r="D15" s="1230"/>
      <c r="E15" s="1230"/>
      <c r="F15" s="1221"/>
      <c r="G15" s="1221"/>
      <c r="H15" s="1221"/>
      <c r="I15" s="1222"/>
      <c r="K15" s="68" t="s">
        <v>186</v>
      </c>
      <c r="L15" s="23"/>
      <c r="M15" s="23"/>
      <c r="N15" s="17"/>
      <c r="O15" s="17"/>
      <c r="P15" s="18"/>
    </row>
    <row r="16" spans="1:21" ht="16.5" customHeight="1" x14ac:dyDescent="0.3">
      <c r="A16" s="1052">
        <f>COUNT(A$9:$A15)+1</f>
        <v>7</v>
      </c>
      <c r="B16" s="1054"/>
      <c r="C16" s="1054"/>
      <c r="D16" s="1230"/>
      <c r="E16" s="1230"/>
      <c r="F16" s="1221"/>
      <c r="G16" s="1221"/>
      <c r="H16" s="1221"/>
      <c r="I16" s="1222"/>
      <c r="K16" s="16" t="s">
        <v>4</v>
      </c>
      <c r="L16" s="8"/>
      <c r="M16" s="8"/>
      <c r="N16" s="7"/>
      <c r="O16" s="7"/>
      <c r="P16" s="12"/>
    </row>
    <row r="17" spans="1:16" ht="16.5" customHeight="1" x14ac:dyDescent="0.3">
      <c r="A17" s="1052">
        <f>COUNT(A$9:$A16)+1</f>
        <v>8</v>
      </c>
      <c r="B17" s="1054"/>
      <c r="C17" s="1054"/>
      <c r="D17" s="1230"/>
      <c r="E17" s="1230"/>
      <c r="F17" s="1221"/>
      <c r="G17" s="1221"/>
      <c r="H17" s="1221"/>
      <c r="I17" s="1222"/>
      <c r="K17" s="68" t="s">
        <v>38</v>
      </c>
      <c r="L17" s="23"/>
      <c r="M17" s="23"/>
      <c r="N17" s="17"/>
      <c r="O17" s="17"/>
      <c r="P17" s="18"/>
    </row>
    <row r="18" spans="1:16" ht="16.5" customHeight="1" x14ac:dyDescent="0.3">
      <c r="A18" s="1052">
        <f>COUNT(A$9:$A17)+1</f>
        <v>9</v>
      </c>
      <c r="B18" s="1054"/>
      <c r="C18" s="1054"/>
      <c r="D18" s="1230"/>
      <c r="E18" s="1230"/>
      <c r="F18" s="1221"/>
      <c r="G18" s="1221"/>
      <c r="H18" s="1221"/>
      <c r="I18" s="1222"/>
      <c r="K18" s="67"/>
      <c r="L18" s="67"/>
      <c r="M18" s="8"/>
      <c r="N18" s="7"/>
      <c r="O18" s="7"/>
      <c r="P18" s="12"/>
    </row>
    <row r="19" spans="1:16" ht="17.25" thickBot="1" x14ac:dyDescent="0.35">
      <c r="A19" s="1053">
        <f>COUNT(A$9:$A18)+1</f>
        <v>10</v>
      </c>
      <c r="B19" s="1055"/>
      <c r="C19" s="1055"/>
      <c r="D19" s="1229"/>
      <c r="E19" s="1229"/>
      <c r="F19" s="1223"/>
      <c r="G19" s="1223"/>
      <c r="H19" s="1223"/>
      <c r="I19" s="1224"/>
    </row>
    <row r="20" spans="1:16" x14ac:dyDescent="0.3">
      <c r="A20" s="871"/>
      <c r="B20" s="874"/>
      <c r="C20" s="875"/>
      <c r="D20" s="875"/>
      <c r="E20" s="875"/>
      <c r="F20" s="873"/>
      <c r="G20" s="873"/>
      <c r="H20" s="873"/>
      <c r="I20" s="873"/>
    </row>
    <row r="21" spans="1:16" x14ac:dyDescent="0.3">
      <c r="A21" s="871"/>
      <c r="B21" s="874"/>
      <c r="C21" s="875"/>
      <c r="D21" s="875"/>
      <c r="E21" s="875"/>
      <c r="F21" s="873"/>
      <c r="G21" s="873"/>
      <c r="H21" s="873"/>
      <c r="I21" s="873"/>
      <c r="K21" s="893"/>
    </row>
    <row r="22" spans="1:16" ht="17.25" thickBot="1" x14ac:dyDescent="0.35">
      <c r="A22" s="871" t="s">
        <v>893</v>
      </c>
      <c r="B22" s="874"/>
      <c r="C22" s="875"/>
      <c r="D22" s="875"/>
      <c r="E22" s="875"/>
      <c r="F22" s="873"/>
      <c r="G22" s="873"/>
      <c r="H22" s="873"/>
      <c r="I22" s="873"/>
    </row>
    <row r="23" spans="1:16" x14ac:dyDescent="0.3">
      <c r="A23" s="908" t="s">
        <v>382</v>
      </c>
      <c r="B23" s="909" t="s">
        <v>894</v>
      </c>
      <c r="C23" s="909" t="s">
        <v>1169</v>
      </c>
      <c r="D23" s="909" t="s">
        <v>895</v>
      </c>
      <c r="E23" s="909" t="s">
        <v>896</v>
      </c>
      <c r="F23" s="909" t="s">
        <v>897</v>
      </c>
      <c r="G23" s="910" t="s">
        <v>898</v>
      </c>
      <c r="H23" s="910" t="s">
        <v>529</v>
      </c>
      <c r="I23" s="911" t="s">
        <v>529</v>
      </c>
    </row>
    <row r="24" spans="1:16" ht="25.5" x14ac:dyDescent="0.3">
      <c r="A24" s="877" t="s">
        <v>1083</v>
      </c>
      <c r="B24" s="878"/>
      <c r="C24" s="878"/>
      <c r="D24" s="878"/>
      <c r="E24" s="878"/>
      <c r="F24" s="878"/>
      <c r="G24" s="879"/>
      <c r="H24" s="880" t="s">
        <v>899</v>
      </c>
      <c r="I24" s="881" t="s">
        <v>900</v>
      </c>
    </row>
    <row r="25" spans="1:16" x14ac:dyDescent="0.3">
      <c r="A25" s="1052">
        <f>COUNT(A$24:$A24)+1</f>
        <v>1</v>
      </c>
      <c r="B25" s="894"/>
      <c r="C25" s="895"/>
      <c r="D25" s="896"/>
      <c r="E25" s="882"/>
      <c r="F25" s="900"/>
      <c r="G25" s="900"/>
      <c r="H25" s="883" t="str">
        <f>IF(SUM(F25-G25)&gt;0,SUM(F25-G25),"")</f>
        <v/>
      </c>
      <c r="I25" s="884" t="str">
        <f>IF(SUM(F25-G25)&lt;0,SUM(F25-G25),"")</f>
        <v/>
      </c>
    </row>
    <row r="26" spans="1:16" x14ac:dyDescent="0.3">
      <c r="A26" s="1052">
        <f>COUNT(A$24:$A25)+1</f>
        <v>2</v>
      </c>
      <c r="B26" s="894"/>
      <c r="C26" s="895"/>
      <c r="D26" s="896"/>
      <c r="E26" s="882"/>
      <c r="F26" s="900"/>
      <c r="G26" s="900"/>
      <c r="H26" s="883" t="str">
        <f t="shared" ref="H26:H34" si="0">IF(SUM(F26-G26)&gt;0,SUM(F26-G26),"")</f>
        <v/>
      </c>
      <c r="I26" s="884" t="str">
        <f t="shared" ref="I26:I34" si="1">IF(SUM(F26-G26)&lt;0,SUM(F26-G26),"")</f>
        <v/>
      </c>
    </row>
    <row r="27" spans="1:16" x14ac:dyDescent="0.3">
      <c r="A27" s="1052">
        <f>COUNT(A$24:$A26)+1</f>
        <v>3</v>
      </c>
      <c r="B27" s="894"/>
      <c r="C27" s="895"/>
      <c r="D27" s="896"/>
      <c r="E27" s="882"/>
      <c r="F27" s="900"/>
      <c r="G27" s="900"/>
      <c r="H27" s="883" t="str">
        <f t="shared" si="0"/>
        <v/>
      </c>
      <c r="I27" s="884" t="str">
        <f t="shared" si="1"/>
        <v/>
      </c>
    </row>
    <row r="28" spans="1:16" x14ac:dyDescent="0.3">
      <c r="A28" s="1052">
        <f>COUNT(A$24:$A27)+1</f>
        <v>4</v>
      </c>
      <c r="B28" s="894"/>
      <c r="C28" s="895"/>
      <c r="D28" s="896"/>
      <c r="E28" s="882"/>
      <c r="F28" s="900"/>
      <c r="G28" s="900"/>
      <c r="H28" s="883" t="str">
        <f t="shared" si="0"/>
        <v/>
      </c>
      <c r="I28" s="884" t="str">
        <f t="shared" si="1"/>
        <v/>
      </c>
    </row>
    <row r="29" spans="1:16" x14ac:dyDescent="0.3">
      <c r="A29" s="1052">
        <f>COUNT(A$24:$A28)+1</f>
        <v>5</v>
      </c>
      <c r="B29" s="894"/>
      <c r="C29" s="895"/>
      <c r="D29" s="896"/>
      <c r="E29" s="882"/>
      <c r="F29" s="900"/>
      <c r="G29" s="900"/>
      <c r="H29" s="883" t="str">
        <f t="shared" si="0"/>
        <v/>
      </c>
      <c r="I29" s="884" t="str">
        <f t="shared" si="1"/>
        <v/>
      </c>
    </row>
    <row r="30" spans="1:16" x14ac:dyDescent="0.3">
      <c r="A30" s="1052">
        <f>COUNT(A$24:$A29)+1</f>
        <v>6</v>
      </c>
      <c r="B30" s="894"/>
      <c r="C30" s="895"/>
      <c r="D30" s="896"/>
      <c r="E30" s="882"/>
      <c r="F30" s="900"/>
      <c r="G30" s="900"/>
      <c r="H30" s="883" t="str">
        <f t="shared" si="0"/>
        <v/>
      </c>
      <c r="I30" s="884" t="str">
        <f t="shared" si="1"/>
        <v/>
      </c>
    </row>
    <row r="31" spans="1:16" x14ac:dyDescent="0.3">
      <c r="A31" s="1052">
        <f>COUNT(A$24:$A30)+1</f>
        <v>7</v>
      </c>
      <c r="B31" s="894"/>
      <c r="C31" s="895"/>
      <c r="D31" s="896"/>
      <c r="E31" s="882"/>
      <c r="F31" s="900"/>
      <c r="G31" s="900"/>
      <c r="H31" s="883" t="str">
        <f t="shared" si="0"/>
        <v/>
      </c>
      <c r="I31" s="884" t="str">
        <f t="shared" si="1"/>
        <v/>
      </c>
    </row>
    <row r="32" spans="1:16" x14ac:dyDescent="0.3">
      <c r="A32" s="1052">
        <f>COUNT(A$24:$A31)+1</f>
        <v>8</v>
      </c>
      <c r="B32" s="894"/>
      <c r="C32" s="895"/>
      <c r="D32" s="896"/>
      <c r="E32" s="882"/>
      <c r="F32" s="900"/>
      <c r="G32" s="900"/>
      <c r="H32" s="883" t="str">
        <f t="shared" si="0"/>
        <v/>
      </c>
      <c r="I32" s="884" t="str">
        <f t="shared" si="1"/>
        <v/>
      </c>
    </row>
    <row r="33" spans="1:9" x14ac:dyDescent="0.3">
      <c r="A33" s="1052">
        <f>COUNT(A$24:$A32)+1</f>
        <v>9</v>
      </c>
      <c r="B33" s="894"/>
      <c r="C33" s="895"/>
      <c r="D33" s="896"/>
      <c r="E33" s="882"/>
      <c r="F33" s="900"/>
      <c r="G33" s="900"/>
      <c r="H33" s="883" t="str">
        <f t="shared" si="0"/>
        <v/>
      </c>
      <c r="I33" s="884" t="str">
        <f t="shared" si="1"/>
        <v/>
      </c>
    </row>
    <row r="34" spans="1:9" ht="17.25" thickBot="1" x14ac:dyDescent="0.35">
      <c r="A34" s="1052">
        <f>COUNT(A$24:$A33)+1</f>
        <v>10</v>
      </c>
      <c r="B34" s="897"/>
      <c r="C34" s="898"/>
      <c r="D34" s="899"/>
      <c r="E34" s="882"/>
      <c r="F34" s="901"/>
      <c r="G34" s="901"/>
      <c r="H34" s="883" t="str">
        <f t="shared" si="0"/>
        <v/>
      </c>
      <c r="I34" s="884" t="str">
        <f t="shared" si="1"/>
        <v/>
      </c>
    </row>
    <row r="35" spans="1:9" ht="17.25" thickBot="1" x14ac:dyDescent="0.35">
      <c r="A35" s="885"/>
      <c r="B35" s="886" t="s">
        <v>901</v>
      </c>
      <c r="C35" s="887"/>
      <c r="D35" s="888"/>
      <c r="E35" s="889"/>
      <c r="F35" s="890">
        <f>SUM(F25:F34)</f>
        <v>0</v>
      </c>
      <c r="G35" s="890">
        <f>SUM(G25:G34)</f>
        <v>0</v>
      </c>
      <c r="H35" s="890">
        <f>SUM(H25:H34)</f>
        <v>0</v>
      </c>
      <c r="I35" s="891">
        <f>SUM(I25:I34)</f>
        <v>0</v>
      </c>
    </row>
    <row r="36" spans="1:9" x14ac:dyDescent="0.3">
      <c r="A36" s="871"/>
      <c r="B36" s="874"/>
      <c r="C36" s="875"/>
      <c r="D36" s="875"/>
      <c r="E36" s="875"/>
      <c r="F36" s="873"/>
      <c r="G36" s="873"/>
      <c r="H36" s="873"/>
      <c r="I36" s="892"/>
    </row>
    <row r="37" spans="1:9" x14ac:dyDescent="0.3">
      <c r="A37" s="871"/>
      <c r="B37" s="874"/>
      <c r="C37" s="875"/>
      <c r="D37" s="875"/>
      <c r="E37" s="875"/>
      <c r="F37" s="873"/>
      <c r="G37" s="873"/>
      <c r="H37" s="873"/>
      <c r="I37" s="892"/>
    </row>
    <row r="38" spans="1:9" ht="17.25" thickBot="1" x14ac:dyDescent="0.35">
      <c r="A38" s="871" t="s">
        <v>902</v>
      </c>
      <c r="B38" s="874"/>
      <c r="C38" s="875"/>
      <c r="D38" s="875"/>
      <c r="E38" s="875"/>
      <c r="F38" s="873"/>
      <c r="G38" s="873"/>
      <c r="H38" s="873"/>
      <c r="I38" s="873"/>
    </row>
    <row r="39" spans="1:9" x14ac:dyDescent="0.3">
      <c r="A39" s="908" t="s">
        <v>382</v>
      </c>
      <c r="B39" s="909" t="s">
        <v>894</v>
      </c>
      <c r="C39" s="909" t="s">
        <v>1169</v>
      </c>
      <c r="D39" s="909" t="s">
        <v>895</v>
      </c>
      <c r="E39" s="909" t="s">
        <v>896</v>
      </c>
      <c r="F39" s="909" t="s">
        <v>897</v>
      </c>
      <c r="G39" s="910" t="s">
        <v>898</v>
      </c>
      <c r="H39" s="910" t="s">
        <v>529</v>
      </c>
      <c r="I39" s="911" t="s">
        <v>529</v>
      </c>
    </row>
    <row r="40" spans="1:9" ht="25.5" x14ac:dyDescent="0.3">
      <c r="A40" s="877" t="s">
        <v>1083</v>
      </c>
      <c r="B40" s="878"/>
      <c r="C40" s="878"/>
      <c r="D40" s="878"/>
      <c r="E40" s="878"/>
      <c r="F40" s="878"/>
      <c r="G40" s="879"/>
      <c r="H40" s="880" t="s">
        <v>899</v>
      </c>
      <c r="I40" s="881" t="s">
        <v>900</v>
      </c>
    </row>
    <row r="41" spans="1:9" x14ac:dyDescent="0.3">
      <c r="A41" s="1052">
        <f>COUNT(A$40:$A40)+1</f>
        <v>1</v>
      </c>
      <c r="B41" s="902"/>
      <c r="C41" s="903"/>
      <c r="D41" s="904"/>
      <c r="E41" s="882"/>
      <c r="F41" s="900"/>
      <c r="G41" s="900"/>
      <c r="H41" s="883" t="str">
        <f>IF(SUM(F41-G41)&gt;0,SUM(F41-G41),"")</f>
        <v/>
      </c>
      <c r="I41" s="884" t="str">
        <f>IF(SUM(F41-G41)&lt;0,SUM(F41-G41),"")</f>
        <v/>
      </c>
    </row>
    <row r="42" spans="1:9" x14ac:dyDescent="0.3">
      <c r="A42" s="1052">
        <f>COUNT(A$40:$A41)+1</f>
        <v>2</v>
      </c>
      <c r="B42" s="902"/>
      <c r="C42" s="903"/>
      <c r="D42" s="904"/>
      <c r="E42" s="882"/>
      <c r="F42" s="900"/>
      <c r="G42" s="900"/>
      <c r="H42" s="883" t="str">
        <f t="shared" ref="H42:H50" si="2">IF(SUM(F42-G42)&gt;0,SUM(F42-G42),"")</f>
        <v/>
      </c>
      <c r="I42" s="884" t="str">
        <f t="shared" ref="I42:I50" si="3">IF(SUM(F42-G42)&lt;0,SUM(F42-G42),"")</f>
        <v/>
      </c>
    </row>
    <row r="43" spans="1:9" x14ac:dyDescent="0.3">
      <c r="A43" s="1052">
        <f>COUNT(A$40:$A42)+1</f>
        <v>3</v>
      </c>
      <c r="B43" s="902"/>
      <c r="C43" s="903"/>
      <c r="D43" s="904"/>
      <c r="E43" s="882"/>
      <c r="F43" s="900"/>
      <c r="G43" s="900"/>
      <c r="H43" s="883" t="str">
        <f t="shared" si="2"/>
        <v/>
      </c>
      <c r="I43" s="884" t="str">
        <f t="shared" si="3"/>
        <v/>
      </c>
    </row>
    <row r="44" spans="1:9" x14ac:dyDescent="0.3">
      <c r="A44" s="1052">
        <f>COUNT(A$40:$A43)+1</f>
        <v>4</v>
      </c>
      <c r="B44" s="902"/>
      <c r="C44" s="903"/>
      <c r="D44" s="904"/>
      <c r="E44" s="882"/>
      <c r="F44" s="900"/>
      <c r="G44" s="900"/>
      <c r="H44" s="883" t="str">
        <f t="shared" si="2"/>
        <v/>
      </c>
      <c r="I44" s="884" t="str">
        <f t="shared" si="3"/>
        <v/>
      </c>
    </row>
    <row r="45" spans="1:9" x14ac:dyDescent="0.3">
      <c r="A45" s="1052">
        <f>COUNT(A$40:$A44)+1</f>
        <v>5</v>
      </c>
      <c r="B45" s="902"/>
      <c r="C45" s="903"/>
      <c r="D45" s="904"/>
      <c r="E45" s="882"/>
      <c r="F45" s="900"/>
      <c r="G45" s="900"/>
      <c r="H45" s="883" t="str">
        <f t="shared" si="2"/>
        <v/>
      </c>
      <c r="I45" s="884" t="str">
        <f t="shared" si="3"/>
        <v/>
      </c>
    </row>
    <row r="46" spans="1:9" x14ac:dyDescent="0.3">
      <c r="A46" s="1052">
        <f>COUNT(A$40:$A45)+1</f>
        <v>6</v>
      </c>
      <c r="B46" s="902"/>
      <c r="C46" s="903"/>
      <c r="D46" s="904"/>
      <c r="E46" s="882"/>
      <c r="F46" s="900"/>
      <c r="G46" s="900"/>
      <c r="H46" s="883" t="str">
        <f t="shared" si="2"/>
        <v/>
      </c>
      <c r="I46" s="884" t="str">
        <f t="shared" si="3"/>
        <v/>
      </c>
    </row>
    <row r="47" spans="1:9" x14ac:dyDescent="0.3">
      <c r="A47" s="1052">
        <f>COUNT(A$40:$A46)+1</f>
        <v>7</v>
      </c>
      <c r="B47" s="902"/>
      <c r="C47" s="903"/>
      <c r="D47" s="904"/>
      <c r="E47" s="882"/>
      <c r="F47" s="900"/>
      <c r="G47" s="900"/>
      <c r="H47" s="883" t="str">
        <f t="shared" si="2"/>
        <v/>
      </c>
      <c r="I47" s="884" t="str">
        <f t="shared" si="3"/>
        <v/>
      </c>
    </row>
    <row r="48" spans="1:9" x14ac:dyDescent="0.3">
      <c r="A48" s="1052">
        <f>COUNT(A$40:$A47)+1</f>
        <v>8</v>
      </c>
      <c r="B48" s="902"/>
      <c r="C48" s="903"/>
      <c r="D48" s="904"/>
      <c r="E48" s="882"/>
      <c r="F48" s="900"/>
      <c r="G48" s="900"/>
      <c r="H48" s="883" t="str">
        <f t="shared" si="2"/>
        <v/>
      </c>
      <c r="I48" s="884" t="str">
        <f t="shared" si="3"/>
        <v/>
      </c>
    </row>
    <row r="49" spans="1:9" x14ac:dyDescent="0.3">
      <c r="A49" s="1052">
        <f>COUNT(A$40:$A48)+1</f>
        <v>9</v>
      </c>
      <c r="B49" s="902"/>
      <c r="C49" s="903"/>
      <c r="D49" s="904"/>
      <c r="E49" s="882"/>
      <c r="F49" s="900"/>
      <c r="G49" s="900"/>
      <c r="H49" s="883" t="str">
        <f t="shared" si="2"/>
        <v/>
      </c>
      <c r="I49" s="884" t="str">
        <f t="shared" si="3"/>
        <v/>
      </c>
    </row>
    <row r="50" spans="1:9" ht="17.25" thickBot="1" x14ac:dyDescent="0.35">
      <c r="A50" s="1052">
        <f>COUNT(A$40:$A49)+1</f>
        <v>10</v>
      </c>
      <c r="B50" s="905"/>
      <c r="C50" s="906"/>
      <c r="D50" s="907"/>
      <c r="E50" s="882"/>
      <c r="F50" s="901"/>
      <c r="G50" s="901"/>
      <c r="H50" s="883" t="str">
        <f t="shared" si="2"/>
        <v/>
      </c>
      <c r="I50" s="884" t="str">
        <f t="shared" si="3"/>
        <v/>
      </c>
    </row>
    <row r="51" spans="1:9" ht="17.25" thickBot="1" x14ac:dyDescent="0.35">
      <c r="A51" s="885"/>
      <c r="B51" s="886" t="s">
        <v>901</v>
      </c>
      <c r="C51" s="887"/>
      <c r="D51" s="888"/>
      <c r="E51" s="889"/>
      <c r="F51" s="890">
        <f>SUM(F41:F50)</f>
        <v>0</v>
      </c>
      <c r="G51" s="890">
        <f>SUM(G41:G50)</f>
        <v>0</v>
      </c>
      <c r="H51" s="890">
        <f>SUM(H41:H50)</f>
        <v>0</v>
      </c>
      <c r="I51" s="891">
        <f>SUM(I41:I50)</f>
        <v>0</v>
      </c>
    </row>
  </sheetData>
  <mergeCells count="33">
    <mergeCell ref="D19:E19"/>
    <mergeCell ref="D10:E10"/>
    <mergeCell ref="D11:E11"/>
    <mergeCell ref="D12:E12"/>
    <mergeCell ref="D13:E13"/>
    <mergeCell ref="D14:E14"/>
    <mergeCell ref="D15:E15"/>
    <mergeCell ref="D16:E16"/>
    <mergeCell ref="D17:E17"/>
    <mergeCell ref="D18:E18"/>
    <mergeCell ref="H19:I19"/>
    <mergeCell ref="H9:I9"/>
    <mergeCell ref="F16:G16"/>
    <mergeCell ref="F17:G17"/>
    <mergeCell ref="F18:G18"/>
    <mergeCell ref="F19:G19"/>
    <mergeCell ref="F9:G9"/>
    <mergeCell ref="H10:I10"/>
    <mergeCell ref="H11:I11"/>
    <mergeCell ref="H12:I12"/>
    <mergeCell ref="H13:I13"/>
    <mergeCell ref="H14:I14"/>
    <mergeCell ref="F10:G10"/>
    <mergeCell ref="F11:G11"/>
    <mergeCell ref="F12:G12"/>
    <mergeCell ref="F13:G13"/>
    <mergeCell ref="D9:E9"/>
    <mergeCell ref="H15:I15"/>
    <mergeCell ref="H16:I16"/>
    <mergeCell ref="H17:I17"/>
    <mergeCell ref="H18:I18"/>
    <mergeCell ref="F14:G14"/>
    <mergeCell ref="F15:G15"/>
  </mergeCells>
  <dataValidations count="2">
    <dataValidation type="list" allowBlank="1" showInputMessage="1" showErrorMessage="1" sqref="E25:E34 E41:E50" xr:uid="{00000000-0002-0000-4000-000000000000}">
      <formula1>$Q$12:$U$12</formula1>
    </dataValidation>
    <dataValidation type="list" allowBlank="1" showInputMessage="1" showErrorMessage="1" sqref="F10:I19" xr:uid="{BCD07E56-D971-4FD6-B09A-993B5D7410C8}">
      <formula1>$Q$11:$R$11</formula1>
    </dataValidation>
  </dataValidations>
  <hyperlinks>
    <hyperlink ref="J3" location="Tartalom!A1" display="Tartalom" xr:uid="{00000000-0004-0000-4000-000000000000}"/>
    <hyperlink ref="D9" location="Jogszabályok!C5" display="Jogszabályok!C5" xr:uid="{C79963A8-4C2A-4FFD-9D02-F9249F4D0A30}"/>
    <hyperlink ref="D8" location="Fogalmak!A78" display="Törvény hivatkozás" xr:uid="{F001A083-3E0C-4710-BC06-29CAEE16D865}"/>
  </hyperlinks>
  <pageMargins left="0.70866141732283472" right="0.70866141732283472" top="0.74803149606299213" bottom="0.74803149606299213" header="0.31496062992125984" footer="0.31496062992125984"/>
  <pageSetup paperSize="9" scale="79" fitToHeight="18" orientation="landscape" verticalDpi="300" r:id="rId1"/>
  <headerFooter>
    <oddFooter>&amp;L&amp;"Arial Narrow,Normál"&amp;8&amp;F/&amp;A&amp;C&amp;"Arial Narrow,Normál"&amp;8&amp;P/&amp;N&amp;R&amp;"Arial Narrow,Normál"&amp;8DigitAudit/Beszámoló</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Munka64">
    <tabColor rgb="FFFFC000"/>
    <pageSetUpPr fitToPage="1"/>
  </sheetPr>
  <dimension ref="A1:L99"/>
  <sheetViews>
    <sheetView showGridLines="0" zoomScaleNormal="100" workbookViewId="0"/>
  </sheetViews>
  <sheetFormatPr defaultRowHeight="16.5" x14ac:dyDescent="0.3"/>
  <cols>
    <col min="1" max="1" width="4.125" style="52" customWidth="1"/>
    <col min="2" max="2" width="46.125" style="52" customWidth="1"/>
    <col min="3" max="5" width="14" style="52" customWidth="1"/>
    <col min="6" max="6" width="14.125" style="52" customWidth="1"/>
    <col min="7" max="16384" width="9" style="52"/>
  </cols>
  <sheetData>
    <row r="1" spans="1:12" ht="18" customHeight="1" x14ac:dyDescent="0.3">
      <c r="A1" s="79" t="s">
        <v>88</v>
      </c>
      <c r="B1" s="80"/>
      <c r="C1" s="53"/>
      <c r="D1" s="53"/>
      <c r="E1" s="53"/>
      <c r="H1" s="82"/>
    </row>
    <row r="2" spans="1:12" ht="18" customHeight="1" x14ac:dyDescent="0.3">
      <c r="A2" s="83"/>
      <c r="B2" s="745">
        <f>C18</f>
        <v>0</v>
      </c>
      <c r="C2" s="83"/>
      <c r="D2" s="803" t="str">
        <f>G15</f>
        <v>NINCS FK. ADAT</v>
      </c>
      <c r="E2" s="803" t="str">
        <f>G17</f>
        <v>Ide írja a következtetés szövegét</v>
      </c>
      <c r="F2" s="48" t="s">
        <v>32</v>
      </c>
      <c r="H2" s="85"/>
    </row>
    <row r="3" spans="1:12" ht="18" customHeight="1" x14ac:dyDescent="0.3">
      <c r="A3" s="83"/>
      <c r="B3" s="195" t="s">
        <v>151</v>
      </c>
      <c r="C3" s="53"/>
      <c r="D3" s="53"/>
      <c r="E3" s="53"/>
      <c r="F3" s="730" t="s">
        <v>34</v>
      </c>
      <c r="G3" s="197" t="s">
        <v>34</v>
      </c>
      <c r="H3" s="85"/>
    </row>
    <row r="4" spans="1:12" ht="18" customHeight="1" x14ac:dyDescent="0.3">
      <c r="A4" s="83"/>
      <c r="B4" s="53"/>
      <c r="C4" s="53"/>
      <c r="D4" s="53"/>
      <c r="E4" s="53"/>
      <c r="F4" s="76" t="s">
        <v>88</v>
      </c>
      <c r="G4" s="122" t="s">
        <v>151</v>
      </c>
      <c r="H4" s="85"/>
    </row>
    <row r="5" spans="1:12" ht="18" customHeight="1" x14ac:dyDescent="0.3">
      <c r="A5" s="87">
        <f>Alapa!C17</f>
        <v>0</v>
      </c>
      <c r="B5" s="88"/>
      <c r="C5" s="87" t="s">
        <v>1</v>
      </c>
      <c r="D5" s="768">
        <f>Alapa!C15</f>
        <v>0</v>
      </c>
      <c r="E5" s="89"/>
      <c r="F5" s="76" t="s">
        <v>89</v>
      </c>
      <c r="G5" s="122" t="s">
        <v>78</v>
      </c>
      <c r="H5" s="92"/>
    </row>
    <row r="6" spans="1:12" ht="18" customHeight="1" thickBot="1" x14ac:dyDescent="0.35">
      <c r="A6" s="87" t="str">
        <f>"Fordulónap: "&amp;Alapa!C12</f>
        <v xml:space="preserve">Fordulónap: </v>
      </c>
      <c r="B6" s="88"/>
      <c r="C6" s="87" t="s">
        <v>2</v>
      </c>
      <c r="D6" s="554" t="str">
        <f>IFERROR(VLOOKUP(G7,Alapa!$K$2:$M$11,3),"")</f>
        <v/>
      </c>
      <c r="E6" s="89"/>
      <c r="F6" s="76" t="s">
        <v>90</v>
      </c>
      <c r="G6" s="545" t="s">
        <v>180</v>
      </c>
      <c r="H6" s="95"/>
    </row>
    <row r="7" spans="1:12" ht="18" customHeight="1" thickBot="1" x14ac:dyDescent="0.35">
      <c r="A7" s="83"/>
      <c r="B7" s="53"/>
      <c r="C7" s="87" t="s">
        <v>10</v>
      </c>
      <c r="D7" s="124" t="str">
        <f>IF(Alapa!$M$2=0," ",Alapa!$M$2)</f>
        <v xml:space="preserve"> </v>
      </c>
      <c r="E7" s="89"/>
      <c r="F7" s="555" t="s">
        <v>2</v>
      </c>
      <c r="G7" s="673">
        <v>2</v>
      </c>
      <c r="H7" s="95"/>
    </row>
    <row r="8" spans="1:12" ht="18" customHeight="1" x14ac:dyDescent="0.3">
      <c r="A8" s="96"/>
      <c r="B8" s="97"/>
      <c r="C8" s="98"/>
      <c r="D8" s="98"/>
      <c r="E8" s="98"/>
      <c r="H8" s="95"/>
    </row>
    <row r="9" spans="1:12" ht="18" customHeight="1" x14ac:dyDescent="0.3">
      <c r="A9" s="96"/>
      <c r="B9" s="97"/>
      <c r="C9" s="98"/>
      <c r="D9" s="98"/>
      <c r="E9" s="98"/>
      <c r="F9" s="95"/>
      <c r="G9" s="95"/>
      <c r="H9" s="95"/>
    </row>
    <row r="10" spans="1:12" ht="18" customHeight="1" x14ac:dyDescent="0.3">
      <c r="A10" s="99" t="s">
        <v>195</v>
      </c>
      <c r="B10" s="96"/>
      <c r="C10" s="100" t="str">
        <f>IF(D16=0,"NINCS FK. ADAT",IF(C16=0,"NINCS ANALITIKA",IF(C18=0,"EGYEZIK","NEM EGYEZIK !")))</f>
        <v>NINCS FK. ADAT</v>
      </c>
      <c r="D10" s="98"/>
      <c r="E10" s="98"/>
      <c r="F10" s="95"/>
      <c r="G10" s="95"/>
      <c r="H10" s="95"/>
    </row>
    <row r="11" spans="1:12" ht="18" customHeight="1" thickBot="1" x14ac:dyDescent="0.35">
      <c r="A11" s="96"/>
      <c r="B11" s="101"/>
      <c r="C11" s="102" t="s">
        <v>196</v>
      </c>
      <c r="D11" s="102" t="s">
        <v>196</v>
      </c>
      <c r="E11" s="102" t="s">
        <v>197</v>
      </c>
      <c r="F11" s="95"/>
      <c r="G11" s="95"/>
      <c r="H11" s="95"/>
    </row>
    <row r="12" spans="1:12" ht="18" customHeight="1" thickBot="1" x14ac:dyDescent="0.35">
      <c r="A12" s="103"/>
      <c r="B12" s="104" t="s">
        <v>31</v>
      </c>
      <c r="C12" s="105" t="s">
        <v>198</v>
      </c>
      <c r="D12" s="105" t="s">
        <v>199</v>
      </c>
      <c r="E12" s="106" t="s">
        <v>200</v>
      </c>
      <c r="F12" s="95"/>
      <c r="G12" s="95"/>
      <c r="H12" s="95"/>
    </row>
    <row r="13" spans="1:12" ht="18" customHeight="1" x14ac:dyDescent="0.3">
      <c r="A13" s="107">
        <f>COUNT(A$12:$A12)+1</f>
        <v>1</v>
      </c>
      <c r="B13" s="108" t="s">
        <v>202</v>
      </c>
      <c r="C13" s="109"/>
      <c r="D13" s="1126">
        <f>Import_M!H110</f>
        <v>0</v>
      </c>
      <c r="E13" s="1125">
        <f>Import_M!F110</f>
        <v>0</v>
      </c>
      <c r="F13" s="95"/>
      <c r="G13" s="95"/>
      <c r="H13" s="95"/>
    </row>
    <row r="14" spans="1:12" ht="18" customHeight="1" x14ac:dyDescent="0.3">
      <c r="A14" s="107">
        <f>COUNT(A$12:$A13)+1</f>
        <v>2</v>
      </c>
      <c r="B14" s="108" t="s">
        <v>204</v>
      </c>
      <c r="C14" s="109"/>
      <c r="D14" s="1126">
        <f>Import_M!H111</f>
        <v>0</v>
      </c>
      <c r="E14" s="1125">
        <f>Import_M!F111</f>
        <v>0</v>
      </c>
      <c r="G14" s="15" t="s">
        <v>185</v>
      </c>
      <c r="H14" s="36"/>
      <c r="I14" s="36"/>
      <c r="J14" s="36"/>
      <c r="K14" s="36"/>
      <c r="L14" s="12"/>
    </row>
    <row r="15" spans="1:12" ht="18" customHeight="1" thickBot="1" x14ac:dyDescent="0.35">
      <c r="A15" s="107">
        <f>COUNT(A$12:$A14)+1</f>
        <v>3</v>
      </c>
      <c r="B15" s="113" t="s">
        <v>206</v>
      </c>
      <c r="C15" s="114"/>
      <c r="D15" s="1126">
        <f>Import_M!H112</f>
        <v>0</v>
      </c>
      <c r="E15" s="1125">
        <f>Import_M!F112</f>
        <v>0</v>
      </c>
      <c r="G15" s="68" t="str">
        <f>C10</f>
        <v>NINCS FK. ADAT</v>
      </c>
      <c r="H15" s="23"/>
      <c r="I15" s="23"/>
      <c r="J15" s="17"/>
      <c r="K15" s="17"/>
      <c r="L15" s="18"/>
    </row>
    <row r="16" spans="1:12" ht="18" customHeight="1" thickBot="1" x14ac:dyDescent="0.35">
      <c r="A16" s="103"/>
      <c r="B16" s="104" t="s">
        <v>207</v>
      </c>
      <c r="C16" s="115">
        <f>ROUND(SUM(C13:C15),0)</f>
        <v>0</v>
      </c>
      <c r="D16" s="115">
        <f>SUM(D13:D15)</f>
        <v>0</v>
      </c>
      <c r="E16" s="116">
        <f>SUM(E13:E15)</f>
        <v>0</v>
      </c>
      <c r="G16" s="16" t="s">
        <v>4</v>
      </c>
      <c r="H16" s="8"/>
      <c r="I16" s="8"/>
      <c r="J16" s="7"/>
      <c r="K16" s="7"/>
      <c r="L16" s="12"/>
    </row>
    <row r="17" spans="1:12" ht="18" customHeight="1" x14ac:dyDescent="0.3">
      <c r="A17" s="117"/>
      <c r="B17" s="118"/>
      <c r="C17" s="118"/>
      <c r="D17" s="118"/>
      <c r="E17" s="118"/>
      <c r="G17" s="68" t="s">
        <v>38</v>
      </c>
      <c r="H17" s="23"/>
      <c r="I17" s="23"/>
      <c r="J17" s="17"/>
      <c r="K17" s="17"/>
      <c r="L17" s="18"/>
    </row>
    <row r="18" spans="1:12" ht="18" customHeight="1" thickBot="1" x14ac:dyDescent="0.35">
      <c r="A18" s="117"/>
      <c r="B18" s="119" t="s">
        <v>208</v>
      </c>
      <c r="C18" s="120">
        <f>C16-D16</f>
        <v>0</v>
      </c>
      <c r="D18" s="117"/>
      <c r="E18" s="118"/>
      <c r="G18" s="67"/>
      <c r="H18" s="67"/>
      <c r="I18" s="8"/>
      <c r="J18" s="7"/>
      <c r="K18" s="7"/>
      <c r="L18" s="12"/>
    </row>
    <row r="19" spans="1:12" ht="18" customHeight="1" x14ac:dyDescent="0.3">
      <c r="A19" s="117"/>
      <c r="B19" s="118"/>
      <c r="C19" s="118"/>
      <c r="D19" s="118"/>
      <c r="E19" s="118"/>
      <c r="F19" s="95" t="s">
        <v>0</v>
      </c>
      <c r="G19" s="95"/>
      <c r="H19" s="95"/>
    </row>
    <row r="20" spans="1:12" ht="18" customHeight="1" x14ac:dyDescent="0.3">
      <c r="A20" s="117"/>
      <c r="B20" s="121"/>
      <c r="C20" s="118"/>
      <c r="D20" s="118"/>
      <c r="E20" s="118"/>
      <c r="F20" s="95" t="s">
        <v>0</v>
      </c>
      <c r="G20" s="95"/>
      <c r="H20" s="95"/>
    </row>
    <row r="21" spans="1:12" ht="18" customHeight="1" x14ac:dyDescent="0.3">
      <c r="A21" s="121" t="s">
        <v>209</v>
      </c>
      <c r="B21" s="117"/>
      <c r="C21" s="118"/>
      <c r="D21" s="118"/>
      <c r="E21" s="118"/>
      <c r="F21" s="95" t="s">
        <v>0</v>
      </c>
      <c r="G21" s="95"/>
      <c r="H21" s="95"/>
    </row>
    <row r="22" spans="1:12" ht="18" customHeight="1" x14ac:dyDescent="0.3">
      <c r="A22" s="117" t="s">
        <v>151</v>
      </c>
      <c r="B22" s="117"/>
      <c r="C22" s="118"/>
      <c r="D22" s="118"/>
      <c r="E22" s="118"/>
      <c r="F22" s="95" t="s">
        <v>0</v>
      </c>
      <c r="G22" s="95"/>
      <c r="H22" s="95"/>
    </row>
    <row r="23" spans="1:12" ht="18" customHeight="1" x14ac:dyDescent="0.3">
      <c r="A23" s="117" t="s">
        <v>78</v>
      </c>
      <c r="B23" s="117"/>
      <c r="C23" s="118"/>
      <c r="D23" s="118"/>
      <c r="E23" s="118"/>
      <c r="F23" s="95" t="s">
        <v>0</v>
      </c>
      <c r="G23" s="95"/>
      <c r="H23" s="95"/>
    </row>
    <row r="24" spans="1:12" ht="18" customHeight="1" x14ac:dyDescent="0.3">
      <c r="A24" s="117" t="s">
        <v>210</v>
      </c>
      <c r="B24" s="117"/>
      <c r="C24" s="118"/>
      <c r="D24" s="118"/>
      <c r="E24" s="118"/>
      <c r="F24" s="95"/>
      <c r="G24" s="95"/>
      <c r="H24" s="95"/>
    </row>
    <row r="25" spans="1:12" ht="18" customHeight="1" x14ac:dyDescent="0.3">
      <c r="A25" s="117"/>
      <c r="B25" s="117"/>
      <c r="C25" s="117"/>
      <c r="D25" s="117"/>
      <c r="E25" s="118"/>
      <c r="F25" s="95"/>
      <c r="G25" s="95"/>
      <c r="H25" s="95"/>
    </row>
    <row r="26" spans="1:12" ht="18" customHeight="1" x14ac:dyDescent="0.3">
      <c r="A26" s="117"/>
      <c r="B26" s="118"/>
      <c r="C26" s="118"/>
      <c r="D26" s="118"/>
      <c r="E26" s="118"/>
      <c r="F26" s="95"/>
      <c r="G26" s="95"/>
      <c r="H26" s="95"/>
    </row>
    <row r="27" spans="1:12" ht="18" customHeight="1" x14ac:dyDescent="0.3">
      <c r="A27" s="117"/>
      <c r="B27" s="118"/>
      <c r="C27" s="118"/>
      <c r="D27" s="118"/>
      <c r="E27" s="118"/>
      <c r="F27" s="95"/>
      <c r="G27" s="95"/>
      <c r="H27" s="95"/>
    </row>
    <row r="28" spans="1:12" ht="18" customHeight="1" x14ac:dyDescent="0.3">
      <c r="A28" s="117"/>
      <c r="B28" s="118"/>
      <c r="C28" s="118"/>
      <c r="D28" s="118"/>
      <c r="E28" s="118"/>
      <c r="F28" s="95"/>
      <c r="G28" s="95"/>
      <c r="H28" s="95"/>
    </row>
    <row r="29" spans="1:12" ht="18" customHeight="1" x14ac:dyDescent="0.3">
      <c r="A29" s="117"/>
      <c r="B29" s="118"/>
      <c r="C29" s="118"/>
      <c r="D29" s="118"/>
      <c r="E29" s="118"/>
      <c r="F29" s="95"/>
      <c r="G29" s="95"/>
      <c r="H29" s="95"/>
    </row>
    <row r="30" spans="1:12" ht="18" customHeight="1" x14ac:dyDescent="0.3">
      <c r="A30" s="117"/>
      <c r="B30" s="118"/>
      <c r="C30" s="118"/>
      <c r="D30" s="118"/>
      <c r="E30" s="118"/>
      <c r="F30" s="95"/>
      <c r="G30" s="95"/>
      <c r="H30" s="95"/>
    </row>
    <row r="31" spans="1:12" ht="18" customHeight="1" x14ac:dyDescent="0.3">
      <c r="A31" s="117"/>
      <c r="B31" s="118"/>
      <c r="C31" s="118"/>
      <c r="D31" s="118"/>
      <c r="E31" s="118"/>
      <c r="F31" s="95"/>
      <c r="G31" s="95"/>
      <c r="H31" s="95"/>
    </row>
    <row r="32" spans="1:12" ht="18" customHeight="1" x14ac:dyDescent="0.3">
      <c r="A32" s="117"/>
      <c r="B32" s="118"/>
      <c r="C32" s="118"/>
      <c r="D32" s="118"/>
      <c r="E32" s="118"/>
      <c r="F32" s="95"/>
      <c r="G32" s="95"/>
      <c r="H32" s="95"/>
    </row>
    <row r="33" spans="1:5" ht="18" customHeight="1" x14ac:dyDescent="0.3">
      <c r="A33" s="117"/>
      <c r="B33" s="118"/>
      <c r="C33" s="118"/>
      <c r="D33" s="118"/>
      <c r="E33" s="118"/>
    </row>
    <row r="34" spans="1:5" ht="16.5" customHeight="1" x14ac:dyDescent="0.3">
      <c r="B34" s="1186"/>
      <c r="C34" s="1186"/>
      <c r="D34" s="1186"/>
      <c r="E34" s="1186"/>
    </row>
    <row r="35" spans="1:5" ht="16.5" customHeight="1" x14ac:dyDescent="0.3"/>
    <row r="36" spans="1:5" ht="16.5" customHeight="1" x14ac:dyDescent="0.3"/>
    <row r="37" spans="1:5" ht="16.5" customHeight="1" x14ac:dyDescent="0.3"/>
    <row r="38" spans="1:5" ht="16.5" customHeight="1" x14ac:dyDescent="0.3"/>
    <row r="39" spans="1:5" ht="16.5" customHeight="1" x14ac:dyDescent="0.3"/>
    <row r="40" spans="1:5" ht="16.5" customHeight="1" x14ac:dyDescent="0.3"/>
    <row r="41" spans="1:5" ht="16.5" customHeight="1" x14ac:dyDescent="0.3"/>
    <row r="42" spans="1:5" ht="16.5" customHeight="1" x14ac:dyDescent="0.3"/>
    <row r="43" spans="1:5" ht="16.5" customHeight="1" x14ac:dyDescent="0.3"/>
    <row r="44" spans="1:5" ht="16.5" customHeight="1" x14ac:dyDescent="0.3"/>
    <row r="45" spans="1:5" ht="16.5" customHeight="1" x14ac:dyDescent="0.3"/>
    <row r="46" spans="1:5" ht="16.5" customHeight="1" x14ac:dyDescent="0.3"/>
    <row r="47" spans="1:5" ht="16.5" customHeight="1" x14ac:dyDescent="0.3"/>
    <row r="48" spans="1:5"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row r="94" ht="16.5" customHeight="1" x14ac:dyDescent="0.3"/>
    <row r="95" ht="16.5" customHeight="1" x14ac:dyDescent="0.3"/>
    <row r="96" ht="16.5" customHeight="1" x14ac:dyDescent="0.3"/>
    <row r="97" ht="16.5" customHeight="1" x14ac:dyDescent="0.3"/>
    <row r="98" ht="16.5" customHeight="1" x14ac:dyDescent="0.3"/>
    <row r="99" ht="16.5" customHeight="1" x14ac:dyDescent="0.3"/>
  </sheetData>
  <mergeCells count="1">
    <mergeCell ref="B34:E34"/>
  </mergeCells>
  <hyperlinks>
    <hyperlink ref="F3" location="Tartalom!A1" display="Tartalom" xr:uid="{00000000-0004-0000-4100-000003000000}"/>
  </hyperlinks>
  <pageMargins left="0.70866141732283472" right="0.70866141732283472" top="0.74803149606299213" bottom="0.74803149606299213" header="0.31496062992125984" footer="0.31496062992125984"/>
  <pageSetup paperSize="9" scale="87" orientation="portrait" verticalDpi="300" r:id="rId1"/>
  <headerFooter>
    <oddFooter>&amp;L&amp;"Arial Narrow,Normál"&amp;8&amp;F/&amp;A&amp;C&amp;"Arial Narrow,Normál"&amp;8&amp;P/&amp;N&amp;R&amp;"Arial Narrow,Normál"&amp;8DigitAudit/Beszámoló</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Munka65">
    <pageSetUpPr fitToPage="1"/>
  </sheetPr>
  <dimension ref="A1:Q400"/>
  <sheetViews>
    <sheetView showGridLines="0" zoomScaleNormal="100" workbookViewId="0">
      <pane ySplit="9" topLeftCell="A10" activePane="bottomLeft" state="frozen"/>
      <selection pane="bottomLeft"/>
    </sheetView>
  </sheetViews>
  <sheetFormatPr defaultRowHeight="16.5" x14ac:dyDescent="0.3"/>
  <cols>
    <col min="1" max="1" width="5.25" style="118" customWidth="1"/>
    <col min="2" max="2" width="7" style="118" customWidth="1"/>
    <col min="3" max="3" width="24.125" style="118" customWidth="1"/>
    <col min="4" max="5" width="10.75" style="822" customWidth="1"/>
    <col min="6" max="6" width="10.75" style="814" customWidth="1"/>
    <col min="7" max="7" width="9.125" style="139" bestFit="1" customWidth="1"/>
    <col min="8" max="10" width="9.125" style="139" customWidth="1"/>
    <col min="11" max="11" width="14.5" style="122" customWidth="1"/>
    <col min="12" max="16384" width="9" style="122"/>
  </cols>
  <sheetData>
    <row r="1" spans="1:17" ht="15.75" x14ac:dyDescent="0.25">
      <c r="A1" s="80" t="s">
        <v>89</v>
      </c>
      <c r="B1" s="53"/>
      <c r="C1" s="99" t="s">
        <v>195</v>
      </c>
      <c r="D1" s="806"/>
      <c r="E1" s="806"/>
      <c r="F1" s="806"/>
      <c r="G1" s="53"/>
      <c r="H1" s="53"/>
      <c r="I1" s="53"/>
      <c r="J1" s="53"/>
    </row>
    <row r="2" spans="1:17" x14ac:dyDescent="0.3">
      <c r="A2" s="84"/>
      <c r="B2" s="84"/>
      <c r="C2" s="84"/>
      <c r="D2" s="818" t="str">
        <f>L15</f>
        <v>Ide írja az egyeztetés / vizsgálat szöveges értékelését</v>
      </c>
      <c r="E2" s="818" t="str">
        <f>L17</f>
        <v>Ide írja a következtetés szövegét</v>
      </c>
      <c r="F2" s="815"/>
      <c r="G2" s="816"/>
      <c r="H2" s="84"/>
      <c r="I2" s="84"/>
      <c r="J2" s="84"/>
      <c r="K2" s="48" t="s">
        <v>32</v>
      </c>
    </row>
    <row r="3" spans="1:17" ht="15.75" x14ac:dyDescent="0.25">
      <c r="A3" s="123">
        <f>Alapa!C17</f>
        <v>0</v>
      </c>
      <c r="B3" s="124"/>
      <c r="C3" s="124"/>
      <c r="D3" s="809"/>
      <c r="E3" s="819" t="s">
        <v>1</v>
      </c>
      <c r="F3" s="807">
        <f>Alapa!C15</f>
        <v>0</v>
      </c>
      <c r="G3" s="126"/>
      <c r="H3" s="126"/>
      <c r="I3" s="126"/>
      <c r="J3" s="127"/>
      <c r="K3" s="730" t="s">
        <v>34</v>
      </c>
      <c r="L3" s="197" t="s">
        <v>34</v>
      </c>
    </row>
    <row r="4" spans="1:17" ht="15.75" x14ac:dyDescent="0.25">
      <c r="A4" s="128" t="str">
        <f>"Fordulónap: "&amp;Alapa!C12</f>
        <v xml:space="preserve">Fordulónap: </v>
      </c>
      <c r="B4" s="129"/>
      <c r="C4" s="129"/>
      <c r="D4" s="820"/>
      <c r="E4" s="819" t="s">
        <v>2</v>
      </c>
      <c r="F4" s="808" t="str">
        <f>IFERROR(VLOOKUP(L7,Alapa!$K$2:$M$11,3),"")</f>
        <v/>
      </c>
      <c r="G4" s="130"/>
      <c r="H4" s="130"/>
      <c r="I4" s="130"/>
      <c r="J4" s="131"/>
      <c r="K4" s="76" t="s">
        <v>88</v>
      </c>
      <c r="L4" s="122" t="s">
        <v>151</v>
      </c>
    </row>
    <row r="5" spans="1:17" ht="15.75" x14ac:dyDescent="0.25">
      <c r="A5" s="132"/>
      <c r="B5" s="132"/>
      <c r="C5" s="132"/>
      <c r="D5" s="821"/>
      <c r="E5" s="819" t="s">
        <v>10</v>
      </c>
      <c r="F5" s="809" t="str">
        <f>IF(Alapa!$M$2=0," ",Alapa!$M$2)</f>
        <v xml:space="preserve"> </v>
      </c>
      <c r="G5" s="130"/>
      <c r="H5" s="130"/>
      <c r="I5" s="130"/>
      <c r="J5" s="131"/>
      <c r="K5" s="76" t="s">
        <v>89</v>
      </c>
      <c r="L5" s="122" t="s">
        <v>78</v>
      </c>
    </row>
    <row r="6" spans="1:17" thickBot="1" x14ac:dyDescent="0.3">
      <c r="A6" s="93" t="s">
        <v>211</v>
      </c>
      <c r="B6" s="132"/>
      <c r="C6" s="132"/>
      <c r="D6" s="810"/>
      <c r="E6" s="810"/>
      <c r="F6" s="810"/>
      <c r="G6" s="1058" t="s">
        <v>1234</v>
      </c>
      <c r="H6" s="849">
        <f>Tartalom!$F$112*Alapa!D33</f>
        <v>0</v>
      </c>
      <c r="I6" s="132"/>
      <c r="J6" s="132"/>
      <c r="K6" s="76" t="s">
        <v>90</v>
      </c>
      <c r="L6" s="545" t="s">
        <v>180</v>
      </c>
    </row>
    <row r="7" spans="1:17" ht="17.25" thickBot="1" x14ac:dyDescent="0.35">
      <c r="A7" s="133" t="s">
        <v>212</v>
      </c>
      <c r="B7" s="135"/>
      <c r="C7" s="136"/>
      <c r="D7" s="811">
        <f>Alapa!C10</f>
        <v>0</v>
      </c>
      <c r="E7" s="811">
        <f>Alapa!C11</f>
        <v>0</v>
      </c>
      <c r="F7" s="811" t="s">
        <v>8</v>
      </c>
      <c r="G7" s="58" t="str">
        <f>Alapa!C11&amp;"/"&amp;Alapa!C10</f>
        <v>/</v>
      </c>
      <c r="H7" s="59"/>
      <c r="I7" s="59"/>
      <c r="J7" s="59"/>
      <c r="K7" s="555" t="s">
        <v>2</v>
      </c>
      <c r="L7" s="673">
        <v>2</v>
      </c>
    </row>
    <row r="8" spans="1:17" ht="18" x14ac:dyDescent="0.3">
      <c r="A8" s="137"/>
      <c r="B8" s="137" t="s">
        <v>213</v>
      </c>
      <c r="C8" s="138"/>
      <c r="D8" s="812" t="s">
        <v>214</v>
      </c>
      <c r="E8" s="812" t="s">
        <v>214</v>
      </c>
      <c r="F8" s="812" t="s">
        <v>214</v>
      </c>
      <c r="G8" s="60" t="s">
        <v>7</v>
      </c>
      <c r="H8" s="60"/>
      <c r="I8" s="60"/>
      <c r="J8" s="60"/>
      <c r="K8" s="81"/>
      <c r="L8" s="94"/>
    </row>
    <row r="9" spans="1:17" x14ac:dyDescent="0.3">
      <c r="F9" s="817" t="str">
        <f>IF(E9-D9=0," ",E9-D9)</f>
        <v xml:space="preserve"> </v>
      </c>
      <c r="G9" s="142" t="str">
        <f t="shared" ref="G9:G72" si="0">IFERROR(E9/D9%," ")</f>
        <v xml:space="preserve"> </v>
      </c>
      <c r="K9" s="90"/>
      <c r="L9" s="91"/>
    </row>
    <row r="10" spans="1:17" ht="15.75" x14ac:dyDescent="0.25">
      <c r="A10" s="11"/>
      <c r="B10" s="11"/>
      <c r="C10" s="11"/>
      <c r="D10" s="11"/>
      <c r="E10" s="22"/>
      <c r="F10" s="813" t="str">
        <f>IF(E10-D10=0," ",E10-D10)</f>
        <v xml:space="preserve"> </v>
      </c>
      <c r="G10" s="140" t="str">
        <f>IFERROR(E10/D10%," ")</f>
        <v xml:space="preserve"> </v>
      </c>
      <c r="H10" s="140"/>
      <c r="I10" s="140"/>
      <c r="J10" s="11"/>
    </row>
    <row r="11" spans="1:17" ht="15.75" x14ac:dyDescent="0.25">
      <c r="A11" s="11"/>
      <c r="B11" s="11"/>
      <c r="C11" s="11"/>
      <c r="D11" s="11"/>
      <c r="E11" s="22"/>
      <c r="F11" s="813" t="str">
        <f t="shared" ref="F11:F73" si="1">IF(E11-D11=0," ",E11-D11)</f>
        <v xml:space="preserve"> </v>
      </c>
      <c r="G11" s="140" t="str">
        <f t="shared" si="0"/>
        <v xml:space="preserve"> </v>
      </c>
      <c r="H11" s="140"/>
      <c r="I11" s="140"/>
      <c r="J11" s="11"/>
    </row>
    <row r="12" spans="1:17" ht="15.75" x14ac:dyDescent="0.25">
      <c r="A12" s="11"/>
      <c r="B12" s="11"/>
      <c r="C12" s="11"/>
      <c r="D12" s="11"/>
      <c r="E12" s="22"/>
      <c r="F12" s="813" t="str">
        <f t="shared" si="1"/>
        <v xml:space="preserve"> </v>
      </c>
      <c r="G12" s="140" t="str">
        <f t="shared" si="0"/>
        <v xml:space="preserve"> </v>
      </c>
      <c r="H12" s="140"/>
      <c r="I12" s="140"/>
      <c r="J12" s="11"/>
    </row>
    <row r="13" spans="1:17" ht="15.75" x14ac:dyDescent="0.25">
      <c r="A13" s="11"/>
      <c r="B13" s="11"/>
      <c r="C13" s="11"/>
      <c r="D13" s="11"/>
      <c r="E13" s="22"/>
      <c r="F13" s="817" t="str">
        <f t="shared" si="1"/>
        <v xml:space="preserve"> </v>
      </c>
      <c r="G13" s="142" t="str">
        <f t="shared" si="0"/>
        <v xml:space="preserve"> </v>
      </c>
      <c r="H13" s="142"/>
      <c r="I13" s="142"/>
      <c r="J13" s="11"/>
    </row>
    <row r="14" spans="1:17" ht="15.75" x14ac:dyDescent="0.25">
      <c r="A14" s="11"/>
      <c r="B14" s="11"/>
      <c r="C14" s="11"/>
      <c r="D14" s="11"/>
      <c r="E14" s="22"/>
      <c r="F14" s="817" t="str">
        <f t="shared" si="1"/>
        <v xml:space="preserve"> </v>
      </c>
      <c r="G14" s="142" t="str">
        <f t="shared" si="0"/>
        <v xml:space="preserve"> </v>
      </c>
      <c r="H14" s="142"/>
      <c r="I14" s="142"/>
      <c r="J14" s="11"/>
      <c r="L14" s="15" t="s">
        <v>185</v>
      </c>
      <c r="M14" s="36"/>
      <c r="N14" s="36"/>
      <c r="O14" s="36"/>
      <c r="P14" s="36"/>
      <c r="Q14" s="12"/>
    </row>
    <row r="15" spans="1:17" x14ac:dyDescent="0.3">
      <c r="A15" s="11"/>
      <c r="B15" s="11"/>
      <c r="C15" s="11"/>
      <c r="D15" s="11"/>
      <c r="E15" s="22"/>
      <c r="F15" s="817" t="str">
        <f t="shared" si="1"/>
        <v xml:space="preserve"> </v>
      </c>
      <c r="G15" s="142" t="str">
        <f t="shared" si="0"/>
        <v xml:space="preserve"> </v>
      </c>
      <c r="H15" s="142"/>
      <c r="I15" s="142"/>
      <c r="J15" s="11"/>
      <c r="L15" s="68" t="s">
        <v>186</v>
      </c>
      <c r="M15" s="23"/>
      <c r="N15" s="23"/>
      <c r="O15" s="17"/>
      <c r="P15" s="17"/>
      <c r="Q15" s="18"/>
    </row>
    <row r="16" spans="1:17" ht="15.75" x14ac:dyDescent="0.25">
      <c r="A16" s="11"/>
      <c r="B16" s="11"/>
      <c r="C16" s="11"/>
      <c r="D16" s="11"/>
      <c r="E16" s="22"/>
      <c r="F16" s="817" t="str">
        <f t="shared" si="1"/>
        <v xml:space="preserve"> </v>
      </c>
      <c r="G16" s="142" t="str">
        <f t="shared" si="0"/>
        <v xml:space="preserve"> </v>
      </c>
      <c r="H16" s="142"/>
      <c r="I16" s="142"/>
      <c r="J16" s="11"/>
      <c r="L16" s="16" t="s">
        <v>4</v>
      </c>
      <c r="M16" s="8"/>
      <c r="N16" s="8"/>
      <c r="O16" s="7"/>
      <c r="P16" s="7"/>
      <c r="Q16" s="12"/>
    </row>
    <row r="17" spans="1:17" x14ac:dyDescent="0.3">
      <c r="A17" s="11"/>
      <c r="B17" s="11"/>
      <c r="C17" s="11"/>
      <c r="D17" s="11"/>
      <c r="E17" s="22"/>
      <c r="F17" s="817" t="str">
        <f t="shared" si="1"/>
        <v xml:space="preserve"> </v>
      </c>
      <c r="G17" s="142" t="str">
        <f t="shared" si="0"/>
        <v xml:space="preserve"> </v>
      </c>
      <c r="H17" s="142"/>
      <c r="I17" s="142"/>
      <c r="J17" s="11"/>
      <c r="L17" s="68" t="s">
        <v>38</v>
      </c>
      <c r="M17" s="23"/>
      <c r="N17" s="23"/>
      <c r="O17" s="17"/>
      <c r="P17" s="17"/>
      <c r="Q17" s="18"/>
    </row>
    <row r="18" spans="1:17" ht="15.75" x14ac:dyDescent="0.25">
      <c r="A18" s="11"/>
      <c r="B18" s="11"/>
      <c r="C18" s="11"/>
      <c r="D18" s="11"/>
      <c r="E18" s="22"/>
      <c r="F18" s="817" t="str">
        <f t="shared" si="1"/>
        <v xml:space="preserve"> </v>
      </c>
      <c r="G18" s="142" t="str">
        <f t="shared" si="0"/>
        <v xml:space="preserve"> </v>
      </c>
      <c r="H18" s="142"/>
      <c r="I18" s="142"/>
      <c r="J18" s="11"/>
      <c r="L18" s="67"/>
      <c r="M18" s="67"/>
      <c r="N18" s="8"/>
      <c r="O18" s="7"/>
      <c r="P18" s="7"/>
      <c r="Q18" s="12"/>
    </row>
    <row r="19" spans="1:17" ht="15.75" x14ac:dyDescent="0.25">
      <c r="A19" s="11"/>
      <c r="B19" s="11"/>
      <c r="C19" s="11"/>
      <c r="D19" s="11"/>
      <c r="E19" s="22"/>
      <c r="F19" s="817" t="str">
        <f t="shared" si="1"/>
        <v xml:space="preserve"> </v>
      </c>
      <c r="G19" s="142" t="str">
        <f t="shared" si="0"/>
        <v xml:space="preserve"> </v>
      </c>
      <c r="H19" s="142"/>
      <c r="I19" s="142"/>
      <c r="J19" s="11"/>
    </row>
    <row r="20" spans="1:17" ht="16.5" customHeight="1" x14ac:dyDescent="0.25">
      <c r="A20" s="11"/>
      <c r="B20" s="11"/>
      <c r="C20" s="11"/>
      <c r="D20" s="11"/>
      <c r="E20" s="22"/>
      <c r="F20" s="817" t="str">
        <f t="shared" si="1"/>
        <v xml:space="preserve"> </v>
      </c>
      <c r="G20" s="142" t="str">
        <f t="shared" si="0"/>
        <v xml:space="preserve"> </v>
      </c>
      <c r="H20" s="142"/>
      <c r="I20" s="142"/>
      <c r="J20" s="11"/>
    </row>
    <row r="21" spans="1:17" ht="15.75" x14ac:dyDescent="0.25">
      <c r="A21" s="11"/>
      <c r="B21" s="11"/>
      <c r="C21" s="11"/>
      <c r="D21" s="11"/>
      <c r="E21" s="22"/>
      <c r="F21" s="817" t="str">
        <f t="shared" si="1"/>
        <v xml:space="preserve"> </v>
      </c>
      <c r="G21" s="142" t="str">
        <f t="shared" si="0"/>
        <v xml:space="preserve"> </v>
      </c>
      <c r="H21" s="140"/>
      <c r="I21" s="140"/>
      <c r="J21" s="11"/>
    </row>
    <row r="22" spans="1:17" ht="15.75" x14ac:dyDescent="0.25">
      <c r="A22" s="11"/>
      <c r="B22" s="11"/>
      <c r="C22" s="11"/>
      <c r="D22" s="11"/>
      <c r="E22" s="22"/>
      <c r="F22" s="817" t="str">
        <f t="shared" si="1"/>
        <v xml:space="preserve"> </v>
      </c>
      <c r="G22" s="142" t="str">
        <f t="shared" si="0"/>
        <v xml:space="preserve"> </v>
      </c>
      <c r="H22" s="142"/>
      <c r="I22" s="142"/>
      <c r="J22" s="11"/>
    </row>
    <row r="23" spans="1:17" ht="15.75" x14ac:dyDescent="0.25">
      <c r="A23" s="11"/>
      <c r="B23" s="11"/>
      <c r="C23" s="11"/>
      <c r="D23" s="11"/>
      <c r="E23" s="22"/>
      <c r="F23" s="817" t="str">
        <f t="shared" si="1"/>
        <v xml:space="preserve"> </v>
      </c>
      <c r="G23" s="142" t="str">
        <f t="shared" si="0"/>
        <v xml:space="preserve"> </v>
      </c>
      <c r="H23" s="142"/>
      <c r="I23" s="142"/>
      <c r="J23" s="11"/>
    </row>
    <row r="24" spans="1:17" ht="15.75" x14ac:dyDescent="0.25">
      <c r="A24" s="11"/>
      <c r="B24" s="11"/>
      <c r="C24" s="11"/>
      <c r="D24" s="11"/>
      <c r="E24" s="22"/>
      <c r="F24" s="817" t="str">
        <f t="shared" si="1"/>
        <v xml:space="preserve"> </v>
      </c>
      <c r="G24" s="142" t="str">
        <f t="shared" si="0"/>
        <v xml:space="preserve"> </v>
      </c>
      <c r="H24" s="142"/>
      <c r="I24" s="142"/>
      <c r="J24" s="11"/>
    </row>
    <row r="25" spans="1:17" ht="15.75" x14ac:dyDescent="0.25">
      <c r="A25" s="11"/>
      <c r="B25" s="11"/>
      <c r="C25" s="11"/>
      <c r="D25" s="11"/>
      <c r="E25" s="22"/>
      <c r="F25" s="817" t="str">
        <f t="shared" si="1"/>
        <v xml:space="preserve"> </v>
      </c>
      <c r="G25" s="142" t="str">
        <f t="shared" si="0"/>
        <v xml:space="preserve"> </v>
      </c>
      <c r="H25" s="140"/>
      <c r="I25" s="140"/>
      <c r="J25" s="11"/>
    </row>
    <row r="26" spans="1:17" ht="15.75" x14ac:dyDescent="0.25">
      <c r="A26" s="11"/>
      <c r="B26" s="11"/>
      <c r="C26" s="11"/>
      <c r="D26" s="11"/>
      <c r="E26" s="22"/>
      <c r="F26" s="817" t="str">
        <f t="shared" si="1"/>
        <v xml:space="preserve"> </v>
      </c>
      <c r="G26" s="142" t="str">
        <f t="shared" si="0"/>
        <v xml:space="preserve"> </v>
      </c>
      <c r="H26" s="142"/>
      <c r="I26" s="142"/>
      <c r="J26" s="11"/>
    </row>
    <row r="27" spans="1:17" ht="15.75" x14ac:dyDescent="0.25">
      <c r="A27" s="11"/>
      <c r="B27" s="11"/>
      <c r="C27" s="11"/>
      <c r="D27" s="11"/>
      <c r="E27" s="22"/>
      <c r="F27" s="817" t="str">
        <f t="shared" si="1"/>
        <v xml:space="preserve"> </v>
      </c>
      <c r="G27" s="142" t="str">
        <f t="shared" si="0"/>
        <v xml:space="preserve"> </v>
      </c>
      <c r="H27" s="142"/>
      <c r="I27" s="142"/>
      <c r="J27" s="11"/>
    </row>
    <row r="28" spans="1:17" ht="15.75" x14ac:dyDescent="0.25">
      <c r="A28" s="11"/>
      <c r="B28" s="11"/>
      <c r="C28" s="11"/>
      <c r="D28" s="11"/>
      <c r="E28" s="22"/>
      <c r="F28" s="817" t="str">
        <f t="shared" si="1"/>
        <v xml:space="preserve"> </v>
      </c>
      <c r="G28" s="142" t="str">
        <f t="shared" si="0"/>
        <v xml:space="preserve"> </v>
      </c>
      <c r="H28" s="142"/>
      <c r="I28" s="142"/>
      <c r="J28" s="11"/>
    </row>
    <row r="29" spans="1:17" ht="15.75" x14ac:dyDescent="0.25">
      <c r="A29" s="11"/>
      <c r="B29" s="11"/>
      <c r="C29" s="11"/>
      <c r="D29" s="11"/>
      <c r="E29" s="22"/>
      <c r="F29" s="817" t="str">
        <f t="shared" si="1"/>
        <v xml:space="preserve"> </v>
      </c>
      <c r="G29" s="142" t="str">
        <f t="shared" si="0"/>
        <v xml:space="preserve"> </v>
      </c>
      <c r="H29" s="142"/>
      <c r="I29" s="142"/>
      <c r="J29" s="11"/>
    </row>
    <row r="30" spans="1:17" ht="15.75" x14ac:dyDescent="0.25">
      <c r="A30" s="11"/>
      <c r="B30" s="11"/>
      <c r="C30" s="11"/>
      <c r="D30" s="11"/>
      <c r="E30" s="22"/>
      <c r="F30" s="817" t="str">
        <f t="shared" si="1"/>
        <v xml:space="preserve"> </v>
      </c>
      <c r="G30" s="142" t="str">
        <f t="shared" si="0"/>
        <v xml:space="preserve"> </v>
      </c>
      <c r="H30" s="142"/>
      <c r="I30" s="142"/>
      <c r="J30" s="11"/>
    </row>
    <row r="31" spans="1:17" ht="15.75" x14ac:dyDescent="0.25">
      <c r="A31" s="11"/>
      <c r="B31" s="11"/>
      <c r="C31" s="11"/>
      <c r="D31" s="11"/>
      <c r="E31" s="22"/>
      <c r="F31" s="817" t="str">
        <f t="shared" si="1"/>
        <v xml:space="preserve"> </v>
      </c>
      <c r="G31" s="142" t="str">
        <f t="shared" si="0"/>
        <v xml:space="preserve"> </v>
      </c>
      <c r="H31" s="142"/>
      <c r="I31" s="142"/>
      <c r="J31" s="11"/>
    </row>
    <row r="32" spans="1:17" ht="15.75" x14ac:dyDescent="0.25">
      <c r="A32" s="11"/>
      <c r="B32" s="11"/>
      <c r="C32" s="11"/>
      <c r="D32" s="11"/>
      <c r="E32" s="22"/>
      <c r="F32" s="817" t="str">
        <f t="shared" si="1"/>
        <v xml:space="preserve"> </v>
      </c>
      <c r="G32" s="142" t="str">
        <f t="shared" si="0"/>
        <v xml:space="preserve"> </v>
      </c>
      <c r="H32" s="142"/>
      <c r="I32" s="142"/>
      <c r="J32" s="11"/>
    </row>
    <row r="33" spans="1:10" ht="15.75" x14ac:dyDescent="0.25">
      <c r="A33" s="11"/>
      <c r="B33" s="11"/>
      <c r="C33" s="11"/>
      <c r="D33" s="11"/>
      <c r="E33" s="22"/>
      <c r="F33" s="817" t="str">
        <f t="shared" si="1"/>
        <v xml:space="preserve"> </v>
      </c>
      <c r="G33" s="142" t="str">
        <f t="shared" si="0"/>
        <v xml:space="preserve"> </v>
      </c>
      <c r="H33" s="142"/>
      <c r="I33" s="142"/>
      <c r="J33" s="11"/>
    </row>
    <row r="34" spans="1:10" ht="15.75" x14ac:dyDescent="0.25">
      <c r="A34" s="11"/>
      <c r="B34" s="11"/>
      <c r="C34" s="11"/>
      <c r="D34" s="11"/>
      <c r="E34" s="22"/>
      <c r="F34" s="817" t="str">
        <f t="shared" si="1"/>
        <v xml:space="preserve"> </v>
      </c>
      <c r="G34" s="142" t="str">
        <f t="shared" si="0"/>
        <v xml:space="preserve"> </v>
      </c>
      <c r="H34" s="142"/>
      <c r="I34" s="142"/>
      <c r="J34" s="11"/>
    </row>
    <row r="35" spans="1:10" ht="15.75" x14ac:dyDescent="0.25">
      <c r="A35" s="11"/>
      <c r="B35" s="11"/>
      <c r="C35" s="11"/>
      <c r="D35" s="11"/>
      <c r="E35" s="22"/>
      <c r="F35" s="817" t="str">
        <f t="shared" si="1"/>
        <v xml:space="preserve"> </v>
      </c>
      <c r="G35" s="142" t="str">
        <f t="shared" si="0"/>
        <v xml:space="preserve"> </v>
      </c>
      <c r="H35" s="142"/>
      <c r="I35" s="142"/>
      <c r="J35" s="11"/>
    </row>
    <row r="36" spans="1:10" ht="15.75" x14ac:dyDescent="0.25">
      <c r="A36" s="11"/>
      <c r="B36" s="11"/>
      <c r="C36" s="11"/>
      <c r="D36" s="11"/>
      <c r="E36" s="22"/>
      <c r="F36" s="817" t="str">
        <f t="shared" si="1"/>
        <v xml:space="preserve"> </v>
      </c>
      <c r="G36" s="142" t="str">
        <f t="shared" si="0"/>
        <v xml:space="preserve"> </v>
      </c>
      <c r="H36" s="142"/>
      <c r="I36" s="142"/>
      <c r="J36" s="11"/>
    </row>
    <row r="37" spans="1:10" ht="15.75" x14ac:dyDescent="0.25">
      <c r="A37" s="11"/>
      <c r="B37" s="11"/>
      <c r="C37" s="11"/>
      <c r="D37" s="11"/>
      <c r="E37" s="22"/>
      <c r="F37" s="817" t="str">
        <f t="shared" si="1"/>
        <v xml:space="preserve"> </v>
      </c>
      <c r="G37" s="142" t="str">
        <f t="shared" si="0"/>
        <v xml:space="preserve"> </v>
      </c>
      <c r="H37" s="142"/>
      <c r="I37" s="142"/>
      <c r="J37" s="11"/>
    </row>
    <row r="38" spans="1:10" ht="15.75" x14ac:dyDescent="0.25">
      <c r="A38" s="11"/>
      <c r="B38" s="11"/>
      <c r="C38" s="11"/>
      <c r="D38" s="11"/>
      <c r="E38" s="22"/>
      <c r="F38" s="817" t="str">
        <f t="shared" si="1"/>
        <v xml:space="preserve"> </v>
      </c>
      <c r="G38" s="142" t="str">
        <f t="shared" si="0"/>
        <v xml:space="preserve"> </v>
      </c>
      <c r="H38" s="142"/>
      <c r="I38" s="142"/>
      <c r="J38" s="11"/>
    </row>
    <row r="39" spans="1:10" ht="15.75" x14ac:dyDescent="0.25">
      <c r="A39" s="11"/>
      <c r="B39" s="11"/>
      <c r="C39" s="11"/>
      <c r="D39" s="11"/>
      <c r="E39" s="22"/>
      <c r="F39" s="817" t="str">
        <f t="shared" si="1"/>
        <v xml:space="preserve"> </v>
      </c>
      <c r="G39" s="142" t="str">
        <f t="shared" si="0"/>
        <v xml:space="preserve"> </v>
      </c>
      <c r="H39" s="142"/>
      <c r="I39" s="142"/>
      <c r="J39" s="11"/>
    </row>
    <row r="40" spans="1:10" ht="15.75" x14ac:dyDescent="0.25">
      <c r="A40" s="11"/>
      <c r="B40" s="11"/>
      <c r="C40" s="11"/>
      <c r="D40" s="11"/>
      <c r="E40" s="22"/>
      <c r="F40" s="817" t="str">
        <f t="shared" si="1"/>
        <v xml:space="preserve"> </v>
      </c>
      <c r="G40" s="142" t="str">
        <f t="shared" si="0"/>
        <v xml:space="preserve"> </v>
      </c>
      <c r="H40" s="142"/>
      <c r="I40" s="142"/>
      <c r="J40" s="11"/>
    </row>
    <row r="41" spans="1:10" ht="15.75" x14ac:dyDescent="0.25">
      <c r="A41" s="11"/>
      <c r="B41" s="11"/>
      <c r="C41" s="11"/>
      <c r="D41" s="11"/>
      <c r="E41" s="22"/>
      <c r="F41" s="817" t="str">
        <f t="shared" si="1"/>
        <v xml:space="preserve"> </v>
      </c>
      <c r="G41" s="142" t="str">
        <f t="shared" si="0"/>
        <v xml:space="preserve"> </v>
      </c>
      <c r="H41" s="142"/>
      <c r="I41" s="142"/>
      <c r="J41" s="11"/>
    </row>
    <row r="42" spans="1:10" ht="15.75" x14ac:dyDescent="0.25">
      <c r="A42" s="11"/>
      <c r="B42" s="11"/>
      <c r="C42" s="11"/>
      <c r="D42" s="11"/>
      <c r="E42" s="22"/>
      <c r="F42" s="817" t="str">
        <f t="shared" si="1"/>
        <v xml:space="preserve"> </v>
      </c>
      <c r="G42" s="142" t="str">
        <f t="shared" si="0"/>
        <v xml:space="preserve"> </v>
      </c>
      <c r="H42" s="142"/>
      <c r="I42" s="142"/>
      <c r="J42" s="11"/>
    </row>
    <row r="43" spans="1:10" ht="15.75" x14ac:dyDescent="0.25">
      <c r="A43" s="11"/>
      <c r="B43" s="11"/>
      <c r="C43" s="11"/>
      <c r="D43" s="11"/>
      <c r="E43" s="22"/>
      <c r="F43" s="817" t="str">
        <f t="shared" si="1"/>
        <v xml:space="preserve"> </v>
      </c>
      <c r="G43" s="142" t="str">
        <f t="shared" si="0"/>
        <v xml:space="preserve"> </v>
      </c>
      <c r="H43" s="142"/>
      <c r="I43" s="142"/>
      <c r="J43" s="11"/>
    </row>
    <row r="44" spans="1:10" ht="15.75" x14ac:dyDescent="0.25">
      <c r="A44" s="11"/>
      <c r="B44" s="11"/>
      <c r="C44" s="11"/>
      <c r="D44" s="11"/>
      <c r="E44" s="22"/>
      <c r="F44" s="817" t="str">
        <f t="shared" si="1"/>
        <v xml:space="preserve"> </v>
      </c>
      <c r="G44" s="142" t="str">
        <f t="shared" si="0"/>
        <v xml:space="preserve"> </v>
      </c>
      <c r="H44" s="142"/>
      <c r="I44" s="142"/>
      <c r="J44" s="11"/>
    </row>
    <row r="45" spans="1:10" ht="15.75" x14ac:dyDescent="0.25">
      <c r="A45" s="11"/>
      <c r="B45" s="11"/>
      <c r="C45" s="11"/>
      <c r="D45" s="11"/>
      <c r="E45" s="22"/>
      <c r="F45" s="817" t="str">
        <f t="shared" si="1"/>
        <v xml:space="preserve"> </v>
      </c>
      <c r="G45" s="142" t="str">
        <f t="shared" si="0"/>
        <v xml:space="preserve"> </v>
      </c>
      <c r="H45" s="142"/>
      <c r="I45" s="142"/>
      <c r="J45" s="11"/>
    </row>
    <row r="46" spans="1:10" ht="15.75" x14ac:dyDescent="0.25">
      <c r="A46" s="11"/>
      <c r="B46" s="11"/>
      <c r="C46" s="11"/>
      <c r="D46" s="11"/>
      <c r="E46" s="22"/>
      <c r="F46" s="817" t="str">
        <f t="shared" si="1"/>
        <v xml:space="preserve"> </v>
      </c>
      <c r="G46" s="142" t="str">
        <f t="shared" si="0"/>
        <v xml:space="preserve"> </v>
      </c>
      <c r="H46" s="142"/>
      <c r="I46" s="142"/>
      <c r="J46" s="11"/>
    </row>
    <row r="47" spans="1:10" ht="15.75" x14ac:dyDescent="0.25">
      <c r="A47" s="11"/>
      <c r="B47" s="11"/>
      <c r="C47" s="11"/>
      <c r="D47" s="11"/>
      <c r="E47" s="22"/>
      <c r="F47" s="817" t="str">
        <f t="shared" si="1"/>
        <v xml:space="preserve"> </v>
      </c>
      <c r="G47" s="142" t="str">
        <f t="shared" si="0"/>
        <v xml:space="preserve"> </v>
      </c>
      <c r="H47" s="142"/>
      <c r="I47" s="142"/>
      <c r="J47" s="11"/>
    </row>
    <row r="48" spans="1:10" ht="15.75" x14ac:dyDescent="0.25">
      <c r="A48" s="11"/>
      <c r="B48" s="11"/>
      <c r="C48" s="11"/>
      <c r="D48" s="11"/>
      <c r="E48" s="22"/>
      <c r="F48" s="817" t="str">
        <f t="shared" si="1"/>
        <v xml:space="preserve"> </v>
      </c>
      <c r="G48" s="142" t="str">
        <f t="shared" si="0"/>
        <v xml:space="preserve"> </v>
      </c>
      <c r="H48" s="142"/>
      <c r="I48" s="142"/>
      <c r="J48" s="11"/>
    </row>
    <row r="49" spans="1:10" ht="15.75" x14ac:dyDescent="0.25">
      <c r="A49" s="11"/>
      <c r="B49" s="11"/>
      <c r="C49" s="11"/>
      <c r="D49" s="11"/>
      <c r="E49" s="22"/>
      <c r="F49" s="817" t="str">
        <f t="shared" si="1"/>
        <v xml:space="preserve"> </v>
      </c>
      <c r="G49" s="142" t="str">
        <f t="shared" si="0"/>
        <v xml:space="preserve"> </v>
      </c>
      <c r="H49" s="142"/>
      <c r="I49" s="142"/>
      <c r="J49" s="11"/>
    </row>
    <row r="50" spans="1:10" ht="15.75" x14ac:dyDescent="0.25">
      <c r="A50" s="11"/>
      <c r="B50" s="11"/>
      <c r="C50" s="11"/>
      <c r="D50" s="11"/>
      <c r="E50" s="22"/>
      <c r="F50" s="817" t="str">
        <f t="shared" si="1"/>
        <v xml:space="preserve"> </v>
      </c>
      <c r="G50" s="142" t="str">
        <f t="shared" si="0"/>
        <v xml:space="preserve"> </v>
      </c>
      <c r="H50" s="142"/>
      <c r="I50" s="142"/>
      <c r="J50" s="11"/>
    </row>
    <row r="51" spans="1:10" ht="15.75" x14ac:dyDescent="0.25">
      <c r="A51" s="11"/>
      <c r="B51" s="11"/>
      <c r="C51" s="11"/>
      <c r="D51" s="11"/>
      <c r="E51" s="22"/>
      <c r="F51" s="817" t="str">
        <f t="shared" si="1"/>
        <v xml:space="preserve"> </v>
      </c>
      <c r="G51" s="142" t="str">
        <f t="shared" si="0"/>
        <v xml:space="preserve"> </v>
      </c>
      <c r="H51" s="142"/>
      <c r="I51" s="142"/>
      <c r="J51" s="11"/>
    </row>
    <row r="52" spans="1:10" ht="15.75" x14ac:dyDescent="0.25">
      <c r="A52" s="11"/>
      <c r="B52" s="11"/>
      <c r="C52" s="11"/>
      <c r="D52" s="11"/>
      <c r="E52" s="22"/>
      <c r="F52" s="817" t="str">
        <f t="shared" si="1"/>
        <v xml:space="preserve"> </v>
      </c>
      <c r="G52" s="142" t="str">
        <f t="shared" si="0"/>
        <v xml:space="preserve"> </v>
      </c>
      <c r="J52" s="11"/>
    </row>
    <row r="53" spans="1:10" ht="15.75" x14ac:dyDescent="0.25">
      <c r="A53" s="11"/>
      <c r="B53" s="11"/>
      <c r="C53" s="11"/>
      <c r="D53" s="11"/>
      <c r="E53" s="22"/>
      <c r="F53" s="817" t="str">
        <f t="shared" si="1"/>
        <v xml:space="preserve"> </v>
      </c>
      <c r="G53" s="142" t="str">
        <f t="shared" si="0"/>
        <v xml:space="preserve"> </v>
      </c>
      <c r="J53" s="11"/>
    </row>
    <row r="54" spans="1:10" ht="15.75" x14ac:dyDescent="0.25">
      <c r="A54" s="11"/>
      <c r="B54" s="11"/>
      <c r="C54" s="11"/>
      <c r="D54" s="11"/>
      <c r="E54" s="22"/>
      <c r="F54" s="817" t="str">
        <f t="shared" si="1"/>
        <v xml:space="preserve"> </v>
      </c>
      <c r="G54" s="142" t="str">
        <f t="shared" si="0"/>
        <v xml:space="preserve"> </v>
      </c>
      <c r="J54" s="11"/>
    </row>
    <row r="55" spans="1:10" ht="15.75" x14ac:dyDescent="0.25">
      <c r="A55" s="11"/>
      <c r="B55" s="11"/>
      <c r="C55" s="11"/>
      <c r="D55" s="11"/>
      <c r="E55" s="22"/>
      <c r="F55" s="817" t="str">
        <f t="shared" si="1"/>
        <v xml:space="preserve"> </v>
      </c>
      <c r="G55" s="142" t="str">
        <f t="shared" si="0"/>
        <v xml:space="preserve"> </v>
      </c>
      <c r="J55" s="11"/>
    </row>
    <row r="56" spans="1:10" ht="15.75" x14ac:dyDescent="0.25">
      <c r="A56" s="11"/>
      <c r="B56" s="11"/>
      <c r="C56" s="11"/>
      <c r="D56" s="11"/>
      <c r="E56" s="22"/>
      <c r="F56" s="817" t="str">
        <f t="shared" si="1"/>
        <v xml:space="preserve"> </v>
      </c>
      <c r="G56" s="142" t="str">
        <f t="shared" si="0"/>
        <v xml:space="preserve"> </v>
      </c>
      <c r="J56" s="11"/>
    </row>
    <row r="57" spans="1:10" ht="15.75" x14ac:dyDescent="0.25">
      <c r="A57" s="11"/>
      <c r="B57" s="11"/>
      <c r="C57" s="11"/>
      <c r="D57" s="11"/>
      <c r="E57" s="22"/>
      <c r="F57" s="817" t="str">
        <f t="shared" si="1"/>
        <v xml:space="preserve"> </v>
      </c>
      <c r="G57" s="142" t="str">
        <f t="shared" si="0"/>
        <v xml:space="preserve"> </v>
      </c>
      <c r="J57" s="11"/>
    </row>
    <row r="58" spans="1:10" ht="15.75" x14ac:dyDescent="0.25">
      <c r="A58" s="11"/>
      <c r="B58" s="11"/>
      <c r="C58" s="11"/>
      <c r="D58" s="11"/>
      <c r="E58" s="22"/>
      <c r="F58" s="817" t="str">
        <f t="shared" si="1"/>
        <v xml:space="preserve"> </v>
      </c>
      <c r="G58" s="142" t="str">
        <f t="shared" si="0"/>
        <v xml:space="preserve"> </v>
      </c>
      <c r="J58" s="11"/>
    </row>
    <row r="59" spans="1:10" ht="15.75" x14ac:dyDescent="0.25">
      <c r="A59" s="11"/>
      <c r="B59" s="11"/>
      <c r="C59" s="11"/>
      <c r="D59" s="11"/>
      <c r="E59" s="22"/>
      <c r="F59" s="817" t="str">
        <f t="shared" si="1"/>
        <v xml:space="preserve"> </v>
      </c>
      <c r="G59" s="142" t="str">
        <f t="shared" si="0"/>
        <v xml:space="preserve"> </v>
      </c>
      <c r="J59" s="11"/>
    </row>
    <row r="60" spans="1:10" ht="15.75" x14ac:dyDescent="0.25">
      <c r="A60" s="11"/>
      <c r="B60" s="11"/>
      <c r="C60" s="11"/>
      <c r="D60" s="11"/>
      <c r="E60" s="22"/>
      <c r="F60" s="817" t="str">
        <f t="shared" si="1"/>
        <v xml:space="preserve"> </v>
      </c>
      <c r="G60" s="142" t="str">
        <f t="shared" si="0"/>
        <v xml:space="preserve"> </v>
      </c>
      <c r="J60" s="11"/>
    </row>
    <row r="61" spans="1:10" ht="15.75" x14ac:dyDescent="0.25">
      <c r="A61" s="11"/>
      <c r="B61" s="11"/>
      <c r="C61" s="11"/>
      <c r="D61" s="11"/>
      <c r="E61" s="22"/>
      <c r="F61" s="817" t="str">
        <f t="shared" si="1"/>
        <v xml:space="preserve"> </v>
      </c>
      <c r="G61" s="142" t="str">
        <f t="shared" si="0"/>
        <v xml:space="preserve"> </v>
      </c>
      <c r="J61" s="11"/>
    </row>
    <row r="62" spans="1:10" ht="15.75" x14ac:dyDescent="0.25">
      <c r="A62" s="11"/>
      <c r="B62" s="11"/>
      <c r="C62" s="11"/>
      <c r="D62" s="11"/>
      <c r="E62" s="22"/>
      <c r="F62" s="817" t="str">
        <f t="shared" si="1"/>
        <v xml:space="preserve"> </v>
      </c>
      <c r="G62" s="142" t="str">
        <f t="shared" si="0"/>
        <v xml:space="preserve"> </v>
      </c>
      <c r="J62" s="11"/>
    </row>
    <row r="63" spans="1:10" ht="15.75" x14ac:dyDescent="0.25">
      <c r="A63" s="11"/>
      <c r="B63" s="11"/>
      <c r="C63" s="11"/>
      <c r="D63" s="11"/>
      <c r="E63" s="22"/>
      <c r="F63" s="817" t="str">
        <f t="shared" si="1"/>
        <v xml:space="preserve"> </v>
      </c>
      <c r="G63" s="142" t="str">
        <f t="shared" si="0"/>
        <v xml:space="preserve"> </v>
      </c>
      <c r="J63" s="11"/>
    </row>
    <row r="64" spans="1:10" ht="15.75" x14ac:dyDescent="0.25">
      <c r="A64" s="11"/>
      <c r="B64" s="11"/>
      <c r="C64" s="11"/>
      <c r="D64" s="11"/>
      <c r="E64" s="22"/>
      <c r="F64" s="817" t="str">
        <f t="shared" si="1"/>
        <v xml:space="preserve"> </v>
      </c>
      <c r="G64" s="142" t="str">
        <f t="shared" si="0"/>
        <v xml:space="preserve"> </v>
      </c>
      <c r="J64" s="11"/>
    </row>
    <row r="65" spans="1:10" ht="15.75" x14ac:dyDescent="0.25">
      <c r="A65" s="11"/>
      <c r="B65" s="11"/>
      <c r="C65" s="11"/>
      <c r="D65" s="11"/>
      <c r="E65" s="22"/>
      <c r="F65" s="817" t="str">
        <f t="shared" si="1"/>
        <v xml:space="preserve"> </v>
      </c>
      <c r="G65" s="142" t="str">
        <f t="shared" si="0"/>
        <v xml:space="preserve"> </v>
      </c>
      <c r="J65" s="11"/>
    </row>
    <row r="66" spans="1:10" ht="15.75" x14ac:dyDescent="0.25">
      <c r="A66" s="11"/>
      <c r="B66" s="11"/>
      <c r="C66" s="11"/>
      <c r="D66" s="11"/>
      <c r="E66" s="22"/>
      <c r="F66" s="817" t="str">
        <f t="shared" si="1"/>
        <v xml:space="preserve"> </v>
      </c>
      <c r="G66" s="142" t="str">
        <f t="shared" si="0"/>
        <v xml:space="preserve"> </v>
      </c>
      <c r="J66" s="11"/>
    </row>
    <row r="67" spans="1:10" ht="15.75" x14ac:dyDescent="0.25">
      <c r="A67" s="11"/>
      <c r="B67" s="11"/>
      <c r="C67" s="11"/>
      <c r="D67" s="11"/>
      <c r="E67" s="22"/>
      <c r="F67" s="817" t="str">
        <f t="shared" si="1"/>
        <v xml:space="preserve"> </v>
      </c>
      <c r="G67" s="142" t="str">
        <f t="shared" si="0"/>
        <v xml:space="preserve"> </v>
      </c>
      <c r="J67" s="11"/>
    </row>
    <row r="68" spans="1:10" ht="15.75" x14ac:dyDescent="0.25">
      <c r="A68" s="11"/>
      <c r="B68" s="11"/>
      <c r="C68" s="11"/>
      <c r="D68" s="11"/>
      <c r="E68" s="22"/>
      <c r="F68" s="817" t="str">
        <f t="shared" si="1"/>
        <v xml:space="preserve"> </v>
      </c>
      <c r="G68" s="142" t="str">
        <f t="shared" si="0"/>
        <v xml:space="preserve"> </v>
      </c>
      <c r="J68" s="11"/>
    </row>
    <row r="69" spans="1:10" ht="15.75" x14ac:dyDescent="0.25">
      <c r="A69" s="11"/>
      <c r="B69" s="11"/>
      <c r="C69" s="11"/>
      <c r="D69" s="11"/>
      <c r="E69" s="22"/>
      <c r="F69" s="817" t="str">
        <f t="shared" si="1"/>
        <v xml:space="preserve"> </v>
      </c>
      <c r="G69" s="142" t="str">
        <f t="shared" si="0"/>
        <v xml:space="preserve"> </v>
      </c>
      <c r="J69" s="11"/>
    </row>
    <row r="70" spans="1:10" ht="15.75" x14ac:dyDescent="0.25">
      <c r="A70" s="11"/>
      <c r="B70" s="11"/>
      <c r="C70" s="11"/>
      <c r="D70" s="11"/>
      <c r="E70" s="22"/>
      <c r="F70" s="817" t="str">
        <f t="shared" si="1"/>
        <v xml:space="preserve"> </v>
      </c>
      <c r="G70" s="142" t="str">
        <f t="shared" si="0"/>
        <v xml:space="preserve"> </v>
      </c>
      <c r="J70" s="11"/>
    </row>
    <row r="71" spans="1:10" ht="15.75" x14ac:dyDescent="0.25">
      <c r="A71" s="11"/>
      <c r="B71" s="11"/>
      <c r="C71" s="11"/>
      <c r="D71" s="11"/>
      <c r="E71" s="22"/>
      <c r="F71" s="817" t="str">
        <f t="shared" si="1"/>
        <v xml:space="preserve"> </v>
      </c>
      <c r="G71" s="142" t="str">
        <f t="shared" si="0"/>
        <v xml:space="preserve"> </v>
      </c>
      <c r="J71" s="11"/>
    </row>
    <row r="72" spans="1:10" ht="15.75" x14ac:dyDescent="0.25">
      <c r="A72" s="11"/>
      <c r="B72" s="11"/>
      <c r="C72" s="11"/>
      <c r="D72" s="11"/>
      <c r="E72" s="22"/>
      <c r="F72" s="817" t="str">
        <f t="shared" si="1"/>
        <v xml:space="preserve"> </v>
      </c>
      <c r="G72" s="142" t="str">
        <f t="shared" si="0"/>
        <v xml:space="preserve"> </v>
      </c>
      <c r="J72" s="11"/>
    </row>
    <row r="73" spans="1:10" ht="15.75" x14ac:dyDescent="0.25">
      <c r="A73" s="11"/>
      <c r="B73" s="11"/>
      <c r="C73" s="11"/>
      <c r="D73" s="11"/>
      <c r="E73" s="22"/>
      <c r="F73" s="817" t="str">
        <f t="shared" si="1"/>
        <v xml:space="preserve"> </v>
      </c>
      <c r="G73" s="142" t="str">
        <f t="shared" ref="G73:G136" si="2">IFERROR(E73/D73%," ")</f>
        <v xml:space="preserve"> </v>
      </c>
      <c r="J73" s="11"/>
    </row>
    <row r="74" spans="1:10" ht="15.75" x14ac:dyDescent="0.25">
      <c r="A74" s="11"/>
      <c r="B74" s="11"/>
      <c r="C74" s="11"/>
      <c r="D74" s="11"/>
      <c r="E74" s="22"/>
      <c r="F74" s="817" t="str">
        <f t="shared" ref="F74:F137" si="3">IF(E74-D74=0," ",E74-D74)</f>
        <v xml:space="preserve"> </v>
      </c>
      <c r="G74" s="142" t="str">
        <f t="shared" si="2"/>
        <v xml:space="preserve"> </v>
      </c>
      <c r="J74" s="11"/>
    </row>
    <row r="75" spans="1:10" ht="15.75" x14ac:dyDescent="0.25">
      <c r="A75" s="11"/>
      <c r="B75" s="11"/>
      <c r="C75" s="11"/>
      <c r="D75" s="11"/>
      <c r="E75" s="22"/>
      <c r="F75" s="817" t="str">
        <f t="shared" si="3"/>
        <v xml:space="preserve"> </v>
      </c>
      <c r="G75" s="142" t="str">
        <f t="shared" si="2"/>
        <v xml:space="preserve"> </v>
      </c>
      <c r="J75" s="11"/>
    </row>
    <row r="76" spans="1:10" ht="15.75" x14ac:dyDescent="0.25">
      <c r="A76" s="11"/>
      <c r="B76" s="11"/>
      <c r="C76" s="11"/>
      <c r="D76" s="11"/>
      <c r="E76" s="22"/>
      <c r="F76" s="817" t="str">
        <f t="shared" si="3"/>
        <v xml:space="preserve"> </v>
      </c>
      <c r="G76" s="142" t="str">
        <f t="shared" si="2"/>
        <v xml:space="preserve"> </v>
      </c>
      <c r="J76" s="11"/>
    </row>
    <row r="77" spans="1:10" ht="15.75" x14ac:dyDescent="0.25">
      <c r="A77" s="11"/>
      <c r="B77" s="11"/>
      <c r="C77" s="11"/>
      <c r="D77" s="11"/>
      <c r="E77" s="22"/>
      <c r="F77" s="817" t="str">
        <f t="shared" si="3"/>
        <v xml:space="preserve"> </v>
      </c>
      <c r="G77" s="142" t="str">
        <f t="shared" si="2"/>
        <v xml:space="preserve"> </v>
      </c>
      <c r="J77" s="11"/>
    </row>
    <row r="78" spans="1:10" ht="15.75" x14ac:dyDescent="0.25">
      <c r="A78" s="11"/>
      <c r="B78" s="11"/>
      <c r="C78" s="11"/>
      <c r="D78" s="11"/>
      <c r="E78" s="22"/>
      <c r="F78" s="817" t="str">
        <f t="shared" si="3"/>
        <v xml:space="preserve"> </v>
      </c>
      <c r="G78" s="142" t="str">
        <f t="shared" si="2"/>
        <v xml:space="preserve"> </v>
      </c>
      <c r="J78" s="11"/>
    </row>
    <row r="79" spans="1:10" ht="15.75" x14ac:dyDescent="0.25">
      <c r="A79" s="11"/>
      <c r="B79" s="11"/>
      <c r="C79" s="11"/>
      <c r="D79" s="11"/>
      <c r="E79" s="22"/>
      <c r="F79" s="817" t="str">
        <f t="shared" si="3"/>
        <v xml:space="preserve"> </v>
      </c>
      <c r="G79" s="142" t="str">
        <f t="shared" si="2"/>
        <v xml:space="preserve"> </v>
      </c>
      <c r="J79" s="11"/>
    </row>
    <row r="80" spans="1:10" ht="15.75" x14ac:dyDescent="0.25">
      <c r="A80" s="11"/>
      <c r="B80" s="11"/>
      <c r="C80" s="11"/>
      <c r="D80" s="11"/>
      <c r="E80" s="22"/>
      <c r="F80" s="817" t="str">
        <f t="shared" si="3"/>
        <v xml:space="preserve"> </v>
      </c>
      <c r="G80" s="142" t="str">
        <f t="shared" si="2"/>
        <v xml:space="preserve"> </v>
      </c>
      <c r="J80" s="11"/>
    </row>
    <row r="81" spans="1:10" ht="15.75" x14ac:dyDescent="0.25">
      <c r="A81" s="11"/>
      <c r="B81" s="11"/>
      <c r="C81" s="11"/>
      <c r="D81" s="11"/>
      <c r="E81" s="22"/>
      <c r="F81" s="817" t="str">
        <f t="shared" si="3"/>
        <v xml:space="preserve"> </v>
      </c>
      <c r="G81" s="142" t="str">
        <f t="shared" si="2"/>
        <v xml:space="preserve"> </v>
      </c>
      <c r="J81" s="11"/>
    </row>
    <row r="82" spans="1:10" ht="15.75" x14ac:dyDescent="0.25">
      <c r="A82" s="11"/>
      <c r="B82" s="11"/>
      <c r="C82" s="11"/>
      <c r="D82" s="11"/>
      <c r="E82" s="22"/>
      <c r="F82" s="817" t="str">
        <f t="shared" si="3"/>
        <v xml:space="preserve"> </v>
      </c>
      <c r="G82" s="142" t="str">
        <f t="shared" si="2"/>
        <v xml:space="preserve"> </v>
      </c>
      <c r="J82" s="11"/>
    </row>
    <row r="83" spans="1:10" ht="15.75" x14ac:dyDescent="0.25">
      <c r="A83" s="11"/>
      <c r="B83" s="11"/>
      <c r="C83" s="11"/>
      <c r="D83" s="11"/>
      <c r="E83" s="22"/>
      <c r="F83" s="817" t="str">
        <f t="shared" si="3"/>
        <v xml:space="preserve"> </v>
      </c>
      <c r="G83" s="142" t="str">
        <f t="shared" si="2"/>
        <v xml:space="preserve"> </v>
      </c>
      <c r="J83" s="11"/>
    </row>
    <row r="84" spans="1:10" ht="15.75" x14ac:dyDescent="0.25">
      <c r="A84" s="11"/>
      <c r="B84" s="11"/>
      <c r="C84" s="11"/>
      <c r="D84" s="11"/>
      <c r="E84" s="22"/>
      <c r="F84" s="817" t="str">
        <f t="shared" si="3"/>
        <v xml:space="preserve"> </v>
      </c>
      <c r="G84" s="142" t="str">
        <f t="shared" si="2"/>
        <v xml:space="preserve"> </v>
      </c>
      <c r="J84" s="11"/>
    </row>
    <row r="85" spans="1:10" ht="15.75" x14ac:dyDescent="0.25">
      <c r="A85" s="11"/>
      <c r="B85" s="11"/>
      <c r="C85" s="11"/>
      <c r="D85" s="11"/>
      <c r="E85" s="22"/>
      <c r="F85" s="817" t="str">
        <f t="shared" si="3"/>
        <v xml:space="preserve"> </v>
      </c>
      <c r="G85" s="142" t="str">
        <f t="shared" si="2"/>
        <v xml:space="preserve"> </v>
      </c>
      <c r="J85" s="11"/>
    </row>
    <row r="86" spans="1:10" ht="15.75" x14ac:dyDescent="0.25">
      <c r="A86" s="11"/>
      <c r="B86" s="11"/>
      <c r="C86" s="11"/>
      <c r="D86" s="11"/>
      <c r="E86" s="22"/>
      <c r="F86" s="817" t="str">
        <f t="shared" si="3"/>
        <v xml:space="preserve"> </v>
      </c>
      <c r="G86" s="142" t="str">
        <f t="shared" si="2"/>
        <v xml:space="preserve"> </v>
      </c>
      <c r="J86" s="11"/>
    </row>
    <row r="87" spans="1:10" ht="15.75" x14ac:dyDescent="0.25">
      <c r="A87" s="11"/>
      <c r="B87" s="11"/>
      <c r="C87" s="11"/>
      <c r="D87" s="11"/>
      <c r="E87" s="22"/>
      <c r="F87" s="817" t="str">
        <f t="shared" si="3"/>
        <v xml:space="preserve"> </v>
      </c>
      <c r="G87" s="142" t="str">
        <f t="shared" si="2"/>
        <v xml:space="preserve"> </v>
      </c>
      <c r="J87" s="11"/>
    </row>
    <row r="88" spans="1:10" ht="15.75" x14ac:dyDescent="0.25">
      <c r="A88" s="11"/>
      <c r="B88" s="11"/>
      <c r="C88" s="11"/>
      <c r="D88" s="11"/>
      <c r="E88" s="22"/>
      <c r="F88" s="817" t="str">
        <f t="shared" si="3"/>
        <v xml:space="preserve"> </v>
      </c>
      <c r="G88" s="142" t="str">
        <f t="shared" si="2"/>
        <v xml:space="preserve"> </v>
      </c>
      <c r="J88" s="11"/>
    </row>
    <row r="89" spans="1:10" ht="15.75" x14ac:dyDescent="0.25">
      <c r="A89" s="11"/>
      <c r="B89" s="11"/>
      <c r="C89" s="11"/>
      <c r="D89" s="11"/>
      <c r="E89" s="22"/>
      <c r="F89" s="817" t="str">
        <f t="shared" si="3"/>
        <v xml:space="preserve"> </v>
      </c>
      <c r="G89" s="142" t="str">
        <f t="shared" si="2"/>
        <v xml:space="preserve"> </v>
      </c>
      <c r="J89" s="11"/>
    </row>
    <row r="90" spans="1:10" ht="15.75" x14ac:dyDescent="0.25">
      <c r="A90" s="11"/>
      <c r="B90" s="11"/>
      <c r="C90" s="11"/>
      <c r="D90" s="11"/>
      <c r="E90" s="22"/>
      <c r="F90" s="817" t="str">
        <f t="shared" si="3"/>
        <v xml:space="preserve"> </v>
      </c>
      <c r="G90" s="142" t="str">
        <f t="shared" si="2"/>
        <v xml:space="preserve"> </v>
      </c>
      <c r="J90" s="11"/>
    </row>
    <row r="91" spans="1:10" ht="15.75" x14ac:dyDescent="0.25">
      <c r="A91" s="11"/>
      <c r="B91" s="11"/>
      <c r="C91" s="11"/>
      <c r="D91" s="11"/>
      <c r="E91" s="22"/>
      <c r="F91" s="817" t="str">
        <f t="shared" si="3"/>
        <v xml:space="preserve"> </v>
      </c>
      <c r="G91" s="142" t="str">
        <f t="shared" si="2"/>
        <v xml:space="preserve"> </v>
      </c>
      <c r="J91" s="11"/>
    </row>
    <row r="92" spans="1:10" ht="15.75" x14ac:dyDescent="0.25">
      <c r="A92" s="11"/>
      <c r="B92" s="11"/>
      <c r="C92" s="11"/>
      <c r="D92" s="11"/>
      <c r="E92" s="22"/>
      <c r="F92" s="817" t="str">
        <f t="shared" si="3"/>
        <v xml:space="preserve"> </v>
      </c>
      <c r="G92" s="142" t="str">
        <f t="shared" si="2"/>
        <v xml:space="preserve"> </v>
      </c>
      <c r="J92" s="11"/>
    </row>
    <row r="93" spans="1:10" ht="15.75" x14ac:dyDescent="0.25">
      <c r="A93" s="11"/>
      <c r="B93" s="11"/>
      <c r="C93" s="11"/>
      <c r="D93" s="11"/>
      <c r="E93" s="22"/>
      <c r="F93" s="817" t="str">
        <f t="shared" si="3"/>
        <v xml:space="preserve"> </v>
      </c>
      <c r="G93" s="142" t="str">
        <f t="shared" si="2"/>
        <v xml:space="preserve"> </v>
      </c>
      <c r="J93" s="11"/>
    </row>
    <row r="94" spans="1:10" ht="15.75" x14ac:dyDescent="0.25">
      <c r="A94" s="11"/>
      <c r="B94" s="11"/>
      <c r="C94" s="11"/>
      <c r="D94" s="11"/>
      <c r="E94" s="22"/>
      <c r="F94" s="817" t="str">
        <f t="shared" si="3"/>
        <v xml:space="preserve"> </v>
      </c>
      <c r="G94" s="142" t="str">
        <f t="shared" si="2"/>
        <v xml:space="preserve"> </v>
      </c>
      <c r="J94" s="11"/>
    </row>
    <row r="95" spans="1:10" ht="15.75" x14ac:dyDescent="0.25">
      <c r="A95" s="11"/>
      <c r="B95" s="11"/>
      <c r="C95" s="11"/>
      <c r="D95" s="11"/>
      <c r="E95" s="22"/>
      <c r="F95" s="817" t="str">
        <f t="shared" si="3"/>
        <v xml:space="preserve"> </v>
      </c>
      <c r="G95" s="142" t="str">
        <f t="shared" si="2"/>
        <v xml:space="preserve"> </v>
      </c>
      <c r="J95" s="11"/>
    </row>
    <row r="96" spans="1:10" ht="15.75" x14ac:dyDescent="0.25">
      <c r="A96" s="11"/>
      <c r="B96" s="11"/>
      <c r="C96" s="11"/>
      <c r="D96" s="11"/>
      <c r="E96" s="22"/>
      <c r="F96" s="817" t="str">
        <f t="shared" si="3"/>
        <v xml:space="preserve"> </v>
      </c>
      <c r="G96" s="142" t="str">
        <f t="shared" si="2"/>
        <v xml:space="preserve"> </v>
      </c>
      <c r="J96" s="11"/>
    </row>
    <row r="97" spans="1:10" ht="15.75" x14ac:dyDescent="0.25">
      <c r="A97" s="11"/>
      <c r="B97" s="11"/>
      <c r="C97" s="11"/>
      <c r="D97" s="11"/>
      <c r="E97" s="22"/>
      <c r="F97" s="817" t="str">
        <f t="shared" si="3"/>
        <v xml:space="preserve"> </v>
      </c>
      <c r="G97" s="142" t="str">
        <f t="shared" si="2"/>
        <v xml:space="preserve"> </v>
      </c>
      <c r="J97" s="11"/>
    </row>
    <row r="98" spans="1:10" ht="15.75" x14ac:dyDescent="0.25">
      <c r="A98" s="11"/>
      <c r="B98" s="11"/>
      <c r="C98" s="11"/>
      <c r="D98" s="11"/>
      <c r="E98" s="22"/>
      <c r="F98" s="817" t="str">
        <f t="shared" si="3"/>
        <v xml:space="preserve"> </v>
      </c>
      <c r="G98" s="142" t="str">
        <f t="shared" si="2"/>
        <v xml:space="preserve"> </v>
      </c>
      <c r="J98" s="11"/>
    </row>
    <row r="99" spans="1:10" ht="15.75" x14ac:dyDescent="0.25">
      <c r="A99" s="11"/>
      <c r="B99" s="11"/>
      <c r="C99" s="11"/>
      <c r="D99" s="11"/>
      <c r="E99" s="22"/>
      <c r="F99" s="817" t="str">
        <f t="shared" si="3"/>
        <v xml:space="preserve"> </v>
      </c>
      <c r="G99" s="142" t="str">
        <f t="shared" si="2"/>
        <v xml:space="preserve"> </v>
      </c>
      <c r="J99" s="11"/>
    </row>
    <row r="100" spans="1:10" ht="15.75" x14ac:dyDescent="0.25">
      <c r="A100" s="11"/>
      <c r="B100" s="11"/>
      <c r="C100" s="11"/>
      <c r="D100" s="11"/>
      <c r="E100" s="22"/>
      <c r="F100" s="817" t="str">
        <f t="shared" si="3"/>
        <v xml:space="preserve"> </v>
      </c>
      <c r="G100" s="142" t="str">
        <f t="shared" si="2"/>
        <v xml:space="preserve"> </v>
      </c>
      <c r="J100" s="11"/>
    </row>
    <row r="101" spans="1:10" ht="15.75" x14ac:dyDescent="0.25">
      <c r="A101" s="11"/>
      <c r="B101" s="11"/>
      <c r="C101" s="11"/>
      <c r="D101" s="11"/>
      <c r="E101" s="22"/>
      <c r="F101" s="817" t="str">
        <f t="shared" si="3"/>
        <v xml:space="preserve"> </v>
      </c>
      <c r="G101" s="142" t="str">
        <f t="shared" si="2"/>
        <v xml:space="preserve"> </v>
      </c>
      <c r="J101" s="11"/>
    </row>
    <row r="102" spans="1:10" ht="15.75" x14ac:dyDescent="0.25">
      <c r="A102" s="11"/>
      <c r="B102" s="11"/>
      <c r="C102" s="11"/>
      <c r="D102" s="11"/>
      <c r="E102" s="22"/>
      <c r="F102" s="817" t="str">
        <f t="shared" si="3"/>
        <v xml:space="preserve"> </v>
      </c>
      <c r="G102" s="142" t="str">
        <f t="shared" si="2"/>
        <v xml:space="preserve"> </v>
      </c>
      <c r="J102" s="11"/>
    </row>
    <row r="103" spans="1:10" ht="15.75" x14ac:dyDescent="0.25">
      <c r="A103" s="11"/>
      <c r="B103" s="11"/>
      <c r="C103" s="11"/>
      <c r="D103" s="11"/>
      <c r="E103" s="22"/>
      <c r="F103" s="817" t="str">
        <f t="shared" si="3"/>
        <v xml:space="preserve"> </v>
      </c>
      <c r="G103" s="142" t="str">
        <f t="shared" si="2"/>
        <v xml:space="preserve"> </v>
      </c>
      <c r="J103" s="11"/>
    </row>
    <row r="104" spans="1:10" ht="15.75" x14ac:dyDescent="0.25">
      <c r="A104" s="11"/>
      <c r="B104" s="11"/>
      <c r="C104" s="11"/>
      <c r="D104" s="11"/>
      <c r="E104" s="22"/>
      <c r="F104" s="817" t="str">
        <f t="shared" si="3"/>
        <v xml:space="preserve"> </v>
      </c>
      <c r="G104" s="142" t="str">
        <f t="shared" si="2"/>
        <v xml:space="preserve"> </v>
      </c>
      <c r="J104" s="11"/>
    </row>
    <row r="105" spans="1:10" ht="15.75" x14ac:dyDescent="0.25">
      <c r="A105" s="11"/>
      <c r="B105" s="11"/>
      <c r="C105" s="11"/>
      <c r="D105" s="11"/>
      <c r="E105" s="22"/>
      <c r="F105" s="817" t="str">
        <f t="shared" si="3"/>
        <v xml:space="preserve"> </v>
      </c>
      <c r="G105" s="142" t="str">
        <f t="shared" si="2"/>
        <v xml:space="preserve"> </v>
      </c>
      <c r="J105" s="11"/>
    </row>
    <row r="106" spans="1:10" ht="15.75" x14ac:dyDescent="0.25">
      <c r="A106" s="11"/>
      <c r="B106" s="11"/>
      <c r="C106" s="11"/>
      <c r="D106" s="11"/>
      <c r="E106" s="22"/>
      <c r="F106" s="817" t="str">
        <f t="shared" si="3"/>
        <v xml:space="preserve"> </v>
      </c>
      <c r="G106" s="142" t="str">
        <f t="shared" si="2"/>
        <v xml:space="preserve"> </v>
      </c>
      <c r="J106" s="11"/>
    </row>
    <row r="107" spans="1:10" ht="15.75" x14ac:dyDescent="0.25">
      <c r="A107" s="11"/>
      <c r="B107" s="11"/>
      <c r="C107" s="11"/>
      <c r="D107" s="11"/>
      <c r="E107" s="22"/>
      <c r="F107" s="817" t="str">
        <f t="shared" si="3"/>
        <v xml:space="preserve"> </v>
      </c>
      <c r="G107" s="142" t="str">
        <f t="shared" si="2"/>
        <v xml:space="preserve"> </v>
      </c>
      <c r="J107" s="11"/>
    </row>
    <row r="108" spans="1:10" ht="15.75" x14ac:dyDescent="0.25">
      <c r="A108" s="11"/>
      <c r="B108" s="11"/>
      <c r="C108" s="11"/>
      <c r="D108" s="11"/>
      <c r="E108" s="22"/>
      <c r="F108" s="817" t="str">
        <f t="shared" si="3"/>
        <v xml:space="preserve"> </v>
      </c>
      <c r="G108" s="142" t="str">
        <f t="shared" si="2"/>
        <v xml:space="preserve"> </v>
      </c>
      <c r="J108" s="11"/>
    </row>
    <row r="109" spans="1:10" ht="15.75" x14ac:dyDescent="0.25">
      <c r="A109" s="11"/>
      <c r="B109" s="11"/>
      <c r="C109" s="11"/>
      <c r="D109" s="11"/>
      <c r="E109" s="22"/>
      <c r="F109" s="817" t="str">
        <f t="shared" si="3"/>
        <v xml:space="preserve"> </v>
      </c>
      <c r="G109" s="142" t="str">
        <f t="shared" si="2"/>
        <v xml:space="preserve"> </v>
      </c>
      <c r="J109" s="11"/>
    </row>
    <row r="110" spans="1:10" ht="15.75" x14ac:dyDescent="0.25">
      <c r="A110" s="11"/>
      <c r="B110" s="11"/>
      <c r="C110" s="11"/>
      <c r="D110" s="11"/>
      <c r="E110" s="22"/>
      <c r="F110" s="817" t="str">
        <f t="shared" si="3"/>
        <v xml:space="preserve"> </v>
      </c>
      <c r="G110" s="142" t="str">
        <f t="shared" si="2"/>
        <v xml:space="preserve"> </v>
      </c>
      <c r="J110" s="11"/>
    </row>
    <row r="111" spans="1:10" ht="15.75" x14ac:dyDescent="0.25">
      <c r="A111" s="11"/>
      <c r="B111" s="11"/>
      <c r="C111" s="11"/>
      <c r="D111" s="11"/>
      <c r="E111" s="22"/>
      <c r="F111" s="817" t="str">
        <f t="shared" si="3"/>
        <v xml:space="preserve"> </v>
      </c>
      <c r="G111" s="142" t="str">
        <f t="shared" si="2"/>
        <v xml:space="preserve"> </v>
      </c>
      <c r="J111" s="11"/>
    </row>
    <row r="112" spans="1:10" ht="15.75" x14ac:dyDescent="0.25">
      <c r="A112" s="11"/>
      <c r="B112" s="11"/>
      <c r="C112" s="11"/>
      <c r="D112" s="11"/>
      <c r="E112" s="22"/>
      <c r="F112" s="817" t="str">
        <f t="shared" si="3"/>
        <v xml:space="preserve"> </v>
      </c>
      <c r="G112" s="142" t="str">
        <f t="shared" si="2"/>
        <v xml:space="preserve"> </v>
      </c>
      <c r="J112" s="11"/>
    </row>
    <row r="113" spans="1:10" ht="15.75" x14ac:dyDescent="0.25">
      <c r="A113" s="11"/>
      <c r="B113" s="11"/>
      <c r="C113" s="11"/>
      <c r="D113" s="11"/>
      <c r="E113" s="22"/>
      <c r="F113" s="817" t="str">
        <f t="shared" si="3"/>
        <v xml:space="preserve"> </v>
      </c>
      <c r="G113" s="142" t="str">
        <f t="shared" si="2"/>
        <v xml:space="preserve"> </v>
      </c>
      <c r="J113" s="11"/>
    </row>
    <row r="114" spans="1:10" ht="15.75" x14ac:dyDescent="0.25">
      <c r="A114" s="11"/>
      <c r="B114" s="11"/>
      <c r="C114" s="11"/>
      <c r="D114" s="11"/>
      <c r="E114" s="22"/>
      <c r="F114" s="817" t="str">
        <f t="shared" si="3"/>
        <v xml:space="preserve"> </v>
      </c>
      <c r="G114" s="142" t="str">
        <f t="shared" si="2"/>
        <v xml:space="preserve"> </v>
      </c>
      <c r="J114" s="11"/>
    </row>
    <row r="115" spans="1:10" ht="15.75" x14ac:dyDescent="0.25">
      <c r="A115" s="11"/>
      <c r="B115" s="11"/>
      <c r="C115" s="11"/>
      <c r="D115" s="11"/>
      <c r="E115" s="22"/>
      <c r="F115" s="817" t="str">
        <f t="shared" si="3"/>
        <v xml:space="preserve"> </v>
      </c>
      <c r="G115" s="142" t="str">
        <f t="shared" si="2"/>
        <v xml:space="preserve"> </v>
      </c>
      <c r="J115" s="11"/>
    </row>
    <row r="116" spans="1:10" ht="15.75" x14ac:dyDescent="0.25">
      <c r="A116" s="11"/>
      <c r="B116" s="11"/>
      <c r="C116" s="11"/>
      <c r="D116" s="11"/>
      <c r="E116" s="22"/>
      <c r="F116" s="817" t="str">
        <f t="shared" si="3"/>
        <v xml:space="preserve"> </v>
      </c>
      <c r="G116" s="142" t="str">
        <f t="shared" si="2"/>
        <v xml:space="preserve"> </v>
      </c>
      <c r="J116" s="11"/>
    </row>
    <row r="117" spans="1:10" ht="15.75" x14ac:dyDescent="0.25">
      <c r="A117" s="11"/>
      <c r="B117" s="11"/>
      <c r="C117" s="11"/>
      <c r="D117" s="11"/>
      <c r="E117" s="22"/>
      <c r="F117" s="817" t="str">
        <f t="shared" si="3"/>
        <v xml:space="preserve"> </v>
      </c>
      <c r="G117" s="142" t="str">
        <f t="shared" si="2"/>
        <v xml:space="preserve"> </v>
      </c>
      <c r="J117" s="11"/>
    </row>
    <row r="118" spans="1:10" ht="15.75" x14ac:dyDescent="0.25">
      <c r="A118" s="11"/>
      <c r="B118" s="11"/>
      <c r="C118" s="11"/>
      <c r="D118" s="11"/>
      <c r="E118" s="22"/>
      <c r="F118" s="817" t="str">
        <f t="shared" si="3"/>
        <v xml:space="preserve"> </v>
      </c>
      <c r="G118" s="142" t="str">
        <f t="shared" si="2"/>
        <v xml:space="preserve"> </v>
      </c>
      <c r="J118" s="11"/>
    </row>
    <row r="119" spans="1:10" ht="15.75" x14ac:dyDescent="0.25">
      <c r="A119" s="11"/>
      <c r="B119" s="11"/>
      <c r="C119" s="11"/>
      <c r="D119" s="11"/>
      <c r="E119" s="22"/>
      <c r="F119" s="817" t="str">
        <f t="shared" si="3"/>
        <v xml:space="preserve"> </v>
      </c>
      <c r="G119" s="142" t="str">
        <f t="shared" si="2"/>
        <v xml:space="preserve"> </v>
      </c>
      <c r="J119" s="11"/>
    </row>
    <row r="120" spans="1:10" ht="15.75" x14ac:dyDescent="0.25">
      <c r="A120" s="11"/>
      <c r="B120" s="11"/>
      <c r="C120" s="11"/>
      <c r="D120" s="11"/>
      <c r="E120" s="22"/>
      <c r="F120" s="817" t="str">
        <f t="shared" si="3"/>
        <v xml:space="preserve"> </v>
      </c>
      <c r="G120" s="142" t="str">
        <f t="shared" si="2"/>
        <v xml:space="preserve"> </v>
      </c>
      <c r="J120" s="11"/>
    </row>
    <row r="121" spans="1:10" ht="15.75" x14ac:dyDescent="0.25">
      <c r="A121" s="11"/>
      <c r="B121" s="11"/>
      <c r="C121" s="11"/>
      <c r="D121" s="11"/>
      <c r="E121" s="22"/>
      <c r="F121" s="817" t="str">
        <f t="shared" si="3"/>
        <v xml:space="preserve"> </v>
      </c>
      <c r="G121" s="142" t="str">
        <f t="shared" si="2"/>
        <v xml:space="preserve"> </v>
      </c>
      <c r="J121" s="11"/>
    </row>
    <row r="122" spans="1:10" ht="15.75" x14ac:dyDescent="0.25">
      <c r="A122" s="11"/>
      <c r="B122" s="11"/>
      <c r="C122" s="11"/>
      <c r="D122" s="11"/>
      <c r="E122" s="22"/>
      <c r="F122" s="817" t="str">
        <f t="shared" si="3"/>
        <v xml:space="preserve"> </v>
      </c>
      <c r="G122" s="142" t="str">
        <f t="shared" si="2"/>
        <v xml:space="preserve"> </v>
      </c>
      <c r="J122" s="11"/>
    </row>
    <row r="123" spans="1:10" ht="15.75" x14ac:dyDescent="0.25">
      <c r="A123" s="11"/>
      <c r="B123" s="11"/>
      <c r="C123" s="11"/>
      <c r="D123" s="11"/>
      <c r="E123" s="22"/>
      <c r="F123" s="817" t="str">
        <f t="shared" si="3"/>
        <v xml:space="preserve"> </v>
      </c>
      <c r="G123" s="142" t="str">
        <f t="shared" si="2"/>
        <v xml:space="preserve"> </v>
      </c>
      <c r="J123" s="11"/>
    </row>
    <row r="124" spans="1:10" ht="15.75" x14ac:dyDescent="0.25">
      <c r="A124" s="11"/>
      <c r="B124" s="11"/>
      <c r="C124" s="11"/>
      <c r="D124" s="11"/>
      <c r="E124" s="22"/>
      <c r="F124" s="817" t="str">
        <f t="shared" si="3"/>
        <v xml:space="preserve"> </v>
      </c>
      <c r="G124" s="142" t="str">
        <f t="shared" si="2"/>
        <v xml:space="preserve"> </v>
      </c>
      <c r="J124" s="11"/>
    </row>
    <row r="125" spans="1:10" ht="15.75" x14ac:dyDescent="0.25">
      <c r="A125" s="11"/>
      <c r="B125" s="11"/>
      <c r="C125" s="11"/>
      <c r="D125" s="11"/>
      <c r="E125" s="22"/>
      <c r="F125" s="817" t="str">
        <f t="shared" si="3"/>
        <v xml:space="preserve"> </v>
      </c>
      <c r="G125" s="142" t="str">
        <f t="shared" si="2"/>
        <v xml:space="preserve"> </v>
      </c>
      <c r="J125" s="11"/>
    </row>
    <row r="126" spans="1:10" ht="15.75" x14ac:dyDescent="0.25">
      <c r="A126" s="11"/>
      <c r="B126" s="11"/>
      <c r="C126" s="11"/>
      <c r="D126" s="11"/>
      <c r="E126" s="22"/>
      <c r="F126" s="817" t="str">
        <f t="shared" si="3"/>
        <v xml:space="preserve"> </v>
      </c>
      <c r="G126" s="142" t="str">
        <f t="shared" si="2"/>
        <v xml:space="preserve"> </v>
      </c>
      <c r="J126" s="11"/>
    </row>
    <row r="127" spans="1:10" ht="15.75" x14ac:dyDescent="0.25">
      <c r="A127" s="11"/>
      <c r="B127" s="11"/>
      <c r="C127" s="11"/>
      <c r="D127" s="11"/>
      <c r="E127" s="22"/>
      <c r="F127" s="817" t="str">
        <f t="shared" si="3"/>
        <v xml:space="preserve"> </v>
      </c>
      <c r="G127" s="142" t="str">
        <f t="shared" si="2"/>
        <v xml:space="preserve"> </v>
      </c>
      <c r="J127" s="11"/>
    </row>
    <row r="128" spans="1:10" ht="15.75" x14ac:dyDescent="0.25">
      <c r="A128" s="11"/>
      <c r="B128" s="11"/>
      <c r="C128" s="11"/>
      <c r="D128" s="11"/>
      <c r="E128" s="22"/>
      <c r="F128" s="817" t="str">
        <f t="shared" si="3"/>
        <v xml:space="preserve"> </v>
      </c>
      <c r="G128" s="142" t="str">
        <f t="shared" si="2"/>
        <v xml:space="preserve"> </v>
      </c>
      <c r="J128" s="11"/>
    </row>
    <row r="129" spans="1:10" ht="15.75" x14ac:dyDescent="0.25">
      <c r="A129" s="11"/>
      <c r="B129" s="11"/>
      <c r="C129" s="11"/>
      <c r="D129" s="11"/>
      <c r="E129" s="22"/>
      <c r="F129" s="817" t="str">
        <f t="shared" si="3"/>
        <v xml:space="preserve"> </v>
      </c>
      <c r="G129" s="142" t="str">
        <f t="shared" si="2"/>
        <v xml:space="preserve"> </v>
      </c>
      <c r="J129" s="11"/>
    </row>
    <row r="130" spans="1:10" ht="15.75" x14ac:dyDescent="0.25">
      <c r="A130" s="11"/>
      <c r="B130" s="11"/>
      <c r="C130" s="11"/>
      <c r="D130" s="11"/>
      <c r="E130" s="22"/>
      <c r="F130" s="817" t="str">
        <f t="shared" si="3"/>
        <v xml:space="preserve"> </v>
      </c>
      <c r="G130" s="142" t="str">
        <f t="shared" si="2"/>
        <v xml:space="preserve"> </v>
      </c>
      <c r="J130" s="11"/>
    </row>
    <row r="131" spans="1:10" ht="15.75" x14ac:dyDescent="0.25">
      <c r="A131" s="11"/>
      <c r="B131" s="11"/>
      <c r="C131" s="11"/>
      <c r="D131" s="11"/>
      <c r="E131" s="22"/>
      <c r="F131" s="817" t="str">
        <f t="shared" si="3"/>
        <v xml:space="preserve"> </v>
      </c>
      <c r="G131" s="142" t="str">
        <f t="shared" si="2"/>
        <v xml:space="preserve"> </v>
      </c>
      <c r="J131" s="11"/>
    </row>
    <row r="132" spans="1:10" ht="15.75" x14ac:dyDescent="0.25">
      <c r="A132" s="11"/>
      <c r="B132" s="11"/>
      <c r="C132" s="11"/>
      <c r="D132" s="11"/>
      <c r="E132" s="22"/>
      <c r="F132" s="817" t="str">
        <f t="shared" si="3"/>
        <v xml:space="preserve"> </v>
      </c>
      <c r="G132" s="142" t="str">
        <f t="shared" si="2"/>
        <v xml:space="preserve"> </v>
      </c>
      <c r="J132" s="11"/>
    </row>
    <row r="133" spans="1:10" ht="15.75" x14ac:dyDescent="0.25">
      <c r="A133" s="11"/>
      <c r="B133" s="11"/>
      <c r="C133" s="11"/>
      <c r="D133" s="11"/>
      <c r="E133" s="22"/>
      <c r="F133" s="817" t="str">
        <f t="shared" si="3"/>
        <v xml:space="preserve"> </v>
      </c>
      <c r="G133" s="142" t="str">
        <f t="shared" si="2"/>
        <v xml:space="preserve"> </v>
      </c>
      <c r="J133" s="11"/>
    </row>
    <row r="134" spans="1:10" ht="15.75" x14ac:dyDescent="0.25">
      <c r="A134" s="11"/>
      <c r="B134" s="11"/>
      <c r="C134" s="11"/>
      <c r="D134" s="11"/>
      <c r="E134" s="22"/>
      <c r="F134" s="817" t="str">
        <f t="shared" si="3"/>
        <v xml:space="preserve"> </v>
      </c>
      <c r="G134" s="142" t="str">
        <f t="shared" si="2"/>
        <v xml:space="preserve"> </v>
      </c>
      <c r="J134" s="11"/>
    </row>
    <row r="135" spans="1:10" ht="15.75" x14ac:dyDescent="0.25">
      <c r="A135" s="11"/>
      <c r="B135" s="11"/>
      <c r="C135" s="11"/>
      <c r="D135" s="11"/>
      <c r="E135" s="22"/>
      <c r="F135" s="817" t="str">
        <f t="shared" si="3"/>
        <v xml:space="preserve"> </v>
      </c>
      <c r="G135" s="142" t="str">
        <f t="shared" si="2"/>
        <v xml:space="preserve"> </v>
      </c>
      <c r="J135" s="11"/>
    </row>
    <row r="136" spans="1:10" ht="15.75" x14ac:dyDescent="0.25">
      <c r="A136" s="11"/>
      <c r="B136" s="11"/>
      <c r="C136" s="11"/>
      <c r="D136" s="11"/>
      <c r="E136" s="22"/>
      <c r="F136" s="817" t="str">
        <f t="shared" si="3"/>
        <v xml:space="preserve"> </v>
      </c>
      <c r="G136" s="142" t="str">
        <f t="shared" si="2"/>
        <v xml:space="preserve"> </v>
      </c>
      <c r="J136" s="11"/>
    </row>
    <row r="137" spans="1:10" ht="15.75" x14ac:dyDescent="0.25">
      <c r="A137" s="11"/>
      <c r="B137" s="11"/>
      <c r="C137" s="11"/>
      <c r="D137" s="11"/>
      <c r="E137" s="22"/>
      <c r="F137" s="817" t="str">
        <f t="shared" si="3"/>
        <v xml:space="preserve"> </v>
      </c>
      <c r="G137" s="142" t="str">
        <f t="shared" ref="G137:G200" si="4">IFERROR(E137/D137%," ")</f>
        <v xml:space="preserve"> </v>
      </c>
      <c r="J137" s="11"/>
    </row>
    <row r="138" spans="1:10" ht="15.75" x14ac:dyDescent="0.25">
      <c r="A138" s="11"/>
      <c r="B138" s="11"/>
      <c r="C138" s="11"/>
      <c r="D138" s="11"/>
      <c r="E138" s="22"/>
      <c r="F138" s="817" t="str">
        <f t="shared" ref="F138:F201" si="5">IF(E138-D138=0," ",E138-D138)</f>
        <v xml:space="preserve"> </v>
      </c>
      <c r="G138" s="142" t="str">
        <f t="shared" si="4"/>
        <v xml:space="preserve"> </v>
      </c>
      <c r="J138" s="11"/>
    </row>
    <row r="139" spans="1:10" ht="15.75" x14ac:dyDescent="0.25">
      <c r="A139" s="11"/>
      <c r="B139" s="11"/>
      <c r="C139" s="11"/>
      <c r="D139" s="11"/>
      <c r="E139" s="22"/>
      <c r="F139" s="817" t="str">
        <f t="shared" si="5"/>
        <v xml:space="preserve"> </v>
      </c>
      <c r="G139" s="142" t="str">
        <f t="shared" si="4"/>
        <v xml:space="preserve"> </v>
      </c>
      <c r="J139" s="11"/>
    </row>
    <row r="140" spans="1:10" ht="15.75" x14ac:dyDescent="0.25">
      <c r="A140" s="11"/>
      <c r="B140" s="11"/>
      <c r="C140" s="11"/>
      <c r="D140" s="11"/>
      <c r="E140" s="22"/>
      <c r="F140" s="817" t="str">
        <f t="shared" si="5"/>
        <v xml:space="preserve"> </v>
      </c>
      <c r="G140" s="142" t="str">
        <f t="shared" si="4"/>
        <v xml:space="preserve"> </v>
      </c>
      <c r="J140" s="11"/>
    </row>
    <row r="141" spans="1:10" ht="15.75" x14ac:dyDescent="0.25">
      <c r="A141" s="11"/>
      <c r="B141" s="11"/>
      <c r="C141" s="11"/>
      <c r="D141" s="11"/>
      <c r="E141" s="22"/>
      <c r="F141" s="817" t="str">
        <f t="shared" si="5"/>
        <v xml:space="preserve"> </v>
      </c>
      <c r="G141" s="142" t="str">
        <f t="shared" si="4"/>
        <v xml:space="preserve"> </v>
      </c>
      <c r="J141" s="11"/>
    </row>
    <row r="142" spans="1:10" ht="15.75" x14ac:dyDescent="0.25">
      <c r="A142" s="11"/>
      <c r="B142" s="11"/>
      <c r="C142" s="11"/>
      <c r="D142" s="11"/>
      <c r="E142" s="22"/>
      <c r="F142" s="817" t="str">
        <f t="shared" si="5"/>
        <v xml:space="preserve"> </v>
      </c>
      <c r="G142" s="142" t="str">
        <f t="shared" si="4"/>
        <v xml:space="preserve"> </v>
      </c>
      <c r="J142" s="11"/>
    </row>
    <row r="143" spans="1:10" ht="15.75" x14ac:dyDescent="0.25">
      <c r="A143" s="11"/>
      <c r="B143" s="11"/>
      <c r="C143" s="11"/>
      <c r="D143" s="11"/>
      <c r="E143" s="22"/>
      <c r="F143" s="817" t="str">
        <f t="shared" si="5"/>
        <v xml:space="preserve"> </v>
      </c>
      <c r="G143" s="142" t="str">
        <f t="shared" si="4"/>
        <v xml:space="preserve"> </v>
      </c>
      <c r="J143" s="11"/>
    </row>
    <row r="144" spans="1:10" ht="15.75" x14ac:dyDescent="0.25">
      <c r="A144" s="11"/>
      <c r="B144" s="11"/>
      <c r="C144" s="11"/>
      <c r="D144" s="11"/>
      <c r="E144" s="22"/>
      <c r="F144" s="817" t="str">
        <f t="shared" si="5"/>
        <v xml:space="preserve"> </v>
      </c>
      <c r="G144" s="142" t="str">
        <f t="shared" si="4"/>
        <v xml:space="preserve"> </v>
      </c>
      <c r="J144" s="11"/>
    </row>
    <row r="145" spans="1:10" ht="15.75" x14ac:dyDescent="0.25">
      <c r="A145" s="11"/>
      <c r="B145" s="11"/>
      <c r="C145" s="11"/>
      <c r="D145" s="11"/>
      <c r="E145" s="22"/>
      <c r="F145" s="817" t="str">
        <f t="shared" si="5"/>
        <v xml:space="preserve"> </v>
      </c>
      <c r="G145" s="142" t="str">
        <f t="shared" si="4"/>
        <v xml:space="preserve"> </v>
      </c>
      <c r="J145" s="11"/>
    </row>
    <row r="146" spans="1:10" ht="15.75" x14ac:dyDescent="0.25">
      <c r="A146" s="11"/>
      <c r="B146" s="11"/>
      <c r="C146" s="11"/>
      <c r="D146" s="11"/>
      <c r="E146" s="22"/>
      <c r="F146" s="817" t="str">
        <f t="shared" si="5"/>
        <v xml:space="preserve"> </v>
      </c>
      <c r="G146" s="142" t="str">
        <f t="shared" si="4"/>
        <v xml:space="preserve"> </v>
      </c>
      <c r="J146" s="11"/>
    </row>
    <row r="147" spans="1:10" ht="15.75" x14ac:dyDescent="0.25">
      <c r="A147" s="11"/>
      <c r="B147" s="11"/>
      <c r="C147" s="11"/>
      <c r="D147" s="11"/>
      <c r="E147" s="22"/>
      <c r="F147" s="817" t="str">
        <f t="shared" si="5"/>
        <v xml:space="preserve"> </v>
      </c>
      <c r="G147" s="142" t="str">
        <f t="shared" si="4"/>
        <v xml:space="preserve"> </v>
      </c>
      <c r="J147" s="11"/>
    </row>
    <row r="148" spans="1:10" ht="15.75" x14ac:dyDescent="0.25">
      <c r="A148" s="11"/>
      <c r="B148" s="11"/>
      <c r="C148" s="11"/>
      <c r="D148" s="11"/>
      <c r="E148" s="22"/>
      <c r="F148" s="817" t="str">
        <f t="shared" si="5"/>
        <v xml:space="preserve"> </v>
      </c>
      <c r="G148" s="142" t="str">
        <f t="shared" si="4"/>
        <v xml:space="preserve"> </v>
      </c>
      <c r="J148" s="11"/>
    </row>
    <row r="149" spans="1:10" ht="15.75" x14ac:dyDescent="0.25">
      <c r="A149" s="11"/>
      <c r="B149" s="11"/>
      <c r="C149" s="11"/>
      <c r="D149" s="11"/>
      <c r="E149" s="22"/>
      <c r="F149" s="817" t="str">
        <f t="shared" si="5"/>
        <v xml:space="preserve"> </v>
      </c>
      <c r="G149" s="142" t="str">
        <f t="shared" si="4"/>
        <v xml:space="preserve"> </v>
      </c>
      <c r="J149" s="11"/>
    </row>
    <row r="150" spans="1:10" ht="15.75" x14ac:dyDescent="0.25">
      <c r="A150" s="11"/>
      <c r="B150" s="11"/>
      <c r="C150" s="11"/>
      <c r="D150" s="11"/>
      <c r="E150" s="22"/>
      <c r="F150" s="817" t="str">
        <f t="shared" si="5"/>
        <v xml:space="preserve"> </v>
      </c>
      <c r="G150" s="142" t="str">
        <f t="shared" si="4"/>
        <v xml:space="preserve"> </v>
      </c>
      <c r="J150" s="11"/>
    </row>
    <row r="151" spans="1:10" ht="15.75" x14ac:dyDescent="0.25">
      <c r="A151" s="11"/>
      <c r="B151" s="11"/>
      <c r="C151" s="11"/>
      <c r="D151" s="11"/>
      <c r="E151" s="22"/>
      <c r="F151" s="817" t="str">
        <f t="shared" si="5"/>
        <v xml:space="preserve"> </v>
      </c>
      <c r="G151" s="142" t="str">
        <f t="shared" si="4"/>
        <v xml:space="preserve"> </v>
      </c>
      <c r="J151" s="11"/>
    </row>
    <row r="152" spans="1:10" ht="15.75" x14ac:dyDescent="0.25">
      <c r="A152" s="11"/>
      <c r="B152" s="11"/>
      <c r="C152" s="11"/>
      <c r="D152" s="11"/>
      <c r="E152" s="22"/>
      <c r="F152" s="817" t="str">
        <f t="shared" si="5"/>
        <v xml:space="preserve"> </v>
      </c>
      <c r="G152" s="142" t="str">
        <f t="shared" si="4"/>
        <v xml:space="preserve"> </v>
      </c>
      <c r="J152" s="11"/>
    </row>
    <row r="153" spans="1:10" ht="15.75" x14ac:dyDescent="0.25">
      <c r="A153" s="11"/>
      <c r="B153" s="11"/>
      <c r="C153" s="11"/>
      <c r="D153" s="11"/>
      <c r="E153" s="22"/>
      <c r="F153" s="817" t="str">
        <f t="shared" si="5"/>
        <v xml:space="preserve"> </v>
      </c>
      <c r="G153" s="142" t="str">
        <f t="shared" si="4"/>
        <v xml:space="preserve"> </v>
      </c>
      <c r="J153" s="11"/>
    </row>
    <row r="154" spans="1:10" ht="15.75" x14ac:dyDescent="0.25">
      <c r="A154" s="11"/>
      <c r="B154" s="11"/>
      <c r="C154" s="11"/>
      <c r="D154" s="11"/>
      <c r="E154" s="22"/>
      <c r="F154" s="817" t="str">
        <f t="shared" si="5"/>
        <v xml:space="preserve"> </v>
      </c>
      <c r="G154" s="142" t="str">
        <f t="shared" si="4"/>
        <v xml:space="preserve"> </v>
      </c>
      <c r="J154" s="11"/>
    </row>
    <row r="155" spans="1:10" ht="15.75" x14ac:dyDescent="0.25">
      <c r="A155" s="11"/>
      <c r="B155" s="11"/>
      <c r="C155" s="11"/>
      <c r="D155" s="11"/>
      <c r="E155" s="22"/>
      <c r="F155" s="817" t="str">
        <f t="shared" si="5"/>
        <v xml:space="preserve"> </v>
      </c>
      <c r="G155" s="142" t="str">
        <f t="shared" si="4"/>
        <v xml:space="preserve"> </v>
      </c>
      <c r="J155" s="11"/>
    </row>
    <row r="156" spans="1:10" ht="15.75" x14ac:dyDescent="0.25">
      <c r="A156" s="11"/>
      <c r="B156" s="11"/>
      <c r="C156" s="11"/>
      <c r="D156" s="11"/>
      <c r="E156" s="22"/>
      <c r="F156" s="817" t="str">
        <f t="shared" si="5"/>
        <v xml:space="preserve"> </v>
      </c>
      <c r="G156" s="142" t="str">
        <f t="shared" si="4"/>
        <v xml:space="preserve"> </v>
      </c>
      <c r="J156" s="11"/>
    </row>
    <row r="157" spans="1:10" ht="15.75" x14ac:dyDescent="0.25">
      <c r="A157" s="11"/>
      <c r="B157" s="11"/>
      <c r="C157" s="11"/>
      <c r="D157" s="11"/>
      <c r="E157" s="22"/>
      <c r="F157" s="817" t="str">
        <f t="shared" si="5"/>
        <v xml:space="preserve"> </v>
      </c>
      <c r="G157" s="142" t="str">
        <f t="shared" si="4"/>
        <v xml:space="preserve"> </v>
      </c>
      <c r="J157" s="11"/>
    </row>
    <row r="158" spans="1:10" ht="15.75" x14ac:dyDescent="0.25">
      <c r="A158" s="11"/>
      <c r="B158" s="11"/>
      <c r="C158" s="11"/>
      <c r="D158" s="11"/>
      <c r="E158" s="22"/>
      <c r="F158" s="817" t="str">
        <f t="shared" si="5"/>
        <v xml:space="preserve"> </v>
      </c>
      <c r="G158" s="142" t="str">
        <f t="shared" si="4"/>
        <v xml:space="preserve"> </v>
      </c>
      <c r="J158" s="11"/>
    </row>
    <row r="159" spans="1:10" ht="15.75" x14ac:dyDescent="0.25">
      <c r="A159" s="11"/>
      <c r="B159" s="11"/>
      <c r="C159" s="11"/>
      <c r="D159" s="11"/>
      <c r="E159" s="22"/>
      <c r="F159" s="817" t="str">
        <f t="shared" si="5"/>
        <v xml:space="preserve"> </v>
      </c>
      <c r="G159" s="142" t="str">
        <f t="shared" si="4"/>
        <v xml:space="preserve"> </v>
      </c>
      <c r="J159" s="11"/>
    </row>
    <row r="160" spans="1:10" ht="15.75" x14ac:dyDescent="0.25">
      <c r="A160" s="11"/>
      <c r="B160" s="11"/>
      <c r="C160" s="11"/>
      <c r="D160" s="11"/>
      <c r="E160" s="22"/>
      <c r="F160" s="817" t="str">
        <f t="shared" si="5"/>
        <v xml:space="preserve"> </v>
      </c>
      <c r="G160" s="142" t="str">
        <f t="shared" si="4"/>
        <v xml:space="preserve"> </v>
      </c>
      <c r="J160" s="11"/>
    </row>
    <row r="161" spans="1:10" ht="15.75" x14ac:dyDescent="0.25">
      <c r="A161" s="11"/>
      <c r="B161" s="11"/>
      <c r="C161" s="11"/>
      <c r="D161" s="11"/>
      <c r="E161" s="22"/>
      <c r="F161" s="817" t="str">
        <f t="shared" si="5"/>
        <v xml:space="preserve"> </v>
      </c>
      <c r="G161" s="142" t="str">
        <f t="shared" si="4"/>
        <v xml:space="preserve"> </v>
      </c>
      <c r="J161" s="11"/>
    </row>
    <row r="162" spans="1:10" ht="15.75" x14ac:dyDescent="0.25">
      <c r="A162" s="11"/>
      <c r="B162" s="11"/>
      <c r="C162" s="11"/>
      <c r="D162" s="11"/>
      <c r="E162" s="22"/>
      <c r="F162" s="817" t="str">
        <f t="shared" si="5"/>
        <v xml:space="preserve"> </v>
      </c>
      <c r="G162" s="142" t="str">
        <f t="shared" si="4"/>
        <v xml:space="preserve"> </v>
      </c>
      <c r="J162" s="11"/>
    </row>
    <row r="163" spans="1:10" ht="15.75" x14ac:dyDescent="0.25">
      <c r="A163" s="11"/>
      <c r="B163" s="11"/>
      <c r="C163" s="11"/>
      <c r="D163" s="11"/>
      <c r="E163" s="22"/>
      <c r="F163" s="817" t="str">
        <f t="shared" si="5"/>
        <v xml:space="preserve"> </v>
      </c>
      <c r="G163" s="142" t="str">
        <f t="shared" si="4"/>
        <v xml:space="preserve"> </v>
      </c>
      <c r="J163" s="11"/>
    </row>
    <row r="164" spans="1:10" ht="15.75" x14ac:dyDescent="0.25">
      <c r="A164" s="11"/>
      <c r="B164" s="11"/>
      <c r="C164" s="11"/>
      <c r="D164" s="11"/>
      <c r="E164" s="22"/>
      <c r="F164" s="817" t="str">
        <f t="shared" si="5"/>
        <v xml:space="preserve"> </v>
      </c>
      <c r="G164" s="142" t="str">
        <f t="shared" si="4"/>
        <v xml:space="preserve"> </v>
      </c>
      <c r="J164" s="11"/>
    </row>
    <row r="165" spans="1:10" ht="15.75" x14ac:dyDescent="0.25">
      <c r="A165" s="11"/>
      <c r="B165" s="11"/>
      <c r="C165" s="11"/>
      <c r="D165" s="11"/>
      <c r="E165" s="22"/>
      <c r="F165" s="817" t="str">
        <f t="shared" si="5"/>
        <v xml:space="preserve"> </v>
      </c>
      <c r="G165" s="142" t="str">
        <f t="shared" si="4"/>
        <v xml:space="preserve"> </v>
      </c>
      <c r="J165" s="11"/>
    </row>
    <row r="166" spans="1:10" ht="15.75" x14ac:dyDescent="0.25">
      <c r="A166" s="11"/>
      <c r="B166" s="11"/>
      <c r="C166" s="11"/>
      <c r="D166" s="11"/>
      <c r="E166" s="22"/>
      <c r="F166" s="817" t="str">
        <f t="shared" si="5"/>
        <v xml:space="preserve"> </v>
      </c>
      <c r="G166" s="142" t="str">
        <f t="shared" si="4"/>
        <v xml:space="preserve"> </v>
      </c>
      <c r="J166" s="11"/>
    </row>
    <row r="167" spans="1:10" ht="15.75" x14ac:dyDescent="0.25">
      <c r="A167" s="11"/>
      <c r="B167" s="11"/>
      <c r="C167" s="11"/>
      <c r="D167" s="11"/>
      <c r="E167" s="22"/>
      <c r="F167" s="817" t="str">
        <f t="shared" si="5"/>
        <v xml:space="preserve"> </v>
      </c>
      <c r="G167" s="142" t="str">
        <f t="shared" si="4"/>
        <v xml:space="preserve"> </v>
      </c>
      <c r="J167" s="11"/>
    </row>
    <row r="168" spans="1:10" ht="15.75" x14ac:dyDescent="0.25">
      <c r="A168" s="11"/>
      <c r="B168" s="11"/>
      <c r="C168" s="11"/>
      <c r="D168" s="11"/>
      <c r="E168" s="22"/>
      <c r="F168" s="817" t="str">
        <f t="shared" si="5"/>
        <v xml:space="preserve"> </v>
      </c>
      <c r="G168" s="142" t="str">
        <f t="shared" si="4"/>
        <v xml:space="preserve"> </v>
      </c>
      <c r="J168" s="11"/>
    </row>
    <row r="169" spans="1:10" ht="15.75" x14ac:dyDescent="0.25">
      <c r="A169" s="11"/>
      <c r="B169" s="11"/>
      <c r="C169" s="11"/>
      <c r="D169" s="11"/>
      <c r="E169" s="22"/>
      <c r="F169" s="817" t="str">
        <f t="shared" si="5"/>
        <v xml:space="preserve"> </v>
      </c>
      <c r="G169" s="142" t="str">
        <f t="shared" si="4"/>
        <v xml:space="preserve"> </v>
      </c>
      <c r="J169" s="11"/>
    </row>
    <row r="170" spans="1:10" ht="15.75" x14ac:dyDescent="0.25">
      <c r="A170" s="11"/>
      <c r="B170" s="11"/>
      <c r="C170" s="11"/>
      <c r="D170" s="11"/>
      <c r="E170" s="22"/>
      <c r="F170" s="817" t="str">
        <f t="shared" si="5"/>
        <v xml:space="preserve"> </v>
      </c>
      <c r="G170" s="142" t="str">
        <f t="shared" si="4"/>
        <v xml:space="preserve"> </v>
      </c>
      <c r="J170" s="11"/>
    </row>
    <row r="171" spans="1:10" ht="15.75" x14ac:dyDescent="0.25">
      <c r="A171" s="11"/>
      <c r="B171" s="11"/>
      <c r="C171" s="11"/>
      <c r="D171" s="11"/>
      <c r="E171" s="22"/>
      <c r="F171" s="817" t="str">
        <f t="shared" si="5"/>
        <v xml:space="preserve"> </v>
      </c>
      <c r="G171" s="142" t="str">
        <f t="shared" si="4"/>
        <v xml:space="preserve"> </v>
      </c>
      <c r="J171" s="11"/>
    </row>
    <row r="172" spans="1:10" ht="15.75" x14ac:dyDescent="0.25">
      <c r="A172" s="11"/>
      <c r="B172" s="11"/>
      <c r="C172" s="11"/>
      <c r="D172" s="11"/>
      <c r="E172" s="22"/>
      <c r="F172" s="817" t="str">
        <f t="shared" si="5"/>
        <v xml:space="preserve"> </v>
      </c>
      <c r="G172" s="142" t="str">
        <f t="shared" si="4"/>
        <v xml:space="preserve"> </v>
      </c>
      <c r="J172" s="11"/>
    </row>
    <row r="173" spans="1:10" ht="15.75" x14ac:dyDescent="0.25">
      <c r="A173" s="11"/>
      <c r="B173" s="11"/>
      <c r="C173" s="11"/>
      <c r="D173" s="11"/>
      <c r="E173" s="22"/>
      <c r="F173" s="817" t="str">
        <f t="shared" si="5"/>
        <v xml:space="preserve"> </v>
      </c>
      <c r="G173" s="142" t="str">
        <f t="shared" si="4"/>
        <v xml:space="preserve"> </v>
      </c>
      <c r="J173" s="11"/>
    </row>
    <row r="174" spans="1:10" ht="15.75" x14ac:dyDescent="0.25">
      <c r="A174" s="11"/>
      <c r="B174" s="11"/>
      <c r="C174" s="11"/>
      <c r="D174" s="11"/>
      <c r="E174" s="22"/>
      <c r="F174" s="817" t="str">
        <f t="shared" si="5"/>
        <v xml:space="preserve"> </v>
      </c>
      <c r="G174" s="142" t="str">
        <f t="shared" si="4"/>
        <v xml:space="preserve"> </v>
      </c>
      <c r="J174" s="11"/>
    </row>
    <row r="175" spans="1:10" ht="15.75" x14ac:dyDescent="0.25">
      <c r="A175" s="11"/>
      <c r="B175" s="11"/>
      <c r="C175" s="11"/>
      <c r="D175" s="11"/>
      <c r="E175" s="22"/>
      <c r="F175" s="817" t="str">
        <f t="shared" si="5"/>
        <v xml:space="preserve"> </v>
      </c>
      <c r="G175" s="142" t="str">
        <f t="shared" si="4"/>
        <v xml:space="preserve"> </v>
      </c>
      <c r="J175" s="11"/>
    </row>
    <row r="176" spans="1:10" ht="15.75" x14ac:dyDescent="0.25">
      <c r="A176" s="11"/>
      <c r="B176" s="11"/>
      <c r="C176" s="11"/>
      <c r="D176" s="11"/>
      <c r="E176" s="22"/>
      <c r="F176" s="817" t="str">
        <f t="shared" si="5"/>
        <v xml:space="preserve"> </v>
      </c>
      <c r="G176" s="142" t="str">
        <f t="shared" si="4"/>
        <v xml:space="preserve"> </v>
      </c>
      <c r="J176" s="11"/>
    </row>
    <row r="177" spans="1:10" ht="15.75" x14ac:dyDescent="0.25">
      <c r="A177" s="11"/>
      <c r="B177" s="11"/>
      <c r="C177" s="11"/>
      <c r="D177" s="11"/>
      <c r="E177" s="22"/>
      <c r="F177" s="817" t="str">
        <f t="shared" si="5"/>
        <v xml:space="preserve"> </v>
      </c>
      <c r="G177" s="142" t="str">
        <f t="shared" si="4"/>
        <v xml:space="preserve"> </v>
      </c>
      <c r="J177" s="11"/>
    </row>
    <row r="178" spans="1:10" ht="15.75" x14ac:dyDescent="0.25">
      <c r="A178" s="11"/>
      <c r="B178" s="11"/>
      <c r="C178" s="11"/>
      <c r="D178" s="11"/>
      <c r="E178" s="22"/>
      <c r="F178" s="817" t="str">
        <f t="shared" si="5"/>
        <v xml:space="preserve"> </v>
      </c>
      <c r="G178" s="142" t="str">
        <f t="shared" si="4"/>
        <v xml:space="preserve"> </v>
      </c>
      <c r="J178" s="11"/>
    </row>
    <row r="179" spans="1:10" ht="15.75" x14ac:dyDescent="0.25">
      <c r="A179" s="11"/>
      <c r="B179" s="11"/>
      <c r="C179" s="11"/>
      <c r="D179" s="11"/>
      <c r="E179" s="22"/>
      <c r="F179" s="817" t="str">
        <f t="shared" si="5"/>
        <v xml:space="preserve"> </v>
      </c>
      <c r="G179" s="142" t="str">
        <f t="shared" si="4"/>
        <v xml:space="preserve"> </v>
      </c>
      <c r="J179" s="11"/>
    </row>
    <row r="180" spans="1:10" ht="15.75" x14ac:dyDescent="0.25">
      <c r="A180" s="11"/>
      <c r="B180" s="11"/>
      <c r="C180" s="11"/>
      <c r="D180" s="11"/>
      <c r="E180" s="22"/>
      <c r="F180" s="817" t="str">
        <f t="shared" si="5"/>
        <v xml:space="preserve"> </v>
      </c>
      <c r="G180" s="142" t="str">
        <f t="shared" si="4"/>
        <v xml:space="preserve"> </v>
      </c>
      <c r="J180" s="11"/>
    </row>
    <row r="181" spans="1:10" ht="15.75" x14ac:dyDescent="0.25">
      <c r="A181" s="11"/>
      <c r="B181" s="11"/>
      <c r="C181" s="11"/>
      <c r="D181" s="11"/>
      <c r="E181" s="22"/>
      <c r="F181" s="817" t="str">
        <f t="shared" si="5"/>
        <v xml:space="preserve"> </v>
      </c>
      <c r="G181" s="142" t="str">
        <f t="shared" si="4"/>
        <v xml:space="preserve"> </v>
      </c>
      <c r="J181" s="11"/>
    </row>
    <row r="182" spans="1:10" ht="15.75" x14ac:dyDescent="0.25">
      <c r="A182" s="11"/>
      <c r="B182" s="11"/>
      <c r="C182" s="11"/>
      <c r="D182" s="11"/>
      <c r="E182" s="22"/>
      <c r="F182" s="817" t="str">
        <f t="shared" si="5"/>
        <v xml:space="preserve"> </v>
      </c>
      <c r="G182" s="142" t="str">
        <f t="shared" si="4"/>
        <v xml:space="preserve"> </v>
      </c>
      <c r="J182" s="11"/>
    </row>
    <row r="183" spans="1:10" ht="15.75" x14ac:dyDescent="0.25">
      <c r="A183" s="11"/>
      <c r="B183" s="11"/>
      <c r="C183" s="11"/>
      <c r="D183" s="11"/>
      <c r="E183" s="22"/>
      <c r="F183" s="817" t="str">
        <f t="shared" si="5"/>
        <v xml:space="preserve"> </v>
      </c>
      <c r="G183" s="142" t="str">
        <f t="shared" si="4"/>
        <v xml:space="preserve"> </v>
      </c>
      <c r="J183" s="11"/>
    </row>
    <row r="184" spans="1:10" ht="15.75" x14ac:dyDescent="0.25">
      <c r="A184" s="11"/>
      <c r="B184" s="11"/>
      <c r="C184" s="11"/>
      <c r="D184" s="11"/>
      <c r="E184" s="22"/>
      <c r="F184" s="817" t="str">
        <f t="shared" si="5"/>
        <v xml:space="preserve"> </v>
      </c>
      <c r="G184" s="142" t="str">
        <f t="shared" si="4"/>
        <v xml:space="preserve"> </v>
      </c>
      <c r="J184" s="11"/>
    </row>
    <row r="185" spans="1:10" ht="15.75" x14ac:dyDescent="0.25">
      <c r="A185" s="11"/>
      <c r="B185" s="11"/>
      <c r="C185" s="11"/>
      <c r="D185" s="11"/>
      <c r="E185" s="22"/>
      <c r="F185" s="817" t="str">
        <f t="shared" si="5"/>
        <v xml:space="preserve"> </v>
      </c>
      <c r="G185" s="142" t="str">
        <f t="shared" si="4"/>
        <v xml:space="preserve"> </v>
      </c>
      <c r="J185" s="11"/>
    </row>
    <row r="186" spans="1:10" ht="15.75" x14ac:dyDescent="0.25">
      <c r="A186" s="11"/>
      <c r="B186" s="11"/>
      <c r="C186" s="11"/>
      <c r="D186" s="11"/>
      <c r="E186" s="22"/>
      <c r="F186" s="817" t="str">
        <f t="shared" si="5"/>
        <v xml:space="preserve"> </v>
      </c>
      <c r="G186" s="142" t="str">
        <f t="shared" si="4"/>
        <v xml:space="preserve"> </v>
      </c>
      <c r="J186" s="11"/>
    </row>
    <row r="187" spans="1:10" ht="15.75" x14ac:dyDescent="0.25">
      <c r="A187" s="11"/>
      <c r="B187" s="11"/>
      <c r="C187" s="11"/>
      <c r="D187" s="11"/>
      <c r="E187" s="22"/>
      <c r="F187" s="817" t="str">
        <f t="shared" si="5"/>
        <v xml:space="preserve"> </v>
      </c>
      <c r="G187" s="142" t="str">
        <f t="shared" si="4"/>
        <v xml:space="preserve"> </v>
      </c>
      <c r="J187" s="11"/>
    </row>
    <row r="188" spans="1:10" ht="15.75" x14ac:dyDescent="0.25">
      <c r="A188" s="11"/>
      <c r="B188" s="11"/>
      <c r="C188" s="11"/>
      <c r="D188" s="11"/>
      <c r="E188" s="22"/>
      <c r="F188" s="817" t="str">
        <f t="shared" si="5"/>
        <v xml:space="preserve"> </v>
      </c>
      <c r="G188" s="142" t="str">
        <f t="shared" si="4"/>
        <v xml:space="preserve"> </v>
      </c>
      <c r="J188" s="11"/>
    </row>
    <row r="189" spans="1:10" ht="15.75" x14ac:dyDescent="0.25">
      <c r="A189" s="11"/>
      <c r="B189" s="11"/>
      <c r="C189" s="11"/>
      <c r="D189" s="11"/>
      <c r="E189" s="22"/>
      <c r="F189" s="817" t="str">
        <f t="shared" si="5"/>
        <v xml:space="preserve"> </v>
      </c>
      <c r="G189" s="142" t="str">
        <f t="shared" si="4"/>
        <v xml:space="preserve"> </v>
      </c>
      <c r="J189" s="11"/>
    </row>
    <row r="190" spans="1:10" ht="15.75" x14ac:dyDescent="0.25">
      <c r="A190" s="11"/>
      <c r="B190" s="11"/>
      <c r="C190" s="11"/>
      <c r="D190" s="11"/>
      <c r="E190" s="22"/>
      <c r="F190" s="817" t="str">
        <f t="shared" si="5"/>
        <v xml:space="preserve"> </v>
      </c>
      <c r="G190" s="142" t="str">
        <f t="shared" si="4"/>
        <v xml:space="preserve"> </v>
      </c>
      <c r="J190" s="11"/>
    </row>
    <row r="191" spans="1:10" ht="15.75" x14ac:dyDescent="0.25">
      <c r="A191" s="11"/>
      <c r="B191" s="11"/>
      <c r="C191" s="11"/>
      <c r="D191" s="11"/>
      <c r="E191" s="22"/>
      <c r="F191" s="817" t="str">
        <f t="shared" si="5"/>
        <v xml:space="preserve"> </v>
      </c>
      <c r="G191" s="142" t="str">
        <f t="shared" si="4"/>
        <v xml:space="preserve"> </v>
      </c>
      <c r="J191" s="11"/>
    </row>
    <row r="192" spans="1:10" ht="15.75" x14ac:dyDescent="0.25">
      <c r="A192" s="11"/>
      <c r="B192" s="11"/>
      <c r="C192" s="11"/>
      <c r="D192" s="11"/>
      <c r="E192" s="22"/>
      <c r="F192" s="817" t="str">
        <f t="shared" si="5"/>
        <v xml:space="preserve"> </v>
      </c>
      <c r="G192" s="142" t="str">
        <f t="shared" si="4"/>
        <v xml:space="preserve"> </v>
      </c>
      <c r="J192" s="11"/>
    </row>
    <row r="193" spans="1:10" ht="15.75" x14ac:dyDescent="0.25">
      <c r="A193" s="11"/>
      <c r="B193" s="11"/>
      <c r="C193" s="11"/>
      <c r="D193" s="11"/>
      <c r="E193" s="22"/>
      <c r="F193" s="817" t="str">
        <f t="shared" si="5"/>
        <v xml:space="preserve"> </v>
      </c>
      <c r="G193" s="142" t="str">
        <f t="shared" si="4"/>
        <v xml:space="preserve"> </v>
      </c>
      <c r="J193" s="11"/>
    </row>
    <row r="194" spans="1:10" ht="15.75" x14ac:dyDescent="0.25">
      <c r="A194" s="11"/>
      <c r="B194" s="11"/>
      <c r="C194" s="11"/>
      <c r="D194" s="11"/>
      <c r="E194" s="22"/>
      <c r="F194" s="817" t="str">
        <f t="shared" si="5"/>
        <v xml:space="preserve"> </v>
      </c>
      <c r="G194" s="142" t="str">
        <f t="shared" si="4"/>
        <v xml:space="preserve"> </v>
      </c>
      <c r="J194" s="11"/>
    </row>
    <row r="195" spans="1:10" ht="15.75" x14ac:dyDescent="0.25">
      <c r="A195" s="11"/>
      <c r="B195" s="11"/>
      <c r="C195" s="11"/>
      <c r="D195" s="11"/>
      <c r="E195" s="22"/>
      <c r="F195" s="817" t="str">
        <f t="shared" si="5"/>
        <v xml:space="preserve"> </v>
      </c>
      <c r="G195" s="142" t="str">
        <f t="shared" si="4"/>
        <v xml:space="preserve"> </v>
      </c>
      <c r="J195" s="11"/>
    </row>
    <row r="196" spans="1:10" ht="15.75" x14ac:dyDescent="0.25">
      <c r="A196" s="11"/>
      <c r="B196" s="11"/>
      <c r="C196" s="11"/>
      <c r="D196" s="11"/>
      <c r="E196" s="22"/>
      <c r="F196" s="817" t="str">
        <f t="shared" si="5"/>
        <v xml:space="preserve"> </v>
      </c>
      <c r="G196" s="142" t="str">
        <f t="shared" si="4"/>
        <v xml:space="preserve"> </v>
      </c>
      <c r="J196" s="11"/>
    </row>
    <row r="197" spans="1:10" ht="15.75" x14ac:dyDescent="0.25">
      <c r="A197" s="11"/>
      <c r="B197" s="11"/>
      <c r="C197" s="11"/>
      <c r="D197" s="11"/>
      <c r="E197" s="22"/>
      <c r="F197" s="817" t="str">
        <f t="shared" si="5"/>
        <v xml:space="preserve"> </v>
      </c>
      <c r="G197" s="142" t="str">
        <f t="shared" si="4"/>
        <v xml:space="preserve"> </v>
      </c>
      <c r="J197" s="11"/>
    </row>
    <row r="198" spans="1:10" ht="15.75" x14ac:dyDescent="0.25">
      <c r="A198" s="11"/>
      <c r="B198" s="11"/>
      <c r="C198" s="11"/>
      <c r="D198" s="11"/>
      <c r="E198" s="22"/>
      <c r="F198" s="817" t="str">
        <f t="shared" si="5"/>
        <v xml:space="preserve"> </v>
      </c>
      <c r="G198" s="142" t="str">
        <f t="shared" si="4"/>
        <v xml:space="preserve"> </v>
      </c>
      <c r="J198" s="11"/>
    </row>
    <row r="199" spans="1:10" ht="15.75" x14ac:dyDescent="0.25">
      <c r="A199" s="11"/>
      <c r="B199" s="11"/>
      <c r="C199" s="11"/>
      <c r="D199" s="11"/>
      <c r="E199" s="22"/>
      <c r="F199" s="817" t="str">
        <f t="shared" si="5"/>
        <v xml:space="preserve"> </v>
      </c>
      <c r="G199" s="142" t="str">
        <f t="shared" si="4"/>
        <v xml:space="preserve"> </v>
      </c>
      <c r="J199" s="11"/>
    </row>
    <row r="200" spans="1:10" ht="15.75" x14ac:dyDescent="0.25">
      <c r="A200" s="11"/>
      <c r="B200" s="11"/>
      <c r="C200" s="11"/>
      <c r="D200" s="11"/>
      <c r="E200" s="22"/>
      <c r="F200" s="817" t="str">
        <f t="shared" si="5"/>
        <v xml:space="preserve"> </v>
      </c>
      <c r="G200" s="142" t="str">
        <f t="shared" si="4"/>
        <v xml:space="preserve"> </v>
      </c>
      <c r="J200" s="11"/>
    </row>
    <row r="201" spans="1:10" ht="15.75" x14ac:dyDescent="0.25">
      <c r="A201" s="11"/>
      <c r="B201" s="11"/>
      <c r="C201" s="11"/>
      <c r="D201" s="11"/>
      <c r="E201" s="22"/>
      <c r="F201" s="817" t="str">
        <f t="shared" si="5"/>
        <v xml:space="preserve"> </v>
      </c>
      <c r="G201" s="142" t="str">
        <f t="shared" ref="G201:G264" si="6">IFERROR(E201/D201%," ")</f>
        <v xml:space="preserve"> </v>
      </c>
      <c r="J201" s="11"/>
    </row>
    <row r="202" spans="1:10" ht="15.75" x14ac:dyDescent="0.25">
      <c r="A202" s="11"/>
      <c r="B202" s="11"/>
      <c r="C202" s="11"/>
      <c r="D202" s="11"/>
      <c r="E202" s="22"/>
      <c r="F202" s="817" t="str">
        <f t="shared" ref="F202:F265" si="7">IF(E202-D202=0," ",E202-D202)</f>
        <v xml:space="preserve"> </v>
      </c>
      <c r="G202" s="142" t="str">
        <f t="shared" si="6"/>
        <v xml:space="preserve"> </v>
      </c>
      <c r="J202" s="11"/>
    </row>
    <row r="203" spans="1:10" ht="15.75" x14ac:dyDescent="0.25">
      <c r="A203" s="11"/>
      <c r="B203" s="11"/>
      <c r="C203" s="11"/>
      <c r="D203" s="11"/>
      <c r="E203" s="22"/>
      <c r="F203" s="817" t="str">
        <f t="shared" si="7"/>
        <v xml:space="preserve"> </v>
      </c>
      <c r="G203" s="142" t="str">
        <f t="shared" si="6"/>
        <v xml:space="preserve"> </v>
      </c>
      <c r="J203" s="11"/>
    </row>
    <row r="204" spans="1:10" ht="15.75" x14ac:dyDescent="0.25">
      <c r="A204" s="11"/>
      <c r="B204" s="11"/>
      <c r="C204" s="11"/>
      <c r="D204" s="11"/>
      <c r="E204" s="22"/>
      <c r="F204" s="817" t="str">
        <f t="shared" si="7"/>
        <v xml:space="preserve"> </v>
      </c>
      <c r="G204" s="142" t="str">
        <f t="shared" si="6"/>
        <v xml:space="preserve"> </v>
      </c>
      <c r="J204" s="11"/>
    </row>
    <row r="205" spans="1:10" ht="15.75" x14ac:dyDescent="0.25">
      <c r="A205" s="11"/>
      <c r="B205" s="11"/>
      <c r="C205" s="11"/>
      <c r="D205" s="11"/>
      <c r="E205" s="22"/>
      <c r="F205" s="817" t="str">
        <f t="shared" si="7"/>
        <v xml:space="preserve"> </v>
      </c>
      <c r="G205" s="142" t="str">
        <f t="shared" si="6"/>
        <v xml:space="preserve"> </v>
      </c>
      <c r="J205" s="11"/>
    </row>
    <row r="206" spans="1:10" ht="15.75" x14ac:dyDescent="0.25">
      <c r="A206" s="11"/>
      <c r="B206" s="11"/>
      <c r="C206" s="11"/>
      <c r="D206" s="11"/>
      <c r="E206" s="22"/>
      <c r="F206" s="817" t="str">
        <f t="shared" si="7"/>
        <v xml:space="preserve"> </v>
      </c>
      <c r="G206" s="142" t="str">
        <f t="shared" si="6"/>
        <v xml:space="preserve"> </v>
      </c>
      <c r="J206" s="11"/>
    </row>
    <row r="207" spans="1:10" ht="15.75" x14ac:dyDescent="0.25">
      <c r="A207" s="11"/>
      <c r="B207" s="11"/>
      <c r="C207" s="11"/>
      <c r="D207" s="11"/>
      <c r="E207" s="22"/>
      <c r="F207" s="817" t="str">
        <f t="shared" si="7"/>
        <v xml:space="preserve"> </v>
      </c>
      <c r="G207" s="142" t="str">
        <f t="shared" si="6"/>
        <v xml:space="preserve"> </v>
      </c>
      <c r="J207" s="11"/>
    </row>
    <row r="208" spans="1:10" ht="15.75" x14ac:dyDescent="0.25">
      <c r="A208" s="11"/>
      <c r="B208" s="11"/>
      <c r="C208" s="11"/>
      <c r="D208" s="11"/>
      <c r="E208" s="22"/>
      <c r="F208" s="817" t="str">
        <f t="shared" si="7"/>
        <v xml:space="preserve"> </v>
      </c>
      <c r="G208" s="142" t="str">
        <f t="shared" si="6"/>
        <v xml:space="preserve"> </v>
      </c>
      <c r="J208" s="11"/>
    </row>
    <row r="209" spans="1:10" ht="15.75" x14ac:dyDescent="0.25">
      <c r="A209" s="11"/>
      <c r="B209" s="11"/>
      <c r="C209" s="11"/>
      <c r="D209" s="11"/>
      <c r="E209" s="22"/>
      <c r="F209" s="817" t="str">
        <f t="shared" si="7"/>
        <v xml:space="preserve"> </v>
      </c>
      <c r="G209" s="142" t="str">
        <f t="shared" si="6"/>
        <v xml:space="preserve"> </v>
      </c>
      <c r="J209" s="11"/>
    </row>
    <row r="210" spans="1:10" ht="15.75" x14ac:dyDescent="0.25">
      <c r="A210" s="11"/>
      <c r="B210" s="11"/>
      <c r="C210" s="11"/>
      <c r="D210" s="11"/>
      <c r="E210" s="22"/>
      <c r="F210" s="817" t="str">
        <f t="shared" si="7"/>
        <v xml:space="preserve"> </v>
      </c>
      <c r="G210" s="142" t="str">
        <f t="shared" si="6"/>
        <v xml:space="preserve"> </v>
      </c>
      <c r="J210" s="11"/>
    </row>
    <row r="211" spans="1:10" ht="15.75" x14ac:dyDescent="0.25">
      <c r="A211" s="11"/>
      <c r="B211" s="11"/>
      <c r="C211" s="11"/>
      <c r="D211" s="11"/>
      <c r="E211" s="22"/>
      <c r="F211" s="817" t="str">
        <f t="shared" si="7"/>
        <v xml:space="preserve"> </v>
      </c>
      <c r="G211" s="142" t="str">
        <f t="shared" si="6"/>
        <v xml:space="preserve"> </v>
      </c>
      <c r="J211" s="11"/>
    </row>
    <row r="212" spans="1:10" ht="15.75" x14ac:dyDescent="0.25">
      <c r="A212" s="11"/>
      <c r="B212" s="11"/>
      <c r="C212" s="11"/>
      <c r="D212" s="11"/>
      <c r="E212" s="22"/>
      <c r="F212" s="817" t="str">
        <f t="shared" si="7"/>
        <v xml:space="preserve"> </v>
      </c>
      <c r="G212" s="142" t="str">
        <f t="shared" si="6"/>
        <v xml:space="preserve"> </v>
      </c>
      <c r="J212" s="11"/>
    </row>
    <row r="213" spans="1:10" ht="15.75" x14ac:dyDescent="0.25">
      <c r="A213" s="11"/>
      <c r="B213" s="11"/>
      <c r="C213" s="11"/>
      <c r="D213" s="11"/>
      <c r="E213" s="22"/>
      <c r="F213" s="817" t="str">
        <f t="shared" si="7"/>
        <v xml:space="preserve"> </v>
      </c>
      <c r="G213" s="142" t="str">
        <f t="shared" si="6"/>
        <v xml:space="preserve"> </v>
      </c>
      <c r="J213" s="11"/>
    </row>
    <row r="214" spans="1:10" ht="15.75" x14ac:dyDescent="0.25">
      <c r="A214" s="11"/>
      <c r="B214" s="11"/>
      <c r="C214" s="11"/>
      <c r="D214" s="11"/>
      <c r="E214" s="22"/>
      <c r="F214" s="817" t="str">
        <f t="shared" si="7"/>
        <v xml:space="preserve"> </v>
      </c>
      <c r="G214" s="142" t="str">
        <f t="shared" si="6"/>
        <v xml:space="preserve"> </v>
      </c>
      <c r="J214" s="11"/>
    </row>
    <row r="215" spans="1:10" ht="15.75" x14ac:dyDescent="0.25">
      <c r="A215" s="11"/>
      <c r="B215" s="11"/>
      <c r="C215" s="11"/>
      <c r="D215" s="11"/>
      <c r="E215" s="22"/>
      <c r="F215" s="817" t="str">
        <f t="shared" si="7"/>
        <v xml:space="preserve"> </v>
      </c>
      <c r="G215" s="142" t="str">
        <f t="shared" si="6"/>
        <v xml:space="preserve"> </v>
      </c>
      <c r="J215" s="11"/>
    </row>
    <row r="216" spans="1:10" ht="15.75" x14ac:dyDescent="0.25">
      <c r="A216" s="11"/>
      <c r="B216" s="11"/>
      <c r="C216" s="11"/>
      <c r="D216" s="11"/>
      <c r="E216" s="22"/>
      <c r="F216" s="817" t="str">
        <f t="shared" si="7"/>
        <v xml:space="preserve"> </v>
      </c>
      <c r="G216" s="142" t="str">
        <f t="shared" si="6"/>
        <v xml:space="preserve"> </v>
      </c>
      <c r="J216" s="11"/>
    </row>
    <row r="217" spans="1:10" ht="15.75" x14ac:dyDescent="0.25">
      <c r="A217" s="11"/>
      <c r="B217" s="11"/>
      <c r="C217" s="11"/>
      <c r="D217" s="11"/>
      <c r="E217" s="22"/>
      <c r="F217" s="817" t="str">
        <f t="shared" si="7"/>
        <v xml:space="preserve"> </v>
      </c>
      <c r="G217" s="142" t="str">
        <f t="shared" si="6"/>
        <v xml:space="preserve"> </v>
      </c>
      <c r="J217" s="11"/>
    </row>
    <row r="218" spans="1:10" ht="15.75" x14ac:dyDescent="0.25">
      <c r="A218" s="11"/>
      <c r="B218" s="11"/>
      <c r="C218" s="11"/>
      <c r="D218" s="11"/>
      <c r="E218" s="22"/>
      <c r="F218" s="817" t="str">
        <f t="shared" si="7"/>
        <v xml:space="preserve"> </v>
      </c>
      <c r="G218" s="142" t="str">
        <f t="shared" si="6"/>
        <v xml:space="preserve"> </v>
      </c>
      <c r="J218" s="11"/>
    </row>
    <row r="219" spans="1:10" ht="15.75" x14ac:dyDescent="0.25">
      <c r="A219" s="11"/>
      <c r="B219" s="11"/>
      <c r="C219" s="11"/>
      <c r="D219" s="11"/>
      <c r="E219" s="22"/>
      <c r="F219" s="817" t="str">
        <f t="shared" si="7"/>
        <v xml:space="preserve"> </v>
      </c>
      <c r="G219" s="142" t="str">
        <f t="shared" si="6"/>
        <v xml:space="preserve"> </v>
      </c>
      <c r="J219" s="11"/>
    </row>
    <row r="220" spans="1:10" ht="15.75" x14ac:dyDescent="0.25">
      <c r="A220" s="11"/>
      <c r="B220" s="11"/>
      <c r="C220" s="11"/>
      <c r="D220" s="11"/>
      <c r="E220" s="22"/>
      <c r="F220" s="817" t="str">
        <f t="shared" si="7"/>
        <v xml:space="preserve"> </v>
      </c>
      <c r="G220" s="142" t="str">
        <f t="shared" si="6"/>
        <v xml:space="preserve"> </v>
      </c>
      <c r="J220" s="11"/>
    </row>
    <row r="221" spans="1:10" ht="15.75" x14ac:dyDescent="0.25">
      <c r="A221" s="11"/>
      <c r="B221" s="11"/>
      <c r="C221" s="11"/>
      <c r="D221" s="11"/>
      <c r="E221" s="22"/>
      <c r="F221" s="817" t="str">
        <f t="shared" si="7"/>
        <v xml:space="preserve"> </v>
      </c>
      <c r="G221" s="142" t="str">
        <f t="shared" si="6"/>
        <v xml:space="preserve"> </v>
      </c>
      <c r="J221" s="11"/>
    </row>
    <row r="222" spans="1:10" ht="15.75" x14ac:dyDescent="0.25">
      <c r="A222" s="11"/>
      <c r="B222" s="11"/>
      <c r="C222" s="11"/>
      <c r="D222" s="11"/>
      <c r="E222" s="22"/>
      <c r="F222" s="817" t="str">
        <f t="shared" si="7"/>
        <v xml:space="preserve"> </v>
      </c>
      <c r="G222" s="142" t="str">
        <f t="shared" si="6"/>
        <v xml:space="preserve"> </v>
      </c>
      <c r="J222" s="11"/>
    </row>
    <row r="223" spans="1:10" ht="15.75" x14ac:dyDescent="0.25">
      <c r="A223" s="11"/>
      <c r="B223" s="11"/>
      <c r="C223" s="11"/>
      <c r="D223" s="11"/>
      <c r="E223" s="22"/>
      <c r="F223" s="817" t="str">
        <f t="shared" si="7"/>
        <v xml:space="preserve"> </v>
      </c>
      <c r="G223" s="142" t="str">
        <f t="shared" si="6"/>
        <v xml:space="preserve"> </v>
      </c>
      <c r="J223" s="11"/>
    </row>
    <row r="224" spans="1:10" ht="15.75" x14ac:dyDescent="0.25">
      <c r="A224" s="11"/>
      <c r="B224" s="11"/>
      <c r="C224" s="11"/>
      <c r="D224" s="11"/>
      <c r="E224" s="22"/>
      <c r="F224" s="817" t="str">
        <f t="shared" si="7"/>
        <v xml:space="preserve"> </v>
      </c>
      <c r="G224" s="142" t="str">
        <f t="shared" si="6"/>
        <v xml:space="preserve"> </v>
      </c>
      <c r="J224" s="11"/>
    </row>
    <row r="225" spans="1:10" ht="15.75" x14ac:dyDescent="0.25">
      <c r="A225" s="11"/>
      <c r="B225" s="11"/>
      <c r="C225" s="11"/>
      <c r="D225" s="11"/>
      <c r="E225" s="22"/>
      <c r="F225" s="817" t="str">
        <f t="shared" si="7"/>
        <v xml:space="preserve"> </v>
      </c>
      <c r="G225" s="142" t="str">
        <f t="shared" si="6"/>
        <v xml:space="preserve"> </v>
      </c>
      <c r="J225" s="11"/>
    </row>
    <row r="226" spans="1:10" ht="15.75" x14ac:dyDescent="0.25">
      <c r="A226" s="11"/>
      <c r="B226" s="11"/>
      <c r="C226" s="11"/>
      <c r="D226" s="11"/>
      <c r="E226" s="22"/>
      <c r="F226" s="817" t="str">
        <f t="shared" si="7"/>
        <v xml:space="preserve"> </v>
      </c>
      <c r="G226" s="142" t="str">
        <f t="shared" si="6"/>
        <v xml:space="preserve"> </v>
      </c>
      <c r="J226" s="11"/>
    </row>
    <row r="227" spans="1:10" ht="15.75" x14ac:dyDescent="0.25">
      <c r="A227" s="11"/>
      <c r="B227" s="11"/>
      <c r="C227" s="11"/>
      <c r="D227" s="11"/>
      <c r="E227" s="22"/>
      <c r="F227" s="817" t="str">
        <f t="shared" si="7"/>
        <v xml:space="preserve"> </v>
      </c>
      <c r="G227" s="142" t="str">
        <f t="shared" si="6"/>
        <v xml:space="preserve"> </v>
      </c>
      <c r="J227" s="11"/>
    </row>
    <row r="228" spans="1:10" ht="15.75" x14ac:dyDescent="0.25">
      <c r="A228" s="11"/>
      <c r="B228" s="11"/>
      <c r="C228" s="11"/>
      <c r="D228" s="11"/>
      <c r="E228" s="22"/>
      <c r="F228" s="817" t="str">
        <f t="shared" si="7"/>
        <v xml:space="preserve"> </v>
      </c>
      <c r="G228" s="142" t="str">
        <f t="shared" si="6"/>
        <v xml:space="preserve"> </v>
      </c>
      <c r="J228" s="11"/>
    </row>
    <row r="229" spans="1:10" ht="15.75" x14ac:dyDescent="0.25">
      <c r="A229" s="11"/>
      <c r="B229" s="11"/>
      <c r="C229" s="11"/>
      <c r="D229" s="11"/>
      <c r="E229" s="22"/>
      <c r="F229" s="817" t="str">
        <f t="shared" si="7"/>
        <v xml:space="preserve"> </v>
      </c>
      <c r="G229" s="142" t="str">
        <f t="shared" si="6"/>
        <v xml:space="preserve"> </v>
      </c>
      <c r="J229" s="11"/>
    </row>
    <row r="230" spans="1:10" ht="15.75" x14ac:dyDescent="0.25">
      <c r="A230" s="11"/>
      <c r="B230" s="11"/>
      <c r="C230" s="11"/>
      <c r="D230" s="11"/>
      <c r="E230" s="22"/>
      <c r="F230" s="817" t="str">
        <f t="shared" si="7"/>
        <v xml:space="preserve"> </v>
      </c>
      <c r="G230" s="142" t="str">
        <f t="shared" si="6"/>
        <v xml:space="preserve"> </v>
      </c>
      <c r="J230" s="11"/>
    </row>
    <row r="231" spans="1:10" ht="15.75" x14ac:dyDescent="0.25">
      <c r="A231" s="11"/>
      <c r="B231" s="11"/>
      <c r="C231" s="11"/>
      <c r="D231" s="11"/>
      <c r="E231" s="22"/>
      <c r="F231" s="817" t="str">
        <f t="shared" si="7"/>
        <v xml:space="preserve"> </v>
      </c>
      <c r="G231" s="142" t="str">
        <f t="shared" si="6"/>
        <v xml:space="preserve"> </v>
      </c>
      <c r="J231" s="11"/>
    </row>
    <row r="232" spans="1:10" ht="15.75" x14ac:dyDescent="0.25">
      <c r="A232" s="11"/>
      <c r="B232" s="11"/>
      <c r="C232" s="11"/>
      <c r="D232" s="11"/>
      <c r="E232" s="22"/>
      <c r="F232" s="817" t="str">
        <f t="shared" si="7"/>
        <v xml:space="preserve"> </v>
      </c>
      <c r="G232" s="142" t="str">
        <f t="shared" si="6"/>
        <v xml:space="preserve"> </v>
      </c>
      <c r="J232" s="11"/>
    </row>
    <row r="233" spans="1:10" ht="15.75" x14ac:dyDescent="0.25">
      <c r="A233" s="11"/>
      <c r="B233" s="11"/>
      <c r="C233" s="11"/>
      <c r="D233" s="11"/>
      <c r="E233" s="22"/>
      <c r="F233" s="817" t="str">
        <f t="shared" si="7"/>
        <v xml:space="preserve"> </v>
      </c>
      <c r="G233" s="142" t="str">
        <f t="shared" si="6"/>
        <v xml:space="preserve"> </v>
      </c>
      <c r="J233" s="11"/>
    </row>
    <row r="234" spans="1:10" ht="15.75" x14ac:dyDescent="0.25">
      <c r="A234" s="11"/>
      <c r="B234" s="11"/>
      <c r="C234" s="11"/>
      <c r="D234" s="11"/>
      <c r="E234" s="22"/>
      <c r="F234" s="817" t="str">
        <f t="shared" si="7"/>
        <v xml:space="preserve"> </v>
      </c>
      <c r="G234" s="142" t="str">
        <f t="shared" si="6"/>
        <v xml:space="preserve"> </v>
      </c>
      <c r="J234" s="11"/>
    </row>
    <row r="235" spans="1:10" ht="15.75" x14ac:dyDescent="0.25">
      <c r="A235" s="11"/>
      <c r="B235" s="11"/>
      <c r="C235" s="11"/>
      <c r="D235" s="11"/>
      <c r="E235" s="22"/>
      <c r="F235" s="817" t="str">
        <f t="shared" si="7"/>
        <v xml:space="preserve"> </v>
      </c>
      <c r="G235" s="142" t="str">
        <f t="shared" si="6"/>
        <v xml:space="preserve"> </v>
      </c>
      <c r="J235" s="11"/>
    </row>
    <row r="236" spans="1:10" ht="15.75" x14ac:dyDescent="0.25">
      <c r="A236" s="11"/>
      <c r="B236" s="11"/>
      <c r="C236" s="11"/>
      <c r="D236" s="11"/>
      <c r="E236" s="22"/>
      <c r="F236" s="817" t="str">
        <f t="shared" si="7"/>
        <v xml:space="preserve"> </v>
      </c>
      <c r="G236" s="142" t="str">
        <f t="shared" si="6"/>
        <v xml:space="preserve"> </v>
      </c>
      <c r="J236" s="11"/>
    </row>
    <row r="237" spans="1:10" ht="15.75" x14ac:dyDescent="0.25">
      <c r="A237" s="11"/>
      <c r="B237" s="11"/>
      <c r="C237" s="11"/>
      <c r="D237" s="11"/>
      <c r="E237" s="22"/>
      <c r="F237" s="817" t="str">
        <f t="shared" si="7"/>
        <v xml:space="preserve"> </v>
      </c>
      <c r="G237" s="142" t="str">
        <f t="shared" si="6"/>
        <v xml:space="preserve"> </v>
      </c>
      <c r="J237" s="11"/>
    </row>
    <row r="238" spans="1:10" ht="15.75" x14ac:dyDescent="0.25">
      <c r="A238" s="11"/>
      <c r="B238" s="11"/>
      <c r="C238" s="11"/>
      <c r="D238" s="11"/>
      <c r="E238" s="22"/>
      <c r="F238" s="817" t="str">
        <f t="shared" si="7"/>
        <v xml:space="preserve"> </v>
      </c>
      <c r="G238" s="142" t="str">
        <f t="shared" si="6"/>
        <v xml:space="preserve"> </v>
      </c>
      <c r="J238" s="11"/>
    </row>
    <row r="239" spans="1:10" ht="15.75" x14ac:dyDescent="0.25">
      <c r="A239" s="11"/>
      <c r="B239" s="11"/>
      <c r="C239" s="11"/>
      <c r="D239" s="11"/>
      <c r="E239" s="22"/>
      <c r="F239" s="817" t="str">
        <f t="shared" si="7"/>
        <v xml:space="preserve"> </v>
      </c>
      <c r="G239" s="142" t="str">
        <f t="shared" si="6"/>
        <v xml:space="preserve"> </v>
      </c>
      <c r="J239" s="11"/>
    </row>
    <row r="240" spans="1:10" ht="15.75" x14ac:dyDescent="0.25">
      <c r="A240" s="11"/>
      <c r="B240" s="11"/>
      <c r="C240" s="11"/>
      <c r="D240" s="11"/>
      <c r="E240" s="22"/>
      <c r="F240" s="817" t="str">
        <f t="shared" si="7"/>
        <v xml:space="preserve"> </v>
      </c>
      <c r="G240" s="142" t="str">
        <f t="shared" si="6"/>
        <v xml:space="preserve"> </v>
      </c>
      <c r="J240" s="11"/>
    </row>
    <row r="241" spans="1:10" ht="15.75" x14ac:dyDescent="0.25">
      <c r="A241" s="11"/>
      <c r="B241" s="11"/>
      <c r="C241" s="11"/>
      <c r="D241" s="11"/>
      <c r="E241" s="22"/>
      <c r="F241" s="817" t="str">
        <f t="shared" si="7"/>
        <v xml:space="preserve"> </v>
      </c>
      <c r="G241" s="142" t="str">
        <f t="shared" si="6"/>
        <v xml:space="preserve"> </v>
      </c>
      <c r="J241" s="11"/>
    </row>
    <row r="242" spans="1:10" ht="15.75" x14ac:dyDescent="0.25">
      <c r="A242" s="11"/>
      <c r="B242" s="11"/>
      <c r="C242" s="11"/>
      <c r="D242" s="11"/>
      <c r="E242" s="22"/>
      <c r="F242" s="817" t="str">
        <f t="shared" si="7"/>
        <v xml:space="preserve"> </v>
      </c>
      <c r="G242" s="142" t="str">
        <f t="shared" si="6"/>
        <v xml:space="preserve"> </v>
      </c>
      <c r="J242" s="11"/>
    </row>
    <row r="243" spans="1:10" ht="15.75" x14ac:dyDescent="0.25">
      <c r="A243" s="11"/>
      <c r="B243" s="11"/>
      <c r="C243" s="11"/>
      <c r="D243" s="11"/>
      <c r="E243" s="22"/>
      <c r="F243" s="817" t="str">
        <f t="shared" si="7"/>
        <v xml:space="preserve"> </v>
      </c>
      <c r="G243" s="142" t="str">
        <f t="shared" si="6"/>
        <v xml:space="preserve"> </v>
      </c>
      <c r="J243" s="11"/>
    </row>
    <row r="244" spans="1:10" ht="15.75" x14ac:dyDescent="0.25">
      <c r="A244" s="11"/>
      <c r="B244" s="11"/>
      <c r="C244" s="11"/>
      <c r="D244" s="11"/>
      <c r="E244" s="22"/>
      <c r="F244" s="817" t="str">
        <f t="shared" si="7"/>
        <v xml:space="preserve"> </v>
      </c>
      <c r="G244" s="142" t="str">
        <f t="shared" si="6"/>
        <v xml:space="preserve"> </v>
      </c>
      <c r="J244" s="11"/>
    </row>
    <row r="245" spans="1:10" ht="15.75" x14ac:dyDescent="0.25">
      <c r="A245" s="11"/>
      <c r="B245" s="11"/>
      <c r="C245" s="11"/>
      <c r="D245" s="11"/>
      <c r="E245" s="22"/>
      <c r="F245" s="817" t="str">
        <f t="shared" si="7"/>
        <v xml:space="preserve"> </v>
      </c>
      <c r="G245" s="142" t="str">
        <f t="shared" si="6"/>
        <v xml:space="preserve"> </v>
      </c>
      <c r="J245" s="11"/>
    </row>
    <row r="246" spans="1:10" ht="15.75" x14ac:dyDescent="0.25">
      <c r="A246" s="11"/>
      <c r="B246" s="11"/>
      <c r="C246" s="11"/>
      <c r="D246" s="11"/>
      <c r="E246" s="22"/>
      <c r="F246" s="817" t="str">
        <f t="shared" si="7"/>
        <v xml:space="preserve"> </v>
      </c>
      <c r="G246" s="142" t="str">
        <f t="shared" si="6"/>
        <v xml:space="preserve"> </v>
      </c>
      <c r="J246" s="11"/>
    </row>
    <row r="247" spans="1:10" ht="15.75" x14ac:dyDescent="0.25">
      <c r="A247" s="11"/>
      <c r="B247" s="11"/>
      <c r="C247" s="11"/>
      <c r="D247" s="11"/>
      <c r="E247" s="22"/>
      <c r="F247" s="817" t="str">
        <f t="shared" si="7"/>
        <v xml:space="preserve"> </v>
      </c>
      <c r="G247" s="142" t="str">
        <f t="shared" si="6"/>
        <v xml:space="preserve"> </v>
      </c>
      <c r="J247" s="11"/>
    </row>
    <row r="248" spans="1:10" ht="15.75" x14ac:dyDescent="0.25">
      <c r="A248" s="11"/>
      <c r="B248" s="11"/>
      <c r="C248" s="11"/>
      <c r="D248" s="11"/>
      <c r="E248" s="22"/>
      <c r="F248" s="817" t="str">
        <f t="shared" si="7"/>
        <v xml:space="preserve"> </v>
      </c>
      <c r="G248" s="142" t="str">
        <f t="shared" si="6"/>
        <v xml:space="preserve"> </v>
      </c>
      <c r="J248" s="11"/>
    </row>
    <row r="249" spans="1:10" ht="15.75" x14ac:dyDescent="0.25">
      <c r="A249" s="11"/>
      <c r="B249" s="11"/>
      <c r="C249" s="11"/>
      <c r="D249" s="11"/>
      <c r="E249" s="22"/>
      <c r="F249" s="817" t="str">
        <f t="shared" si="7"/>
        <v xml:space="preserve"> </v>
      </c>
      <c r="G249" s="142" t="str">
        <f t="shared" si="6"/>
        <v xml:space="preserve"> </v>
      </c>
      <c r="J249" s="11"/>
    </row>
    <row r="250" spans="1:10" ht="15.75" x14ac:dyDescent="0.25">
      <c r="A250" s="11"/>
      <c r="B250" s="11"/>
      <c r="C250" s="11"/>
      <c r="D250" s="11"/>
      <c r="E250" s="22"/>
      <c r="F250" s="817" t="str">
        <f t="shared" si="7"/>
        <v xml:space="preserve"> </v>
      </c>
      <c r="G250" s="142" t="str">
        <f t="shared" si="6"/>
        <v xml:space="preserve"> </v>
      </c>
      <c r="J250" s="11"/>
    </row>
    <row r="251" spans="1:10" ht="15.75" x14ac:dyDescent="0.25">
      <c r="A251" s="11"/>
      <c r="B251" s="11"/>
      <c r="C251" s="11"/>
      <c r="D251" s="11"/>
      <c r="E251" s="22"/>
      <c r="F251" s="817" t="str">
        <f t="shared" si="7"/>
        <v xml:space="preserve"> </v>
      </c>
      <c r="G251" s="142" t="str">
        <f t="shared" si="6"/>
        <v xml:space="preserve"> </v>
      </c>
      <c r="J251" s="11"/>
    </row>
    <row r="252" spans="1:10" ht="15.75" x14ac:dyDescent="0.25">
      <c r="A252" s="11"/>
      <c r="B252" s="11"/>
      <c r="C252" s="11"/>
      <c r="D252" s="11"/>
      <c r="E252" s="22"/>
      <c r="F252" s="817" t="str">
        <f t="shared" si="7"/>
        <v xml:space="preserve"> </v>
      </c>
      <c r="G252" s="142" t="str">
        <f t="shared" si="6"/>
        <v xml:space="preserve"> </v>
      </c>
      <c r="J252" s="11"/>
    </row>
    <row r="253" spans="1:10" ht="15.75" x14ac:dyDescent="0.25">
      <c r="A253" s="11"/>
      <c r="B253" s="11"/>
      <c r="C253" s="11"/>
      <c r="D253" s="11"/>
      <c r="E253" s="22"/>
      <c r="F253" s="817" t="str">
        <f t="shared" si="7"/>
        <v xml:space="preserve"> </v>
      </c>
      <c r="G253" s="142" t="str">
        <f t="shared" si="6"/>
        <v xml:space="preserve"> </v>
      </c>
      <c r="J253" s="11"/>
    </row>
    <row r="254" spans="1:10" ht="15.75" x14ac:dyDescent="0.25">
      <c r="A254" s="11"/>
      <c r="B254" s="11"/>
      <c r="C254" s="11"/>
      <c r="D254" s="11"/>
      <c r="E254" s="22"/>
      <c r="F254" s="817" t="str">
        <f t="shared" si="7"/>
        <v xml:space="preserve"> </v>
      </c>
      <c r="G254" s="142" t="str">
        <f t="shared" si="6"/>
        <v xml:space="preserve"> </v>
      </c>
      <c r="J254" s="11"/>
    </row>
    <row r="255" spans="1:10" ht="15.75" x14ac:dyDescent="0.25">
      <c r="A255" s="11"/>
      <c r="B255" s="11"/>
      <c r="C255" s="11"/>
      <c r="D255" s="11"/>
      <c r="E255" s="22"/>
      <c r="F255" s="817" t="str">
        <f t="shared" si="7"/>
        <v xml:space="preserve"> </v>
      </c>
      <c r="G255" s="142" t="str">
        <f t="shared" si="6"/>
        <v xml:space="preserve"> </v>
      </c>
      <c r="J255" s="11"/>
    </row>
    <row r="256" spans="1:10" ht="15.75" x14ac:dyDescent="0.25">
      <c r="A256" s="11"/>
      <c r="B256" s="11"/>
      <c r="C256" s="11"/>
      <c r="D256" s="11"/>
      <c r="E256" s="22"/>
      <c r="F256" s="817" t="str">
        <f t="shared" si="7"/>
        <v xml:space="preserve"> </v>
      </c>
      <c r="G256" s="142" t="str">
        <f t="shared" si="6"/>
        <v xml:space="preserve"> </v>
      </c>
      <c r="J256" s="11"/>
    </row>
    <row r="257" spans="1:10" ht="15.75" x14ac:dyDescent="0.25">
      <c r="A257" s="11"/>
      <c r="B257" s="11"/>
      <c r="C257" s="11"/>
      <c r="D257" s="11"/>
      <c r="E257" s="22"/>
      <c r="F257" s="817" t="str">
        <f t="shared" si="7"/>
        <v xml:space="preserve"> </v>
      </c>
      <c r="G257" s="142" t="str">
        <f t="shared" si="6"/>
        <v xml:space="preserve"> </v>
      </c>
      <c r="J257" s="11"/>
    </row>
    <row r="258" spans="1:10" ht="15.75" x14ac:dyDescent="0.25">
      <c r="A258" s="11"/>
      <c r="B258" s="11"/>
      <c r="C258" s="11"/>
      <c r="D258" s="11"/>
      <c r="E258" s="22"/>
      <c r="F258" s="817" t="str">
        <f t="shared" si="7"/>
        <v xml:space="preserve"> </v>
      </c>
      <c r="G258" s="142" t="str">
        <f t="shared" si="6"/>
        <v xml:space="preserve"> </v>
      </c>
      <c r="J258" s="11"/>
    </row>
    <row r="259" spans="1:10" ht="15.75" x14ac:dyDescent="0.25">
      <c r="A259" s="11"/>
      <c r="B259" s="11"/>
      <c r="C259" s="11"/>
      <c r="D259" s="11"/>
      <c r="E259" s="22"/>
      <c r="F259" s="817" t="str">
        <f t="shared" si="7"/>
        <v xml:space="preserve"> </v>
      </c>
      <c r="G259" s="142" t="str">
        <f t="shared" si="6"/>
        <v xml:space="preserve"> </v>
      </c>
      <c r="J259" s="11"/>
    </row>
    <row r="260" spans="1:10" ht="15.75" x14ac:dyDescent="0.25">
      <c r="A260" s="11"/>
      <c r="B260" s="11"/>
      <c r="C260" s="11"/>
      <c r="D260" s="11"/>
      <c r="E260" s="22"/>
      <c r="F260" s="817" t="str">
        <f t="shared" si="7"/>
        <v xml:space="preserve"> </v>
      </c>
      <c r="G260" s="142" t="str">
        <f t="shared" si="6"/>
        <v xml:space="preserve"> </v>
      </c>
      <c r="J260" s="11"/>
    </row>
    <row r="261" spans="1:10" ht="15.75" x14ac:dyDescent="0.25">
      <c r="A261" s="11"/>
      <c r="B261" s="11"/>
      <c r="C261" s="11"/>
      <c r="D261" s="11"/>
      <c r="E261" s="22"/>
      <c r="F261" s="817" t="str">
        <f t="shared" si="7"/>
        <v xml:space="preserve"> </v>
      </c>
      <c r="G261" s="142" t="str">
        <f t="shared" si="6"/>
        <v xml:space="preserve"> </v>
      </c>
      <c r="J261" s="11"/>
    </row>
    <row r="262" spans="1:10" ht="15.75" x14ac:dyDescent="0.25">
      <c r="A262" s="11"/>
      <c r="B262" s="11"/>
      <c r="C262" s="11"/>
      <c r="D262" s="11"/>
      <c r="E262" s="22"/>
      <c r="F262" s="817" t="str">
        <f t="shared" si="7"/>
        <v xml:space="preserve"> </v>
      </c>
      <c r="G262" s="142" t="str">
        <f t="shared" si="6"/>
        <v xml:space="preserve"> </v>
      </c>
      <c r="J262" s="11"/>
    </row>
    <row r="263" spans="1:10" ht="15.75" x14ac:dyDescent="0.25">
      <c r="A263" s="11"/>
      <c r="B263" s="11"/>
      <c r="C263" s="11"/>
      <c r="D263" s="11"/>
      <c r="E263" s="22"/>
      <c r="F263" s="817" t="str">
        <f t="shared" si="7"/>
        <v xml:space="preserve"> </v>
      </c>
      <c r="G263" s="142" t="str">
        <f t="shared" si="6"/>
        <v xml:space="preserve"> </v>
      </c>
      <c r="J263" s="11"/>
    </row>
    <row r="264" spans="1:10" ht="15.75" x14ac:dyDescent="0.25">
      <c r="A264" s="11"/>
      <c r="B264" s="11"/>
      <c r="C264" s="11"/>
      <c r="D264" s="11"/>
      <c r="E264" s="22"/>
      <c r="F264" s="817" t="str">
        <f t="shared" si="7"/>
        <v xml:space="preserve"> </v>
      </c>
      <c r="G264" s="142" t="str">
        <f t="shared" si="6"/>
        <v xml:space="preserve"> </v>
      </c>
      <c r="J264" s="11"/>
    </row>
    <row r="265" spans="1:10" ht="15.75" x14ac:dyDescent="0.25">
      <c r="A265" s="11"/>
      <c r="B265" s="11"/>
      <c r="C265" s="11"/>
      <c r="D265" s="11"/>
      <c r="E265" s="22"/>
      <c r="F265" s="817" t="str">
        <f t="shared" si="7"/>
        <v xml:space="preserve"> </v>
      </c>
      <c r="G265" s="142" t="str">
        <f t="shared" ref="G265:G328" si="8">IFERROR(E265/D265%," ")</f>
        <v xml:space="preserve"> </v>
      </c>
      <c r="J265" s="11"/>
    </row>
    <row r="266" spans="1:10" ht="15.75" x14ac:dyDescent="0.25">
      <c r="A266" s="11"/>
      <c r="B266" s="11"/>
      <c r="C266" s="11"/>
      <c r="D266" s="11"/>
      <c r="E266" s="22"/>
      <c r="F266" s="817" t="str">
        <f t="shared" ref="F266:F329" si="9">IF(E266-D266=0," ",E266-D266)</f>
        <v xml:space="preserve"> </v>
      </c>
      <c r="G266" s="142" t="str">
        <f t="shared" si="8"/>
        <v xml:space="preserve"> </v>
      </c>
      <c r="J266" s="11"/>
    </row>
    <row r="267" spans="1:10" ht="15.75" x14ac:dyDescent="0.25">
      <c r="A267" s="11"/>
      <c r="B267" s="11"/>
      <c r="C267" s="11"/>
      <c r="D267" s="11"/>
      <c r="E267" s="22"/>
      <c r="F267" s="817" t="str">
        <f t="shared" si="9"/>
        <v xml:space="preserve"> </v>
      </c>
      <c r="G267" s="142" t="str">
        <f t="shared" si="8"/>
        <v xml:space="preserve"> </v>
      </c>
      <c r="J267" s="11"/>
    </row>
    <row r="268" spans="1:10" ht="15.75" x14ac:dyDescent="0.25">
      <c r="A268" s="11"/>
      <c r="B268" s="11"/>
      <c r="C268" s="11"/>
      <c r="D268" s="11"/>
      <c r="E268" s="22"/>
      <c r="F268" s="817" t="str">
        <f t="shared" si="9"/>
        <v xml:space="preserve"> </v>
      </c>
      <c r="G268" s="142" t="str">
        <f t="shared" si="8"/>
        <v xml:space="preserve"> </v>
      </c>
      <c r="J268" s="11"/>
    </row>
    <row r="269" spans="1:10" ht="15.75" x14ac:dyDescent="0.25">
      <c r="A269" s="11"/>
      <c r="B269" s="11"/>
      <c r="C269" s="11"/>
      <c r="D269" s="11"/>
      <c r="E269" s="22"/>
      <c r="F269" s="817" t="str">
        <f t="shared" si="9"/>
        <v xml:space="preserve"> </v>
      </c>
      <c r="G269" s="142" t="str">
        <f t="shared" si="8"/>
        <v xml:space="preserve"> </v>
      </c>
      <c r="J269" s="11"/>
    </row>
    <row r="270" spans="1:10" ht="15.75" x14ac:dyDescent="0.25">
      <c r="A270" s="11"/>
      <c r="B270" s="11"/>
      <c r="C270" s="11"/>
      <c r="D270" s="11"/>
      <c r="E270" s="22"/>
      <c r="F270" s="817" t="str">
        <f t="shared" si="9"/>
        <v xml:space="preserve"> </v>
      </c>
      <c r="G270" s="142" t="str">
        <f t="shared" si="8"/>
        <v xml:space="preserve"> </v>
      </c>
      <c r="J270" s="11"/>
    </row>
    <row r="271" spans="1:10" ht="15.75" x14ac:dyDescent="0.25">
      <c r="A271" s="11"/>
      <c r="B271" s="11"/>
      <c r="C271" s="11"/>
      <c r="D271" s="11"/>
      <c r="E271" s="22"/>
      <c r="F271" s="817" t="str">
        <f t="shared" si="9"/>
        <v xml:space="preserve"> </v>
      </c>
      <c r="G271" s="142" t="str">
        <f t="shared" si="8"/>
        <v xml:space="preserve"> </v>
      </c>
      <c r="J271" s="11"/>
    </row>
    <row r="272" spans="1:10" ht="15.75" x14ac:dyDescent="0.25">
      <c r="A272" s="11"/>
      <c r="B272" s="11"/>
      <c r="C272" s="11"/>
      <c r="D272" s="11"/>
      <c r="E272" s="22"/>
      <c r="F272" s="817" t="str">
        <f t="shared" si="9"/>
        <v xml:space="preserve"> </v>
      </c>
      <c r="G272" s="142" t="str">
        <f t="shared" si="8"/>
        <v xml:space="preserve"> </v>
      </c>
      <c r="J272" s="11"/>
    </row>
    <row r="273" spans="1:10" ht="15.75" x14ac:dyDescent="0.25">
      <c r="A273" s="11"/>
      <c r="B273" s="11"/>
      <c r="C273" s="11"/>
      <c r="D273" s="11"/>
      <c r="E273" s="22"/>
      <c r="F273" s="817" t="str">
        <f t="shared" si="9"/>
        <v xml:space="preserve"> </v>
      </c>
      <c r="G273" s="142" t="str">
        <f t="shared" si="8"/>
        <v xml:space="preserve"> </v>
      </c>
      <c r="J273" s="11"/>
    </row>
    <row r="274" spans="1:10" ht="15.75" x14ac:dyDescent="0.25">
      <c r="A274" s="11"/>
      <c r="B274" s="11"/>
      <c r="C274" s="11"/>
      <c r="D274" s="11"/>
      <c r="E274" s="22"/>
      <c r="F274" s="817" t="str">
        <f t="shared" si="9"/>
        <v xml:space="preserve"> </v>
      </c>
      <c r="G274" s="142" t="str">
        <f t="shared" si="8"/>
        <v xml:space="preserve"> </v>
      </c>
      <c r="J274" s="11"/>
    </row>
    <row r="275" spans="1:10" ht="15.75" x14ac:dyDescent="0.25">
      <c r="A275" s="11"/>
      <c r="B275" s="11"/>
      <c r="C275" s="11"/>
      <c r="D275" s="11"/>
      <c r="E275" s="22"/>
      <c r="F275" s="817" t="str">
        <f t="shared" si="9"/>
        <v xml:space="preserve"> </v>
      </c>
      <c r="G275" s="142" t="str">
        <f t="shared" si="8"/>
        <v xml:space="preserve"> </v>
      </c>
      <c r="J275" s="11"/>
    </row>
    <row r="276" spans="1:10" ht="15.75" x14ac:dyDescent="0.25">
      <c r="A276" s="11"/>
      <c r="B276" s="11"/>
      <c r="C276" s="11"/>
      <c r="D276" s="11"/>
      <c r="E276" s="22"/>
      <c r="F276" s="817" t="str">
        <f t="shared" si="9"/>
        <v xml:space="preserve"> </v>
      </c>
      <c r="G276" s="142" t="str">
        <f t="shared" si="8"/>
        <v xml:space="preserve"> </v>
      </c>
      <c r="J276" s="11"/>
    </row>
    <row r="277" spans="1:10" ht="15.75" x14ac:dyDescent="0.25">
      <c r="A277" s="11"/>
      <c r="B277" s="11"/>
      <c r="C277" s="11"/>
      <c r="D277" s="11"/>
      <c r="E277" s="22"/>
      <c r="F277" s="817" t="str">
        <f t="shared" si="9"/>
        <v xml:space="preserve"> </v>
      </c>
      <c r="G277" s="142" t="str">
        <f t="shared" si="8"/>
        <v xml:space="preserve"> </v>
      </c>
      <c r="J277" s="11"/>
    </row>
    <row r="278" spans="1:10" ht="15.75" x14ac:dyDescent="0.25">
      <c r="A278" s="11"/>
      <c r="B278" s="11"/>
      <c r="C278" s="11"/>
      <c r="D278" s="11"/>
      <c r="E278" s="22"/>
      <c r="F278" s="817" t="str">
        <f t="shared" si="9"/>
        <v xml:space="preserve"> </v>
      </c>
      <c r="G278" s="142" t="str">
        <f t="shared" si="8"/>
        <v xml:space="preserve"> </v>
      </c>
      <c r="J278" s="11"/>
    </row>
    <row r="279" spans="1:10" ht="15.75" x14ac:dyDescent="0.25">
      <c r="A279" s="11"/>
      <c r="B279" s="11"/>
      <c r="C279" s="11"/>
      <c r="D279" s="11"/>
      <c r="E279" s="22"/>
      <c r="F279" s="817" t="str">
        <f t="shared" si="9"/>
        <v xml:space="preserve"> </v>
      </c>
      <c r="G279" s="142" t="str">
        <f t="shared" si="8"/>
        <v xml:space="preserve"> </v>
      </c>
      <c r="J279" s="11"/>
    </row>
    <row r="280" spans="1:10" ht="15.75" x14ac:dyDescent="0.25">
      <c r="A280" s="11"/>
      <c r="B280" s="11"/>
      <c r="C280" s="11"/>
      <c r="D280" s="11"/>
      <c r="E280" s="22"/>
      <c r="F280" s="817" t="str">
        <f t="shared" si="9"/>
        <v xml:space="preserve"> </v>
      </c>
      <c r="G280" s="142" t="str">
        <f t="shared" si="8"/>
        <v xml:space="preserve"> </v>
      </c>
      <c r="J280" s="11"/>
    </row>
    <row r="281" spans="1:10" ht="15.75" x14ac:dyDescent="0.25">
      <c r="A281" s="11"/>
      <c r="B281" s="11"/>
      <c r="C281" s="11"/>
      <c r="D281" s="11"/>
      <c r="E281" s="22"/>
      <c r="F281" s="817" t="str">
        <f t="shared" si="9"/>
        <v xml:space="preserve"> </v>
      </c>
      <c r="G281" s="142" t="str">
        <f t="shared" si="8"/>
        <v xml:space="preserve"> </v>
      </c>
      <c r="J281" s="11"/>
    </row>
    <row r="282" spans="1:10" ht="15.75" x14ac:dyDescent="0.25">
      <c r="A282" s="11"/>
      <c r="B282" s="11"/>
      <c r="C282" s="11"/>
      <c r="D282" s="11"/>
      <c r="E282" s="22"/>
      <c r="F282" s="817" t="str">
        <f t="shared" si="9"/>
        <v xml:space="preserve"> </v>
      </c>
      <c r="G282" s="142" t="str">
        <f t="shared" si="8"/>
        <v xml:space="preserve"> </v>
      </c>
      <c r="J282" s="11"/>
    </row>
    <row r="283" spans="1:10" ht="15.75" x14ac:dyDescent="0.25">
      <c r="A283" s="11"/>
      <c r="B283" s="11"/>
      <c r="C283" s="11"/>
      <c r="D283" s="11"/>
      <c r="E283" s="22"/>
      <c r="F283" s="817" t="str">
        <f t="shared" si="9"/>
        <v xml:space="preserve"> </v>
      </c>
      <c r="G283" s="142" t="str">
        <f t="shared" si="8"/>
        <v xml:space="preserve"> </v>
      </c>
      <c r="J283" s="11"/>
    </row>
    <row r="284" spans="1:10" ht="15.75" x14ac:dyDescent="0.25">
      <c r="A284" s="11"/>
      <c r="B284" s="11"/>
      <c r="C284" s="11"/>
      <c r="D284" s="11"/>
      <c r="E284" s="22"/>
      <c r="F284" s="817" t="str">
        <f t="shared" si="9"/>
        <v xml:space="preserve"> </v>
      </c>
      <c r="G284" s="142" t="str">
        <f t="shared" si="8"/>
        <v xml:space="preserve"> </v>
      </c>
      <c r="J284" s="11"/>
    </row>
    <row r="285" spans="1:10" ht="15.75" x14ac:dyDescent="0.25">
      <c r="A285" s="11"/>
      <c r="B285" s="11"/>
      <c r="C285" s="11"/>
      <c r="D285" s="11"/>
      <c r="E285" s="22"/>
      <c r="F285" s="817" t="str">
        <f t="shared" si="9"/>
        <v xml:space="preserve"> </v>
      </c>
      <c r="G285" s="142" t="str">
        <f t="shared" si="8"/>
        <v xml:space="preserve"> </v>
      </c>
      <c r="J285" s="11"/>
    </row>
    <row r="286" spans="1:10" ht="15.75" x14ac:dyDescent="0.25">
      <c r="A286" s="11"/>
      <c r="B286" s="11"/>
      <c r="C286" s="11"/>
      <c r="D286" s="11"/>
      <c r="E286" s="22"/>
      <c r="F286" s="817" t="str">
        <f t="shared" si="9"/>
        <v xml:space="preserve"> </v>
      </c>
      <c r="G286" s="142" t="str">
        <f t="shared" si="8"/>
        <v xml:space="preserve"> </v>
      </c>
      <c r="J286" s="11"/>
    </row>
    <row r="287" spans="1:10" ht="15.75" x14ac:dyDescent="0.25">
      <c r="A287" s="11"/>
      <c r="B287" s="11"/>
      <c r="C287" s="11"/>
      <c r="D287" s="11"/>
      <c r="E287" s="22"/>
      <c r="F287" s="817" t="str">
        <f t="shared" si="9"/>
        <v xml:space="preserve"> </v>
      </c>
      <c r="G287" s="142" t="str">
        <f t="shared" si="8"/>
        <v xml:space="preserve"> </v>
      </c>
      <c r="J287" s="11"/>
    </row>
    <row r="288" spans="1:10" ht="15.75" x14ac:dyDescent="0.25">
      <c r="A288" s="11"/>
      <c r="B288" s="11"/>
      <c r="C288" s="11"/>
      <c r="D288" s="11"/>
      <c r="E288" s="22"/>
      <c r="F288" s="817" t="str">
        <f t="shared" si="9"/>
        <v xml:space="preserve"> </v>
      </c>
      <c r="G288" s="142" t="str">
        <f t="shared" si="8"/>
        <v xml:space="preserve"> </v>
      </c>
      <c r="J288" s="11"/>
    </row>
    <row r="289" spans="1:10" ht="15.75" x14ac:dyDescent="0.25">
      <c r="A289" s="11"/>
      <c r="B289" s="11"/>
      <c r="C289" s="11"/>
      <c r="D289" s="11"/>
      <c r="E289" s="22"/>
      <c r="F289" s="817" t="str">
        <f t="shared" si="9"/>
        <v xml:space="preserve"> </v>
      </c>
      <c r="G289" s="142" t="str">
        <f t="shared" si="8"/>
        <v xml:space="preserve"> </v>
      </c>
      <c r="J289" s="11"/>
    </row>
    <row r="290" spans="1:10" ht="15.75" x14ac:dyDescent="0.25">
      <c r="A290" s="11"/>
      <c r="B290" s="11"/>
      <c r="C290" s="11"/>
      <c r="D290" s="11"/>
      <c r="E290" s="22"/>
      <c r="F290" s="817" t="str">
        <f t="shared" si="9"/>
        <v xml:space="preserve"> </v>
      </c>
      <c r="G290" s="142" t="str">
        <f t="shared" si="8"/>
        <v xml:space="preserve"> </v>
      </c>
      <c r="J290" s="11"/>
    </row>
    <row r="291" spans="1:10" ht="15.75" x14ac:dyDescent="0.25">
      <c r="A291" s="11"/>
      <c r="B291" s="11"/>
      <c r="C291" s="11"/>
      <c r="D291" s="11"/>
      <c r="E291" s="22"/>
      <c r="F291" s="817" t="str">
        <f t="shared" si="9"/>
        <v xml:space="preserve"> </v>
      </c>
      <c r="G291" s="142" t="str">
        <f t="shared" si="8"/>
        <v xml:space="preserve"> </v>
      </c>
      <c r="J291" s="11"/>
    </row>
    <row r="292" spans="1:10" ht="15.75" x14ac:dyDescent="0.25">
      <c r="A292" s="11"/>
      <c r="B292" s="11"/>
      <c r="C292" s="11"/>
      <c r="D292" s="11"/>
      <c r="E292" s="22"/>
      <c r="F292" s="817" t="str">
        <f t="shared" si="9"/>
        <v xml:space="preserve"> </v>
      </c>
      <c r="G292" s="142" t="str">
        <f t="shared" si="8"/>
        <v xml:space="preserve"> </v>
      </c>
      <c r="J292" s="11"/>
    </row>
    <row r="293" spans="1:10" ht="15.75" x14ac:dyDescent="0.25">
      <c r="A293" s="11"/>
      <c r="B293" s="11"/>
      <c r="C293" s="11"/>
      <c r="D293" s="11"/>
      <c r="E293" s="22"/>
      <c r="F293" s="817" t="str">
        <f t="shared" si="9"/>
        <v xml:space="preserve"> </v>
      </c>
      <c r="G293" s="142" t="str">
        <f t="shared" si="8"/>
        <v xml:space="preserve"> </v>
      </c>
      <c r="J293" s="11"/>
    </row>
    <row r="294" spans="1:10" ht="15.75" x14ac:dyDescent="0.25">
      <c r="A294" s="11"/>
      <c r="B294" s="11"/>
      <c r="C294" s="11"/>
      <c r="D294" s="11"/>
      <c r="E294" s="22"/>
      <c r="F294" s="817" t="str">
        <f t="shared" si="9"/>
        <v xml:space="preserve"> </v>
      </c>
      <c r="G294" s="142" t="str">
        <f t="shared" si="8"/>
        <v xml:space="preserve"> </v>
      </c>
      <c r="J294" s="11"/>
    </row>
    <row r="295" spans="1:10" ht="15.75" x14ac:dyDescent="0.25">
      <c r="A295" s="11"/>
      <c r="B295" s="11"/>
      <c r="C295" s="11"/>
      <c r="D295" s="11"/>
      <c r="E295" s="22"/>
      <c r="F295" s="817" t="str">
        <f t="shared" si="9"/>
        <v xml:space="preserve"> </v>
      </c>
      <c r="G295" s="142" t="str">
        <f t="shared" si="8"/>
        <v xml:space="preserve"> </v>
      </c>
      <c r="J295" s="11"/>
    </row>
    <row r="296" spans="1:10" ht="15.75" x14ac:dyDescent="0.25">
      <c r="A296" s="11"/>
      <c r="B296" s="11"/>
      <c r="C296" s="11"/>
      <c r="D296" s="11"/>
      <c r="E296" s="22"/>
      <c r="F296" s="817" t="str">
        <f t="shared" si="9"/>
        <v xml:space="preserve"> </v>
      </c>
      <c r="G296" s="142" t="str">
        <f t="shared" si="8"/>
        <v xml:space="preserve"> </v>
      </c>
      <c r="J296" s="11"/>
    </row>
    <row r="297" spans="1:10" ht="15.75" x14ac:dyDescent="0.25">
      <c r="A297" s="11"/>
      <c r="B297" s="11"/>
      <c r="C297" s="11"/>
      <c r="D297" s="11"/>
      <c r="E297" s="22"/>
      <c r="F297" s="817" t="str">
        <f t="shared" si="9"/>
        <v xml:space="preserve"> </v>
      </c>
      <c r="G297" s="142" t="str">
        <f t="shared" si="8"/>
        <v xml:space="preserve"> </v>
      </c>
      <c r="J297" s="11"/>
    </row>
    <row r="298" spans="1:10" ht="15.75" x14ac:dyDescent="0.25">
      <c r="A298" s="11"/>
      <c r="B298" s="11"/>
      <c r="C298" s="11"/>
      <c r="D298" s="11"/>
      <c r="E298" s="22"/>
      <c r="F298" s="817" t="str">
        <f t="shared" si="9"/>
        <v xml:space="preserve"> </v>
      </c>
      <c r="G298" s="142" t="str">
        <f t="shared" si="8"/>
        <v xml:space="preserve"> </v>
      </c>
      <c r="J298" s="11"/>
    </row>
    <row r="299" spans="1:10" ht="15.75" x14ac:dyDescent="0.25">
      <c r="A299" s="11"/>
      <c r="B299" s="11"/>
      <c r="C299" s="11"/>
      <c r="D299" s="11"/>
      <c r="E299" s="22"/>
      <c r="F299" s="817" t="str">
        <f t="shared" si="9"/>
        <v xml:space="preserve"> </v>
      </c>
      <c r="G299" s="142" t="str">
        <f t="shared" si="8"/>
        <v xml:space="preserve"> </v>
      </c>
      <c r="J299" s="11"/>
    </row>
    <row r="300" spans="1:10" ht="15.75" x14ac:dyDescent="0.25">
      <c r="A300" s="11"/>
      <c r="B300" s="11"/>
      <c r="C300" s="11"/>
      <c r="D300" s="11"/>
      <c r="E300" s="22"/>
      <c r="F300" s="817" t="str">
        <f t="shared" si="9"/>
        <v xml:space="preserve"> </v>
      </c>
      <c r="G300" s="142" t="str">
        <f t="shared" si="8"/>
        <v xml:space="preserve"> </v>
      </c>
      <c r="J300" s="11"/>
    </row>
    <row r="301" spans="1:10" ht="15.75" x14ac:dyDescent="0.25">
      <c r="A301" s="11"/>
      <c r="B301" s="11"/>
      <c r="C301" s="11"/>
      <c r="D301" s="11"/>
      <c r="E301" s="22"/>
      <c r="F301" s="817" t="str">
        <f t="shared" si="9"/>
        <v xml:space="preserve"> </v>
      </c>
      <c r="G301" s="142" t="str">
        <f t="shared" si="8"/>
        <v xml:space="preserve"> </v>
      </c>
      <c r="J301" s="11"/>
    </row>
    <row r="302" spans="1:10" ht="15.75" x14ac:dyDescent="0.25">
      <c r="A302" s="11"/>
      <c r="B302" s="11"/>
      <c r="C302" s="11"/>
      <c r="D302" s="11"/>
      <c r="E302" s="22"/>
      <c r="F302" s="817" t="str">
        <f t="shared" si="9"/>
        <v xml:space="preserve"> </v>
      </c>
      <c r="G302" s="142" t="str">
        <f t="shared" si="8"/>
        <v xml:space="preserve"> </v>
      </c>
      <c r="J302" s="11"/>
    </row>
    <row r="303" spans="1:10" ht="15.75" x14ac:dyDescent="0.25">
      <c r="A303" s="11"/>
      <c r="B303" s="11"/>
      <c r="C303" s="11"/>
      <c r="D303" s="11"/>
      <c r="E303" s="22"/>
      <c r="F303" s="817" t="str">
        <f t="shared" si="9"/>
        <v xml:space="preserve"> </v>
      </c>
      <c r="G303" s="142" t="str">
        <f t="shared" si="8"/>
        <v xml:space="preserve"> </v>
      </c>
      <c r="J303" s="11"/>
    </row>
    <row r="304" spans="1:10" ht="15.75" x14ac:dyDescent="0.25">
      <c r="A304" s="11"/>
      <c r="B304" s="11"/>
      <c r="C304" s="11"/>
      <c r="D304" s="11"/>
      <c r="E304" s="22"/>
      <c r="F304" s="817" t="str">
        <f t="shared" si="9"/>
        <v xml:space="preserve"> </v>
      </c>
      <c r="G304" s="142" t="str">
        <f t="shared" si="8"/>
        <v xml:space="preserve"> </v>
      </c>
      <c r="J304" s="11"/>
    </row>
    <row r="305" spans="1:10" ht="15.75" x14ac:dyDescent="0.25">
      <c r="A305" s="11"/>
      <c r="B305" s="11"/>
      <c r="C305" s="11"/>
      <c r="D305" s="11"/>
      <c r="E305" s="22"/>
      <c r="F305" s="817" t="str">
        <f t="shared" si="9"/>
        <v xml:space="preserve"> </v>
      </c>
      <c r="G305" s="142" t="str">
        <f t="shared" si="8"/>
        <v xml:space="preserve"> </v>
      </c>
      <c r="J305" s="11"/>
    </row>
    <row r="306" spans="1:10" ht="15.75" x14ac:dyDescent="0.25">
      <c r="A306" s="11"/>
      <c r="B306" s="11"/>
      <c r="C306" s="11"/>
      <c r="D306" s="11"/>
      <c r="E306" s="22"/>
      <c r="F306" s="817" t="str">
        <f t="shared" si="9"/>
        <v xml:space="preserve"> </v>
      </c>
      <c r="G306" s="142" t="str">
        <f t="shared" si="8"/>
        <v xml:space="preserve"> </v>
      </c>
      <c r="J306" s="11"/>
    </row>
    <row r="307" spans="1:10" ht="15.75" x14ac:dyDescent="0.25">
      <c r="A307" s="11"/>
      <c r="B307" s="11"/>
      <c r="C307" s="11"/>
      <c r="D307" s="11"/>
      <c r="E307" s="22"/>
      <c r="F307" s="817" t="str">
        <f t="shared" si="9"/>
        <v xml:space="preserve"> </v>
      </c>
      <c r="G307" s="142" t="str">
        <f t="shared" si="8"/>
        <v xml:space="preserve"> </v>
      </c>
      <c r="J307" s="11"/>
    </row>
    <row r="308" spans="1:10" ht="15.75" x14ac:dyDescent="0.25">
      <c r="A308" s="11"/>
      <c r="B308" s="11"/>
      <c r="C308" s="11"/>
      <c r="D308" s="11"/>
      <c r="E308" s="22"/>
      <c r="F308" s="817" t="str">
        <f t="shared" si="9"/>
        <v xml:space="preserve"> </v>
      </c>
      <c r="G308" s="142" t="str">
        <f t="shared" si="8"/>
        <v xml:space="preserve"> </v>
      </c>
      <c r="J308" s="11"/>
    </row>
    <row r="309" spans="1:10" ht="15.75" x14ac:dyDescent="0.25">
      <c r="A309" s="11"/>
      <c r="B309" s="11"/>
      <c r="C309" s="11"/>
      <c r="D309" s="11"/>
      <c r="E309" s="22"/>
      <c r="F309" s="817" t="str">
        <f t="shared" si="9"/>
        <v xml:space="preserve"> </v>
      </c>
      <c r="G309" s="142" t="str">
        <f t="shared" si="8"/>
        <v xml:space="preserve"> </v>
      </c>
      <c r="J309" s="11"/>
    </row>
    <row r="310" spans="1:10" ht="15.75" x14ac:dyDescent="0.25">
      <c r="A310" s="11"/>
      <c r="B310" s="11"/>
      <c r="C310" s="11"/>
      <c r="D310" s="11"/>
      <c r="E310" s="22"/>
      <c r="F310" s="817" t="str">
        <f t="shared" si="9"/>
        <v xml:space="preserve"> </v>
      </c>
      <c r="G310" s="142" t="str">
        <f t="shared" si="8"/>
        <v xml:space="preserve"> </v>
      </c>
      <c r="J310" s="11"/>
    </row>
    <row r="311" spans="1:10" ht="15.75" x14ac:dyDescent="0.25">
      <c r="A311" s="11"/>
      <c r="B311" s="11"/>
      <c r="C311" s="11"/>
      <c r="D311" s="11"/>
      <c r="E311" s="22"/>
      <c r="F311" s="817" t="str">
        <f t="shared" si="9"/>
        <v xml:space="preserve"> </v>
      </c>
      <c r="G311" s="142" t="str">
        <f t="shared" si="8"/>
        <v xml:space="preserve"> </v>
      </c>
      <c r="J311" s="11"/>
    </row>
    <row r="312" spans="1:10" ht="15.75" x14ac:dyDescent="0.25">
      <c r="A312" s="11"/>
      <c r="B312" s="11"/>
      <c r="C312" s="11"/>
      <c r="D312" s="11"/>
      <c r="E312" s="22"/>
      <c r="F312" s="817" t="str">
        <f t="shared" si="9"/>
        <v xml:space="preserve"> </v>
      </c>
      <c r="G312" s="142" t="str">
        <f t="shared" si="8"/>
        <v xml:space="preserve"> </v>
      </c>
      <c r="J312" s="11"/>
    </row>
    <row r="313" spans="1:10" ht="15.75" x14ac:dyDescent="0.25">
      <c r="A313" s="11"/>
      <c r="B313" s="11"/>
      <c r="C313" s="11"/>
      <c r="D313" s="11"/>
      <c r="E313" s="22"/>
      <c r="F313" s="817" t="str">
        <f t="shared" si="9"/>
        <v xml:space="preserve"> </v>
      </c>
      <c r="G313" s="142" t="str">
        <f t="shared" si="8"/>
        <v xml:space="preserve"> </v>
      </c>
      <c r="J313" s="11"/>
    </row>
    <row r="314" spans="1:10" ht="15.75" x14ac:dyDescent="0.25">
      <c r="A314" s="11"/>
      <c r="B314" s="11"/>
      <c r="C314" s="11"/>
      <c r="D314" s="11"/>
      <c r="E314" s="22"/>
      <c r="F314" s="817" t="str">
        <f t="shared" si="9"/>
        <v xml:space="preserve"> </v>
      </c>
      <c r="G314" s="142" t="str">
        <f t="shared" si="8"/>
        <v xml:space="preserve"> </v>
      </c>
      <c r="J314" s="11"/>
    </row>
    <row r="315" spans="1:10" ht="15.75" x14ac:dyDescent="0.25">
      <c r="A315" s="11"/>
      <c r="B315" s="11"/>
      <c r="C315" s="11"/>
      <c r="D315" s="11"/>
      <c r="E315" s="22"/>
      <c r="F315" s="817" t="str">
        <f t="shared" si="9"/>
        <v xml:space="preserve"> </v>
      </c>
      <c r="G315" s="142" t="str">
        <f t="shared" si="8"/>
        <v xml:space="preserve"> </v>
      </c>
      <c r="J315" s="11"/>
    </row>
    <row r="316" spans="1:10" ht="15.75" x14ac:dyDescent="0.25">
      <c r="A316" s="11"/>
      <c r="B316" s="11"/>
      <c r="C316" s="11"/>
      <c r="D316" s="11"/>
      <c r="E316" s="22"/>
      <c r="F316" s="817" t="str">
        <f t="shared" si="9"/>
        <v xml:space="preserve"> </v>
      </c>
      <c r="G316" s="142" t="str">
        <f t="shared" si="8"/>
        <v xml:space="preserve"> </v>
      </c>
      <c r="J316" s="11"/>
    </row>
    <row r="317" spans="1:10" ht="15.75" x14ac:dyDescent="0.25">
      <c r="A317" s="11"/>
      <c r="B317" s="11"/>
      <c r="C317" s="11"/>
      <c r="D317" s="11"/>
      <c r="E317" s="22"/>
      <c r="F317" s="817" t="str">
        <f t="shared" si="9"/>
        <v xml:space="preserve"> </v>
      </c>
      <c r="G317" s="142" t="str">
        <f t="shared" si="8"/>
        <v xml:space="preserve"> </v>
      </c>
      <c r="J317" s="11"/>
    </row>
    <row r="318" spans="1:10" ht="15.75" x14ac:dyDescent="0.25">
      <c r="A318" s="11"/>
      <c r="B318" s="11"/>
      <c r="C318" s="11"/>
      <c r="D318" s="11"/>
      <c r="E318" s="22"/>
      <c r="F318" s="817" t="str">
        <f t="shared" si="9"/>
        <v xml:space="preserve"> </v>
      </c>
      <c r="G318" s="142" t="str">
        <f t="shared" si="8"/>
        <v xml:space="preserve"> </v>
      </c>
      <c r="J318" s="11"/>
    </row>
    <row r="319" spans="1:10" ht="15.75" x14ac:dyDescent="0.25">
      <c r="A319" s="11"/>
      <c r="B319" s="11"/>
      <c r="C319" s="11"/>
      <c r="D319" s="11"/>
      <c r="E319" s="22"/>
      <c r="F319" s="817" t="str">
        <f t="shared" si="9"/>
        <v xml:space="preserve"> </v>
      </c>
      <c r="G319" s="142" t="str">
        <f t="shared" si="8"/>
        <v xml:space="preserve"> </v>
      </c>
      <c r="J319" s="11"/>
    </row>
    <row r="320" spans="1:10" ht="15.75" x14ac:dyDescent="0.25">
      <c r="A320" s="11"/>
      <c r="B320" s="11"/>
      <c r="C320" s="11"/>
      <c r="D320" s="11"/>
      <c r="E320" s="22"/>
      <c r="F320" s="817" t="str">
        <f t="shared" si="9"/>
        <v xml:space="preserve"> </v>
      </c>
      <c r="G320" s="142" t="str">
        <f t="shared" si="8"/>
        <v xml:space="preserve"> </v>
      </c>
      <c r="J320" s="11"/>
    </row>
    <row r="321" spans="1:10" ht="15.75" x14ac:dyDescent="0.25">
      <c r="A321" s="11"/>
      <c r="B321" s="11"/>
      <c r="C321" s="11"/>
      <c r="D321" s="11"/>
      <c r="E321" s="22"/>
      <c r="F321" s="817" t="str">
        <f t="shared" si="9"/>
        <v xml:space="preserve"> </v>
      </c>
      <c r="G321" s="142" t="str">
        <f t="shared" si="8"/>
        <v xml:space="preserve"> </v>
      </c>
      <c r="J321" s="11"/>
    </row>
    <row r="322" spans="1:10" ht="15.75" x14ac:dyDescent="0.25">
      <c r="A322" s="11"/>
      <c r="B322" s="11"/>
      <c r="C322" s="11"/>
      <c r="D322" s="11"/>
      <c r="E322" s="22"/>
      <c r="F322" s="817" t="str">
        <f t="shared" si="9"/>
        <v xml:space="preserve"> </v>
      </c>
      <c r="G322" s="142" t="str">
        <f t="shared" si="8"/>
        <v xml:space="preserve"> </v>
      </c>
      <c r="J322" s="11"/>
    </row>
    <row r="323" spans="1:10" ht="15.75" x14ac:dyDescent="0.25">
      <c r="A323" s="11"/>
      <c r="B323" s="11"/>
      <c r="C323" s="11"/>
      <c r="D323" s="11"/>
      <c r="E323" s="22"/>
      <c r="F323" s="817" t="str">
        <f t="shared" si="9"/>
        <v xml:space="preserve"> </v>
      </c>
      <c r="G323" s="142" t="str">
        <f t="shared" si="8"/>
        <v xml:space="preserve"> </v>
      </c>
      <c r="J323" s="11"/>
    </row>
    <row r="324" spans="1:10" ht="15.75" x14ac:dyDescent="0.25">
      <c r="A324" s="11"/>
      <c r="B324" s="11"/>
      <c r="C324" s="11"/>
      <c r="D324" s="11"/>
      <c r="E324" s="22"/>
      <c r="F324" s="817" t="str">
        <f t="shared" si="9"/>
        <v xml:space="preserve"> </v>
      </c>
      <c r="G324" s="142" t="str">
        <f t="shared" si="8"/>
        <v xml:space="preserve"> </v>
      </c>
      <c r="J324" s="11"/>
    </row>
    <row r="325" spans="1:10" ht="15.75" x14ac:dyDescent="0.25">
      <c r="A325" s="11"/>
      <c r="B325" s="11"/>
      <c r="C325" s="11"/>
      <c r="D325" s="11"/>
      <c r="E325" s="22"/>
      <c r="F325" s="817" t="str">
        <f t="shared" si="9"/>
        <v xml:space="preserve"> </v>
      </c>
      <c r="G325" s="142" t="str">
        <f t="shared" si="8"/>
        <v xml:space="preserve"> </v>
      </c>
      <c r="J325" s="11"/>
    </row>
    <row r="326" spans="1:10" ht="15.75" x14ac:dyDescent="0.25">
      <c r="A326" s="11"/>
      <c r="B326" s="11"/>
      <c r="C326" s="11"/>
      <c r="D326" s="11"/>
      <c r="E326" s="22"/>
      <c r="F326" s="817" t="str">
        <f t="shared" si="9"/>
        <v xml:space="preserve"> </v>
      </c>
      <c r="G326" s="142" t="str">
        <f t="shared" si="8"/>
        <v xml:space="preserve"> </v>
      </c>
      <c r="J326" s="11"/>
    </row>
    <row r="327" spans="1:10" ht="15.75" x14ac:dyDescent="0.25">
      <c r="A327" s="11"/>
      <c r="B327" s="11"/>
      <c r="C327" s="11"/>
      <c r="D327" s="11"/>
      <c r="E327" s="22"/>
      <c r="F327" s="817" t="str">
        <f t="shared" si="9"/>
        <v xml:space="preserve"> </v>
      </c>
      <c r="G327" s="142" t="str">
        <f t="shared" si="8"/>
        <v xml:space="preserve"> </v>
      </c>
      <c r="J327" s="11"/>
    </row>
    <row r="328" spans="1:10" ht="15.75" x14ac:dyDescent="0.25">
      <c r="A328" s="11"/>
      <c r="B328" s="11"/>
      <c r="C328" s="11"/>
      <c r="D328" s="11"/>
      <c r="E328" s="22"/>
      <c r="F328" s="817" t="str">
        <f t="shared" si="9"/>
        <v xml:space="preserve"> </v>
      </c>
      <c r="G328" s="142" t="str">
        <f t="shared" si="8"/>
        <v xml:space="preserve"> </v>
      </c>
      <c r="J328" s="11"/>
    </row>
    <row r="329" spans="1:10" ht="15.75" x14ac:dyDescent="0.25">
      <c r="A329" s="11"/>
      <c r="B329" s="11"/>
      <c r="C329" s="11"/>
      <c r="D329" s="11"/>
      <c r="E329" s="22"/>
      <c r="F329" s="817" t="str">
        <f t="shared" si="9"/>
        <v xml:space="preserve"> </v>
      </c>
      <c r="G329" s="142" t="str">
        <f t="shared" ref="G329:G392" si="10">IFERROR(E329/D329%," ")</f>
        <v xml:space="preserve"> </v>
      </c>
      <c r="J329" s="11"/>
    </row>
    <row r="330" spans="1:10" ht="15.75" x14ac:dyDescent="0.25">
      <c r="A330" s="11"/>
      <c r="B330" s="11"/>
      <c r="C330" s="11"/>
      <c r="D330" s="11"/>
      <c r="E330" s="22"/>
      <c r="F330" s="817" t="str">
        <f t="shared" ref="F330:F393" si="11">IF(E330-D330=0," ",E330-D330)</f>
        <v xml:space="preserve"> </v>
      </c>
      <c r="G330" s="142" t="str">
        <f t="shared" si="10"/>
        <v xml:space="preserve"> </v>
      </c>
      <c r="J330" s="11"/>
    </row>
    <row r="331" spans="1:10" ht="15.75" x14ac:dyDescent="0.25">
      <c r="A331" s="11"/>
      <c r="B331" s="11"/>
      <c r="C331" s="11"/>
      <c r="D331" s="11"/>
      <c r="E331" s="22"/>
      <c r="F331" s="817" t="str">
        <f t="shared" si="11"/>
        <v xml:space="preserve"> </v>
      </c>
      <c r="G331" s="142" t="str">
        <f t="shared" si="10"/>
        <v xml:space="preserve"> </v>
      </c>
      <c r="J331" s="11"/>
    </row>
    <row r="332" spans="1:10" ht="15.75" x14ac:dyDescent="0.25">
      <c r="A332" s="11"/>
      <c r="B332" s="11"/>
      <c r="C332" s="11"/>
      <c r="D332" s="11"/>
      <c r="E332" s="22"/>
      <c r="F332" s="817" t="str">
        <f t="shared" si="11"/>
        <v xml:space="preserve"> </v>
      </c>
      <c r="G332" s="142" t="str">
        <f t="shared" si="10"/>
        <v xml:space="preserve"> </v>
      </c>
      <c r="J332" s="11"/>
    </row>
    <row r="333" spans="1:10" ht="15.75" x14ac:dyDescent="0.25">
      <c r="A333" s="11"/>
      <c r="B333" s="11"/>
      <c r="C333" s="11"/>
      <c r="D333" s="11"/>
      <c r="E333" s="22"/>
      <c r="F333" s="817" t="str">
        <f t="shared" si="11"/>
        <v xml:space="preserve"> </v>
      </c>
      <c r="G333" s="142" t="str">
        <f t="shared" si="10"/>
        <v xml:space="preserve"> </v>
      </c>
      <c r="J333" s="11"/>
    </row>
    <row r="334" spans="1:10" ht="15.75" x14ac:dyDescent="0.25">
      <c r="A334" s="11"/>
      <c r="B334" s="11"/>
      <c r="C334" s="11"/>
      <c r="D334" s="11"/>
      <c r="E334" s="22"/>
      <c r="F334" s="817" t="str">
        <f t="shared" si="11"/>
        <v xml:space="preserve"> </v>
      </c>
      <c r="G334" s="142" t="str">
        <f t="shared" si="10"/>
        <v xml:space="preserve"> </v>
      </c>
      <c r="J334" s="11"/>
    </row>
    <row r="335" spans="1:10" ht="15.75" x14ac:dyDescent="0.25">
      <c r="A335" s="11"/>
      <c r="B335" s="11"/>
      <c r="C335" s="11"/>
      <c r="D335" s="11"/>
      <c r="E335" s="22"/>
      <c r="F335" s="817" t="str">
        <f t="shared" si="11"/>
        <v xml:space="preserve"> </v>
      </c>
      <c r="G335" s="142" t="str">
        <f t="shared" si="10"/>
        <v xml:space="preserve"> </v>
      </c>
      <c r="J335" s="11"/>
    </row>
    <row r="336" spans="1:10" ht="15.75" x14ac:dyDescent="0.25">
      <c r="A336" s="11"/>
      <c r="B336" s="11"/>
      <c r="C336" s="11"/>
      <c r="D336" s="11"/>
      <c r="E336" s="22"/>
      <c r="F336" s="817" t="str">
        <f t="shared" si="11"/>
        <v xml:space="preserve"> </v>
      </c>
      <c r="G336" s="142" t="str">
        <f t="shared" si="10"/>
        <v xml:space="preserve"> </v>
      </c>
      <c r="J336" s="11"/>
    </row>
    <row r="337" spans="1:10" ht="15.75" x14ac:dyDescent="0.25">
      <c r="A337" s="11"/>
      <c r="B337" s="11"/>
      <c r="C337" s="11"/>
      <c r="D337" s="11"/>
      <c r="E337" s="22"/>
      <c r="F337" s="817" t="str">
        <f t="shared" si="11"/>
        <v xml:space="preserve"> </v>
      </c>
      <c r="G337" s="142" t="str">
        <f t="shared" si="10"/>
        <v xml:space="preserve"> </v>
      </c>
      <c r="J337" s="11"/>
    </row>
    <row r="338" spans="1:10" ht="15.75" x14ac:dyDescent="0.25">
      <c r="A338" s="11"/>
      <c r="B338" s="11"/>
      <c r="C338" s="11"/>
      <c r="D338" s="11"/>
      <c r="E338" s="22"/>
      <c r="F338" s="817" t="str">
        <f t="shared" si="11"/>
        <v xml:space="preserve"> </v>
      </c>
      <c r="G338" s="142" t="str">
        <f t="shared" si="10"/>
        <v xml:space="preserve"> </v>
      </c>
      <c r="J338" s="11"/>
    </row>
    <row r="339" spans="1:10" ht="15.75" x14ac:dyDescent="0.25">
      <c r="A339" s="11"/>
      <c r="B339" s="11"/>
      <c r="C339" s="11"/>
      <c r="D339" s="11"/>
      <c r="E339" s="22"/>
      <c r="F339" s="817" t="str">
        <f t="shared" si="11"/>
        <v xml:space="preserve"> </v>
      </c>
      <c r="G339" s="142" t="str">
        <f t="shared" si="10"/>
        <v xml:space="preserve"> </v>
      </c>
      <c r="J339" s="11"/>
    </row>
    <row r="340" spans="1:10" ht="15.75" x14ac:dyDescent="0.25">
      <c r="A340" s="11"/>
      <c r="B340" s="11"/>
      <c r="C340" s="11"/>
      <c r="D340" s="11"/>
      <c r="E340" s="22"/>
      <c r="F340" s="817" t="str">
        <f t="shared" si="11"/>
        <v xml:space="preserve"> </v>
      </c>
      <c r="G340" s="142" t="str">
        <f t="shared" si="10"/>
        <v xml:space="preserve"> </v>
      </c>
      <c r="J340" s="11"/>
    </row>
    <row r="341" spans="1:10" ht="15.75" x14ac:dyDescent="0.25">
      <c r="A341" s="11"/>
      <c r="B341" s="11"/>
      <c r="C341" s="11"/>
      <c r="D341" s="11"/>
      <c r="E341" s="22"/>
      <c r="F341" s="817" t="str">
        <f t="shared" si="11"/>
        <v xml:space="preserve"> </v>
      </c>
      <c r="G341" s="142" t="str">
        <f t="shared" si="10"/>
        <v xml:space="preserve"> </v>
      </c>
      <c r="J341" s="11"/>
    </row>
    <row r="342" spans="1:10" ht="15.75" x14ac:dyDescent="0.25">
      <c r="A342" s="11"/>
      <c r="B342" s="11"/>
      <c r="C342" s="11"/>
      <c r="D342" s="11"/>
      <c r="E342" s="22"/>
      <c r="F342" s="817" t="str">
        <f t="shared" si="11"/>
        <v xml:space="preserve"> </v>
      </c>
      <c r="G342" s="142" t="str">
        <f t="shared" si="10"/>
        <v xml:space="preserve"> </v>
      </c>
      <c r="J342" s="11"/>
    </row>
    <row r="343" spans="1:10" ht="15.75" x14ac:dyDescent="0.25">
      <c r="A343" s="11"/>
      <c r="B343" s="11"/>
      <c r="C343" s="11"/>
      <c r="D343" s="11"/>
      <c r="E343" s="22"/>
      <c r="F343" s="817" t="str">
        <f t="shared" si="11"/>
        <v xml:space="preserve"> </v>
      </c>
      <c r="G343" s="142" t="str">
        <f t="shared" si="10"/>
        <v xml:space="preserve"> </v>
      </c>
      <c r="J343" s="11"/>
    </row>
    <row r="344" spans="1:10" ht="15.75" x14ac:dyDescent="0.25">
      <c r="A344" s="11"/>
      <c r="B344" s="11"/>
      <c r="C344" s="11"/>
      <c r="D344" s="11"/>
      <c r="E344" s="22"/>
      <c r="F344" s="817" t="str">
        <f t="shared" si="11"/>
        <v xml:space="preserve"> </v>
      </c>
      <c r="G344" s="142" t="str">
        <f t="shared" si="10"/>
        <v xml:space="preserve"> </v>
      </c>
      <c r="J344" s="11"/>
    </row>
    <row r="345" spans="1:10" ht="15.75" x14ac:dyDescent="0.25">
      <c r="A345" s="11"/>
      <c r="B345" s="11"/>
      <c r="C345" s="11"/>
      <c r="D345" s="11"/>
      <c r="E345" s="22"/>
      <c r="F345" s="817" t="str">
        <f t="shared" si="11"/>
        <v xml:space="preserve"> </v>
      </c>
      <c r="G345" s="142" t="str">
        <f t="shared" si="10"/>
        <v xml:space="preserve"> </v>
      </c>
      <c r="J345" s="11"/>
    </row>
    <row r="346" spans="1:10" ht="15.75" x14ac:dyDescent="0.25">
      <c r="A346" s="11"/>
      <c r="B346" s="11"/>
      <c r="C346" s="11"/>
      <c r="D346" s="11"/>
      <c r="E346" s="22"/>
      <c r="F346" s="817" t="str">
        <f t="shared" si="11"/>
        <v xml:space="preserve"> </v>
      </c>
      <c r="G346" s="142" t="str">
        <f t="shared" si="10"/>
        <v xml:space="preserve"> </v>
      </c>
      <c r="J346" s="11"/>
    </row>
    <row r="347" spans="1:10" ht="15.75" x14ac:dyDescent="0.25">
      <c r="A347" s="11"/>
      <c r="B347" s="11"/>
      <c r="C347" s="11"/>
      <c r="D347" s="11"/>
      <c r="E347" s="22"/>
      <c r="F347" s="817" t="str">
        <f t="shared" si="11"/>
        <v xml:space="preserve"> </v>
      </c>
      <c r="G347" s="142" t="str">
        <f t="shared" si="10"/>
        <v xml:space="preserve"> </v>
      </c>
      <c r="J347" s="11"/>
    </row>
    <row r="348" spans="1:10" ht="15.75" x14ac:dyDescent="0.25">
      <c r="A348" s="11"/>
      <c r="B348" s="11"/>
      <c r="C348" s="11"/>
      <c r="D348" s="11"/>
      <c r="E348" s="22"/>
      <c r="F348" s="817" t="str">
        <f t="shared" si="11"/>
        <v xml:space="preserve"> </v>
      </c>
      <c r="G348" s="142" t="str">
        <f t="shared" si="10"/>
        <v xml:space="preserve"> </v>
      </c>
      <c r="J348" s="11"/>
    </row>
    <row r="349" spans="1:10" ht="15.75" x14ac:dyDescent="0.25">
      <c r="A349" s="11"/>
      <c r="B349" s="11"/>
      <c r="C349" s="11"/>
      <c r="D349" s="11"/>
      <c r="E349" s="22"/>
      <c r="F349" s="817" t="str">
        <f t="shared" si="11"/>
        <v xml:space="preserve"> </v>
      </c>
      <c r="G349" s="142" t="str">
        <f t="shared" si="10"/>
        <v xml:space="preserve"> </v>
      </c>
      <c r="J349" s="11"/>
    </row>
    <row r="350" spans="1:10" ht="15.75" x14ac:dyDescent="0.25">
      <c r="A350" s="11"/>
      <c r="B350" s="11"/>
      <c r="C350" s="11"/>
      <c r="D350" s="11"/>
      <c r="E350" s="22"/>
      <c r="F350" s="817" t="str">
        <f t="shared" si="11"/>
        <v xml:space="preserve"> </v>
      </c>
      <c r="G350" s="142" t="str">
        <f t="shared" si="10"/>
        <v xml:space="preserve"> </v>
      </c>
      <c r="J350" s="11"/>
    </row>
    <row r="351" spans="1:10" ht="15.75" x14ac:dyDescent="0.25">
      <c r="A351" s="11"/>
      <c r="B351" s="11"/>
      <c r="C351" s="11"/>
      <c r="D351" s="11"/>
      <c r="E351" s="22"/>
      <c r="F351" s="817" t="str">
        <f t="shared" si="11"/>
        <v xml:space="preserve"> </v>
      </c>
      <c r="G351" s="142" t="str">
        <f t="shared" si="10"/>
        <v xml:space="preserve"> </v>
      </c>
      <c r="J351" s="11"/>
    </row>
    <row r="352" spans="1:10" ht="15.75" x14ac:dyDescent="0.25">
      <c r="A352" s="11"/>
      <c r="B352" s="11"/>
      <c r="C352" s="11"/>
      <c r="D352" s="11"/>
      <c r="E352" s="22"/>
      <c r="F352" s="817" t="str">
        <f t="shared" si="11"/>
        <v xml:space="preserve"> </v>
      </c>
      <c r="G352" s="142" t="str">
        <f t="shared" si="10"/>
        <v xml:space="preserve"> </v>
      </c>
      <c r="J352" s="11"/>
    </row>
    <row r="353" spans="1:10" ht="15.75" x14ac:dyDescent="0.25">
      <c r="A353" s="11"/>
      <c r="B353" s="11"/>
      <c r="C353" s="11"/>
      <c r="D353" s="11"/>
      <c r="E353" s="22"/>
      <c r="F353" s="817" t="str">
        <f t="shared" si="11"/>
        <v xml:space="preserve"> </v>
      </c>
      <c r="G353" s="142" t="str">
        <f t="shared" si="10"/>
        <v xml:space="preserve"> </v>
      </c>
      <c r="J353" s="11"/>
    </row>
    <row r="354" spans="1:10" ht="15.75" x14ac:dyDescent="0.25">
      <c r="A354" s="11"/>
      <c r="B354" s="11"/>
      <c r="C354" s="11"/>
      <c r="D354" s="11"/>
      <c r="E354" s="22"/>
      <c r="F354" s="817" t="str">
        <f t="shared" si="11"/>
        <v xml:space="preserve"> </v>
      </c>
      <c r="G354" s="142" t="str">
        <f t="shared" si="10"/>
        <v xml:space="preserve"> </v>
      </c>
      <c r="J354" s="11"/>
    </row>
    <row r="355" spans="1:10" ht="15.75" x14ac:dyDescent="0.25">
      <c r="A355" s="11"/>
      <c r="B355" s="11"/>
      <c r="C355" s="11"/>
      <c r="D355" s="11"/>
      <c r="E355" s="22"/>
      <c r="F355" s="817" t="str">
        <f t="shared" si="11"/>
        <v xml:space="preserve"> </v>
      </c>
      <c r="G355" s="142" t="str">
        <f t="shared" si="10"/>
        <v xml:space="preserve"> </v>
      </c>
      <c r="J355" s="11"/>
    </row>
    <row r="356" spans="1:10" ht="15.75" x14ac:dyDescent="0.25">
      <c r="A356" s="11"/>
      <c r="B356" s="11"/>
      <c r="C356" s="11"/>
      <c r="D356" s="11"/>
      <c r="E356" s="22"/>
      <c r="F356" s="817" t="str">
        <f t="shared" si="11"/>
        <v xml:space="preserve"> </v>
      </c>
      <c r="G356" s="142" t="str">
        <f t="shared" si="10"/>
        <v xml:space="preserve"> </v>
      </c>
      <c r="J356" s="11"/>
    </row>
    <row r="357" spans="1:10" ht="15.75" x14ac:dyDescent="0.25">
      <c r="A357" s="11"/>
      <c r="B357" s="11"/>
      <c r="C357" s="11"/>
      <c r="D357" s="11"/>
      <c r="E357" s="22"/>
      <c r="F357" s="817" t="str">
        <f t="shared" si="11"/>
        <v xml:space="preserve"> </v>
      </c>
      <c r="G357" s="142" t="str">
        <f t="shared" si="10"/>
        <v xml:space="preserve"> </v>
      </c>
      <c r="J357" s="11"/>
    </row>
    <row r="358" spans="1:10" ht="15.75" x14ac:dyDescent="0.25">
      <c r="A358" s="11"/>
      <c r="B358" s="11"/>
      <c r="C358" s="11"/>
      <c r="D358" s="11"/>
      <c r="E358" s="22"/>
      <c r="F358" s="817" t="str">
        <f t="shared" si="11"/>
        <v xml:space="preserve"> </v>
      </c>
      <c r="G358" s="142" t="str">
        <f t="shared" si="10"/>
        <v xml:space="preserve"> </v>
      </c>
      <c r="J358" s="11"/>
    </row>
    <row r="359" spans="1:10" ht="15.75" x14ac:dyDescent="0.25">
      <c r="A359" s="11"/>
      <c r="B359" s="11"/>
      <c r="C359" s="11"/>
      <c r="D359" s="11"/>
      <c r="E359" s="22"/>
      <c r="F359" s="817" t="str">
        <f t="shared" si="11"/>
        <v xml:space="preserve"> </v>
      </c>
      <c r="G359" s="142" t="str">
        <f t="shared" si="10"/>
        <v xml:space="preserve"> </v>
      </c>
      <c r="J359" s="11"/>
    </row>
    <row r="360" spans="1:10" ht="15.75" x14ac:dyDescent="0.25">
      <c r="A360" s="11"/>
      <c r="B360" s="11"/>
      <c r="C360" s="11"/>
      <c r="D360" s="11"/>
      <c r="E360" s="22"/>
      <c r="F360" s="817" t="str">
        <f t="shared" si="11"/>
        <v xml:space="preserve"> </v>
      </c>
      <c r="G360" s="142" t="str">
        <f t="shared" si="10"/>
        <v xml:space="preserve"> </v>
      </c>
      <c r="J360" s="11"/>
    </row>
    <row r="361" spans="1:10" ht="15.75" x14ac:dyDescent="0.25">
      <c r="A361" s="11"/>
      <c r="B361" s="11"/>
      <c r="C361" s="11"/>
      <c r="D361" s="11"/>
      <c r="E361" s="22"/>
      <c r="F361" s="817" t="str">
        <f t="shared" si="11"/>
        <v xml:space="preserve"> </v>
      </c>
      <c r="G361" s="142" t="str">
        <f t="shared" si="10"/>
        <v xml:space="preserve"> </v>
      </c>
      <c r="J361" s="11"/>
    </row>
    <row r="362" spans="1:10" ht="15.75" x14ac:dyDescent="0.25">
      <c r="A362" s="11"/>
      <c r="B362" s="11"/>
      <c r="C362" s="11"/>
      <c r="D362" s="11"/>
      <c r="E362" s="22"/>
      <c r="F362" s="817" t="str">
        <f t="shared" si="11"/>
        <v xml:space="preserve"> </v>
      </c>
      <c r="G362" s="142" t="str">
        <f t="shared" si="10"/>
        <v xml:space="preserve"> </v>
      </c>
      <c r="J362" s="11"/>
    </row>
    <row r="363" spans="1:10" ht="15.75" x14ac:dyDescent="0.25">
      <c r="A363" s="11"/>
      <c r="B363" s="11"/>
      <c r="C363" s="11"/>
      <c r="D363" s="11"/>
      <c r="E363" s="22"/>
      <c r="F363" s="817" t="str">
        <f t="shared" si="11"/>
        <v xml:space="preserve"> </v>
      </c>
      <c r="G363" s="142" t="str">
        <f t="shared" si="10"/>
        <v xml:space="preserve"> </v>
      </c>
      <c r="J363" s="11"/>
    </row>
    <row r="364" spans="1:10" ht="15.75" x14ac:dyDescent="0.25">
      <c r="A364" s="11"/>
      <c r="B364" s="11"/>
      <c r="C364" s="11"/>
      <c r="D364" s="11"/>
      <c r="E364" s="22"/>
      <c r="F364" s="817" t="str">
        <f t="shared" si="11"/>
        <v xml:space="preserve"> </v>
      </c>
      <c r="G364" s="142" t="str">
        <f t="shared" si="10"/>
        <v xml:space="preserve"> </v>
      </c>
      <c r="J364" s="11"/>
    </row>
    <row r="365" spans="1:10" ht="15.75" x14ac:dyDescent="0.25">
      <c r="A365" s="11"/>
      <c r="B365" s="11"/>
      <c r="C365" s="11"/>
      <c r="D365" s="11"/>
      <c r="E365" s="22"/>
      <c r="F365" s="817" t="str">
        <f t="shared" si="11"/>
        <v xml:space="preserve"> </v>
      </c>
      <c r="G365" s="142" t="str">
        <f t="shared" si="10"/>
        <v xml:space="preserve"> </v>
      </c>
      <c r="J365" s="11"/>
    </row>
    <row r="366" spans="1:10" ht="15.75" x14ac:dyDescent="0.25">
      <c r="A366" s="11"/>
      <c r="B366" s="11"/>
      <c r="C366" s="11"/>
      <c r="D366" s="11"/>
      <c r="E366" s="22"/>
      <c r="F366" s="817" t="str">
        <f t="shared" si="11"/>
        <v xml:space="preserve"> </v>
      </c>
      <c r="G366" s="142" t="str">
        <f t="shared" si="10"/>
        <v xml:space="preserve"> </v>
      </c>
      <c r="J366" s="11"/>
    </row>
    <row r="367" spans="1:10" ht="15.75" x14ac:dyDescent="0.25">
      <c r="A367" s="11"/>
      <c r="B367" s="11"/>
      <c r="C367" s="11"/>
      <c r="D367" s="11"/>
      <c r="E367" s="22"/>
      <c r="F367" s="817" t="str">
        <f t="shared" si="11"/>
        <v xml:space="preserve"> </v>
      </c>
      <c r="G367" s="142" t="str">
        <f t="shared" si="10"/>
        <v xml:space="preserve"> </v>
      </c>
      <c r="J367" s="11"/>
    </row>
    <row r="368" spans="1:10" ht="15.75" x14ac:dyDescent="0.25">
      <c r="A368" s="11"/>
      <c r="B368" s="11"/>
      <c r="C368" s="11"/>
      <c r="D368" s="11"/>
      <c r="E368" s="22"/>
      <c r="F368" s="817" t="str">
        <f t="shared" si="11"/>
        <v xml:space="preserve"> </v>
      </c>
      <c r="G368" s="142" t="str">
        <f t="shared" si="10"/>
        <v xml:space="preserve"> </v>
      </c>
      <c r="J368" s="11"/>
    </row>
    <row r="369" spans="1:10" ht="15.75" x14ac:dyDescent="0.25">
      <c r="A369" s="11"/>
      <c r="B369" s="11"/>
      <c r="C369" s="11"/>
      <c r="D369" s="11"/>
      <c r="E369" s="22"/>
      <c r="F369" s="817" t="str">
        <f t="shared" si="11"/>
        <v xml:space="preserve"> </v>
      </c>
      <c r="G369" s="142" t="str">
        <f t="shared" si="10"/>
        <v xml:space="preserve"> </v>
      </c>
      <c r="J369" s="11"/>
    </row>
    <row r="370" spans="1:10" ht="15.75" x14ac:dyDescent="0.25">
      <c r="A370" s="11"/>
      <c r="B370" s="11"/>
      <c r="C370" s="11"/>
      <c r="D370" s="11"/>
      <c r="E370" s="22"/>
      <c r="F370" s="817" t="str">
        <f t="shared" si="11"/>
        <v xml:space="preserve"> </v>
      </c>
      <c r="G370" s="142" t="str">
        <f t="shared" si="10"/>
        <v xml:space="preserve"> </v>
      </c>
      <c r="J370" s="11"/>
    </row>
    <row r="371" spans="1:10" ht="15.75" x14ac:dyDescent="0.25">
      <c r="A371" s="11"/>
      <c r="B371" s="11"/>
      <c r="C371" s="11"/>
      <c r="D371" s="11"/>
      <c r="E371" s="22"/>
      <c r="F371" s="817" t="str">
        <f t="shared" si="11"/>
        <v xml:space="preserve"> </v>
      </c>
      <c r="G371" s="142" t="str">
        <f t="shared" si="10"/>
        <v xml:space="preserve"> </v>
      </c>
      <c r="J371" s="11"/>
    </row>
    <row r="372" spans="1:10" ht="15.75" x14ac:dyDescent="0.25">
      <c r="A372" s="11"/>
      <c r="B372" s="11"/>
      <c r="C372" s="11"/>
      <c r="D372" s="11"/>
      <c r="E372" s="22"/>
      <c r="F372" s="817" t="str">
        <f t="shared" si="11"/>
        <v xml:space="preserve"> </v>
      </c>
      <c r="G372" s="142" t="str">
        <f t="shared" si="10"/>
        <v xml:space="preserve"> </v>
      </c>
      <c r="J372" s="11"/>
    </row>
    <row r="373" spans="1:10" ht="15.75" x14ac:dyDescent="0.25">
      <c r="A373" s="11"/>
      <c r="B373" s="11"/>
      <c r="C373" s="11"/>
      <c r="D373" s="11"/>
      <c r="E373" s="22"/>
      <c r="F373" s="817" t="str">
        <f t="shared" si="11"/>
        <v xml:space="preserve"> </v>
      </c>
      <c r="G373" s="142" t="str">
        <f t="shared" si="10"/>
        <v xml:space="preserve"> </v>
      </c>
      <c r="J373" s="11"/>
    </row>
    <row r="374" spans="1:10" ht="15.75" x14ac:dyDescent="0.25">
      <c r="A374" s="11"/>
      <c r="B374" s="11"/>
      <c r="C374" s="11"/>
      <c r="D374" s="11"/>
      <c r="E374" s="22"/>
      <c r="F374" s="817" t="str">
        <f t="shared" si="11"/>
        <v xml:space="preserve"> </v>
      </c>
      <c r="G374" s="142" t="str">
        <f t="shared" si="10"/>
        <v xml:space="preserve"> </v>
      </c>
      <c r="J374" s="11"/>
    </row>
    <row r="375" spans="1:10" ht="15.75" x14ac:dyDescent="0.25">
      <c r="A375" s="11"/>
      <c r="B375" s="11"/>
      <c r="C375" s="11"/>
      <c r="D375" s="11"/>
      <c r="E375" s="22"/>
      <c r="F375" s="817" t="str">
        <f t="shared" si="11"/>
        <v xml:space="preserve"> </v>
      </c>
      <c r="G375" s="142" t="str">
        <f t="shared" si="10"/>
        <v xml:space="preserve"> </v>
      </c>
      <c r="J375" s="11"/>
    </row>
    <row r="376" spans="1:10" ht="15.75" x14ac:dyDescent="0.25">
      <c r="A376" s="11"/>
      <c r="B376" s="11"/>
      <c r="C376" s="11"/>
      <c r="D376" s="11"/>
      <c r="E376" s="22"/>
      <c r="F376" s="817" t="str">
        <f t="shared" si="11"/>
        <v xml:space="preserve"> </v>
      </c>
      <c r="G376" s="142" t="str">
        <f t="shared" si="10"/>
        <v xml:space="preserve"> </v>
      </c>
      <c r="J376" s="11"/>
    </row>
    <row r="377" spans="1:10" ht="15.75" x14ac:dyDescent="0.25">
      <c r="A377" s="11"/>
      <c r="B377" s="11"/>
      <c r="C377" s="11"/>
      <c r="D377" s="11"/>
      <c r="E377" s="22"/>
      <c r="F377" s="817" t="str">
        <f t="shared" si="11"/>
        <v xml:space="preserve"> </v>
      </c>
      <c r="G377" s="142" t="str">
        <f t="shared" si="10"/>
        <v xml:space="preserve"> </v>
      </c>
      <c r="J377" s="11"/>
    </row>
    <row r="378" spans="1:10" ht="15.75" x14ac:dyDescent="0.25">
      <c r="A378" s="11"/>
      <c r="B378" s="11"/>
      <c r="C378" s="11"/>
      <c r="D378" s="11"/>
      <c r="E378" s="22"/>
      <c r="F378" s="817" t="str">
        <f t="shared" si="11"/>
        <v xml:space="preserve"> </v>
      </c>
      <c r="G378" s="142" t="str">
        <f t="shared" si="10"/>
        <v xml:space="preserve"> </v>
      </c>
      <c r="J378" s="11"/>
    </row>
    <row r="379" spans="1:10" ht="15.75" x14ac:dyDescent="0.25">
      <c r="A379" s="11"/>
      <c r="B379" s="11"/>
      <c r="C379" s="11"/>
      <c r="D379" s="11"/>
      <c r="E379" s="22"/>
      <c r="F379" s="817" t="str">
        <f t="shared" si="11"/>
        <v xml:space="preserve"> </v>
      </c>
      <c r="G379" s="142" t="str">
        <f t="shared" si="10"/>
        <v xml:space="preserve"> </v>
      </c>
      <c r="J379" s="11"/>
    </row>
    <row r="380" spans="1:10" ht="15.75" x14ac:dyDescent="0.25">
      <c r="A380" s="11"/>
      <c r="B380" s="11"/>
      <c r="C380" s="11"/>
      <c r="D380" s="11"/>
      <c r="E380" s="22"/>
      <c r="F380" s="817" t="str">
        <f t="shared" si="11"/>
        <v xml:space="preserve"> </v>
      </c>
      <c r="G380" s="142" t="str">
        <f t="shared" si="10"/>
        <v xml:space="preserve"> </v>
      </c>
      <c r="J380" s="11"/>
    </row>
    <row r="381" spans="1:10" ht="15.75" x14ac:dyDescent="0.25">
      <c r="A381" s="11"/>
      <c r="B381" s="11"/>
      <c r="C381" s="11"/>
      <c r="D381" s="11"/>
      <c r="E381" s="22"/>
      <c r="F381" s="817" t="str">
        <f t="shared" si="11"/>
        <v xml:space="preserve"> </v>
      </c>
      <c r="G381" s="142" t="str">
        <f t="shared" si="10"/>
        <v xml:space="preserve"> </v>
      </c>
      <c r="J381" s="11"/>
    </row>
    <row r="382" spans="1:10" ht="15.75" x14ac:dyDescent="0.25">
      <c r="A382" s="11"/>
      <c r="B382" s="11"/>
      <c r="C382" s="11"/>
      <c r="D382" s="11"/>
      <c r="E382" s="22"/>
      <c r="F382" s="817" t="str">
        <f t="shared" si="11"/>
        <v xml:space="preserve"> </v>
      </c>
      <c r="G382" s="142" t="str">
        <f t="shared" si="10"/>
        <v xml:space="preserve"> </v>
      </c>
      <c r="J382" s="11"/>
    </row>
    <row r="383" spans="1:10" ht="15.75" x14ac:dyDescent="0.25">
      <c r="A383" s="11"/>
      <c r="B383" s="11"/>
      <c r="C383" s="11"/>
      <c r="D383" s="11"/>
      <c r="E383" s="22"/>
      <c r="F383" s="817" t="str">
        <f t="shared" si="11"/>
        <v xml:space="preserve"> </v>
      </c>
      <c r="G383" s="142" t="str">
        <f t="shared" si="10"/>
        <v xml:space="preserve"> </v>
      </c>
      <c r="J383" s="11"/>
    </row>
    <row r="384" spans="1:10" ht="15.75" x14ac:dyDescent="0.25">
      <c r="A384" s="11"/>
      <c r="B384" s="11"/>
      <c r="C384" s="11"/>
      <c r="D384" s="11"/>
      <c r="E384" s="22"/>
      <c r="F384" s="817" t="str">
        <f t="shared" si="11"/>
        <v xml:space="preserve"> </v>
      </c>
      <c r="G384" s="142" t="str">
        <f t="shared" si="10"/>
        <v xml:space="preserve"> </v>
      </c>
      <c r="J384" s="11"/>
    </row>
    <row r="385" spans="1:10" ht="15.75" x14ac:dyDescent="0.25">
      <c r="A385" s="11"/>
      <c r="B385" s="11"/>
      <c r="C385" s="11"/>
      <c r="D385" s="11"/>
      <c r="E385" s="22"/>
      <c r="F385" s="817" t="str">
        <f t="shared" si="11"/>
        <v xml:space="preserve"> </v>
      </c>
      <c r="G385" s="142" t="str">
        <f t="shared" si="10"/>
        <v xml:space="preserve"> </v>
      </c>
      <c r="J385" s="11"/>
    </row>
    <row r="386" spans="1:10" ht="15.75" x14ac:dyDescent="0.25">
      <c r="A386" s="11"/>
      <c r="B386" s="11"/>
      <c r="C386" s="11"/>
      <c r="D386" s="11"/>
      <c r="E386" s="22"/>
      <c r="F386" s="817" t="str">
        <f t="shared" si="11"/>
        <v xml:space="preserve"> </v>
      </c>
      <c r="G386" s="142" t="str">
        <f t="shared" si="10"/>
        <v xml:space="preserve"> </v>
      </c>
      <c r="J386" s="11"/>
    </row>
    <row r="387" spans="1:10" ht="15.75" x14ac:dyDescent="0.25">
      <c r="A387" s="11"/>
      <c r="B387" s="11"/>
      <c r="C387" s="11"/>
      <c r="D387" s="11"/>
      <c r="E387" s="22"/>
      <c r="F387" s="817" t="str">
        <f t="shared" si="11"/>
        <v xml:space="preserve"> </v>
      </c>
      <c r="G387" s="142" t="str">
        <f t="shared" si="10"/>
        <v xml:space="preserve"> </v>
      </c>
      <c r="J387" s="11"/>
    </row>
    <row r="388" spans="1:10" ht="15.75" x14ac:dyDescent="0.25">
      <c r="A388" s="11"/>
      <c r="B388" s="11"/>
      <c r="C388" s="11"/>
      <c r="D388" s="11"/>
      <c r="E388" s="22"/>
      <c r="F388" s="817" t="str">
        <f t="shared" si="11"/>
        <v xml:space="preserve"> </v>
      </c>
      <c r="G388" s="142" t="str">
        <f t="shared" si="10"/>
        <v xml:space="preserve"> </v>
      </c>
      <c r="J388" s="11"/>
    </row>
    <row r="389" spans="1:10" ht="15.75" x14ac:dyDescent="0.25">
      <c r="A389" s="11"/>
      <c r="B389" s="11"/>
      <c r="C389" s="11"/>
      <c r="D389" s="11"/>
      <c r="E389" s="22"/>
      <c r="F389" s="817" t="str">
        <f t="shared" si="11"/>
        <v xml:space="preserve"> </v>
      </c>
      <c r="G389" s="142" t="str">
        <f t="shared" si="10"/>
        <v xml:space="preserve"> </v>
      </c>
      <c r="J389" s="11"/>
    </row>
    <row r="390" spans="1:10" ht="15.75" x14ac:dyDescent="0.25">
      <c r="A390" s="11"/>
      <c r="B390" s="11"/>
      <c r="C390" s="11"/>
      <c r="D390" s="11"/>
      <c r="E390" s="22"/>
      <c r="F390" s="817" t="str">
        <f t="shared" si="11"/>
        <v xml:space="preserve"> </v>
      </c>
      <c r="G390" s="142" t="str">
        <f t="shared" si="10"/>
        <v xml:space="preserve"> </v>
      </c>
      <c r="J390" s="11"/>
    </row>
    <row r="391" spans="1:10" ht="15.75" x14ac:dyDescent="0.25">
      <c r="A391" s="11"/>
      <c r="B391" s="11"/>
      <c r="C391" s="11"/>
      <c r="D391" s="11"/>
      <c r="E391" s="22"/>
      <c r="F391" s="817" t="str">
        <f t="shared" si="11"/>
        <v xml:space="preserve"> </v>
      </c>
      <c r="G391" s="142" t="str">
        <f t="shared" si="10"/>
        <v xml:space="preserve"> </v>
      </c>
      <c r="J391" s="11"/>
    </row>
    <row r="392" spans="1:10" ht="15.75" x14ac:dyDescent="0.25">
      <c r="A392" s="11"/>
      <c r="B392" s="11"/>
      <c r="C392" s="11"/>
      <c r="D392" s="11"/>
      <c r="E392" s="22"/>
      <c r="F392" s="817" t="str">
        <f t="shared" si="11"/>
        <v xml:space="preserve"> </v>
      </c>
      <c r="G392" s="142" t="str">
        <f t="shared" si="10"/>
        <v xml:space="preserve"> </v>
      </c>
      <c r="J392" s="11"/>
    </row>
    <row r="393" spans="1:10" ht="15.75" x14ac:dyDescent="0.25">
      <c r="A393" s="11"/>
      <c r="B393" s="11"/>
      <c r="C393" s="11"/>
      <c r="D393" s="11"/>
      <c r="E393" s="22"/>
      <c r="F393" s="817" t="str">
        <f t="shared" si="11"/>
        <v xml:space="preserve"> </v>
      </c>
      <c r="G393" s="142" t="str">
        <f t="shared" ref="G393:G400" si="12">IFERROR(E393/D393%," ")</f>
        <v xml:space="preserve"> </v>
      </c>
      <c r="J393" s="11"/>
    </row>
    <row r="394" spans="1:10" ht="15.75" x14ac:dyDescent="0.25">
      <c r="A394" s="11"/>
      <c r="B394" s="11"/>
      <c r="C394" s="11"/>
      <c r="D394" s="11"/>
      <c r="E394" s="22"/>
      <c r="F394" s="817" t="str">
        <f t="shared" ref="F394:F399" si="13">IF(E394-D394=0," ",E394-D394)</f>
        <v xml:space="preserve"> </v>
      </c>
      <c r="G394" s="142" t="str">
        <f t="shared" si="12"/>
        <v xml:space="preserve"> </v>
      </c>
      <c r="J394" s="11"/>
    </row>
    <row r="395" spans="1:10" ht="15.75" x14ac:dyDescent="0.25">
      <c r="A395" s="11"/>
      <c r="B395" s="11"/>
      <c r="C395" s="11"/>
      <c r="D395" s="11"/>
      <c r="E395" s="22"/>
      <c r="F395" s="817" t="str">
        <f t="shared" si="13"/>
        <v xml:space="preserve"> </v>
      </c>
      <c r="G395" s="142" t="str">
        <f t="shared" si="12"/>
        <v xml:space="preserve"> </v>
      </c>
      <c r="J395" s="11"/>
    </row>
    <row r="396" spans="1:10" ht="15.75" x14ac:dyDescent="0.25">
      <c r="A396" s="11"/>
      <c r="B396" s="11"/>
      <c r="C396" s="11"/>
      <c r="D396" s="11"/>
      <c r="E396" s="22"/>
      <c r="F396" s="817" t="str">
        <f t="shared" si="13"/>
        <v xml:space="preserve"> </v>
      </c>
      <c r="G396" s="142" t="str">
        <f t="shared" si="12"/>
        <v xml:space="preserve"> </v>
      </c>
      <c r="J396" s="11"/>
    </row>
    <row r="397" spans="1:10" ht="15.75" x14ac:dyDescent="0.25">
      <c r="A397" s="11"/>
      <c r="B397" s="11"/>
      <c r="C397" s="11"/>
      <c r="D397" s="11"/>
      <c r="E397" s="22"/>
      <c r="F397" s="817" t="str">
        <f t="shared" si="13"/>
        <v xml:space="preserve"> </v>
      </c>
      <c r="G397" s="142" t="str">
        <f t="shared" si="12"/>
        <v xml:space="preserve"> </v>
      </c>
      <c r="J397" s="11"/>
    </row>
    <row r="398" spans="1:10" ht="15.75" x14ac:dyDescent="0.25">
      <c r="A398" s="11"/>
      <c r="B398" s="11"/>
      <c r="C398" s="11"/>
      <c r="D398" s="11"/>
      <c r="E398" s="22"/>
      <c r="F398" s="817" t="str">
        <f t="shared" si="13"/>
        <v xml:space="preserve"> </v>
      </c>
      <c r="G398" s="142" t="str">
        <f t="shared" si="12"/>
        <v xml:space="preserve"> </v>
      </c>
      <c r="J398" s="11"/>
    </row>
    <row r="399" spans="1:10" ht="15.75" x14ac:dyDescent="0.25">
      <c r="A399" s="11"/>
      <c r="B399" s="11"/>
      <c r="C399" s="11"/>
      <c r="D399" s="11"/>
      <c r="E399" s="22"/>
      <c r="F399" s="817" t="str">
        <f t="shared" si="13"/>
        <v xml:space="preserve"> </v>
      </c>
      <c r="G399" s="142" t="str">
        <f t="shared" si="12"/>
        <v xml:space="preserve"> </v>
      </c>
      <c r="J399" s="11"/>
    </row>
    <row r="400" spans="1:10" ht="15.75" x14ac:dyDescent="0.25">
      <c r="A400" s="11"/>
      <c r="B400" s="11"/>
      <c r="C400" s="11"/>
      <c r="D400" s="11"/>
      <c r="E400" s="22"/>
      <c r="F400" s="817" t="str">
        <f>IF(E400-D400=0," ",E400-D400)</f>
        <v xml:space="preserve"> </v>
      </c>
      <c r="G400" s="142" t="str">
        <f t="shared" si="12"/>
        <v xml:space="preserve"> </v>
      </c>
      <c r="J400" s="11"/>
    </row>
  </sheetData>
  <hyperlinks>
    <hyperlink ref="K3" location="Tartalom!A1" display="Tartalom" xr:uid="{00000000-0004-0000-4200-000003000000}"/>
  </hyperlinks>
  <pageMargins left="0.70866141732283472" right="0.70866141732283472" top="0.70866141732283472" bottom="0.70866141732283472" header="0.51181102362204722" footer="0.31496062992125984"/>
  <pageSetup paperSize="9" scale="95" orientation="portrait" r:id="rId1"/>
  <headerFooter alignWithMargins="0">
    <oddFooter>&amp;L&amp;"Arial Narrow,Normál"&amp;8&amp;F/KM-AI-03&amp;C&amp;"Arial Narrow,Normál"&amp;8&amp;P/&amp;N&amp;R&amp;"Arial Narrow,Normál"&amp;8DigitAudit/Beszámoló</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Munka66"/>
  <dimension ref="A1:R93"/>
  <sheetViews>
    <sheetView showGridLines="0" zoomScaleNormal="100" workbookViewId="0"/>
  </sheetViews>
  <sheetFormatPr defaultRowHeight="16.5" x14ac:dyDescent="0.3"/>
  <cols>
    <col min="1" max="1" width="9" style="52"/>
    <col min="2" max="2" width="18.125" style="52" customWidth="1"/>
    <col min="3" max="11" width="9" style="52"/>
    <col min="12" max="12" width="14.375" style="52" customWidth="1"/>
    <col min="13" max="16384" width="9" style="52"/>
  </cols>
  <sheetData>
    <row r="1" spans="1:18" ht="16.5" customHeight="1" x14ac:dyDescent="0.3">
      <c r="A1" s="144" t="s">
        <v>90</v>
      </c>
      <c r="B1" s="144"/>
      <c r="C1" s="47"/>
      <c r="D1" s="47"/>
      <c r="E1" s="47"/>
      <c r="F1" s="47"/>
      <c r="G1" s="47"/>
      <c r="H1" s="49"/>
      <c r="I1" s="49"/>
      <c r="J1" s="49"/>
      <c r="K1" s="49"/>
    </row>
    <row r="2" spans="1:18" ht="16.5" customHeight="1" x14ac:dyDescent="0.3">
      <c r="A2" s="49"/>
      <c r="B2" s="49"/>
      <c r="C2" s="49"/>
      <c r="D2" s="803" t="str">
        <f>M15</f>
        <v>Ide írja az egyeztetés / vizsgálat szöveges értékelését</v>
      </c>
      <c r="E2" s="803" t="str">
        <f>M17</f>
        <v>Ide írja a következtetés szövegét</v>
      </c>
      <c r="F2" s="145"/>
      <c r="G2" s="145"/>
      <c r="H2" s="49"/>
      <c r="I2" s="49"/>
      <c r="J2" s="49"/>
      <c r="K2" s="49"/>
      <c r="L2" s="48" t="s">
        <v>32</v>
      </c>
    </row>
    <row r="3" spans="1:18" ht="16.5" customHeight="1" x14ac:dyDescent="0.3">
      <c r="A3" s="145"/>
      <c r="B3" s="145"/>
      <c r="C3" s="47"/>
      <c r="D3" s="47"/>
      <c r="E3" s="196" t="s">
        <v>215</v>
      </c>
      <c r="F3" s="47"/>
      <c r="G3" s="47"/>
      <c r="H3" s="49"/>
      <c r="I3" s="49"/>
      <c r="J3" s="49"/>
      <c r="K3" s="49"/>
      <c r="L3" s="730" t="s">
        <v>34</v>
      </c>
      <c r="M3" s="197" t="s">
        <v>34</v>
      </c>
    </row>
    <row r="4" spans="1:18" ht="16.5" customHeight="1" x14ac:dyDescent="0.3">
      <c r="A4" s="145" t="s">
        <v>195</v>
      </c>
      <c r="B4" s="47"/>
      <c r="C4" s="47"/>
      <c r="D4" s="47"/>
      <c r="E4" s="47"/>
      <c r="F4" s="47"/>
      <c r="G4" s="47"/>
      <c r="H4" s="49"/>
      <c r="I4" s="49"/>
      <c r="J4" s="49"/>
      <c r="K4" s="49"/>
      <c r="L4" s="76" t="s">
        <v>88</v>
      </c>
      <c r="M4" s="122" t="s">
        <v>151</v>
      </c>
    </row>
    <row r="5" spans="1:18" ht="16.5" customHeight="1" x14ac:dyDescent="0.3">
      <c r="A5" s="123">
        <f>Alapa!C17</f>
        <v>0</v>
      </c>
      <c r="B5" s="130"/>
      <c r="C5" s="130"/>
      <c r="D5" s="130"/>
      <c r="E5" s="130"/>
      <c r="F5" s="123" t="s">
        <v>1</v>
      </c>
      <c r="G5" s="769">
        <f>Alapa!C15</f>
        <v>0</v>
      </c>
      <c r="H5" s="125"/>
      <c r="I5" s="146"/>
      <c r="J5" s="130"/>
      <c r="K5" s="131"/>
      <c r="L5" s="76" t="s">
        <v>89</v>
      </c>
      <c r="M5" s="122" t="s">
        <v>78</v>
      </c>
    </row>
    <row r="6" spans="1:18" ht="16.5" customHeight="1" thickBot="1" x14ac:dyDescent="0.35">
      <c r="A6" s="128" t="str">
        <f>"Fordulónap: "&amp;Alapa!C12</f>
        <v xml:space="preserve">Fordulónap: </v>
      </c>
      <c r="B6" s="147"/>
      <c r="C6" s="147"/>
      <c r="D6" s="147"/>
      <c r="E6" s="147"/>
      <c r="F6" s="123" t="s">
        <v>2</v>
      </c>
      <c r="G6" s="554" t="str">
        <f>IFERROR(VLOOKUP(M7,Alapa!$K$2:$M$11,3),"")</f>
        <v/>
      </c>
      <c r="H6" s="125"/>
      <c r="I6" s="123" t="s">
        <v>10</v>
      </c>
      <c r="J6" s="124" t="str">
        <f>IF(Alapa!$M$2=0," ",Alapa!$M$2)</f>
        <v xml:space="preserve"> </v>
      </c>
      <c r="K6" s="131"/>
      <c r="L6" s="76" t="s">
        <v>90</v>
      </c>
      <c r="M6" s="545" t="s">
        <v>180</v>
      </c>
    </row>
    <row r="7" spans="1:18" ht="17.25" thickBot="1" x14ac:dyDescent="0.35">
      <c r="A7" s="143"/>
      <c r="B7" s="143"/>
      <c r="C7" s="143"/>
      <c r="D7" s="117"/>
      <c r="E7" s="117"/>
      <c r="F7" s="117"/>
      <c r="G7" s="117"/>
      <c r="H7" s="117"/>
      <c r="I7" s="117"/>
      <c r="J7" s="117"/>
      <c r="K7" s="117"/>
      <c r="L7" s="555" t="s">
        <v>2</v>
      </c>
      <c r="M7" s="673">
        <v>2</v>
      </c>
    </row>
    <row r="8" spans="1:18" ht="16.5" customHeight="1" thickBot="1" x14ac:dyDescent="0.35">
      <c r="A8" s="143"/>
      <c r="B8" s="143"/>
      <c r="C8" s="143"/>
      <c r="D8" s="143"/>
      <c r="E8" s="143"/>
      <c r="F8" s="143"/>
      <c r="G8" s="149" t="s">
        <v>216</v>
      </c>
      <c r="H8" s="117"/>
      <c r="I8" s="117"/>
      <c r="J8" s="117"/>
      <c r="K8" s="117"/>
    </row>
    <row r="9" spans="1:18" ht="25.5" x14ac:dyDescent="0.3">
      <c r="A9" s="150" t="s">
        <v>217</v>
      </c>
      <c r="B9" s="151" t="s">
        <v>218</v>
      </c>
      <c r="C9" s="151" t="s">
        <v>219</v>
      </c>
      <c r="D9" s="151" t="s">
        <v>220</v>
      </c>
      <c r="E9" s="151" t="s">
        <v>221</v>
      </c>
      <c r="F9" s="152" t="s">
        <v>222</v>
      </c>
      <c r="G9" s="117"/>
      <c r="H9" s="117"/>
      <c r="I9" s="117"/>
      <c r="J9" s="117"/>
      <c r="K9" s="117"/>
    </row>
    <row r="10" spans="1:18" ht="16.5" customHeight="1" x14ac:dyDescent="0.3">
      <c r="A10" s="153" t="s">
        <v>223</v>
      </c>
      <c r="B10" s="154"/>
      <c r="C10" s="154"/>
      <c r="D10" s="155"/>
      <c r="E10" s="155"/>
      <c r="F10" s="156"/>
      <c r="G10" s="117"/>
      <c r="H10" s="117"/>
      <c r="I10" s="117"/>
      <c r="J10" s="117"/>
      <c r="K10" s="117"/>
    </row>
    <row r="11" spans="1:18" ht="16.5" customHeight="1" x14ac:dyDescent="0.3">
      <c r="A11" s="157"/>
      <c r="B11" s="158"/>
      <c r="C11" s="159"/>
      <c r="D11" s="160"/>
      <c r="E11" s="160"/>
      <c r="F11" s="161">
        <f>D11</f>
        <v>0</v>
      </c>
      <c r="G11" s="117"/>
      <c r="H11" s="117"/>
      <c r="I11" s="117"/>
      <c r="J11" s="117"/>
      <c r="K11" s="117"/>
    </row>
    <row r="12" spans="1:18" ht="16.5" customHeight="1" x14ac:dyDescent="0.3">
      <c r="A12" s="157"/>
      <c r="B12" s="158"/>
      <c r="C12" s="159"/>
      <c r="D12" s="160"/>
      <c r="E12" s="160"/>
      <c r="F12" s="161">
        <f>D12</f>
        <v>0</v>
      </c>
      <c r="G12" s="117"/>
      <c r="H12" s="117"/>
      <c r="I12" s="117"/>
      <c r="J12" s="117"/>
      <c r="K12" s="117"/>
    </row>
    <row r="13" spans="1:18" ht="16.5" customHeight="1" x14ac:dyDescent="0.3">
      <c r="A13" s="162"/>
      <c r="B13" s="163"/>
      <c r="C13" s="159"/>
      <c r="D13" s="160"/>
      <c r="E13" s="160"/>
      <c r="F13" s="161">
        <f>D13</f>
        <v>0</v>
      </c>
      <c r="G13" s="117"/>
      <c r="H13" s="117"/>
      <c r="I13" s="117"/>
      <c r="J13" s="117"/>
      <c r="K13" s="117"/>
    </row>
    <row r="14" spans="1:18" ht="16.5" customHeight="1" x14ac:dyDescent="0.3">
      <c r="A14" s="164" t="s">
        <v>224</v>
      </c>
      <c r="B14" s="165"/>
      <c r="C14" s="166"/>
      <c r="D14" s="167">
        <f>SUM(D11:D13)</f>
        <v>0</v>
      </c>
      <c r="E14" s="168"/>
      <c r="F14" s="169">
        <f>SUM(F11:F13)</f>
        <v>0</v>
      </c>
      <c r="G14" s="117"/>
      <c r="H14" s="117"/>
      <c r="I14" s="117"/>
      <c r="J14" s="117"/>
      <c r="K14" s="117"/>
      <c r="M14" s="15" t="s">
        <v>185</v>
      </c>
      <c r="N14" s="36"/>
      <c r="O14" s="36"/>
      <c r="P14" s="36"/>
      <c r="Q14" s="36"/>
      <c r="R14" s="12"/>
    </row>
    <row r="15" spans="1:18" ht="16.5" customHeight="1" x14ac:dyDescent="0.3">
      <c r="A15" s="170" t="s">
        <v>225</v>
      </c>
      <c r="B15" s="171"/>
      <c r="C15" s="171"/>
      <c r="D15" s="155"/>
      <c r="E15" s="155"/>
      <c r="F15" s="156"/>
      <c r="G15" s="117"/>
      <c r="H15" s="117"/>
      <c r="I15" s="117"/>
      <c r="J15" s="117"/>
      <c r="K15" s="117"/>
      <c r="M15" s="68" t="s">
        <v>186</v>
      </c>
      <c r="N15" s="23"/>
      <c r="O15" s="23"/>
      <c r="P15" s="17"/>
      <c r="Q15" s="17"/>
      <c r="R15" s="18"/>
    </row>
    <row r="16" spans="1:18" ht="16.5" customHeight="1" x14ac:dyDescent="0.3">
      <c r="A16" s="157"/>
      <c r="B16" s="158"/>
      <c r="C16" s="159"/>
      <c r="D16" s="160"/>
      <c r="E16" s="160"/>
      <c r="F16" s="161">
        <f>D16-E16</f>
        <v>0</v>
      </c>
      <c r="G16" s="117"/>
      <c r="H16" s="117"/>
      <c r="I16" s="117"/>
      <c r="J16" s="117"/>
      <c r="K16" s="117"/>
      <c r="M16" s="16" t="s">
        <v>4</v>
      </c>
      <c r="N16" s="8"/>
      <c r="O16" s="8"/>
      <c r="P16" s="7"/>
      <c r="Q16" s="7"/>
      <c r="R16" s="12"/>
    </row>
    <row r="17" spans="1:18" ht="16.5" customHeight="1" x14ac:dyDescent="0.3">
      <c r="A17" s="157"/>
      <c r="B17" s="158"/>
      <c r="C17" s="159"/>
      <c r="D17" s="160"/>
      <c r="E17" s="160"/>
      <c r="F17" s="161">
        <f>D17-E17</f>
        <v>0</v>
      </c>
      <c r="G17" s="117"/>
      <c r="H17" s="117"/>
      <c r="I17" s="117"/>
      <c r="J17" s="117"/>
      <c r="K17" s="117"/>
      <c r="M17" s="68" t="s">
        <v>38</v>
      </c>
      <c r="N17" s="23"/>
      <c r="O17" s="23"/>
      <c r="P17" s="17"/>
      <c r="Q17" s="17"/>
      <c r="R17" s="18"/>
    </row>
    <row r="18" spans="1:18" ht="16.5" customHeight="1" x14ac:dyDescent="0.3">
      <c r="A18" s="157"/>
      <c r="B18" s="158"/>
      <c r="C18" s="172"/>
      <c r="D18" s="160"/>
      <c r="E18" s="160"/>
      <c r="F18" s="161">
        <f>D18-E18</f>
        <v>0</v>
      </c>
      <c r="G18" s="117"/>
      <c r="H18" s="117"/>
      <c r="I18" s="117"/>
      <c r="J18" s="117"/>
      <c r="K18" s="117"/>
      <c r="M18" s="67"/>
      <c r="N18" s="67"/>
      <c r="O18" s="8"/>
      <c r="P18" s="7"/>
      <c r="Q18" s="7"/>
      <c r="R18" s="12"/>
    </row>
    <row r="19" spans="1:18" ht="16.5" customHeight="1" x14ac:dyDescent="0.3">
      <c r="A19" s="164" t="s">
        <v>224</v>
      </c>
      <c r="B19" s="165"/>
      <c r="C19" s="166"/>
      <c r="D19" s="173">
        <f>SUM(D16:D18)</f>
        <v>0</v>
      </c>
      <c r="E19" s="167">
        <f>SUM(E16:E18)</f>
        <v>0</v>
      </c>
      <c r="F19" s="169">
        <f>SUM(F16:F18)</f>
        <v>0</v>
      </c>
      <c r="G19" s="117"/>
      <c r="H19" s="117"/>
      <c r="I19" s="117"/>
      <c r="J19" s="117"/>
      <c r="K19" s="117"/>
    </row>
    <row r="20" spans="1:18" ht="16.5" customHeight="1" x14ac:dyDescent="0.3">
      <c r="A20" s="153" t="s">
        <v>226</v>
      </c>
      <c r="B20" s="154"/>
      <c r="C20" s="154"/>
      <c r="D20" s="155"/>
      <c r="E20" s="155"/>
      <c r="F20" s="156"/>
      <c r="G20" s="117"/>
      <c r="H20" s="117"/>
      <c r="I20" s="117"/>
      <c r="J20" s="117"/>
      <c r="K20" s="117"/>
    </row>
    <row r="21" spans="1:18" ht="16.5" customHeight="1" x14ac:dyDescent="0.3">
      <c r="A21" s="157"/>
      <c r="B21" s="158"/>
      <c r="C21" s="159"/>
      <c r="D21" s="160"/>
      <c r="E21" s="160"/>
      <c r="F21" s="161">
        <f>D21</f>
        <v>0</v>
      </c>
      <c r="G21" s="117"/>
      <c r="H21" s="117"/>
      <c r="I21" s="117"/>
      <c r="J21" s="117"/>
      <c r="K21" s="117"/>
    </row>
    <row r="22" spans="1:18" ht="16.5" customHeight="1" x14ac:dyDescent="0.3">
      <c r="A22" s="157"/>
      <c r="B22" s="158"/>
      <c r="C22" s="159"/>
      <c r="D22" s="160"/>
      <c r="E22" s="160"/>
      <c r="F22" s="161">
        <f>D22</f>
        <v>0</v>
      </c>
      <c r="G22" s="117"/>
      <c r="H22" s="117"/>
      <c r="I22" s="117"/>
      <c r="J22" s="117"/>
      <c r="K22" s="117"/>
    </row>
    <row r="23" spans="1:18" ht="16.5" customHeight="1" x14ac:dyDescent="0.3">
      <c r="A23" s="157"/>
      <c r="B23" s="158"/>
      <c r="C23" s="159"/>
      <c r="D23" s="160"/>
      <c r="E23" s="160"/>
      <c r="F23" s="161">
        <f>D23</f>
        <v>0</v>
      </c>
      <c r="G23" s="117"/>
      <c r="H23" s="117"/>
      <c r="I23" s="117"/>
      <c r="J23" s="117"/>
      <c r="K23" s="117"/>
    </row>
    <row r="24" spans="1:18" ht="16.5" customHeight="1" thickBot="1" x14ac:dyDescent="0.35">
      <c r="A24" s="174" t="s">
        <v>224</v>
      </c>
      <c r="B24" s="175"/>
      <c r="C24" s="176"/>
      <c r="D24" s="177">
        <f>SUM(D21:D23)</f>
        <v>0</v>
      </c>
      <c r="E24" s="178"/>
      <c r="F24" s="179">
        <f>SUM(F21:F23)</f>
        <v>0</v>
      </c>
      <c r="G24" s="117"/>
      <c r="H24" s="117"/>
      <c r="I24" s="117"/>
      <c r="J24" s="117"/>
      <c r="K24" s="117"/>
    </row>
    <row r="25" spans="1:18" ht="16.5" customHeight="1" x14ac:dyDescent="0.3">
      <c r="A25" s="117"/>
      <c r="B25" s="117"/>
      <c r="C25" s="117"/>
      <c r="D25" s="117"/>
      <c r="E25" s="117"/>
      <c r="F25" s="117"/>
      <c r="G25" s="117"/>
      <c r="H25" s="117"/>
      <c r="I25" s="117"/>
      <c r="J25" s="117"/>
      <c r="K25" s="117"/>
    </row>
    <row r="26" spans="1:18" ht="16.5" customHeight="1" thickBot="1" x14ac:dyDescent="0.35">
      <c r="A26" s="121" t="s">
        <v>227</v>
      </c>
      <c r="B26" s="180"/>
      <c r="C26" s="180"/>
      <c r="D26" s="180"/>
      <c r="E26" s="180"/>
      <c r="F26" s="180"/>
      <c r="G26" s="180"/>
      <c r="H26" s="180"/>
      <c r="I26" s="180"/>
      <c r="J26" s="180"/>
      <c r="K26" s="181" t="s">
        <v>0</v>
      </c>
    </row>
    <row r="27" spans="1:18" ht="54" x14ac:dyDescent="0.3">
      <c r="A27" s="182" t="s">
        <v>228</v>
      </c>
      <c r="B27" s="183" t="s">
        <v>229</v>
      </c>
      <c r="C27" s="183" t="s">
        <v>230</v>
      </c>
      <c r="D27" s="183" t="s">
        <v>231</v>
      </c>
      <c r="E27" s="183" t="s">
        <v>232</v>
      </c>
      <c r="F27" s="183" t="s">
        <v>233</v>
      </c>
      <c r="G27" s="183" t="s">
        <v>234</v>
      </c>
      <c r="H27" s="183" t="s">
        <v>235</v>
      </c>
      <c r="I27" s="183" t="s">
        <v>236</v>
      </c>
      <c r="J27" s="183" t="s">
        <v>237</v>
      </c>
      <c r="K27" s="184" t="s">
        <v>238</v>
      </c>
    </row>
    <row r="28" spans="1:18" ht="16.5" customHeight="1" x14ac:dyDescent="0.3">
      <c r="A28" s="185" t="s">
        <v>201</v>
      </c>
      <c r="B28" s="186"/>
      <c r="C28" s="186"/>
      <c r="D28" s="186"/>
      <c r="E28" s="186"/>
      <c r="F28" s="187">
        <f>C28-E28-D28</f>
        <v>0</v>
      </c>
      <c r="G28" s="186"/>
      <c r="H28" s="186"/>
      <c r="I28" s="186"/>
      <c r="J28" s="188">
        <f>G28-H28+I28</f>
        <v>0</v>
      </c>
      <c r="K28" s="189">
        <f t="shared" ref="K28:K33" si="0">IF(F28=0,0,IF(J28=0,0,IF(J28=0,0,J28/F28%)))</f>
        <v>0</v>
      </c>
    </row>
    <row r="29" spans="1:18" ht="16.5" customHeight="1" x14ac:dyDescent="0.3">
      <c r="A29" s="185" t="s">
        <v>203</v>
      </c>
      <c r="B29" s="186"/>
      <c r="C29" s="186"/>
      <c r="D29" s="186"/>
      <c r="E29" s="186"/>
      <c r="F29" s="187">
        <f>C29-E29-D29</f>
        <v>0</v>
      </c>
      <c r="G29" s="186"/>
      <c r="H29" s="186"/>
      <c r="I29" s="186"/>
      <c r="J29" s="188">
        <f>G29-H29+I29</f>
        <v>0</v>
      </c>
      <c r="K29" s="189">
        <f t="shared" si="0"/>
        <v>0</v>
      </c>
    </row>
    <row r="30" spans="1:18" ht="16.5" customHeight="1" x14ac:dyDescent="0.3">
      <c r="A30" s="190" t="s">
        <v>205</v>
      </c>
      <c r="B30" s="186"/>
      <c r="C30" s="186"/>
      <c r="D30" s="186"/>
      <c r="E30" s="186"/>
      <c r="F30" s="187">
        <f>C30-E30-D30</f>
        <v>0</v>
      </c>
      <c r="G30" s="186"/>
      <c r="H30" s="186"/>
      <c r="I30" s="186"/>
      <c r="J30" s="188">
        <f>G30-H30+I30</f>
        <v>0</v>
      </c>
      <c r="K30" s="189">
        <f t="shared" si="0"/>
        <v>0</v>
      </c>
    </row>
    <row r="31" spans="1:18" ht="16.5" customHeight="1" x14ac:dyDescent="0.3">
      <c r="A31" s="190" t="s">
        <v>239</v>
      </c>
      <c r="B31" s="186"/>
      <c r="C31" s="186"/>
      <c r="D31" s="186"/>
      <c r="E31" s="186"/>
      <c r="F31" s="187">
        <f>C31-E31-D31</f>
        <v>0</v>
      </c>
      <c r="G31" s="186"/>
      <c r="H31" s="186"/>
      <c r="I31" s="186"/>
      <c r="J31" s="188">
        <f>G31-H31+I31</f>
        <v>0</v>
      </c>
      <c r="K31" s="189">
        <f t="shared" si="0"/>
        <v>0</v>
      </c>
    </row>
    <row r="32" spans="1:18" ht="16.5" customHeight="1" x14ac:dyDescent="0.3">
      <c r="A32" s="190" t="s">
        <v>240</v>
      </c>
      <c r="B32" s="186"/>
      <c r="C32" s="186"/>
      <c r="D32" s="186"/>
      <c r="E32" s="186"/>
      <c r="F32" s="187">
        <f>C32-E32-D32</f>
        <v>0</v>
      </c>
      <c r="G32" s="186"/>
      <c r="H32" s="186"/>
      <c r="I32" s="186"/>
      <c r="J32" s="188">
        <f>G32-H32+I32</f>
        <v>0</v>
      </c>
      <c r="K32" s="189">
        <f t="shared" si="0"/>
        <v>0</v>
      </c>
    </row>
    <row r="33" spans="1:11" ht="16.5" customHeight="1" thickBot="1" x14ac:dyDescent="0.35">
      <c r="A33" s="191"/>
      <c r="B33" s="192" t="s">
        <v>224</v>
      </c>
      <c r="C33" s="193">
        <f>SUM(C28:C32)</f>
        <v>0</v>
      </c>
      <c r="D33" s="193">
        <f t="shared" ref="D33:J33" si="1">SUM(D28:D32)</f>
        <v>0</v>
      </c>
      <c r="E33" s="193">
        <f t="shared" si="1"/>
        <v>0</v>
      </c>
      <c r="F33" s="193">
        <f t="shared" si="1"/>
        <v>0</v>
      </c>
      <c r="G33" s="193">
        <f t="shared" si="1"/>
        <v>0</v>
      </c>
      <c r="H33" s="193">
        <f t="shared" si="1"/>
        <v>0</v>
      </c>
      <c r="I33" s="193">
        <f t="shared" si="1"/>
        <v>0</v>
      </c>
      <c r="J33" s="193">
        <f t="shared" si="1"/>
        <v>0</v>
      </c>
      <c r="K33" s="194">
        <f t="shared" si="0"/>
        <v>0</v>
      </c>
    </row>
    <row r="34" spans="1:11" ht="16.5" customHeight="1" x14ac:dyDescent="0.3"/>
    <row r="35" spans="1:11" ht="16.5" customHeight="1" x14ac:dyDescent="0.3"/>
    <row r="36" spans="1:11" ht="16.5" customHeight="1" x14ac:dyDescent="0.3"/>
    <row r="37" spans="1:11" ht="16.5" customHeight="1" x14ac:dyDescent="0.3"/>
    <row r="38" spans="1:11" ht="16.5" customHeight="1" x14ac:dyDescent="0.3"/>
    <row r="39" spans="1:11" ht="16.5" customHeight="1" x14ac:dyDescent="0.3"/>
    <row r="40" spans="1:11" ht="16.5" customHeight="1" x14ac:dyDescent="0.3"/>
    <row r="41" spans="1:11" ht="16.5" customHeight="1" x14ac:dyDescent="0.3"/>
    <row r="42" spans="1:11" ht="16.5" customHeight="1" x14ac:dyDescent="0.3"/>
    <row r="43" spans="1:11" ht="16.5" customHeight="1" x14ac:dyDescent="0.3"/>
    <row r="44" spans="1:11" ht="16.5" customHeight="1" x14ac:dyDescent="0.3"/>
    <row r="45" spans="1:11" ht="16.5" customHeight="1" x14ac:dyDescent="0.3"/>
    <row r="46" spans="1:11" ht="16.5" customHeight="1" x14ac:dyDescent="0.3"/>
    <row r="47" spans="1:11" ht="16.5" customHeight="1" x14ac:dyDescent="0.3"/>
    <row r="48" spans="1:11" ht="16.5" customHeight="1" x14ac:dyDescent="0.3"/>
    <row r="49" ht="16.5" customHeight="1" x14ac:dyDescent="0.3"/>
    <row r="50" ht="16.5" customHeight="1" x14ac:dyDescent="0.3"/>
    <row r="51" ht="16.5" customHeight="1" x14ac:dyDescent="0.3"/>
    <row r="52" ht="16.5" customHeight="1" x14ac:dyDescent="0.3"/>
    <row r="53" ht="16.5" customHeight="1" x14ac:dyDescent="0.3"/>
    <row r="54" ht="16.5" customHeight="1" x14ac:dyDescent="0.3"/>
    <row r="55" ht="16.5" customHeight="1" x14ac:dyDescent="0.3"/>
    <row r="56" ht="16.5" customHeight="1" x14ac:dyDescent="0.3"/>
    <row r="57" ht="16.5" customHeight="1" x14ac:dyDescent="0.3"/>
    <row r="58" ht="16.5" customHeight="1" x14ac:dyDescent="0.3"/>
    <row r="59" ht="16.5" customHeight="1" x14ac:dyDescent="0.3"/>
    <row r="60" ht="16.5" customHeight="1" x14ac:dyDescent="0.3"/>
    <row r="61" ht="16.5" customHeight="1" x14ac:dyDescent="0.3"/>
    <row r="62" ht="16.5" customHeight="1" x14ac:dyDescent="0.3"/>
    <row r="63" ht="16.5" customHeight="1" x14ac:dyDescent="0.3"/>
    <row r="64" ht="16.5" customHeight="1" x14ac:dyDescent="0.3"/>
    <row r="65" ht="16.5" customHeight="1" x14ac:dyDescent="0.3"/>
    <row r="66" ht="16.5" customHeight="1" x14ac:dyDescent="0.3"/>
    <row r="67" ht="16.5" customHeight="1" x14ac:dyDescent="0.3"/>
    <row r="68" ht="16.5" customHeight="1" x14ac:dyDescent="0.3"/>
    <row r="69" ht="16.5" customHeight="1" x14ac:dyDescent="0.3"/>
    <row r="70" ht="16.5" customHeight="1" x14ac:dyDescent="0.3"/>
    <row r="71" ht="16.5" customHeight="1" x14ac:dyDescent="0.3"/>
    <row r="72" ht="16.5" customHeight="1" x14ac:dyDescent="0.3"/>
    <row r="73" ht="16.5" customHeight="1" x14ac:dyDescent="0.3"/>
    <row r="74" ht="16.5" customHeight="1" x14ac:dyDescent="0.3"/>
    <row r="75" ht="16.5" customHeight="1" x14ac:dyDescent="0.3"/>
    <row r="76" ht="16.5" customHeight="1" x14ac:dyDescent="0.3"/>
    <row r="77" ht="16.5" customHeight="1" x14ac:dyDescent="0.3"/>
    <row r="78" ht="16.5" customHeight="1" x14ac:dyDescent="0.3"/>
    <row r="79" ht="16.5" customHeight="1" x14ac:dyDescent="0.3"/>
    <row r="80" ht="16.5" customHeight="1" x14ac:dyDescent="0.3"/>
    <row r="81" ht="16.5" customHeight="1" x14ac:dyDescent="0.3"/>
    <row r="82" ht="16.5" customHeight="1" x14ac:dyDescent="0.3"/>
    <row r="83" ht="16.5" customHeight="1" x14ac:dyDescent="0.3"/>
    <row r="84" ht="16.5" customHeight="1" x14ac:dyDescent="0.3"/>
    <row r="85" ht="16.5" customHeight="1" x14ac:dyDescent="0.3"/>
    <row r="86" ht="16.5" customHeight="1" x14ac:dyDescent="0.3"/>
    <row r="87" ht="16.5" customHeight="1" x14ac:dyDescent="0.3"/>
    <row r="88" ht="16.5" customHeight="1" x14ac:dyDescent="0.3"/>
    <row r="89" ht="16.5" customHeight="1" x14ac:dyDescent="0.3"/>
    <row r="90" ht="16.5" customHeight="1" x14ac:dyDescent="0.3"/>
    <row r="91" ht="16.5" customHeight="1" x14ac:dyDescent="0.3"/>
    <row r="92" ht="16.5" customHeight="1" x14ac:dyDescent="0.3"/>
    <row r="93" ht="16.5" customHeight="1" x14ac:dyDescent="0.3"/>
  </sheetData>
  <hyperlinks>
    <hyperlink ref="L3" location="Tartalom!A1" display="Tartalom" xr:uid="{00000000-0004-0000-4300-000003000000}"/>
  </hyperlinks>
  <pageMargins left="0.70866141732283472" right="0.70866141732283472" top="0.74803149606299213" bottom="0.74803149606299213" header="0.31496062992125984" footer="0.31496062992125984"/>
  <pageSetup paperSize="9" fitToHeight="2" orientation="landscape" verticalDpi="300" r:id="rId1"/>
  <headerFooter>
    <oddFooter>&amp;L&amp;"Arial Narrow,Normál"&amp;8&amp;F/&amp;A&amp;C&amp;"Arial Narrow,Normál"&amp;8&amp;P/&amp;N&amp;R&amp;"Arial Narrow,Normál"&amp;8DigitAudit/Beszámoló</oddFooter>
  </headerFooter>
  <rowBreaks count="1" manualBreakCount="1">
    <brk id="25" max="10"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Munka67">
    <tabColor rgb="FFFFC000"/>
    <pageSetUpPr fitToPage="1"/>
  </sheetPr>
  <dimension ref="A1:N173"/>
  <sheetViews>
    <sheetView showGridLines="0" workbookViewId="0"/>
  </sheetViews>
  <sheetFormatPr defaultRowHeight="15.75" x14ac:dyDescent="0.25"/>
  <cols>
    <col min="1" max="1" width="4.625" style="18" customWidth="1"/>
    <col min="2" max="2" width="23.125" style="18" customWidth="1"/>
    <col min="3" max="8" width="15.125" style="18" customWidth="1"/>
    <col min="9" max="9" width="17" style="18" customWidth="1"/>
    <col min="10" max="16384" width="9" style="18"/>
  </cols>
  <sheetData>
    <row r="1" spans="1:14" ht="16.5" customHeight="1" x14ac:dyDescent="0.3">
      <c r="A1" s="3" t="s">
        <v>35</v>
      </c>
      <c r="B1" s="3"/>
      <c r="C1" s="6"/>
      <c r="D1" s="6"/>
      <c r="E1" s="6"/>
      <c r="F1" s="12"/>
      <c r="G1" s="12"/>
      <c r="H1" s="12"/>
    </row>
    <row r="2" spans="1:14" ht="16.5" customHeight="1" x14ac:dyDescent="0.3">
      <c r="A2" s="6"/>
      <c r="B2" s="1102">
        <f>D35</f>
        <v>0</v>
      </c>
      <c r="C2" s="745"/>
      <c r="D2" s="745" t="str">
        <f>J15</f>
        <v>NINCS FK. ADAT</v>
      </c>
      <c r="E2" s="745" t="str">
        <f>J17</f>
        <v>Ide írja a következtetés szövegét</v>
      </c>
      <c r="F2" s="6"/>
      <c r="G2" s="803" t="str">
        <f>J15</f>
        <v>NINCS FK. ADAT</v>
      </c>
      <c r="H2" s="803" t="str">
        <f>J17</f>
        <v>Ide írja a következtetés szövegét</v>
      </c>
      <c r="I2" s="20" t="s">
        <v>32</v>
      </c>
    </row>
    <row r="3" spans="1:14" ht="16.5" customHeight="1" x14ac:dyDescent="0.25">
      <c r="A3" s="6"/>
      <c r="B3" s="6"/>
      <c r="C3" s="4" t="s">
        <v>36</v>
      </c>
      <c r="D3" s="6"/>
      <c r="E3" s="6"/>
      <c r="F3" s="6"/>
      <c r="G3" s="12"/>
      <c r="H3" s="12"/>
      <c r="I3" s="730" t="s">
        <v>34</v>
      </c>
      <c r="J3" s="197" t="s">
        <v>34</v>
      </c>
    </row>
    <row r="4" spans="1:14" ht="16.5" customHeight="1" x14ac:dyDescent="0.25">
      <c r="A4" s="6"/>
      <c r="B4" s="6"/>
      <c r="C4" s="12"/>
      <c r="D4" s="12"/>
      <c r="E4" s="12"/>
      <c r="F4" s="12"/>
      <c r="G4" s="12"/>
      <c r="H4" s="12"/>
      <c r="I4" s="76" t="s">
        <v>35</v>
      </c>
      <c r="J4" s="18" t="s">
        <v>36</v>
      </c>
      <c r="K4" s="22"/>
    </row>
    <row r="5" spans="1:14" ht="16.5" customHeight="1" x14ac:dyDescent="0.3">
      <c r="A5" s="5" t="str">
        <f>"Ügyfél:   "&amp;Alapa!C17</f>
        <v xml:space="preserve">Ügyfél:   </v>
      </c>
      <c r="B5" s="708"/>
      <c r="C5" s="29"/>
      <c r="D5" s="29"/>
      <c r="E5" s="29"/>
      <c r="F5" s="50" t="s">
        <v>1</v>
      </c>
      <c r="G5" s="773">
        <f>Alapa!C15</f>
        <v>0</v>
      </c>
      <c r="H5" s="13"/>
      <c r="I5" s="76" t="s">
        <v>33</v>
      </c>
      <c r="J5" s="21" t="s">
        <v>9</v>
      </c>
      <c r="K5" s="22"/>
      <c r="N5" s="18" t="s">
        <v>1222</v>
      </c>
    </row>
    <row r="6" spans="1:14" ht="16.5" customHeight="1" x14ac:dyDescent="0.3">
      <c r="A6" s="5" t="str">
        <f>"Fordulónap: "&amp;Alapa!C12</f>
        <v xml:space="preserve">Fordulónap: </v>
      </c>
      <c r="B6" s="708"/>
      <c r="C6" s="29"/>
      <c r="D6" s="29"/>
      <c r="E6" s="29"/>
      <c r="F6" s="50" t="s">
        <v>2</v>
      </c>
      <c r="G6" s="551" t="str">
        <f>IFERROR(VLOOKUP(J12,Alapa!$K$2:$M$11,3),"")</f>
        <v/>
      </c>
      <c r="H6" s="13"/>
      <c r="I6" s="76" t="s">
        <v>79</v>
      </c>
      <c r="J6" s="21" t="s">
        <v>80</v>
      </c>
      <c r="K6" s="22"/>
    </row>
    <row r="7" spans="1:14" ht="16.5" customHeight="1" x14ac:dyDescent="0.3">
      <c r="A7" s="6"/>
      <c r="B7" s="6"/>
      <c r="C7" s="7"/>
      <c r="D7" s="7"/>
      <c r="E7" s="7"/>
      <c r="F7" s="50" t="s">
        <v>10</v>
      </c>
      <c r="G7" s="124" t="str">
        <f>IF(Alapa!$M$2=0," ",Alapa!$M$2)</f>
        <v xml:space="preserve"> </v>
      </c>
      <c r="H7" s="13"/>
      <c r="I7" s="76" t="s">
        <v>81</v>
      </c>
      <c r="J7" s="21" t="s">
        <v>78</v>
      </c>
      <c r="K7" s="22"/>
    </row>
    <row r="8" spans="1:14" ht="16.5" customHeight="1" x14ac:dyDescent="0.3">
      <c r="A8" s="6"/>
      <c r="B8" s="6"/>
      <c r="C8" s="7"/>
      <c r="D8" s="7"/>
      <c r="E8" s="7"/>
      <c r="F8" s="7"/>
      <c r="G8" s="7"/>
      <c r="H8" s="7"/>
      <c r="I8" s="76" t="s">
        <v>82</v>
      </c>
      <c r="J8" s="21" t="s">
        <v>83</v>
      </c>
      <c r="K8" s="22"/>
    </row>
    <row r="9" spans="1:14" s="22" customFormat="1" ht="16.5" customHeight="1" x14ac:dyDescent="0.3">
      <c r="A9" s="6" t="s">
        <v>1043</v>
      </c>
      <c r="B9" s="6"/>
      <c r="C9" s="7"/>
      <c r="D9" s="100" t="str">
        <f>IF(Alapa!C31="Forgalmi költség eljárással","NEM LÉNYEGES",IF(SUM(E12:E33)=0,"NINCS FK. ADAT",IF(SUM(D12:D13)+SUM(D15:D16)+SUM(D18:D19)+SUM(D20:D24)+SUM(D26:D28)+SUM(D30:D32)=0,"NINCS ANALITIKA",IF(D35=0,"EGYEZIK","NEM EGYEZIK !"))))</f>
        <v>NINCS FK. ADAT</v>
      </c>
      <c r="E9" s="7"/>
      <c r="F9" s="7"/>
      <c r="G9" s="7"/>
      <c r="H9" s="7"/>
      <c r="I9" s="76" t="s">
        <v>84</v>
      </c>
      <c r="J9" s="21" t="s">
        <v>78</v>
      </c>
    </row>
    <row r="10" spans="1:14" s="22" customFormat="1" ht="16.5" customHeight="1" thickBot="1" x14ac:dyDescent="0.35">
      <c r="A10" s="1043" t="s">
        <v>1044</v>
      </c>
      <c r="B10" s="1043"/>
      <c r="C10" s="11"/>
      <c r="D10" s="11"/>
      <c r="E10" s="11"/>
      <c r="F10" s="11"/>
      <c r="G10" s="11"/>
      <c r="H10" s="31" t="str">
        <f>"Adatok "&amp;Alapa!E33&amp;" "&amp;Alapa!D34&amp;"-ban"</f>
        <v>Adatok  -ban</v>
      </c>
      <c r="I10" s="76" t="s">
        <v>85</v>
      </c>
      <c r="J10" s="21" t="s">
        <v>86</v>
      </c>
    </row>
    <row r="11" spans="1:14" s="22" customFormat="1" ht="16.5" customHeight="1" thickBot="1" x14ac:dyDescent="0.35">
      <c r="A11" s="1067" t="s">
        <v>345</v>
      </c>
      <c r="B11" s="32" t="s">
        <v>31</v>
      </c>
      <c r="C11" s="1061" t="str">
        <f>CONCATENATE("Előző év ",Alapa!E33," ",Alapa!D34)</f>
        <v xml:space="preserve">Előző év  </v>
      </c>
      <c r="D11" s="1061" t="str">
        <f>CONCATENATE("ANALITIKA ",Alapa!D34)</f>
        <v xml:space="preserve">ANALITIKA </v>
      </c>
      <c r="E11" s="1061" t="str">
        <f>CONCATENATE("Tárgy év ",Alapa!D34)</f>
        <v xml:space="preserve">Tárgy év </v>
      </c>
      <c r="F11" s="1061" t="str">
        <f>CONCATENATE("Tárgy év ",Alapa!E33," ",Alapa!D34)</f>
        <v xml:space="preserve">Tárgy év  </v>
      </c>
      <c r="G11" s="1061" t="str">
        <f>CONCATENATE("Változás ",Alapa!E33," ",Alapa!D34)</f>
        <v xml:space="preserve">Változás  </v>
      </c>
      <c r="H11" s="38" t="s">
        <v>3</v>
      </c>
      <c r="I11" s="76" t="s">
        <v>87</v>
      </c>
      <c r="J11" s="21" t="s">
        <v>78</v>
      </c>
    </row>
    <row r="12" spans="1:14" s="22" customFormat="1" ht="16.5" customHeight="1" thickBot="1" x14ac:dyDescent="0.35">
      <c r="A12" s="1068">
        <f>COUNT(A$11:$A11)+1</f>
        <v>1</v>
      </c>
      <c r="B12" s="39" t="s">
        <v>12</v>
      </c>
      <c r="C12" s="37">
        <f>Import_O!D3</f>
        <v>0</v>
      </c>
      <c r="D12" s="1070"/>
      <c r="E12" s="1072">
        <f>Import_O!H3</f>
        <v>0</v>
      </c>
      <c r="F12" s="37">
        <f>Import_O!F3</f>
        <v>0</v>
      </c>
      <c r="G12" s="77">
        <f>F12-C12</f>
        <v>0</v>
      </c>
      <c r="H12" s="69">
        <f>IF(C12&lt;&gt;0,F12/C12%,0)</f>
        <v>0</v>
      </c>
      <c r="I12" s="555" t="s">
        <v>2</v>
      </c>
      <c r="J12" s="673">
        <v>2</v>
      </c>
    </row>
    <row r="13" spans="1:14" s="22" customFormat="1" ht="16.5" customHeight="1" x14ac:dyDescent="0.25">
      <c r="A13" s="1068">
        <f>COUNT(A$11:$A12)+1</f>
        <v>2</v>
      </c>
      <c r="B13" s="40" t="s">
        <v>13</v>
      </c>
      <c r="C13" s="37">
        <f>Import_O!D4</f>
        <v>0</v>
      </c>
      <c r="D13" s="1070"/>
      <c r="E13" s="1072">
        <f>Import_O!H4</f>
        <v>0</v>
      </c>
      <c r="F13" s="37">
        <f>Import_O!F4</f>
        <v>0</v>
      </c>
      <c r="G13" s="77">
        <f t="shared" ref="G13:G32" si="0">F13-C13</f>
        <v>0</v>
      </c>
      <c r="H13" s="69">
        <f t="shared" ref="H13:H32" si="1">IF(C13&lt;&gt;0,F13/C13%,0)</f>
        <v>0</v>
      </c>
    </row>
    <row r="14" spans="1:14" s="22" customFormat="1" ht="16.5" customHeight="1" x14ac:dyDescent="0.25">
      <c r="A14" s="1068">
        <f>COUNT(A$11:$A13)+1</f>
        <v>3</v>
      </c>
      <c r="B14" s="41" t="s">
        <v>14</v>
      </c>
      <c r="C14" s="37">
        <f>Import_O!D5</f>
        <v>0</v>
      </c>
      <c r="D14" s="37">
        <f>SUM(D12:D13)</f>
        <v>0</v>
      </c>
      <c r="E14" s="1072">
        <f>Import_O!H5</f>
        <v>0</v>
      </c>
      <c r="F14" s="37">
        <f>Import_O!F5</f>
        <v>0</v>
      </c>
      <c r="G14" s="77">
        <f t="shared" si="0"/>
        <v>0</v>
      </c>
      <c r="H14" s="69">
        <f t="shared" si="1"/>
        <v>0</v>
      </c>
      <c r="J14" s="15" t="s">
        <v>185</v>
      </c>
      <c r="K14" s="36"/>
      <c r="L14" s="36"/>
      <c r="M14" s="36"/>
      <c r="N14" s="12"/>
    </row>
    <row r="15" spans="1:14" s="22" customFormat="1" ht="16.5" customHeight="1" x14ac:dyDescent="0.3">
      <c r="A15" s="1068">
        <f>COUNT(A$11:$A14)+1</f>
        <v>4</v>
      </c>
      <c r="B15" s="40" t="s">
        <v>15</v>
      </c>
      <c r="C15" s="37">
        <f>Import_O!D6</f>
        <v>0</v>
      </c>
      <c r="D15" s="1070"/>
      <c r="E15" s="1072">
        <f>Import_O!H6</f>
        <v>0</v>
      </c>
      <c r="F15" s="37">
        <f>Import_O!F6</f>
        <v>0</v>
      </c>
      <c r="G15" s="77">
        <f t="shared" si="0"/>
        <v>0</v>
      </c>
      <c r="H15" s="69">
        <f t="shared" si="1"/>
        <v>0</v>
      </c>
      <c r="J15" s="68" t="str">
        <f>D9</f>
        <v>NINCS FK. ADAT</v>
      </c>
      <c r="K15" s="23"/>
      <c r="L15" s="17"/>
      <c r="M15" s="17"/>
      <c r="N15" s="18"/>
    </row>
    <row r="16" spans="1:14" s="22" customFormat="1" ht="16.5" customHeight="1" x14ac:dyDescent="0.25">
      <c r="A16" s="1068">
        <f>COUNT(A$11:$A15)+1</f>
        <v>5</v>
      </c>
      <c r="B16" s="40" t="s">
        <v>16</v>
      </c>
      <c r="C16" s="37">
        <f>Import_O!D7</f>
        <v>0</v>
      </c>
      <c r="D16" s="1070"/>
      <c r="E16" s="1072">
        <f>Import_O!H7</f>
        <v>0</v>
      </c>
      <c r="F16" s="37">
        <f>Import_O!F7</f>
        <v>0</v>
      </c>
      <c r="G16" s="77">
        <f t="shared" si="0"/>
        <v>0</v>
      </c>
      <c r="H16" s="69">
        <f t="shared" si="1"/>
        <v>0</v>
      </c>
      <c r="J16" s="16" t="s">
        <v>4</v>
      </c>
      <c r="K16" s="8"/>
      <c r="L16" s="7"/>
      <c r="M16" s="7"/>
      <c r="N16" s="12"/>
    </row>
    <row r="17" spans="1:14" s="22" customFormat="1" ht="16.5" customHeight="1" x14ac:dyDescent="0.3">
      <c r="A17" s="1068">
        <f>COUNT(A$11:$A16)+1</f>
        <v>6</v>
      </c>
      <c r="B17" s="41" t="s">
        <v>17</v>
      </c>
      <c r="C17" s="37">
        <f>Import_O!D8</f>
        <v>0</v>
      </c>
      <c r="D17" s="37">
        <f>SUM(D15:D16)</f>
        <v>0</v>
      </c>
      <c r="E17" s="1072">
        <f>Import_O!H8</f>
        <v>0</v>
      </c>
      <c r="F17" s="37">
        <f>Import_O!F8</f>
        <v>0</v>
      </c>
      <c r="G17" s="77">
        <f t="shared" si="0"/>
        <v>0</v>
      </c>
      <c r="H17" s="69">
        <f t="shared" si="1"/>
        <v>0</v>
      </c>
      <c r="J17" s="68" t="s">
        <v>38</v>
      </c>
      <c r="K17" s="23"/>
      <c r="L17" s="17"/>
      <c r="M17" s="17"/>
      <c r="N17" s="18"/>
    </row>
    <row r="18" spans="1:14" s="22" customFormat="1" ht="16.5" customHeight="1" x14ac:dyDescent="0.25">
      <c r="A18" s="1068">
        <f>COUNT(A$11:$A17)+1</f>
        <v>7</v>
      </c>
      <c r="B18" s="41" t="s">
        <v>18</v>
      </c>
      <c r="C18" s="37">
        <f>Import_O!D9</f>
        <v>0</v>
      </c>
      <c r="D18" s="1070"/>
      <c r="E18" s="1072">
        <f>Import_O!H9</f>
        <v>0</v>
      </c>
      <c r="F18" s="37">
        <f>Import_O!F9</f>
        <v>0</v>
      </c>
      <c r="G18" s="77">
        <f t="shared" si="0"/>
        <v>0</v>
      </c>
      <c r="H18" s="69">
        <f t="shared" si="1"/>
        <v>0</v>
      </c>
    </row>
    <row r="19" spans="1:14" s="22" customFormat="1" ht="16.5" customHeight="1" x14ac:dyDescent="0.25">
      <c r="A19" s="1068">
        <f>COUNT(A$11:$A18)+1</f>
        <v>8</v>
      </c>
      <c r="B19" s="1071" t="s">
        <v>49</v>
      </c>
      <c r="C19" s="37">
        <f>Import_O!D10</f>
        <v>0</v>
      </c>
      <c r="D19" s="1112"/>
      <c r="E19" s="1072">
        <f>Import_O!H10</f>
        <v>0</v>
      </c>
      <c r="F19" s="37">
        <f>Import_O!F10</f>
        <v>0</v>
      </c>
      <c r="G19" s="77">
        <f t="shared" si="0"/>
        <v>0</v>
      </c>
      <c r="H19" s="69">
        <f t="shared" si="1"/>
        <v>0</v>
      </c>
    </row>
    <row r="20" spans="1:14" s="22" customFormat="1" ht="16.5" customHeight="1" x14ac:dyDescent="0.25">
      <c r="A20" s="1068">
        <f>COUNT(A$11:$A19)+1</f>
        <v>9</v>
      </c>
      <c r="B20" s="40" t="s">
        <v>6</v>
      </c>
      <c r="C20" s="37">
        <f>Import_O!D11</f>
        <v>0</v>
      </c>
      <c r="D20" s="1070"/>
      <c r="E20" s="1072">
        <f>Import_O!H11</f>
        <v>0</v>
      </c>
      <c r="F20" s="37">
        <f>Import_O!F11</f>
        <v>0</v>
      </c>
      <c r="G20" s="77">
        <f t="shared" si="0"/>
        <v>0</v>
      </c>
      <c r="H20" s="69">
        <f t="shared" si="1"/>
        <v>0</v>
      </c>
    </row>
    <row r="21" spans="1:14" s="22" customFormat="1" ht="16.5" customHeight="1" x14ac:dyDescent="0.25">
      <c r="A21" s="1068">
        <f>COUNT(A$11:$A20)+1</f>
        <v>10</v>
      </c>
      <c r="B21" s="40" t="s">
        <v>19</v>
      </c>
      <c r="C21" s="37">
        <f>Import_O!D12</f>
        <v>0</v>
      </c>
      <c r="D21" s="1070"/>
      <c r="E21" s="1072">
        <f>Import_O!H12</f>
        <v>0</v>
      </c>
      <c r="F21" s="37">
        <f>Import_O!F12</f>
        <v>0</v>
      </c>
      <c r="G21" s="77">
        <f t="shared" si="0"/>
        <v>0</v>
      </c>
      <c r="H21" s="69">
        <f t="shared" si="1"/>
        <v>0</v>
      </c>
    </row>
    <row r="22" spans="1:14" s="22" customFormat="1" ht="16.5" customHeight="1" x14ac:dyDescent="0.25">
      <c r="A22" s="1068">
        <f>COUNT(A$11:$A21)+1</f>
        <v>11</v>
      </c>
      <c r="B22" s="40" t="s">
        <v>20</v>
      </c>
      <c r="C22" s="37">
        <f>Import_O!D13</f>
        <v>0</v>
      </c>
      <c r="D22" s="1070"/>
      <c r="E22" s="1072">
        <f>Import_O!H13</f>
        <v>0</v>
      </c>
      <c r="F22" s="37">
        <f>Import_O!F13</f>
        <v>0</v>
      </c>
      <c r="G22" s="77">
        <f t="shared" si="0"/>
        <v>0</v>
      </c>
      <c r="H22" s="69">
        <f t="shared" si="1"/>
        <v>0</v>
      </c>
    </row>
    <row r="23" spans="1:14" s="22" customFormat="1" ht="16.5" customHeight="1" x14ac:dyDescent="0.25">
      <c r="A23" s="1068">
        <f>COUNT(A$11:$A22)+1</f>
        <v>12</v>
      </c>
      <c r="B23" s="40" t="s">
        <v>21</v>
      </c>
      <c r="C23" s="37">
        <f>Import_O!D14</f>
        <v>0</v>
      </c>
      <c r="D23" s="1070"/>
      <c r="E23" s="1072">
        <f>Import_O!H14</f>
        <v>0</v>
      </c>
      <c r="F23" s="37">
        <f>Import_O!F14</f>
        <v>0</v>
      </c>
      <c r="G23" s="77">
        <f t="shared" si="0"/>
        <v>0</v>
      </c>
      <c r="H23" s="69">
        <f t="shared" si="1"/>
        <v>0</v>
      </c>
    </row>
    <row r="24" spans="1:14" s="22" customFormat="1" ht="16.5" customHeight="1" x14ac:dyDescent="0.25">
      <c r="A24" s="1068">
        <f>COUNT(A$11:$A23)+1</f>
        <v>13</v>
      </c>
      <c r="B24" s="40" t="s">
        <v>22</v>
      </c>
      <c r="C24" s="37">
        <f>Import_O!D15</f>
        <v>0</v>
      </c>
      <c r="D24" s="1070"/>
      <c r="E24" s="1072">
        <f>Import_O!H15</f>
        <v>0</v>
      </c>
      <c r="F24" s="37">
        <f>Import_O!F15</f>
        <v>0</v>
      </c>
      <c r="G24" s="77">
        <f t="shared" si="0"/>
        <v>0</v>
      </c>
      <c r="H24" s="69">
        <f t="shared" si="1"/>
        <v>0</v>
      </c>
      <c r="N24" s="22" t="s">
        <v>0</v>
      </c>
    </row>
    <row r="25" spans="1:14" s="22" customFormat="1" ht="16.5" customHeight="1" x14ac:dyDescent="0.25">
      <c r="A25" s="1068">
        <f>COUNT(A$11:$A24)+1</f>
        <v>14</v>
      </c>
      <c r="B25" s="41" t="s">
        <v>23</v>
      </c>
      <c r="C25" s="37">
        <f>Import_O!D16</f>
        <v>0</v>
      </c>
      <c r="D25" s="37">
        <f>SUM(D20:D24)</f>
        <v>0</v>
      </c>
      <c r="E25" s="1072">
        <f>Import_O!H16</f>
        <v>0</v>
      </c>
      <c r="F25" s="37">
        <f>Import_O!F16</f>
        <v>0</v>
      </c>
      <c r="G25" s="77">
        <f t="shared" si="0"/>
        <v>0</v>
      </c>
      <c r="H25" s="69">
        <f t="shared" si="1"/>
        <v>0</v>
      </c>
    </row>
    <row r="26" spans="1:14" s="22" customFormat="1" ht="16.5" customHeight="1" x14ac:dyDescent="0.25">
      <c r="A26" s="1068">
        <f>COUNT(A$11:$A25)+1</f>
        <v>15</v>
      </c>
      <c r="B26" s="40" t="s">
        <v>24</v>
      </c>
      <c r="C26" s="37">
        <f>Import_O!D17</f>
        <v>0</v>
      </c>
      <c r="D26" s="1070"/>
      <c r="E26" s="1072">
        <f>Import_O!H17</f>
        <v>0</v>
      </c>
      <c r="F26" s="37">
        <f>Import_O!F17</f>
        <v>0</v>
      </c>
      <c r="G26" s="77">
        <f t="shared" si="0"/>
        <v>0</v>
      </c>
      <c r="H26" s="69">
        <f t="shared" si="1"/>
        <v>0</v>
      </c>
    </row>
    <row r="27" spans="1:14" s="22" customFormat="1" ht="16.5" customHeight="1" x14ac:dyDescent="0.25">
      <c r="A27" s="1068">
        <f>COUNT(A$11:$A26)+1</f>
        <v>16</v>
      </c>
      <c r="B27" s="40" t="s">
        <v>25</v>
      </c>
      <c r="C27" s="37">
        <f>Import_O!D18</f>
        <v>0</v>
      </c>
      <c r="D27" s="1070"/>
      <c r="E27" s="1072">
        <f>Import_O!H18</f>
        <v>0</v>
      </c>
      <c r="F27" s="37">
        <f>Import_O!F18</f>
        <v>0</v>
      </c>
      <c r="G27" s="77">
        <f t="shared" si="0"/>
        <v>0</v>
      </c>
      <c r="H27" s="69">
        <f t="shared" si="1"/>
        <v>0</v>
      </c>
    </row>
    <row r="28" spans="1:14" s="22" customFormat="1" ht="16.5" customHeight="1" x14ac:dyDescent="0.25">
      <c r="A28" s="1068">
        <f>COUNT(A$11:$A27)+1</f>
        <v>17</v>
      </c>
      <c r="B28" s="40" t="s">
        <v>26</v>
      </c>
      <c r="C28" s="37">
        <f>Import_O!D19</f>
        <v>0</v>
      </c>
      <c r="D28" s="1070"/>
      <c r="E28" s="1072">
        <f>Import_O!H19</f>
        <v>0</v>
      </c>
      <c r="F28" s="37">
        <f>Import_O!F19</f>
        <v>0</v>
      </c>
      <c r="G28" s="77">
        <f t="shared" si="0"/>
        <v>0</v>
      </c>
      <c r="H28" s="69">
        <f t="shared" si="1"/>
        <v>0</v>
      </c>
    </row>
    <row r="29" spans="1:14" s="22" customFormat="1" ht="16.5" customHeight="1" x14ac:dyDescent="0.25">
      <c r="A29" s="1068">
        <f>COUNT(A$11:$A28)+1</f>
        <v>18</v>
      </c>
      <c r="B29" s="41" t="s">
        <v>27</v>
      </c>
      <c r="C29" s="37">
        <f>Import_O!D20</f>
        <v>0</v>
      </c>
      <c r="D29" s="37">
        <f>SUM(D26:D28)</f>
        <v>0</v>
      </c>
      <c r="E29" s="1072">
        <f>Import_O!H20</f>
        <v>0</v>
      </c>
      <c r="F29" s="37">
        <f>Import_O!F20</f>
        <v>0</v>
      </c>
      <c r="G29" s="77">
        <f t="shared" si="0"/>
        <v>0</v>
      </c>
      <c r="H29" s="69">
        <f t="shared" si="1"/>
        <v>0</v>
      </c>
    </row>
    <row r="30" spans="1:14" s="22" customFormat="1" ht="16.5" customHeight="1" x14ac:dyDescent="0.25">
      <c r="A30" s="1068">
        <f>COUNT(A$11:$A29)+1</f>
        <v>19</v>
      </c>
      <c r="B30" s="41" t="s">
        <v>28</v>
      </c>
      <c r="C30" s="37">
        <f>Import_O!D21</f>
        <v>0</v>
      </c>
      <c r="D30" s="1070"/>
      <c r="E30" s="1072">
        <f>Import_O!H21</f>
        <v>0</v>
      </c>
      <c r="F30" s="37">
        <f>Import_O!F21</f>
        <v>0</v>
      </c>
      <c r="G30" s="77">
        <f t="shared" si="0"/>
        <v>0</v>
      </c>
      <c r="H30" s="69">
        <f t="shared" si="1"/>
        <v>0</v>
      </c>
    </row>
    <row r="31" spans="1:14" s="22" customFormat="1" ht="16.5" customHeight="1" x14ac:dyDescent="0.25">
      <c r="A31" s="1068">
        <f>COUNT(A$11:$A30)+1</f>
        <v>20</v>
      </c>
      <c r="B31" s="41" t="s">
        <v>29</v>
      </c>
      <c r="C31" s="37">
        <f>Import_O!D22</f>
        <v>0</v>
      </c>
      <c r="D31" s="1070"/>
      <c r="E31" s="1072">
        <f>Import_O!H22</f>
        <v>0</v>
      </c>
      <c r="F31" s="37">
        <f>Import_O!F22</f>
        <v>0</v>
      </c>
      <c r="G31" s="77">
        <f t="shared" si="0"/>
        <v>0</v>
      </c>
      <c r="H31" s="69">
        <f t="shared" si="1"/>
        <v>0</v>
      </c>
    </row>
    <row r="32" spans="1:14" s="22" customFormat="1" ht="16.5" customHeight="1" x14ac:dyDescent="0.25">
      <c r="A32" s="1068">
        <f>COUNT(A$11:$A31)+1</f>
        <v>21</v>
      </c>
      <c r="B32" s="1071" t="s">
        <v>50</v>
      </c>
      <c r="C32" s="37">
        <f>Import_O!D23</f>
        <v>0</v>
      </c>
      <c r="D32" s="1112"/>
      <c r="E32" s="1072">
        <f>Import_O!H23</f>
        <v>0</v>
      </c>
      <c r="F32" s="37">
        <f>Import_O!F23</f>
        <v>0</v>
      </c>
      <c r="G32" s="77">
        <f t="shared" si="0"/>
        <v>0</v>
      </c>
      <c r="H32" s="69">
        <f t="shared" si="1"/>
        <v>0</v>
      </c>
    </row>
    <row r="33" spans="1:14" s="22" customFormat="1" ht="16.5" customHeight="1" thickBot="1" x14ac:dyDescent="0.3">
      <c r="A33" s="1069">
        <f>COUNT(A$11:$A32)+1</f>
        <v>22</v>
      </c>
      <c r="B33" s="42" t="s">
        <v>30</v>
      </c>
      <c r="C33" s="43">
        <f>Import_O!D24</f>
        <v>0</v>
      </c>
      <c r="D33" s="43">
        <f>ROUND(SUM(D14+D17+D18-D25-D29-D30-D31),0)</f>
        <v>0</v>
      </c>
      <c r="E33" s="1073">
        <f>Import_O!H24</f>
        <v>0</v>
      </c>
      <c r="F33" s="43">
        <f>Import_O!F24</f>
        <v>0</v>
      </c>
      <c r="G33" s="75">
        <f>F33-C33</f>
        <v>0</v>
      </c>
      <c r="H33" s="74">
        <f>IF(C33&lt;&gt;0,F33/C33%,0)</f>
        <v>0</v>
      </c>
    </row>
    <row r="34" spans="1:14" s="22" customFormat="1" ht="16.5" customHeight="1" x14ac:dyDescent="0.25">
      <c r="A34" s="11"/>
      <c r="B34" s="11"/>
      <c r="C34" s="33"/>
      <c r="D34" s="33"/>
      <c r="E34" s="33"/>
      <c r="F34" s="11"/>
      <c r="G34" s="34"/>
      <c r="H34" s="11"/>
    </row>
    <row r="35" spans="1:14" s="21" customFormat="1" ht="16.5" customHeight="1" thickBot="1" x14ac:dyDescent="0.35">
      <c r="A35" s="35"/>
      <c r="B35" s="35"/>
      <c r="C35" s="119" t="s">
        <v>208</v>
      </c>
      <c r="D35" s="120">
        <f>D33-E33</f>
        <v>0</v>
      </c>
      <c r="E35" s="119"/>
      <c r="F35" s="7"/>
      <c r="G35" s="7"/>
      <c r="H35" s="11"/>
    </row>
    <row r="36" spans="1:14" s="22" customFormat="1" ht="16.5" customHeight="1" x14ac:dyDescent="0.25">
      <c r="A36" s="35"/>
      <c r="B36" s="35"/>
      <c r="C36" s="7"/>
      <c r="D36" s="7"/>
      <c r="E36" s="7"/>
      <c r="F36" s="7"/>
      <c r="G36" s="7"/>
      <c r="H36" s="7"/>
    </row>
    <row r="37" spans="1:14" s="22" customFormat="1" ht="16.5" customHeight="1" x14ac:dyDescent="0.25">
      <c r="A37" s="35"/>
      <c r="B37" s="35"/>
      <c r="C37" s="7"/>
      <c r="D37" s="7"/>
      <c r="E37" s="7"/>
      <c r="F37" s="7"/>
      <c r="G37" s="7"/>
      <c r="H37" s="7"/>
    </row>
    <row r="38" spans="1:14" s="22" customFormat="1" ht="16.5" customHeight="1" x14ac:dyDescent="0.25">
      <c r="A38" s="35"/>
      <c r="B38" s="35"/>
      <c r="C38" s="7"/>
      <c r="D38" s="7"/>
      <c r="E38" s="7"/>
      <c r="F38" s="7"/>
      <c r="G38" s="7"/>
      <c r="H38" s="7"/>
      <c r="J38" s="17"/>
      <c r="K38" s="19"/>
      <c r="L38" s="19"/>
      <c r="M38" s="17"/>
      <c r="N38" s="17"/>
    </row>
    <row r="39" spans="1:14" s="22" customFormat="1" ht="16.5" customHeight="1" x14ac:dyDescent="0.25">
      <c r="A39" s="35"/>
      <c r="B39" s="35"/>
      <c r="C39" s="7"/>
      <c r="D39" s="7"/>
      <c r="E39" s="7"/>
      <c r="F39" s="7"/>
      <c r="G39" s="7"/>
      <c r="H39" s="7"/>
      <c r="J39" s="17"/>
      <c r="K39" s="17"/>
      <c r="L39" s="17"/>
      <c r="M39" s="17"/>
      <c r="N39" s="17"/>
    </row>
    <row r="40" spans="1:14" s="22" customFormat="1" ht="16.5" customHeight="1" x14ac:dyDescent="0.25">
      <c r="A40" s="35"/>
      <c r="B40" s="35"/>
      <c r="C40" s="7"/>
      <c r="D40" s="7"/>
      <c r="E40" s="7"/>
      <c r="F40" s="7"/>
      <c r="G40" s="7"/>
      <c r="H40" s="7"/>
      <c r="J40" s="17"/>
      <c r="K40" s="17"/>
      <c r="L40" s="17"/>
      <c r="M40" s="17"/>
      <c r="N40" s="17"/>
    </row>
    <row r="41" spans="1:14" s="22" customFormat="1" ht="16.5" customHeight="1" x14ac:dyDescent="0.25">
      <c r="A41" s="35"/>
      <c r="B41" s="35"/>
      <c r="C41" s="7"/>
      <c r="D41" s="7"/>
      <c r="E41" s="7"/>
      <c r="F41" s="7"/>
      <c r="G41" s="7"/>
      <c r="H41" s="7"/>
      <c r="J41" s="17"/>
      <c r="K41" s="17"/>
      <c r="L41" s="17"/>
      <c r="M41" s="17"/>
      <c r="N41" s="17"/>
    </row>
    <row r="42" spans="1:14" s="22" customFormat="1" ht="16.5" customHeight="1" x14ac:dyDescent="0.25">
      <c r="A42" s="35"/>
      <c r="B42" s="35"/>
      <c r="C42" s="7"/>
      <c r="D42" s="7"/>
      <c r="E42" s="7"/>
      <c r="F42" s="7"/>
      <c r="G42" s="7"/>
      <c r="H42" s="7"/>
      <c r="J42" s="17"/>
      <c r="K42" s="17"/>
      <c r="L42" s="17"/>
      <c r="M42" s="17"/>
      <c r="N42" s="17"/>
    </row>
    <row r="43" spans="1:14" s="22" customFormat="1" ht="16.5" customHeight="1" x14ac:dyDescent="0.25">
      <c r="A43" s="6"/>
      <c r="B43" s="6"/>
      <c r="C43" s="7"/>
      <c r="D43" s="7"/>
      <c r="E43" s="7"/>
      <c r="F43" s="7"/>
      <c r="G43" s="7"/>
      <c r="H43" s="7"/>
      <c r="J43" s="17"/>
      <c r="K43" s="17"/>
      <c r="L43" s="17"/>
      <c r="M43" s="17"/>
      <c r="N43" s="17"/>
    </row>
    <row r="44" spans="1:14" s="22" customFormat="1" ht="16.5" customHeight="1" x14ac:dyDescent="0.25">
      <c r="A44" s="7"/>
      <c r="B44" s="7"/>
      <c r="C44" s="7"/>
      <c r="D44" s="7"/>
      <c r="E44" s="7"/>
      <c r="F44" s="7"/>
      <c r="G44" s="7"/>
      <c r="H44" s="7"/>
      <c r="J44" s="17"/>
      <c r="K44" s="17"/>
      <c r="L44" s="17"/>
      <c r="M44" s="17"/>
      <c r="N44" s="17"/>
    </row>
    <row r="45" spans="1:14" s="22" customFormat="1" ht="16.5" customHeight="1" x14ac:dyDescent="0.25">
      <c r="A45" s="6"/>
      <c r="B45" s="6"/>
      <c r="C45" s="7"/>
      <c r="D45" s="7"/>
      <c r="E45" s="7"/>
      <c r="F45" s="7"/>
      <c r="G45" s="7"/>
      <c r="H45" s="7"/>
      <c r="J45" s="19"/>
      <c r="K45" s="19"/>
      <c r="L45" s="19"/>
      <c r="M45" s="19"/>
      <c r="N45" s="19"/>
    </row>
    <row r="46" spans="1:14" x14ac:dyDescent="0.25">
      <c r="A46" s="7"/>
      <c r="B46" s="7"/>
      <c r="C46" s="7"/>
      <c r="D46" s="7"/>
      <c r="E46" s="7"/>
      <c r="F46" s="7"/>
      <c r="G46" s="7"/>
      <c r="H46" s="7"/>
    </row>
    <row r="47" spans="1:14" x14ac:dyDescent="0.25">
      <c r="A47" s="19"/>
      <c r="B47" s="19"/>
      <c r="C47" s="24"/>
      <c r="D47" s="24"/>
      <c r="E47" s="24"/>
      <c r="F47" s="22"/>
      <c r="G47" s="22"/>
      <c r="H47" s="22"/>
    </row>
    <row r="48" spans="1:14" x14ac:dyDescent="0.25">
      <c r="A48" s="25"/>
      <c r="B48" s="25"/>
      <c r="C48" s="24"/>
      <c r="D48" s="24"/>
      <c r="E48" s="24"/>
      <c r="F48" s="22"/>
      <c r="G48" s="26"/>
      <c r="H48" s="22"/>
    </row>
    <row r="49" spans="1:8" x14ac:dyDescent="0.25">
      <c r="A49" s="22"/>
      <c r="B49" s="22"/>
      <c r="C49" s="27"/>
      <c r="D49" s="27"/>
      <c r="E49" s="27"/>
      <c r="F49" s="22"/>
      <c r="G49" s="22"/>
      <c r="H49" s="22"/>
    </row>
    <row r="50" spans="1:8" x14ac:dyDescent="0.25">
      <c r="A50" s="22"/>
      <c r="B50" s="22"/>
      <c r="C50" s="24"/>
      <c r="D50" s="24"/>
      <c r="E50" s="24"/>
      <c r="F50" s="24"/>
      <c r="G50" s="22"/>
      <c r="H50" s="22"/>
    </row>
    <row r="51" spans="1:8" x14ac:dyDescent="0.25">
      <c r="A51" s="22"/>
      <c r="B51" s="22"/>
      <c r="C51" s="24"/>
      <c r="D51" s="24"/>
      <c r="E51" s="24"/>
      <c r="F51" s="24"/>
      <c r="G51" s="22"/>
      <c r="H51" s="22"/>
    </row>
    <row r="52" spans="1:8" x14ac:dyDescent="0.25">
      <c r="A52" s="22"/>
      <c r="B52" s="22"/>
      <c r="C52" s="24"/>
      <c r="D52" s="24"/>
      <c r="E52" s="24"/>
      <c r="F52" s="24"/>
      <c r="G52" s="22"/>
      <c r="H52" s="22"/>
    </row>
    <row r="53" spans="1:8" x14ac:dyDescent="0.25">
      <c r="A53" s="25"/>
      <c r="B53" s="25"/>
      <c r="C53" s="24"/>
      <c r="D53" s="24"/>
      <c r="E53" s="24"/>
      <c r="F53" s="24"/>
      <c r="G53" s="26"/>
      <c r="H53" s="22"/>
    </row>
    <row r="54" spans="1:8" x14ac:dyDescent="0.25">
      <c r="A54" s="22"/>
      <c r="B54" s="22"/>
      <c r="C54" s="27"/>
      <c r="D54" s="27"/>
      <c r="E54" s="27"/>
      <c r="F54" s="24"/>
      <c r="G54" s="22"/>
      <c r="H54" s="22"/>
    </row>
    <row r="55" spans="1:8" x14ac:dyDescent="0.25">
      <c r="A55" s="25"/>
      <c r="B55" s="25"/>
      <c r="C55" s="27"/>
      <c r="D55" s="27"/>
      <c r="E55" s="27"/>
      <c r="F55" s="22"/>
      <c r="G55" s="26"/>
      <c r="H55" s="22"/>
    </row>
    <row r="56" spans="1:8" x14ac:dyDescent="0.25">
      <c r="A56" s="22"/>
      <c r="B56" s="22"/>
      <c r="C56" s="27"/>
      <c r="D56" s="27"/>
      <c r="E56" s="27"/>
      <c r="F56" s="24"/>
      <c r="G56" s="22"/>
      <c r="H56" s="22"/>
    </row>
    <row r="57" spans="1:8" x14ac:dyDescent="0.25">
      <c r="A57" s="22"/>
      <c r="B57" s="22"/>
      <c r="C57" s="24"/>
      <c r="D57" s="24"/>
      <c r="E57" s="24"/>
      <c r="F57" s="24"/>
      <c r="G57" s="22"/>
      <c r="H57" s="22"/>
    </row>
    <row r="58" spans="1:8" x14ac:dyDescent="0.25">
      <c r="A58" s="22"/>
      <c r="B58" s="22"/>
      <c r="C58" s="24"/>
      <c r="D58" s="24"/>
      <c r="E58" s="24"/>
      <c r="F58" s="24"/>
      <c r="G58" s="22"/>
      <c r="H58" s="22"/>
    </row>
    <row r="59" spans="1:8" x14ac:dyDescent="0.25">
      <c r="A59" s="25"/>
      <c r="B59" s="25"/>
      <c r="C59" s="24"/>
      <c r="D59" s="24"/>
      <c r="E59" s="24"/>
      <c r="F59" s="24"/>
      <c r="G59" s="26"/>
      <c r="H59" s="22"/>
    </row>
    <row r="60" spans="1:8" x14ac:dyDescent="0.25">
      <c r="A60" s="22"/>
      <c r="B60" s="22"/>
      <c r="C60" s="24"/>
      <c r="D60" s="24"/>
      <c r="E60" s="24"/>
      <c r="F60" s="24"/>
      <c r="G60" s="22"/>
      <c r="H60" s="22"/>
    </row>
    <row r="61" spans="1:8" x14ac:dyDescent="0.25">
      <c r="A61" s="22"/>
      <c r="B61" s="22"/>
      <c r="C61" s="24"/>
      <c r="D61" s="24"/>
      <c r="E61" s="24"/>
      <c r="F61" s="24"/>
      <c r="G61" s="22"/>
      <c r="H61" s="22"/>
    </row>
    <row r="62" spans="1:8" x14ac:dyDescent="0.25">
      <c r="A62" s="22"/>
      <c r="B62" s="22"/>
      <c r="C62" s="24"/>
      <c r="D62" s="24"/>
      <c r="E62" s="24"/>
      <c r="F62" s="24"/>
      <c r="G62" s="22"/>
      <c r="H62" s="22"/>
    </row>
    <row r="63" spans="1:8" x14ac:dyDescent="0.25">
      <c r="A63" s="22"/>
      <c r="B63" s="22"/>
      <c r="C63" s="24"/>
      <c r="D63" s="24"/>
      <c r="E63" s="24"/>
      <c r="F63" s="24"/>
      <c r="G63" s="22"/>
      <c r="H63" s="22"/>
    </row>
    <row r="64" spans="1:8" x14ac:dyDescent="0.25">
      <c r="A64" s="22"/>
      <c r="B64" s="22"/>
      <c r="C64" s="24"/>
      <c r="D64" s="24"/>
      <c r="E64" s="24"/>
      <c r="F64" s="24"/>
      <c r="G64" s="22"/>
      <c r="H64" s="22"/>
    </row>
    <row r="65" spans="1:8" x14ac:dyDescent="0.25">
      <c r="A65" s="22"/>
      <c r="B65" s="22"/>
      <c r="C65" s="24"/>
      <c r="D65" s="24"/>
      <c r="E65" s="24"/>
      <c r="F65" s="24"/>
      <c r="G65" s="22"/>
      <c r="H65" s="22"/>
    </row>
    <row r="66" spans="1:8" x14ac:dyDescent="0.25">
      <c r="A66" s="22"/>
      <c r="B66" s="22"/>
      <c r="C66" s="24"/>
      <c r="D66" s="24"/>
      <c r="E66" s="24"/>
      <c r="F66" s="24"/>
      <c r="G66" s="22"/>
      <c r="H66" s="22"/>
    </row>
    <row r="67" spans="1:8" x14ac:dyDescent="0.25">
      <c r="A67" s="25"/>
      <c r="B67" s="25"/>
      <c r="C67" s="24"/>
      <c r="D67" s="24"/>
      <c r="E67" s="24"/>
      <c r="F67" s="24"/>
      <c r="G67" s="26"/>
      <c r="H67" s="22"/>
    </row>
    <row r="68" spans="1:8" x14ac:dyDescent="0.25">
      <c r="A68" s="22"/>
      <c r="B68" s="22"/>
      <c r="C68" s="27"/>
      <c r="D68" s="27"/>
      <c r="E68" s="27"/>
      <c r="F68" s="22"/>
      <c r="G68" s="22"/>
      <c r="H68" s="22"/>
    </row>
    <row r="69" spans="1:8" x14ac:dyDescent="0.25">
      <c r="C69" s="24"/>
      <c r="D69" s="24"/>
      <c r="E69" s="24"/>
      <c r="F69" s="24"/>
    </row>
    <row r="70" spans="1:8" x14ac:dyDescent="0.25">
      <c r="A70" s="25"/>
      <c r="B70" s="25"/>
      <c r="C70" s="28"/>
      <c r="D70" s="28"/>
      <c r="E70" s="28"/>
      <c r="G70" s="26"/>
    </row>
    <row r="71" spans="1:8" x14ac:dyDescent="0.25">
      <c r="A71" s="25"/>
      <c r="B71" s="25"/>
      <c r="C71" s="28"/>
      <c r="D71" s="28"/>
      <c r="E71" s="28"/>
      <c r="G71" s="26"/>
    </row>
    <row r="72" spans="1:8" x14ac:dyDescent="0.25">
      <c r="A72" s="25"/>
      <c r="B72" s="25"/>
      <c r="C72" s="27"/>
      <c r="D72" s="27"/>
      <c r="E72" s="27"/>
      <c r="G72" s="26"/>
    </row>
    <row r="73" spans="1:8" x14ac:dyDescent="0.25">
      <c r="C73" s="24"/>
      <c r="D73" s="24"/>
      <c r="E73" s="24"/>
      <c r="F73" s="24"/>
    </row>
    <row r="74" spans="1:8" x14ac:dyDescent="0.25">
      <c r="C74" s="24"/>
      <c r="D74" s="24"/>
      <c r="E74" s="24"/>
      <c r="F74" s="24"/>
    </row>
    <row r="75" spans="1:8" x14ac:dyDescent="0.25">
      <c r="C75" s="24"/>
      <c r="D75" s="24"/>
      <c r="E75" s="24"/>
      <c r="F75" s="24"/>
    </row>
    <row r="76" spans="1:8" x14ac:dyDescent="0.25">
      <c r="A76" s="25"/>
      <c r="B76" s="25"/>
      <c r="C76" s="24"/>
      <c r="D76" s="24"/>
      <c r="E76" s="24"/>
      <c r="F76" s="24"/>
      <c r="G76" s="26"/>
    </row>
    <row r="77" spans="1:8" x14ac:dyDescent="0.25">
      <c r="C77" s="24"/>
      <c r="D77" s="24"/>
      <c r="E77" s="24"/>
      <c r="F77" s="24"/>
    </row>
    <row r="78" spans="1:8" x14ac:dyDescent="0.25">
      <c r="A78" s="25"/>
      <c r="B78" s="25"/>
      <c r="C78" s="24"/>
      <c r="D78" s="24"/>
      <c r="E78" s="24"/>
      <c r="F78" s="24"/>
      <c r="G78" s="26"/>
    </row>
    <row r="79" spans="1:8" x14ac:dyDescent="0.25">
      <c r="A79" s="18" t="s">
        <v>0</v>
      </c>
      <c r="C79" s="27"/>
      <c r="D79" s="27"/>
      <c r="E79" s="27"/>
      <c r="F79" s="24"/>
    </row>
    <row r="80" spans="1:8" x14ac:dyDescent="0.25">
      <c r="C80" s="24"/>
      <c r="D80" s="24"/>
      <c r="E80" s="24"/>
      <c r="F80" s="24"/>
    </row>
    <row r="81" spans="1:7" x14ac:dyDescent="0.25">
      <c r="C81" s="24"/>
      <c r="D81" s="24"/>
      <c r="E81" s="24"/>
      <c r="F81" s="24"/>
    </row>
    <row r="82" spans="1:7" x14ac:dyDescent="0.25">
      <c r="A82" s="25"/>
      <c r="B82" s="25"/>
      <c r="C82" s="24"/>
      <c r="D82" s="24"/>
      <c r="E82" s="24"/>
      <c r="F82" s="24"/>
      <c r="G82" s="26"/>
    </row>
    <row r="83" spans="1:7" x14ac:dyDescent="0.25">
      <c r="C83" s="27"/>
      <c r="D83" s="27"/>
      <c r="E83" s="27"/>
      <c r="F83" s="24"/>
    </row>
    <row r="84" spans="1:7" x14ac:dyDescent="0.25">
      <c r="C84" s="24"/>
      <c r="D84" s="24"/>
      <c r="E84" s="24"/>
      <c r="F84" s="24"/>
    </row>
    <row r="86" spans="1:7" x14ac:dyDescent="0.25">
      <c r="A86" s="25"/>
      <c r="B86" s="25"/>
      <c r="G86" s="26"/>
    </row>
    <row r="87" spans="1:7" x14ac:dyDescent="0.25">
      <c r="C87" s="27"/>
      <c r="D87" s="27"/>
      <c r="E87" s="27"/>
    </row>
    <row r="88" spans="1:7" x14ac:dyDescent="0.25">
      <c r="C88" s="24"/>
      <c r="D88" s="24"/>
      <c r="E88" s="24"/>
      <c r="F88" s="24"/>
    </row>
    <row r="89" spans="1:7" x14ac:dyDescent="0.25">
      <c r="C89" s="24"/>
      <c r="D89" s="24"/>
      <c r="E89" s="24"/>
      <c r="F89" s="24"/>
    </row>
    <row r="90" spans="1:7" x14ac:dyDescent="0.25">
      <c r="C90" s="24"/>
      <c r="D90" s="24"/>
      <c r="E90" s="24"/>
      <c r="F90" s="24"/>
    </row>
    <row r="91" spans="1:7" x14ac:dyDescent="0.25">
      <c r="A91" s="25"/>
      <c r="B91" s="25"/>
      <c r="C91" s="24"/>
      <c r="D91" s="24"/>
      <c r="E91" s="24"/>
      <c r="F91" s="24"/>
      <c r="G91" s="26"/>
    </row>
    <row r="92" spans="1:7" x14ac:dyDescent="0.25">
      <c r="C92" s="27"/>
      <c r="D92" s="27"/>
      <c r="E92" s="27"/>
      <c r="F92" s="24"/>
    </row>
    <row r="93" spans="1:7" x14ac:dyDescent="0.25">
      <c r="C93" s="24"/>
      <c r="D93" s="24"/>
      <c r="E93" s="24"/>
      <c r="F93" s="24"/>
    </row>
    <row r="94" spans="1:7" x14ac:dyDescent="0.25">
      <c r="C94" s="24"/>
      <c r="D94" s="24"/>
      <c r="E94" s="24"/>
      <c r="F94" s="24"/>
    </row>
    <row r="95" spans="1:7" x14ac:dyDescent="0.25">
      <c r="C95" s="24"/>
      <c r="D95" s="24"/>
      <c r="E95" s="24"/>
      <c r="F95" s="24"/>
    </row>
    <row r="96" spans="1:7" x14ac:dyDescent="0.25">
      <c r="A96" s="25"/>
      <c r="B96" s="25"/>
      <c r="C96" s="24"/>
      <c r="D96" s="24"/>
      <c r="E96" s="24"/>
      <c r="F96" s="24"/>
      <c r="G96" s="26"/>
    </row>
    <row r="97" spans="1:7" x14ac:dyDescent="0.25">
      <c r="C97" s="27"/>
      <c r="D97" s="27"/>
      <c r="E97" s="27"/>
      <c r="F97" s="24"/>
    </row>
    <row r="98" spans="1:7" x14ac:dyDescent="0.25">
      <c r="C98" s="24"/>
      <c r="D98" s="24"/>
      <c r="E98" s="24"/>
      <c r="F98" s="24"/>
    </row>
    <row r="99" spans="1:7" x14ac:dyDescent="0.25">
      <c r="C99" s="24"/>
      <c r="D99" s="24"/>
      <c r="E99" s="24"/>
      <c r="F99" s="24"/>
    </row>
    <row r="100" spans="1:7" x14ac:dyDescent="0.25">
      <c r="C100" s="24"/>
      <c r="D100" s="24"/>
      <c r="E100" s="24"/>
      <c r="F100" s="24"/>
    </row>
    <row r="101" spans="1:7" x14ac:dyDescent="0.25">
      <c r="C101" s="24"/>
      <c r="D101" s="24"/>
      <c r="E101" s="24"/>
      <c r="F101" s="24"/>
    </row>
    <row r="102" spans="1:7" x14ac:dyDescent="0.25">
      <c r="C102" s="24"/>
      <c r="D102" s="24"/>
      <c r="E102" s="24"/>
      <c r="F102" s="24"/>
    </row>
    <row r="103" spans="1:7" x14ac:dyDescent="0.25">
      <c r="C103" s="24"/>
      <c r="D103" s="24"/>
      <c r="E103" s="24"/>
      <c r="F103" s="24"/>
    </row>
    <row r="105" spans="1:7" x14ac:dyDescent="0.25">
      <c r="A105" s="25"/>
      <c r="B105" s="25"/>
      <c r="G105" s="26"/>
    </row>
    <row r="106" spans="1:7" x14ac:dyDescent="0.25">
      <c r="A106" s="25"/>
      <c r="B106" s="25"/>
      <c r="C106" s="27"/>
      <c r="D106" s="27"/>
      <c r="E106" s="27"/>
      <c r="G106" s="26"/>
    </row>
    <row r="107" spans="1:7" x14ac:dyDescent="0.25">
      <c r="C107" s="24"/>
      <c r="D107" s="24"/>
      <c r="E107" s="24"/>
      <c r="F107" s="24"/>
    </row>
    <row r="108" spans="1:7" x14ac:dyDescent="0.25">
      <c r="C108" s="24"/>
      <c r="D108" s="24"/>
      <c r="E108" s="24"/>
      <c r="F108" s="24"/>
    </row>
    <row r="109" spans="1:7" x14ac:dyDescent="0.25">
      <c r="C109" s="24"/>
      <c r="D109" s="24"/>
      <c r="E109" s="24"/>
      <c r="F109" s="24"/>
    </row>
    <row r="110" spans="1:7" x14ac:dyDescent="0.25">
      <c r="C110" s="24"/>
      <c r="D110" s="24"/>
      <c r="E110" s="24"/>
      <c r="F110" s="24"/>
    </row>
    <row r="112" spans="1:7" x14ac:dyDescent="0.25">
      <c r="A112" s="25"/>
      <c r="B112" s="25"/>
      <c r="G112" s="26"/>
    </row>
    <row r="113" spans="1:7" x14ac:dyDescent="0.25">
      <c r="C113" s="27"/>
      <c r="D113" s="27"/>
      <c r="E113" s="27"/>
    </row>
    <row r="114" spans="1:7" x14ac:dyDescent="0.25">
      <c r="C114" s="24"/>
      <c r="D114" s="24"/>
      <c r="E114" s="24"/>
      <c r="F114" s="24"/>
    </row>
    <row r="115" spans="1:7" x14ac:dyDescent="0.25">
      <c r="C115" s="24"/>
      <c r="D115" s="24"/>
      <c r="E115" s="24"/>
      <c r="F115" s="24"/>
    </row>
    <row r="116" spans="1:7" x14ac:dyDescent="0.25">
      <c r="C116" s="24"/>
      <c r="D116" s="24"/>
      <c r="E116" s="24"/>
      <c r="F116" s="24"/>
    </row>
    <row r="119" spans="1:7" x14ac:dyDescent="0.25">
      <c r="A119" s="25"/>
      <c r="B119" s="25"/>
      <c r="G119" s="26"/>
    </row>
    <row r="121" spans="1:7" x14ac:dyDescent="0.25">
      <c r="A121" s="25"/>
      <c r="B121" s="25"/>
      <c r="G121" s="26"/>
    </row>
    <row r="122" spans="1:7" x14ac:dyDescent="0.25">
      <c r="C122" s="27"/>
      <c r="D122" s="27"/>
      <c r="E122" s="27"/>
    </row>
    <row r="123" spans="1:7" x14ac:dyDescent="0.25">
      <c r="C123" s="24"/>
      <c r="D123" s="24"/>
      <c r="E123" s="24"/>
      <c r="F123" s="24"/>
    </row>
    <row r="124" spans="1:7" x14ac:dyDescent="0.25">
      <c r="C124" s="24"/>
      <c r="D124" s="24"/>
      <c r="E124" s="24"/>
      <c r="F124" s="24"/>
    </row>
    <row r="125" spans="1:7" x14ac:dyDescent="0.25">
      <c r="C125" s="24"/>
      <c r="D125" s="24"/>
      <c r="E125" s="24"/>
      <c r="F125" s="24"/>
    </row>
    <row r="126" spans="1:7" x14ac:dyDescent="0.25">
      <c r="C126" s="24"/>
      <c r="D126" s="24"/>
      <c r="E126" s="24"/>
      <c r="F126" s="24"/>
    </row>
    <row r="128" spans="1:7" x14ac:dyDescent="0.25">
      <c r="A128" s="25"/>
      <c r="B128" s="25"/>
      <c r="G128" s="26"/>
    </row>
    <row r="129" spans="1:7" x14ac:dyDescent="0.25">
      <c r="C129" s="27"/>
      <c r="D129" s="27"/>
      <c r="E129" s="27"/>
    </row>
    <row r="130" spans="1:7" x14ac:dyDescent="0.25">
      <c r="C130" s="24"/>
      <c r="D130" s="24"/>
      <c r="E130" s="24"/>
      <c r="F130" s="24"/>
    </row>
    <row r="131" spans="1:7" x14ac:dyDescent="0.25">
      <c r="C131" s="24"/>
      <c r="D131" s="24"/>
      <c r="E131" s="24"/>
      <c r="F131" s="24"/>
    </row>
    <row r="132" spans="1:7" x14ac:dyDescent="0.25">
      <c r="C132" s="24"/>
      <c r="D132" s="24"/>
      <c r="E132" s="24"/>
      <c r="F132" s="24"/>
    </row>
    <row r="133" spans="1:7" x14ac:dyDescent="0.25">
      <c r="C133" s="24"/>
      <c r="D133" s="24"/>
      <c r="E133" s="24"/>
      <c r="F133" s="24"/>
    </row>
    <row r="134" spans="1:7" x14ac:dyDescent="0.25">
      <c r="C134" s="24"/>
      <c r="D134" s="24"/>
      <c r="E134" s="24"/>
      <c r="F134" s="24"/>
    </row>
    <row r="135" spans="1:7" x14ac:dyDescent="0.25">
      <c r="C135" s="24"/>
      <c r="D135" s="24"/>
      <c r="E135" s="24"/>
      <c r="F135" s="24"/>
    </row>
    <row r="136" spans="1:7" x14ac:dyDescent="0.25">
      <c r="C136" s="24"/>
      <c r="D136" s="24"/>
      <c r="E136" s="24"/>
      <c r="F136" s="24"/>
    </row>
    <row r="137" spans="1:7" x14ac:dyDescent="0.25">
      <c r="C137" s="24"/>
      <c r="D137" s="24"/>
      <c r="E137" s="24"/>
      <c r="F137" s="24"/>
    </row>
    <row r="138" spans="1:7" x14ac:dyDescent="0.25">
      <c r="C138" s="24"/>
      <c r="D138" s="24"/>
      <c r="E138" s="24"/>
      <c r="F138" s="24"/>
    </row>
    <row r="140" spans="1:7" x14ac:dyDescent="0.25">
      <c r="A140" s="25"/>
      <c r="B140" s="25"/>
      <c r="G140" s="26"/>
    </row>
    <row r="141" spans="1:7" x14ac:dyDescent="0.25">
      <c r="C141" s="27"/>
      <c r="D141" s="27"/>
      <c r="E141" s="27"/>
    </row>
    <row r="142" spans="1:7" x14ac:dyDescent="0.25">
      <c r="C142" s="24"/>
      <c r="D142" s="24"/>
      <c r="E142" s="24"/>
      <c r="F142" s="24"/>
    </row>
    <row r="143" spans="1:7" x14ac:dyDescent="0.25">
      <c r="C143" s="24"/>
      <c r="D143" s="24"/>
      <c r="E143" s="24"/>
      <c r="F143" s="24"/>
    </row>
    <row r="144" spans="1:7" x14ac:dyDescent="0.25">
      <c r="C144" s="24"/>
      <c r="D144" s="24"/>
      <c r="E144" s="24"/>
      <c r="F144" s="24"/>
    </row>
    <row r="145" spans="1:7" x14ac:dyDescent="0.25">
      <c r="C145" s="24"/>
      <c r="D145" s="24"/>
      <c r="E145" s="24"/>
      <c r="F145" s="24"/>
    </row>
    <row r="146" spans="1:7" x14ac:dyDescent="0.25">
      <c r="C146" s="24"/>
      <c r="D146" s="24"/>
      <c r="E146" s="24"/>
      <c r="F146" s="24"/>
    </row>
    <row r="147" spans="1:7" x14ac:dyDescent="0.25">
      <c r="C147" s="24"/>
      <c r="D147" s="24"/>
      <c r="E147" s="24"/>
      <c r="F147" s="24"/>
    </row>
    <row r="150" spans="1:7" x14ac:dyDescent="0.25">
      <c r="A150" s="25"/>
      <c r="B150" s="25"/>
      <c r="G150" s="26"/>
    </row>
    <row r="151" spans="1:7" x14ac:dyDescent="0.25">
      <c r="C151" s="27"/>
      <c r="D151" s="27"/>
      <c r="E151" s="27"/>
    </row>
    <row r="152" spans="1:7" x14ac:dyDescent="0.25">
      <c r="C152" s="24"/>
      <c r="D152" s="24"/>
      <c r="E152" s="24"/>
      <c r="F152" s="24"/>
    </row>
    <row r="153" spans="1:7" x14ac:dyDescent="0.25">
      <c r="C153" s="24"/>
      <c r="D153" s="24"/>
      <c r="E153" s="24"/>
      <c r="F153" s="24"/>
    </row>
    <row r="156" spans="1:7" x14ac:dyDescent="0.25">
      <c r="A156" s="25"/>
      <c r="B156" s="25"/>
      <c r="G156" s="26"/>
    </row>
    <row r="157" spans="1:7" x14ac:dyDescent="0.25">
      <c r="C157" s="27"/>
      <c r="D157" s="27"/>
      <c r="E157" s="27"/>
    </row>
    <row r="158" spans="1:7" x14ac:dyDescent="0.25">
      <c r="C158" s="24"/>
      <c r="D158" s="24"/>
      <c r="E158" s="24"/>
      <c r="F158" s="24"/>
    </row>
    <row r="159" spans="1:7" x14ac:dyDescent="0.25">
      <c r="C159" s="24"/>
      <c r="D159" s="24"/>
      <c r="E159" s="24"/>
      <c r="F159" s="24"/>
    </row>
    <row r="160" spans="1:7" x14ac:dyDescent="0.25">
      <c r="C160" s="24"/>
      <c r="D160" s="24"/>
      <c r="E160" s="24"/>
      <c r="F160" s="24"/>
    </row>
    <row r="161" spans="1:7" x14ac:dyDescent="0.25">
      <c r="C161" s="24"/>
      <c r="D161" s="24"/>
      <c r="E161" s="24"/>
      <c r="F161" s="24"/>
    </row>
    <row r="162" spans="1:7" x14ac:dyDescent="0.25">
      <c r="C162" s="24"/>
      <c r="D162" s="24"/>
      <c r="E162" s="24"/>
      <c r="F162" s="24"/>
    </row>
    <row r="163" spans="1:7" x14ac:dyDescent="0.25">
      <c r="C163" s="24"/>
      <c r="D163" s="24"/>
      <c r="E163" s="24"/>
      <c r="F163" s="24"/>
    </row>
    <row r="164" spans="1:7" x14ac:dyDescent="0.25">
      <c r="C164" s="24"/>
      <c r="D164" s="24"/>
      <c r="E164" s="24"/>
      <c r="F164" s="24"/>
    </row>
    <row r="165" spans="1:7" x14ac:dyDescent="0.25">
      <c r="C165" s="24"/>
      <c r="D165" s="24"/>
      <c r="E165" s="24"/>
      <c r="F165" s="24"/>
    </row>
    <row r="166" spans="1:7" x14ac:dyDescent="0.25">
      <c r="C166" s="24"/>
      <c r="D166" s="24"/>
      <c r="E166" s="24"/>
      <c r="F166" s="24"/>
    </row>
    <row r="167" spans="1:7" x14ac:dyDescent="0.25">
      <c r="C167" s="24"/>
      <c r="D167" s="24"/>
      <c r="E167" s="24"/>
      <c r="F167" s="24"/>
    </row>
    <row r="168" spans="1:7" x14ac:dyDescent="0.25">
      <c r="C168" s="24"/>
      <c r="D168" s="24"/>
      <c r="E168" s="24"/>
      <c r="F168" s="24"/>
    </row>
    <row r="169" spans="1:7" x14ac:dyDescent="0.25">
      <c r="C169" s="24"/>
      <c r="D169" s="24"/>
      <c r="E169" s="24"/>
      <c r="F169" s="24"/>
    </row>
    <row r="170" spans="1:7" x14ac:dyDescent="0.25">
      <c r="C170" s="24"/>
      <c r="D170" s="24"/>
      <c r="E170" s="24"/>
      <c r="F170" s="24"/>
    </row>
    <row r="173" spans="1:7" x14ac:dyDescent="0.25">
      <c r="A173" s="25"/>
      <c r="B173" s="25"/>
      <c r="G173" s="26"/>
    </row>
  </sheetData>
  <phoneticPr fontId="0" type="noConversion"/>
  <hyperlinks>
    <hyperlink ref="I3" location="Tartalom!A1" display="Tartalom" xr:uid="{00000000-0004-0000-4400-000008000000}"/>
  </hyperlinks>
  <pageMargins left="0.70866141732283472" right="0.70866141732283472" top="0.70866141732283472" bottom="0.70866141732283472" header="0.51181102362204722" footer="0.51181102362204722"/>
  <pageSetup paperSize="9" scale="96" orientation="portrait" r:id="rId1"/>
  <headerFooter alignWithMargins="0">
    <oddHeader>&amp;R&amp;"Arial Narrow,Normál" &amp;P/&amp;N</oddHeader>
    <oddFooter xml:space="preserve">&amp;L&amp;"Arial Narrow,Normál"&amp;8&amp;F/&amp;A&amp;C&amp;"Arial Narrow,Normál"&amp;8&amp;P/&amp;N&amp;R&amp;"Arial Narrow,Normál"&amp;8DigitAudit/AuditBeszámoló&amp;11 </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Munka68"/>
  <dimension ref="A1:P400"/>
  <sheetViews>
    <sheetView showGridLines="0" zoomScaleNormal="100" workbookViewId="0">
      <pane ySplit="9" topLeftCell="A10" activePane="bottomLeft" state="frozen"/>
      <selection pane="bottomLeft"/>
    </sheetView>
  </sheetViews>
  <sheetFormatPr defaultRowHeight="16.5" x14ac:dyDescent="0.3"/>
  <cols>
    <col min="1" max="1" width="8.25" style="11" customWidth="1"/>
    <col min="2" max="2" width="8.125" style="11" customWidth="1"/>
    <col min="3" max="3" width="23.375" style="11" customWidth="1"/>
    <col min="4" max="5" width="10.75" style="822" customWidth="1"/>
    <col min="6" max="6" width="10.75" style="814" customWidth="1"/>
    <col min="7" max="7" width="9.125" style="139" bestFit="1" customWidth="1"/>
    <col min="8" max="9" width="11.5" style="56" customWidth="1"/>
    <col min="10" max="10" width="11.5" style="12" customWidth="1"/>
    <col min="11" max="11" width="12.875" style="18" customWidth="1"/>
    <col min="12" max="12" width="9" style="18"/>
    <col min="13" max="18" width="9" style="18" customWidth="1"/>
    <col min="19" max="19" width="9" style="18"/>
    <col min="20" max="20" width="35" style="18" bestFit="1" customWidth="1"/>
    <col min="21" max="16384" width="9" style="18"/>
  </cols>
  <sheetData>
    <row r="1" spans="1:16" x14ac:dyDescent="0.3">
      <c r="A1" s="3" t="s">
        <v>33</v>
      </c>
      <c r="C1" s="62" t="s">
        <v>11</v>
      </c>
      <c r="D1" s="806"/>
      <c r="E1" s="806"/>
      <c r="F1" s="806"/>
      <c r="G1" s="53"/>
    </row>
    <row r="2" spans="1:16" ht="15.75" x14ac:dyDescent="0.25">
      <c r="A2" s="12"/>
      <c r="B2" s="12"/>
      <c r="C2" s="12"/>
      <c r="D2" s="818" t="str">
        <f>L15</f>
        <v>Ide írja az egyeztetés / vizsgálat szöveges értékelését</v>
      </c>
      <c r="E2" s="818" t="str">
        <f>L17</f>
        <v>Ide írja a következtetés szövegét</v>
      </c>
      <c r="F2" s="815"/>
      <c r="G2" s="816"/>
      <c r="K2" s="20" t="s">
        <v>32</v>
      </c>
    </row>
    <row r="3" spans="1:16" ht="15.75" x14ac:dyDescent="0.25">
      <c r="A3" s="55" t="str">
        <f>"Ügyfél:   "&amp;Alapa!C17</f>
        <v xml:space="preserve">Ügyfél:   </v>
      </c>
      <c r="B3" s="54"/>
      <c r="C3" s="54"/>
      <c r="D3" s="809"/>
      <c r="E3" s="819" t="s">
        <v>1</v>
      </c>
      <c r="F3" s="807">
        <f>Alapa!C15</f>
        <v>0</v>
      </c>
      <c r="G3" s="126"/>
      <c r="H3" s="44"/>
      <c r="I3" s="44"/>
      <c r="J3" s="45"/>
      <c r="K3" s="730" t="s">
        <v>34</v>
      </c>
      <c r="L3" s="197" t="s">
        <v>34</v>
      </c>
    </row>
    <row r="4" spans="1:16" ht="15.75" x14ac:dyDescent="0.25">
      <c r="A4" s="55" t="str">
        <f>"Fordulónap: "&amp;Alapa!C12</f>
        <v xml:space="preserve">Fordulónap: </v>
      </c>
      <c r="B4" s="61"/>
      <c r="C4" s="61"/>
      <c r="D4" s="820"/>
      <c r="E4" s="819" t="s">
        <v>2</v>
      </c>
      <c r="F4" s="808" t="str">
        <f>IFERROR(VLOOKUP(L12,Alapa!$K$2:$M$11,3),"")</f>
        <v/>
      </c>
      <c r="G4" s="130"/>
      <c r="H4" s="44"/>
      <c r="I4" s="44"/>
      <c r="J4" s="45"/>
      <c r="K4" s="76" t="s">
        <v>35</v>
      </c>
      <c r="L4" s="18" t="s">
        <v>36</v>
      </c>
    </row>
    <row r="5" spans="1:16" x14ac:dyDescent="0.3">
      <c r="D5" s="821"/>
      <c r="E5" s="819" t="s">
        <v>10</v>
      </c>
      <c r="F5" s="809" t="str">
        <f>IF(Alapa!$M$2=0," ",Alapa!$M$2)</f>
        <v xml:space="preserve"> </v>
      </c>
      <c r="G5" s="130"/>
      <c r="H5" s="44"/>
      <c r="I5" s="44"/>
      <c r="J5" s="45"/>
      <c r="K5" s="76" t="s">
        <v>33</v>
      </c>
      <c r="L5" s="21" t="s">
        <v>9</v>
      </c>
    </row>
    <row r="6" spans="1:16" x14ac:dyDescent="0.3">
      <c r="A6" s="62" t="s">
        <v>5</v>
      </c>
      <c r="D6" s="810"/>
      <c r="E6" s="810"/>
      <c r="F6" s="810"/>
      <c r="G6" s="1058" t="s">
        <v>1234</v>
      </c>
      <c r="H6" s="849">
        <f>Tartalom!$F$112*Alapa!D33</f>
        <v>0</v>
      </c>
      <c r="I6" s="11"/>
      <c r="J6" s="46"/>
      <c r="K6" s="76" t="s">
        <v>79</v>
      </c>
      <c r="L6" s="21" t="s">
        <v>80</v>
      </c>
    </row>
    <row r="7" spans="1:16" x14ac:dyDescent="0.3">
      <c r="A7" s="63" t="str">
        <f>"Mérlegértékek "&amp;Alapa!E33&amp;" "&amp;Alapa!D34&amp;"-ban"</f>
        <v>Mérlegértékek  -ban</v>
      </c>
      <c r="B7" s="64"/>
      <c r="C7" s="64"/>
      <c r="D7" s="811">
        <f>Alapa!C10</f>
        <v>0</v>
      </c>
      <c r="E7" s="811">
        <f>Alapa!C11</f>
        <v>0</v>
      </c>
      <c r="F7" s="811" t="s">
        <v>8</v>
      </c>
      <c r="G7" s="58" t="str">
        <f>Alapa!C11&amp;"/"&amp;Alapa!C10</f>
        <v>/</v>
      </c>
      <c r="H7" s="9"/>
      <c r="I7" s="59"/>
      <c r="J7" s="59"/>
      <c r="K7" s="76" t="s">
        <v>81</v>
      </c>
      <c r="L7" s="21" t="s">
        <v>78</v>
      </c>
    </row>
    <row r="8" spans="1:16" x14ac:dyDescent="0.3">
      <c r="A8" s="30"/>
      <c r="B8" s="30" t="str">
        <f>"Számlaegyenlegek "&amp;Alapa!D34&amp;"-ban"</f>
        <v>Számlaegyenlegek -ban</v>
      </c>
      <c r="C8" s="65"/>
      <c r="D8" s="812">
        <f>Alapa!D35</f>
        <v>0</v>
      </c>
      <c r="E8" s="812">
        <f>Alapa!D35</f>
        <v>0</v>
      </c>
      <c r="F8" s="812">
        <f>Alapa!D35</f>
        <v>0</v>
      </c>
      <c r="G8" s="60" t="s">
        <v>7</v>
      </c>
      <c r="H8" s="10"/>
      <c r="I8" s="60"/>
      <c r="J8" s="60"/>
      <c r="K8" s="76" t="s">
        <v>82</v>
      </c>
      <c r="L8" s="21" t="s">
        <v>83</v>
      </c>
    </row>
    <row r="9" spans="1:16" x14ac:dyDescent="0.3">
      <c r="F9" s="817"/>
      <c r="G9" s="142"/>
      <c r="J9" s="14"/>
      <c r="K9" s="76" t="s">
        <v>84</v>
      </c>
      <c r="L9" s="21" t="s">
        <v>78</v>
      </c>
    </row>
    <row r="10" spans="1:16" x14ac:dyDescent="0.3">
      <c r="D10" s="11"/>
      <c r="E10" s="22"/>
      <c r="F10" s="817" t="str">
        <f t="shared" ref="F10:F73" si="0">IF(E10-D10=0," ",E10-D10)</f>
        <v xml:space="preserve"> </v>
      </c>
      <c r="G10" s="142" t="str">
        <f t="shared" ref="G10:G73" si="1">IFERROR(E10/D10%," ")</f>
        <v xml:space="preserve"> </v>
      </c>
      <c r="H10" s="66"/>
      <c r="I10" s="66"/>
      <c r="J10" s="11"/>
      <c r="K10" s="76" t="s">
        <v>85</v>
      </c>
      <c r="L10" s="21" t="s">
        <v>86</v>
      </c>
    </row>
    <row r="11" spans="1:16" ht="17.25" thickBot="1" x14ac:dyDescent="0.35">
      <c r="D11" s="11"/>
      <c r="E11" s="22"/>
      <c r="F11" s="817" t="str">
        <f t="shared" si="0"/>
        <v xml:space="preserve"> </v>
      </c>
      <c r="G11" s="142" t="str">
        <f t="shared" si="1"/>
        <v xml:space="preserve"> </v>
      </c>
      <c r="H11" s="66"/>
      <c r="I11" s="66"/>
      <c r="J11" s="11"/>
      <c r="K11" s="76" t="s">
        <v>87</v>
      </c>
      <c r="L11" s="21" t="s">
        <v>78</v>
      </c>
    </row>
    <row r="12" spans="1:16" ht="17.25" thickBot="1" x14ac:dyDescent="0.35">
      <c r="D12" s="11"/>
      <c r="E12" s="22"/>
      <c r="F12" s="817" t="str">
        <f t="shared" si="0"/>
        <v xml:space="preserve"> </v>
      </c>
      <c r="G12" s="142" t="str">
        <f t="shared" si="1"/>
        <v xml:space="preserve"> </v>
      </c>
      <c r="H12" s="66"/>
      <c r="I12" s="66"/>
      <c r="J12" s="11"/>
      <c r="K12" s="555" t="s">
        <v>2</v>
      </c>
      <c r="L12" s="673">
        <v>2</v>
      </c>
    </row>
    <row r="13" spans="1:16" ht="15.75" x14ac:dyDescent="0.25">
      <c r="D13" s="11"/>
      <c r="E13" s="22"/>
      <c r="F13" s="817" t="str">
        <f t="shared" si="0"/>
        <v xml:space="preserve"> </v>
      </c>
      <c r="G13" s="142" t="str">
        <f t="shared" si="1"/>
        <v xml:space="preserve"> </v>
      </c>
      <c r="H13" s="66"/>
      <c r="I13" s="66"/>
      <c r="J13" s="11"/>
      <c r="K13" s="76"/>
    </row>
    <row r="14" spans="1:16" ht="15.75" x14ac:dyDescent="0.25">
      <c r="D14" s="11"/>
      <c r="E14" s="22"/>
      <c r="F14" s="817" t="str">
        <f t="shared" si="0"/>
        <v xml:space="preserve"> </v>
      </c>
      <c r="G14" s="142" t="str">
        <f t="shared" si="1"/>
        <v xml:space="preserve"> </v>
      </c>
      <c r="H14" s="66"/>
      <c r="I14" s="66"/>
      <c r="J14" s="11"/>
      <c r="L14" s="15" t="s">
        <v>184</v>
      </c>
      <c r="M14" s="36"/>
      <c r="N14" s="36"/>
      <c r="O14" s="36"/>
      <c r="P14" s="12"/>
    </row>
    <row r="15" spans="1:16" x14ac:dyDescent="0.3">
      <c r="D15" s="11"/>
      <c r="E15" s="22"/>
      <c r="F15" s="817" t="str">
        <f t="shared" si="0"/>
        <v xml:space="preserve"> </v>
      </c>
      <c r="G15" s="142" t="str">
        <f t="shared" si="1"/>
        <v xml:space="preserve"> </v>
      </c>
      <c r="H15" s="66"/>
      <c r="I15" s="66"/>
      <c r="J15" s="11"/>
      <c r="L15" s="68" t="s">
        <v>186</v>
      </c>
      <c r="M15" s="23"/>
      <c r="N15" s="17"/>
      <c r="O15" s="17"/>
    </row>
    <row r="16" spans="1:16" ht="15.75" x14ac:dyDescent="0.25">
      <c r="D16" s="11"/>
      <c r="E16" s="22"/>
      <c r="F16" s="817" t="str">
        <f t="shared" si="0"/>
        <v xml:space="preserve"> </v>
      </c>
      <c r="G16" s="142" t="str">
        <f t="shared" si="1"/>
        <v xml:space="preserve"> </v>
      </c>
      <c r="H16" s="66"/>
      <c r="I16" s="66"/>
      <c r="J16" s="11"/>
      <c r="L16" s="16" t="s">
        <v>4</v>
      </c>
      <c r="M16" s="8"/>
      <c r="N16" s="7"/>
      <c r="O16" s="7"/>
      <c r="P16" s="12"/>
    </row>
    <row r="17" spans="4:16" x14ac:dyDescent="0.3">
      <c r="D17" s="11"/>
      <c r="E17" s="22"/>
      <c r="F17" s="817" t="str">
        <f t="shared" si="0"/>
        <v xml:space="preserve"> </v>
      </c>
      <c r="G17" s="142" t="str">
        <f t="shared" si="1"/>
        <v xml:space="preserve"> </v>
      </c>
      <c r="H17" s="66"/>
      <c r="I17" s="66"/>
      <c r="J17" s="11"/>
      <c r="L17" s="68" t="s">
        <v>38</v>
      </c>
      <c r="M17" s="23"/>
      <c r="N17" s="17"/>
      <c r="O17" s="17"/>
    </row>
    <row r="18" spans="4:16" ht="15.75" x14ac:dyDescent="0.25">
      <c r="D18" s="11"/>
      <c r="E18" s="22"/>
      <c r="F18" s="817" t="str">
        <f t="shared" si="0"/>
        <v xml:space="preserve"> </v>
      </c>
      <c r="G18" s="142" t="str">
        <f t="shared" si="1"/>
        <v xml:space="preserve"> </v>
      </c>
      <c r="H18" s="66"/>
      <c r="I18" s="66"/>
      <c r="J18" s="11"/>
      <c r="L18" s="67"/>
      <c r="M18" s="8"/>
      <c r="N18" s="7"/>
      <c r="O18" s="7"/>
      <c r="P18" s="12"/>
    </row>
    <row r="19" spans="4:16" ht="15.75" x14ac:dyDescent="0.25">
      <c r="D19" s="11"/>
      <c r="E19" s="22"/>
      <c r="F19" s="817" t="str">
        <f t="shared" si="0"/>
        <v xml:space="preserve"> </v>
      </c>
      <c r="G19" s="142" t="str">
        <f t="shared" si="1"/>
        <v xml:space="preserve"> </v>
      </c>
      <c r="H19" s="66"/>
      <c r="I19" s="66"/>
      <c r="J19" s="11"/>
    </row>
    <row r="20" spans="4:16" ht="15.75" x14ac:dyDescent="0.25">
      <c r="D20" s="11"/>
      <c r="E20" s="22"/>
      <c r="F20" s="817" t="str">
        <f t="shared" si="0"/>
        <v xml:space="preserve"> </v>
      </c>
      <c r="G20" s="142" t="str">
        <f t="shared" si="1"/>
        <v xml:space="preserve"> </v>
      </c>
      <c r="H20" s="66"/>
      <c r="I20" s="66"/>
      <c r="J20" s="11"/>
    </row>
    <row r="21" spans="4:16" ht="15.75" x14ac:dyDescent="0.25">
      <c r="D21" s="11"/>
      <c r="E21" s="22"/>
      <c r="F21" s="817" t="str">
        <f t="shared" si="0"/>
        <v xml:space="preserve"> </v>
      </c>
      <c r="G21" s="142" t="str">
        <f t="shared" si="1"/>
        <v xml:space="preserve"> </v>
      </c>
      <c r="H21" s="66"/>
      <c r="I21" s="66"/>
      <c r="J21" s="11"/>
    </row>
    <row r="22" spans="4:16" ht="15.75" x14ac:dyDescent="0.25">
      <c r="D22" s="11"/>
      <c r="E22" s="22"/>
      <c r="F22" s="817" t="str">
        <f t="shared" si="0"/>
        <v xml:space="preserve"> </v>
      </c>
      <c r="G22" s="142" t="str">
        <f t="shared" si="1"/>
        <v xml:space="preserve"> </v>
      </c>
      <c r="H22" s="66"/>
      <c r="I22" s="66"/>
      <c r="J22" s="11"/>
    </row>
    <row r="23" spans="4:16" ht="15.75" x14ac:dyDescent="0.25">
      <c r="D23" s="11"/>
      <c r="E23" s="22"/>
      <c r="F23" s="817" t="str">
        <f t="shared" si="0"/>
        <v xml:space="preserve"> </v>
      </c>
      <c r="G23" s="142" t="str">
        <f t="shared" si="1"/>
        <v xml:space="preserve"> </v>
      </c>
      <c r="H23" s="66"/>
      <c r="I23" s="66"/>
      <c r="J23" s="11"/>
    </row>
    <row r="24" spans="4:16" ht="15.75" x14ac:dyDescent="0.25">
      <c r="D24" s="11"/>
      <c r="E24" s="22"/>
      <c r="F24" s="817" t="str">
        <f t="shared" si="0"/>
        <v xml:space="preserve"> </v>
      </c>
      <c r="G24" s="142" t="str">
        <f t="shared" si="1"/>
        <v xml:space="preserve"> </v>
      </c>
      <c r="H24" s="66"/>
      <c r="I24" s="66"/>
      <c r="J24" s="11"/>
    </row>
    <row r="25" spans="4:16" ht="15.75" x14ac:dyDescent="0.25">
      <c r="D25" s="11"/>
      <c r="E25" s="22"/>
      <c r="F25" s="817" t="str">
        <f t="shared" si="0"/>
        <v xml:space="preserve"> </v>
      </c>
      <c r="G25" s="142" t="str">
        <f t="shared" si="1"/>
        <v xml:space="preserve"> </v>
      </c>
      <c r="H25" s="66"/>
      <c r="I25" s="66"/>
      <c r="J25" s="11"/>
    </row>
    <row r="26" spans="4:16" ht="15.75" x14ac:dyDescent="0.25">
      <c r="D26" s="11"/>
      <c r="E26" s="22"/>
      <c r="F26" s="817" t="str">
        <f t="shared" si="0"/>
        <v xml:space="preserve"> </v>
      </c>
      <c r="G26" s="142" t="str">
        <f t="shared" si="1"/>
        <v xml:space="preserve"> </v>
      </c>
      <c r="H26" s="66"/>
      <c r="I26" s="66"/>
      <c r="J26" s="11"/>
    </row>
    <row r="27" spans="4:16" ht="15.75" x14ac:dyDescent="0.25">
      <c r="D27" s="11"/>
      <c r="E27" s="22"/>
      <c r="F27" s="817" t="str">
        <f t="shared" si="0"/>
        <v xml:space="preserve"> </v>
      </c>
      <c r="G27" s="142" t="str">
        <f t="shared" si="1"/>
        <v xml:space="preserve"> </v>
      </c>
      <c r="H27" s="66"/>
      <c r="I27" s="66"/>
      <c r="J27" s="11"/>
    </row>
    <row r="28" spans="4:16" ht="15.75" x14ac:dyDescent="0.25">
      <c r="D28" s="11"/>
      <c r="E28" s="22"/>
      <c r="F28" s="817" t="str">
        <f t="shared" si="0"/>
        <v xml:space="preserve"> </v>
      </c>
      <c r="G28" s="142" t="str">
        <f t="shared" si="1"/>
        <v xml:space="preserve"> </v>
      </c>
      <c r="H28" s="66"/>
      <c r="I28" s="66"/>
      <c r="J28" s="11"/>
    </row>
    <row r="29" spans="4:16" ht="15.75" x14ac:dyDescent="0.25">
      <c r="D29" s="11"/>
      <c r="E29" s="22"/>
      <c r="F29" s="817" t="str">
        <f t="shared" si="0"/>
        <v xml:space="preserve"> </v>
      </c>
      <c r="G29" s="142" t="str">
        <f t="shared" si="1"/>
        <v xml:space="preserve"> </v>
      </c>
      <c r="H29" s="66"/>
      <c r="I29" s="66"/>
      <c r="J29" s="11"/>
    </row>
    <row r="30" spans="4:16" ht="15.75" x14ac:dyDescent="0.25">
      <c r="D30" s="11"/>
      <c r="E30" s="22"/>
      <c r="F30" s="817" t="str">
        <f t="shared" si="0"/>
        <v xml:space="preserve"> </v>
      </c>
      <c r="G30" s="142" t="str">
        <f t="shared" si="1"/>
        <v xml:space="preserve"> </v>
      </c>
      <c r="H30" s="66"/>
      <c r="I30" s="66"/>
      <c r="J30" s="11"/>
    </row>
    <row r="31" spans="4:16" ht="15.75" x14ac:dyDescent="0.25">
      <c r="D31" s="11"/>
      <c r="E31" s="22"/>
      <c r="F31" s="817" t="str">
        <f t="shared" si="0"/>
        <v xml:space="preserve"> </v>
      </c>
      <c r="G31" s="142" t="str">
        <f t="shared" si="1"/>
        <v xml:space="preserve"> </v>
      </c>
      <c r="H31" s="66"/>
      <c r="I31" s="66"/>
      <c r="J31" s="11"/>
    </row>
    <row r="32" spans="4:16" ht="15.75" x14ac:dyDescent="0.25">
      <c r="D32" s="11"/>
      <c r="E32" s="22"/>
      <c r="F32" s="817" t="str">
        <f t="shared" si="0"/>
        <v xml:space="preserve"> </v>
      </c>
      <c r="G32" s="142" t="str">
        <f t="shared" si="1"/>
        <v xml:space="preserve"> </v>
      </c>
      <c r="H32" s="66"/>
      <c r="I32" s="66"/>
      <c r="J32" s="11"/>
    </row>
    <row r="33" spans="4:10" ht="15.75" x14ac:dyDescent="0.25">
      <c r="D33" s="11"/>
      <c r="E33" s="22"/>
      <c r="F33" s="817" t="str">
        <f t="shared" si="0"/>
        <v xml:space="preserve"> </v>
      </c>
      <c r="G33" s="142" t="str">
        <f t="shared" si="1"/>
        <v xml:space="preserve"> </v>
      </c>
      <c r="H33" s="66"/>
      <c r="I33" s="66"/>
      <c r="J33" s="11"/>
    </row>
    <row r="34" spans="4:10" ht="15.75" x14ac:dyDescent="0.25">
      <c r="D34" s="11"/>
      <c r="E34" s="22"/>
      <c r="F34" s="817" t="str">
        <f t="shared" si="0"/>
        <v xml:space="preserve"> </v>
      </c>
      <c r="G34" s="142" t="str">
        <f t="shared" si="1"/>
        <v xml:space="preserve"> </v>
      </c>
      <c r="H34" s="66"/>
      <c r="I34" s="66"/>
      <c r="J34" s="11"/>
    </row>
    <row r="35" spans="4:10" ht="15.75" x14ac:dyDescent="0.25">
      <c r="D35" s="11"/>
      <c r="E35" s="22"/>
      <c r="F35" s="817" t="str">
        <f t="shared" si="0"/>
        <v xml:space="preserve"> </v>
      </c>
      <c r="G35" s="142" t="str">
        <f t="shared" si="1"/>
        <v xml:space="preserve"> </v>
      </c>
      <c r="H35" s="66"/>
      <c r="I35" s="66"/>
      <c r="J35" s="11"/>
    </row>
    <row r="36" spans="4:10" ht="15.75" x14ac:dyDescent="0.25">
      <c r="D36" s="11"/>
      <c r="E36" s="22"/>
      <c r="F36" s="817" t="str">
        <f t="shared" si="0"/>
        <v xml:space="preserve"> </v>
      </c>
      <c r="G36" s="142" t="str">
        <f t="shared" si="1"/>
        <v xml:space="preserve"> </v>
      </c>
      <c r="H36" s="66"/>
      <c r="I36" s="66"/>
      <c r="J36" s="11"/>
    </row>
    <row r="37" spans="4:10" ht="15.75" x14ac:dyDescent="0.25">
      <c r="D37" s="11"/>
      <c r="E37" s="22"/>
      <c r="F37" s="817" t="str">
        <f t="shared" si="0"/>
        <v xml:space="preserve"> </v>
      </c>
      <c r="G37" s="142" t="str">
        <f t="shared" si="1"/>
        <v xml:space="preserve"> </v>
      </c>
      <c r="H37" s="66"/>
      <c r="I37" s="66"/>
      <c r="J37" s="11"/>
    </row>
    <row r="38" spans="4:10" ht="15.75" x14ac:dyDescent="0.25">
      <c r="D38" s="11"/>
      <c r="E38" s="22"/>
      <c r="F38" s="817" t="str">
        <f t="shared" si="0"/>
        <v xml:space="preserve"> </v>
      </c>
      <c r="G38" s="142" t="str">
        <f t="shared" si="1"/>
        <v xml:space="preserve"> </v>
      </c>
      <c r="H38" s="66"/>
      <c r="I38" s="66"/>
      <c r="J38" s="11"/>
    </row>
    <row r="39" spans="4:10" ht="15.75" x14ac:dyDescent="0.25">
      <c r="D39" s="11"/>
      <c r="E39" s="22"/>
      <c r="F39" s="817" t="str">
        <f t="shared" si="0"/>
        <v xml:space="preserve"> </v>
      </c>
      <c r="G39" s="142" t="str">
        <f t="shared" si="1"/>
        <v xml:space="preserve"> </v>
      </c>
      <c r="H39" s="66"/>
      <c r="I39" s="66"/>
      <c r="J39" s="11"/>
    </row>
    <row r="40" spans="4:10" ht="15.75" x14ac:dyDescent="0.25">
      <c r="D40" s="11"/>
      <c r="E40" s="22"/>
      <c r="F40" s="817" t="str">
        <f t="shared" si="0"/>
        <v xml:space="preserve"> </v>
      </c>
      <c r="G40" s="142" t="str">
        <f t="shared" si="1"/>
        <v xml:space="preserve"> </v>
      </c>
      <c r="H40" s="66"/>
      <c r="I40" s="66"/>
      <c r="J40" s="11"/>
    </row>
    <row r="41" spans="4:10" ht="15.75" x14ac:dyDescent="0.25">
      <c r="D41" s="11"/>
      <c r="E41" s="22"/>
      <c r="F41" s="817" t="str">
        <f t="shared" si="0"/>
        <v xml:space="preserve"> </v>
      </c>
      <c r="G41" s="142" t="str">
        <f t="shared" si="1"/>
        <v xml:space="preserve"> </v>
      </c>
      <c r="H41" s="66"/>
      <c r="I41" s="66"/>
      <c r="J41" s="11"/>
    </row>
    <row r="42" spans="4:10" ht="15.75" x14ac:dyDescent="0.25">
      <c r="D42" s="11"/>
      <c r="E42" s="22"/>
      <c r="F42" s="817" t="str">
        <f t="shared" si="0"/>
        <v xml:space="preserve"> </v>
      </c>
      <c r="G42" s="142" t="str">
        <f t="shared" si="1"/>
        <v xml:space="preserve"> </v>
      </c>
      <c r="H42" s="66"/>
      <c r="I42" s="66"/>
      <c r="J42" s="11"/>
    </row>
    <row r="43" spans="4:10" ht="15.75" x14ac:dyDescent="0.25">
      <c r="D43" s="11"/>
      <c r="E43" s="22"/>
      <c r="F43" s="817" t="str">
        <f t="shared" si="0"/>
        <v xml:space="preserve"> </v>
      </c>
      <c r="G43" s="142" t="str">
        <f t="shared" si="1"/>
        <v xml:space="preserve"> </v>
      </c>
      <c r="H43" s="66"/>
      <c r="I43" s="66"/>
      <c r="J43" s="11"/>
    </row>
    <row r="44" spans="4:10" ht="15.75" x14ac:dyDescent="0.25">
      <c r="D44" s="11"/>
      <c r="E44" s="22"/>
      <c r="F44" s="817" t="str">
        <f t="shared" si="0"/>
        <v xml:space="preserve"> </v>
      </c>
      <c r="G44" s="142" t="str">
        <f t="shared" si="1"/>
        <v xml:space="preserve"> </v>
      </c>
      <c r="H44" s="66"/>
      <c r="I44" s="66"/>
      <c r="J44" s="11"/>
    </row>
    <row r="45" spans="4:10" ht="15.75" x14ac:dyDescent="0.25">
      <c r="D45" s="11"/>
      <c r="E45" s="22"/>
      <c r="F45" s="817" t="str">
        <f t="shared" si="0"/>
        <v xml:space="preserve"> </v>
      </c>
      <c r="G45" s="142" t="str">
        <f t="shared" si="1"/>
        <v xml:space="preserve"> </v>
      </c>
      <c r="H45" s="66"/>
      <c r="I45" s="66"/>
      <c r="J45" s="11"/>
    </row>
    <row r="46" spans="4:10" ht="15.75" x14ac:dyDescent="0.25">
      <c r="D46" s="11"/>
      <c r="E46" s="22"/>
      <c r="F46" s="817" t="str">
        <f t="shared" si="0"/>
        <v xml:space="preserve"> </v>
      </c>
      <c r="G46" s="142" t="str">
        <f t="shared" si="1"/>
        <v xml:space="preserve"> </v>
      </c>
      <c r="H46" s="66"/>
      <c r="I46" s="66"/>
      <c r="J46" s="11"/>
    </row>
    <row r="47" spans="4:10" ht="15.75" x14ac:dyDescent="0.25">
      <c r="D47" s="11"/>
      <c r="E47" s="22"/>
      <c r="F47" s="817" t="str">
        <f t="shared" si="0"/>
        <v xml:space="preserve"> </v>
      </c>
      <c r="G47" s="142" t="str">
        <f t="shared" si="1"/>
        <v xml:space="preserve"> </v>
      </c>
      <c r="H47" s="66"/>
      <c r="I47" s="66"/>
      <c r="J47" s="11"/>
    </row>
    <row r="48" spans="4:10" ht="15.75" x14ac:dyDescent="0.25">
      <c r="D48" s="11"/>
      <c r="E48" s="22"/>
      <c r="F48" s="817" t="str">
        <f t="shared" si="0"/>
        <v xml:space="preserve"> </v>
      </c>
      <c r="G48" s="142" t="str">
        <f t="shared" si="1"/>
        <v xml:space="preserve"> </v>
      </c>
      <c r="H48" s="66"/>
      <c r="I48" s="66"/>
      <c r="J48" s="11"/>
    </row>
    <row r="49" spans="4:10" ht="15.75" x14ac:dyDescent="0.25">
      <c r="D49" s="11"/>
      <c r="E49" s="22"/>
      <c r="F49" s="817" t="str">
        <f t="shared" si="0"/>
        <v xml:space="preserve"> </v>
      </c>
      <c r="G49" s="142" t="str">
        <f t="shared" si="1"/>
        <v xml:space="preserve"> </v>
      </c>
      <c r="H49" s="66"/>
      <c r="I49" s="66"/>
      <c r="J49" s="11"/>
    </row>
    <row r="50" spans="4:10" ht="15.75" x14ac:dyDescent="0.25">
      <c r="D50" s="11"/>
      <c r="E50" s="22"/>
      <c r="F50" s="817" t="str">
        <f t="shared" si="0"/>
        <v xml:space="preserve"> </v>
      </c>
      <c r="G50" s="142" t="str">
        <f t="shared" si="1"/>
        <v xml:space="preserve"> </v>
      </c>
      <c r="H50" s="66"/>
      <c r="I50" s="66"/>
      <c r="J50" s="11"/>
    </row>
    <row r="51" spans="4:10" ht="15.75" x14ac:dyDescent="0.25">
      <c r="D51" s="11"/>
      <c r="E51" s="22"/>
      <c r="F51" s="817" t="str">
        <f t="shared" si="0"/>
        <v xml:space="preserve"> </v>
      </c>
      <c r="G51" s="142" t="str">
        <f t="shared" si="1"/>
        <v xml:space="preserve"> </v>
      </c>
      <c r="H51" s="66"/>
      <c r="I51" s="66"/>
      <c r="J51" s="11"/>
    </row>
    <row r="52" spans="4:10" ht="15.75" x14ac:dyDescent="0.25">
      <c r="D52" s="11"/>
      <c r="E52" s="22"/>
      <c r="F52" s="817" t="str">
        <f t="shared" si="0"/>
        <v xml:space="preserve"> </v>
      </c>
      <c r="G52" s="142" t="str">
        <f t="shared" si="1"/>
        <v xml:space="preserve"> </v>
      </c>
      <c r="H52" s="66"/>
      <c r="I52" s="66"/>
      <c r="J52" s="11"/>
    </row>
    <row r="53" spans="4:10" ht="15.75" x14ac:dyDescent="0.25">
      <c r="D53" s="11"/>
      <c r="E53" s="22"/>
      <c r="F53" s="817" t="str">
        <f t="shared" si="0"/>
        <v xml:space="preserve"> </v>
      </c>
      <c r="G53" s="142" t="str">
        <f t="shared" si="1"/>
        <v xml:space="preserve"> </v>
      </c>
      <c r="H53" s="66"/>
      <c r="I53" s="66"/>
      <c r="J53" s="11"/>
    </row>
    <row r="54" spans="4:10" ht="15.75" x14ac:dyDescent="0.25">
      <c r="D54" s="11"/>
      <c r="E54" s="22"/>
      <c r="F54" s="817" t="str">
        <f t="shared" si="0"/>
        <v xml:space="preserve"> </v>
      </c>
      <c r="G54" s="142" t="str">
        <f t="shared" si="1"/>
        <v xml:space="preserve"> </v>
      </c>
      <c r="H54" s="66"/>
      <c r="I54" s="66"/>
      <c r="J54" s="11"/>
    </row>
    <row r="55" spans="4:10" ht="15.75" x14ac:dyDescent="0.25">
      <c r="D55" s="11"/>
      <c r="E55" s="22"/>
      <c r="F55" s="817" t="str">
        <f t="shared" si="0"/>
        <v xml:space="preserve"> </v>
      </c>
      <c r="G55" s="142" t="str">
        <f t="shared" si="1"/>
        <v xml:space="preserve"> </v>
      </c>
      <c r="H55" s="66"/>
      <c r="I55" s="66"/>
      <c r="J55" s="11"/>
    </row>
    <row r="56" spans="4:10" ht="15.75" x14ac:dyDescent="0.25">
      <c r="D56" s="11"/>
      <c r="E56" s="22"/>
      <c r="F56" s="817" t="str">
        <f t="shared" si="0"/>
        <v xml:space="preserve"> </v>
      </c>
      <c r="G56" s="142" t="str">
        <f t="shared" si="1"/>
        <v xml:space="preserve"> </v>
      </c>
      <c r="H56" s="66"/>
      <c r="I56" s="66"/>
      <c r="J56" s="11"/>
    </row>
    <row r="57" spans="4:10" ht="15.75" x14ac:dyDescent="0.25">
      <c r="D57" s="11"/>
      <c r="E57" s="22"/>
      <c r="F57" s="817" t="str">
        <f t="shared" si="0"/>
        <v xml:space="preserve"> </v>
      </c>
      <c r="G57" s="142" t="str">
        <f t="shared" si="1"/>
        <v xml:space="preserve"> </v>
      </c>
      <c r="H57" s="66"/>
      <c r="I57" s="66"/>
      <c r="J57" s="11"/>
    </row>
    <row r="58" spans="4:10" ht="15.75" x14ac:dyDescent="0.25">
      <c r="D58" s="11"/>
      <c r="E58" s="22"/>
      <c r="F58" s="817" t="str">
        <f t="shared" si="0"/>
        <v xml:space="preserve"> </v>
      </c>
      <c r="G58" s="142" t="str">
        <f t="shared" si="1"/>
        <v xml:space="preserve"> </v>
      </c>
      <c r="H58" s="66"/>
      <c r="I58" s="66"/>
      <c r="J58" s="11"/>
    </row>
    <row r="59" spans="4:10" ht="15.75" x14ac:dyDescent="0.25">
      <c r="D59" s="11"/>
      <c r="E59" s="22"/>
      <c r="F59" s="817" t="str">
        <f t="shared" si="0"/>
        <v xml:space="preserve"> </v>
      </c>
      <c r="G59" s="142" t="str">
        <f t="shared" si="1"/>
        <v xml:space="preserve"> </v>
      </c>
      <c r="H59" s="66"/>
      <c r="I59" s="66"/>
      <c r="J59" s="11"/>
    </row>
    <row r="60" spans="4:10" ht="15.75" x14ac:dyDescent="0.25">
      <c r="D60" s="11"/>
      <c r="E60" s="22"/>
      <c r="F60" s="817" t="str">
        <f t="shared" si="0"/>
        <v xml:space="preserve"> </v>
      </c>
      <c r="G60" s="142" t="str">
        <f t="shared" si="1"/>
        <v xml:space="preserve"> </v>
      </c>
      <c r="H60" s="66"/>
      <c r="I60" s="66"/>
      <c r="J60" s="11"/>
    </row>
    <row r="61" spans="4:10" ht="15.75" x14ac:dyDescent="0.25">
      <c r="D61" s="11"/>
      <c r="E61" s="22"/>
      <c r="F61" s="817" t="str">
        <f t="shared" si="0"/>
        <v xml:space="preserve"> </v>
      </c>
      <c r="G61" s="142" t="str">
        <f t="shared" si="1"/>
        <v xml:space="preserve"> </v>
      </c>
      <c r="H61" s="66"/>
      <c r="I61" s="66"/>
      <c r="J61" s="11"/>
    </row>
    <row r="62" spans="4:10" ht="15.75" x14ac:dyDescent="0.25">
      <c r="D62" s="11"/>
      <c r="E62" s="22"/>
      <c r="F62" s="817" t="str">
        <f t="shared" si="0"/>
        <v xml:space="preserve"> </v>
      </c>
      <c r="G62" s="142" t="str">
        <f t="shared" si="1"/>
        <v xml:space="preserve"> </v>
      </c>
      <c r="H62" s="66"/>
      <c r="I62" s="66"/>
      <c r="J62" s="11"/>
    </row>
    <row r="63" spans="4:10" ht="15.75" x14ac:dyDescent="0.25">
      <c r="D63" s="11"/>
      <c r="E63" s="22"/>
      <c r="F63" s="817" t="str">
        <f t="shared" si="0"/>
        <v xml:space="preserve"> </v>
      </c>
      <c r="G63" s="142" t="str">
        <f t="shared" si="1"/>
        <v xml:space="preserve"> </v>
      </c>
      <c r="H63" s="66"/>
      <c r="I63" s="66"/>
      <c r="J63" s="11"/>
    </row>
    <row r="64" spans="4:10" ht="15.75" x14ac:dyDescent="0.25">
      <c r="D64" s="11"/>
      <c r="E64" s="22"/>
      <c r="F64" s="817" t="str">
        <f t="shared" si="0"/>
        <v xml:space="preserve"> </v>
      </c>
      <c r="G64" s="142" t="str">
        <f t="shared" si="1"/>
        <v xml:space="preserve"> </v>
      </c>
      <c r="H64" s="66"/>
      <c r="I64" s="66"/>
      <c r="J64" s="11"/>
    </row>
    <row r="65" spans="4:10" ht="15.75" x14ac:dyDescent="0.25">
      <c r="D65" s="11"/>
      <c r="E65" s="22"/>
      <c r="F65" s="817" t="str">
        <f t="shared" si="0"/>
        <v xml:space="preserve"> </v>
      </c>
      <c r="G65" s="142" t="str">
        <f t="shared" si="1"/>
        <v xml:space="preserve"> </v>
      </c>
      <c r="H65" s="66"/>
      <c r="I65" s="66"/>
      <c r="J65" s="11"/>
    </row>
    <row r="66" spans="4:10" ht="15.75" x14ac:dyDescent="0.25">
      <c r="D66" s="11"/>
      <c r="E66" s="22"/>
      <c r="F66" s="817" t="str">
        <f t="shared" si="0"/>
        <v xml:space="preserve"> </v>
      </c>
      <c r="G66" s="142" t="str">
        <f t="shared" si="1"/>
        <v xml:space="preserve"> </v>
      </c>
      <c r="H66" s="66"/>
      <c r="I66" s="66"/>
      <c r="J66" s="11"/>
    </row>
    <row r="67" spans="4:10" ht="15.75" x14ac:dyDescent="0.25">
      <c r="D67" s="11"/>
      <c r="E67" s="22"/>
      <c r="F67" s="817" t="str">
        <f t="shared" si="0"/>
        <v xml:space="preserve"> </v>
      </c>
      <c r="G67" s="142" t="str">
        <f t="shared" si="1"/>
        <v xml:space="preserve"> </v>
      </c>
      <c r="H67" s="66"/>
      <c r="I67" s="66"/>
      <c r="J67" s="11"/>
    </row>
    <row r="68" spans="4:10" ht="15.75" x14ac:dyDescent="0.25">
      <c r="D68" s="11"/>
      <c r="E68" s="22"/>
      <c r="F68" s="817" t="str">
        <f t="shared" si="0"/>
        <v xml:space="preserve"> </v>
      </c>
      <c r="G68" s="142" t="str">
        <f t="shared" si="1"/>
        <v xml:space="preserve"> </v>
      </c>
      <c r="H68" s="66"/>
      <c r="I68" s="66"/>
      <c r="J68" s="11"/>
    </row>
    <row r="69" spans="4:10" ht="15.75" x14ac:dyDescent="0.25">
      <c r="D69" s="11"/>
      <c r="E69" s="22"/>
      <c r="F69" s="817" t="str">
        <f t="shared" si="0"/>
        <v xml:space="preserve"> </v>
      </c>
      <c r="G69" s="142" t="str">
        <f t="shared" si="1"/>
        <v xml:space="preserve"> </v>
      </c>
      <c r="H69" s="66"/>
      <c r="I69" s="66"/>
      <c r="J69" s="11"/>
    </row>
    <row r="70" spans="4:10" ht="15.75" x14ac:dyDescent="0.25">
      <c r="D70" s="11"/>
      <c r="E70" s="22"/>
      <c r="F70" s="817" t="str">
        <f t="shared" si="0"/>
        <v xml:space="preserve"> </v>
      </c>
      <c r="G70" s="142" t="str">
        <f t="shared" si="1"/>
        <v xml:space="preserve"> </v>
      </c>
      <c r="H70" s="66"/>
      <c r="I70" s="66"/>
      <c r="J70" s="11"/>
    </row>
    <row r="71" spans="4:10" ht="15.75" x14ac:dyDescent="0.25">
      <c r="D71" s="11"/>
      <c r="E71" s="22"/>
      <c r="F71" s="817" t="str">
        <f t="shared" si="0"/>
        <v xml:space="preserve"> </v>
      </c>
      <c r="G71" s="142" t="str">
        <f t="shared" si="1"/>
        <v xml:space="preserve"> </v>
      </c>
      <c r="H71" s="66"/>
      <c r="I71" s="66"/>
      <c r="J71" s="11"/>
    </row>
    <row r="72" spans="4:10" ht="15.75" x14ac:dyDescent="0.25">
      <c r="D72" s="11"/>
      <c r="E72" s="22"/>
      <c r="F72" s="817" t="str">
        <f t="shared" si="0"/>
        <v xml:space="preserve"> </v>
      </c>
      <c r="G72" s="142" t="str">
        <f t="shared" si="1"/>
        <v xml:space="preserve"> </v>
      </c>
      <c r="H72" s="66"/>
      <c r="I72" s="66"/>
      <c r="J72" s="11"/>
    </row>
    <row r="73" spans="4:10" ht="15.75" x14ac:dyDescent="0.25">
      <c r="D73" s="11"/>
      <c r="E73" s="22"/>
      <c r="F73" s="817" t="str">
        <f t="shared" si="0"/>
        <v xml:space="preserve"> </v>
      </c>
      <c r="G73" s="142" t="str">
        <f t="shared" si="1"/>
        <v xml:space="preserve"> </v>
      </c>
      <c r="H73" s="66"/>
      <c r="I73" s="66"/>
      <c r="J73" s="11"/>
    </row>
    <row r="74" spans="4:10" ht="15.75" x14ac:dyDescent="0.25">
      <c r="D74" s="11"/>
      <c r="E74" s="22"/>
      <c r="F74" s="817" t="str">
        <f t="shared" ref="F74:F137" si="2">IF(E74-D74=0," ",E74-D74)</f>
        <v xml:space="preserve"> </v>
      </c>
      <c r="G74" s="142" t="str">
        <f t="shared" ref="G74:G137" si="3">IFERROR(E74/D74%," ")</f>
        <v xml:space="preserve"> </v>
      </c>
      <c r="H74" s="66"/>
      <c r="I74" s="66"/>
      <c r="J74" s="11"/>
    </row>
    <row r="75" spans="4:10" ht="15.75" x14ac:dyDescent="0.25">
      <c r="D75" s="11"/>
      <c r="E75" s="22"/>
      <c r="F75" s="817" t="str">
        <f t="shared" si="2"/>
        <v xml:space="preserve"> </v>
      </c>
      <c r="G75" s="142" t="str">
        <f t="shared" si="3"/>
        <v xml:space="preserve"> </v>
      </c>
      <c r="H75" s="66"/>
      <c r="I75" s="66"/>
      <c r="J75" s="11"/>
    </row>
    <row r="76" spans="4:10" ht="15.75" x14ac:dyDescent="0.25">
      <c r="D76" s="11"/>
      <c r="E76" s="22"/>
      <c r="F76" s="817" t="str">
        <f t="shared" si="2"/>
        <v xml:space="preserve"> </v>
      </c>
      <c r="G76" s="142" t="str">
        <f t="shared" si="3"/>
        <v xml:space="preserve"> </v>
      </c>
      <c r="H76" s="66"/>
      <c r="I76" s="66"/>
      <c r="J76" s="11"/>
    </row>
    <row r="77" spans="4:10" ht="15.75" x14ac:dyDescent="0.25">
      <c r="D77" s="11"/>
      <c r="E77" s="22"/>
      <c r="F77" s="817" t="str">
        <f t="shared" si="2"/>
        <v xml:space="preserve"> </v>
      </c>
      <c r="G77" s="142" t="str">
        <f t="shared" si="3"/>
        <v xml:space="preserve"> </v>
      </c>
      <c r="H77" s="66"/>
      <c r="I77" s="66"/>
      <c r="J77" s="11"/>
    </row>
    <row r="78" spans="4:10" ht="15.75" x14ac:dyDescent="0.25">
      <c r="D78" s="11"/>
      <c r="E78" s="22"/>
      <c r="F78" s="817" t="str">
        <f t="shared" si="2"/>
        <v xml:space="preserve"> </v>
      </c>
      <c r="G78" s="142" t="str">
        <f t="shared" si="3"/>
        <v xml:space="preserve"> </v>
      </c>
      <c r="H78" s="66"/>
      <c r="I78" s="66"/>
      <c r="J78" s="11"/>
    </row>
    <row r="79" spans="4:10" ht="15.75" x14ac:dyDescent="0.25">
      <c r="D79" s="11"/>
      <c r="E79" s="22"/>
      <c r="F79" s="817" t="str">
        <f t="shared" si="2"/>
        <v xml:space="preserve"> </v>
      </c>
      <c r="G79" s="142" t="str">
        <f t="shared" si="3"/>
        <v xml:space="preserve"> </v>
      </c>
      <c r="H79" s="66"/>
      <c r="I79" s="66"/>
      <c r="J79" s="11"/>
    </row>
    <row r="80" spans="4:10" ht="15.75" x14ac:dyDescent="0.25">
      <c r="D80" s="11"/>
      <c r="E80" s="22"/>
      <c r="F80" s="817" t="str">
        <f t="shared" si="2"/>
        <v xml:space="preserve"> </v>
      </c>
      <c r="G80" s="142" t="str">
        <f t="shared" si="3"/>
        <v xml:space="preserve"> </v>
      </c>
      <c r="H80" s="66"/>
      <c r="I80" s="66"/>
      <c r="J80" s="11"/>
    </row>
    <row r="81" spans="4:10" ht="15.75" x14ac:dyDescent="0.25">
      <c r="D81" s="11"/>
      <c r="E81" s="22"/>
      <c r="F81" s="817" t="str">
        <f t="shared" si="2"/>
        <v xml:space="preserve"> </v>
      </c>
      <c r="G81" s="142" t="str">
        <f t="shared" si="3"/>
        <v xml:space="preserve"> </v>
      </c>
      <c r="H81" s="66"/>
      <c r="I81" s="66"/>
      <c r="J81" s="11"/>
    </row>
    <row r="82" spans="4:10" ht="15.75" x14ac:dyDescent="0.25">
      <c r="D82" s="11"/>
      <c r="E82" s="22"/>
      <c r="F82" s="817" t="str">
        <f t="shared" si="2"/>
        <v xml:space="preserve"> </v>
      </c>
      <c r="G82" s="142" t="str">
        <f t="shared" si="3"/>
        <v xml:space="preserve"> </v>
      </c>
      <c r="H82" s="66"/>
      <c r="I82" s="66"/>
      <c r="J82" s="11"/>
    </row>
    <row r="83" spans="4:10" ht="15.75" x14ac:dyDescent="0.25">
      <c r="D83" s="11"/>
      <c r="E83" s="22"/>
      <c r="F83" s="817" t="str">
        <f t="shared" si="2"/>
        <v xml:space="preserve"> </v>
      </c>
      <c r="G83" s="142" t="str">
        <f t="shared" si="3"/>
        <v xml:space="preserve"> </v>
      </c>
      <c r="H83" s="66"/>
      <c r="I83" s="66"/>
      <c r="J83" s="11"/>
    </row>
    <row r="84" spans="4:10" ht="15.75" x14ac:dyDescent="0.25">
      <c r="D84" s="11"/>
      <c r="E84" s="22"/>
      <c r="F84" s="817" t="str">
        <f t="shared" si="2"/>
        <v xml:space="preserve"> </v>
      </c>
      <c r="G84" s="142" t="str">
        <f t="shared" si="3"/>
        <v xml:space="preserve"> </v>
      </c>
      <c r="H84" s="66"/>
      <c r="I84" s="66"/>
      <c r="J84" s="11"/>
    </row>
    <row r="85" spans="4:10" ht="15.75" x14ac:dyDescent="0.25">
      <c r="D85" s="11"/>
      <c r="E85" s="22"/>
      <c r="F85" s="817" t="str">
        <f t="shared" si="2"/>
        <v xml:space="preserve"> </v>
      </c>
      <c r="G85" s="142" t="str">
        <f t="shared" si="3"/>
        <v xml:space="preserve"> </v>
      </c>
      <c r="H85" s="66"/>
      <c r="I85" s="66"/>
      <c r="J85" s="11"/>
    </row>
    <row r="86" spans="4:10" ht="15.75" x14ac:dyDescent="0.25">
      <c r="D86" s="11"/>
      <c r="E86" s="22"/>
      <c r="F86" s="817" t="str">
        <f t="shared" si="2"/>
        <v xml:space="preserve"> </v>
      </c>
      <c r="G86" s="142" t="str">
        <f t="shared" si="3"/>
        <v xml:space="preserve"> </v>
      </c>
      <c r="H86" s="66"/>
      <c r="I86" s="66"/>
      <c r="J86" s="11"/>
    </row>
    <row r="87" spans="4:10" ht="15.75" x14ac:dyDescent="0.25">
      <c r="D87" s="11"/>
      <c r="E87" s="22"/>
      <c r="F87" s="817" t="str">
        <f t="shared" si="2"/>
        <v xml:space="preserve"> </v>
      </c>
      <c r="G87" s="142" t="str">
        <f t="shared" si="3"/>
        <v xml:space="preserve"> </v>
      </c>
      <c r="H87" s="66"/>
      <c r="I87" s="66"/>
      <c r="J87" s="11"/>
    </row>
    <row r="88" spans="4:10" ht="15.75" x14ac:dyDescent="0.25">
      <c r="D88" s="11"/>
      <c r="E88" s="22"/>
      <c r="F88" s="817" t="str">
        <f t="shared" si="2"/>
        <v xml:space="preserve"> </v>
      </c>
      <c r="G88" s="142" t="str">
        <f t="shared" si="3"/>
        <v xml:space="preserve"> </v>
      </c>
      <c r="H88" s="66"/>
      <c r="I88" s="66"/>
      <c r="J88" s="11"/>
    </row>
    <row r="89" spans="4:10" ht="15.75" x14ac:dyDescent="0.25">
      <c r="D89" s="11"/>
      <c r="E89" s="22"/>
      <c r="F89" s="817" t="str">
        <f t="shared" si="2"/>
        <v xml:space="preserve"> </v>
      </c>
      <c r="G89" s="142" t="str">
        <f t="shared" si="3"/>
        <v xml:space="preserve"> </v>
      </c>
      <c r="H89" s="66"/>
      <c r="I89" s="66"/>
      <c r="J89" s="11"/>
    </row>
    <row r="90" spans="4:10" ht="15.75" x14ac:dyDescent="0.25">
      <c r="D90" s="11"/>
      <c r="E90" s="22"/>
      <c r="F90" s="817" t="str">
        <f t="shared" si="2"/>
        <v xml:space="preserve"> </v>
      </c>
      <c r="G90" s="142" t="str">
        <f t="shared" si="3"/>
        <v xml:space="preserve"> </v>
      </c>
      <c r="H90" s="66"/>
      <c r="I90" s="66"/>
      <c r="J90" s="11"/>
    </row>
    <row r="91" spans="4:10" ht="15.75" x14ac:dyDescent="0.25">
      <c r="D91" s="11"/>
      <c r="E91" s="22"/>
      <c r="F91" s="817" t="str">
        <f t="shared" si="2"/>
        <v xml:space="preserve"> </v>
      </c>
      <c r="G91" s="142" t="str">
        <f t="shared" si="3"/>
        <v xml:space="preserve"> </v>
      </c>
      <c r="H91" s="66"/>
      <c r="I91" s="66"/>
      <c r="J91" s="11"/>
    </row>
    <row r="92" spans="4:10" ht="15.75" x14ac:dyDescent="0.25">
      <c r="D92" s="11"/>
      <c r="E92" s="22"/>
      <c r="F92" s="817" t="str">
        <f t="shared" si="2"/>
        <v xml:space="preserve"> </v>
      </c>
      <c r="G92" s="142" t="str">
        <f t="shared" si="3"/>
        <v xml:space="preserve"> </v>
      </c>
      <c r="H92" s="66"/>
      <c r="I92" s="66"/>
      <c r="J92" s="11"/>
    </row>
    <row r="93" spans="4:10" ht="15.75" x14ac:dyDescent="0.25">
      <c r="D93" s="11"/>
      <c r="E93" s="22"/>
      <c r="F93" s="817" t="str">
        <f t="shared" si="2"/>
        <v xml:space="preserve"> </v>
      </c>
      <c r="G93" s="142" t="str">
        <f t="shared" si="3"/>
        <v xml:space="preserve"> </v>
      </c>
      <c r="H93" s="66"/>
      <c r="I93" s="66"/>
      <c r="J93" s="11"/>
    </row>
    <row r="94" spans="4:10" ht="15.75" x14ac:dyDescent="0.25">
      <c r="D94" s="11"/>
      <c r="E94" s="22"/>
      <c r="F94" s="817" t="str">
        <f t="shared" si="2"/>
        <v xml:space="preserve"> </v>
      </c>
      <c r="G94" s="142" t="str">
        <f t="shared" si="3"/>
        <v xml:space="preserve"> </v>
      </c>
      <c r="H94" s="66"/>
      <c r="I94" s="66"/>
      <c r="J94" s="11"/>
    </row>
    <row r="95" spans="4:10" ht="15.75" x14ac:dyDescent="0.25">
      <c r="D95" s="11"/>
      <c r="E95" s="22"/>
      <c r="F95" s="817" t="str">
        <f t="shared" si="2"/>
        <v xml:space="preserve"> </v>
      </c>
      <c r="G95" s="142" t="str">
        <f t="shared" si="3"/>
        <v xml:space="preserve"> </v>
      </c>
      <c r="H95" s="66"/>
      <c r="I95" s="66"/>
      <c r="J95" s="11"/>
    </row>
    <row r="96" spans="4:10" ht="15.75" x14ac:dyDescent="0.25">
      <c r="D96" s="11"/>
      <c r="E96" s="22"/>
      <c r="F96" s="817" t="str">
        <f t="shared" si="2"/>
        <v xml:space="preserve"> </v>
      </c>
      <c r="G96" s="142" t="str">
        <f t="shared" si="3"/>
        <v xml:space="preserve"> </v>
      </c>
      <c r="H96" s="66"/>
      <c r="I96" s="66"/>
      <c r="J96" s="11"/>
    </row>
    <row r="97" spans="4:10" ht="15.75" x14ac:dyDescent="0.25">
      <c r="D97" s="11"/>
      <c r="E97" s="22"/>
      <c r="F97" s="817" t="str">
        <f t="shared" si="2"/>
        <v xml:space="preserve"> </v>
      </c>
      <c r="G97" s="142" t="str">
        <f t="shared" si="3"/>
        <v xml:space="preserve"> </v>
      </c>
      <c r="H97" s="66"/>
      <c r="I97" s="66"/>
      <c r="J97" s="11"/>
    </row>
    <row r="98" spans="4:10" ht="15.75" x14ac:dyDescent="0.25">
      <c r="D98" s="11"/>
      <c r="E98" s="22"/>
      <c r="F98" s="817" t="str">
        <f t="shared" si="2"/>
        <v xml:space="preserve"> </v>
      </c>
      <c r="G98" s="142" t="str">
        <f t="shared" si="3"/>
        <v xml:space="preserve"> </v>
      </c>
      <c r="H98" s="66"/>
      <c r="I98" s="66"/>
      <c r="J98" s="11"/>
    </row>
    <row r="99" spans="4:10" ht="15.75" x14ac:dyDescent="0.25">
      <c r="D99" s="11"/>
      <c r="E99" s="22"/>
      <c r="F99" s="817" t="str">
        <f t="shared" si="2"/>
        <v xml:space="preserve"> </v>
      </c>
      <c r="G99" s="142" t="str">
        <f t="shared" si="3"/>
        <v xml:space="preserve"> </v>
      </c>
      <c r="H99" s="66"/>
      <c r="I99" s="66"/>
      <c r="J99" s="11"/>
    </row>
    <row r="100" spans="4:10" ht="15.75" x14ac:dyDescent="0.25">
      <c r="D100" s="11"/>
      <c r="E100" s="22"/>
      <c r="F100" s="817" t="str">
        <f t="shared" si="2"/>
        <v xml:space="preserve"> </v>
      </c>
      <c r="G100" s="142" t="str">
        <f t="shared" si="3"/>
        <v xml:space="preserve"> </v>
      </c>
      <c r="H100" s="66"/>
      <c r="I100" s="66"/>
      <c r="J100" s="11"/>
    </row>
    <row r="101" spans="4:10" ht="15.75" x14ac:dyDescent="0.25">
      <c r="D101" s="11"/>
      <c r="E101" s="22"/>
      <c r="F101" s="817" t="str">
        <f t="shared" si="2"/>
        <v xml:space="preserve"> </v>
      </c>
      <c r="G101" s="142" t="str">
        <f t="shared" si="3"/>
        <v xml:space="preserve"> </v>
      </c>
      <c r="H101" s="66"/>
      <c r="I101" s="66"/>
      <c r="J101" s="11"/>
    </row>
    <row r="102" spans="4:10" ht="15.75" x14ac:dyDescent="0.25">
      <c r="D102" s="11"/>
      <c r="E102" s="22"/>
      <c r="F102" s="817" t="str">
        <f t="shared" si="2"/>
        <v xml:space="preserve"> </v>
      </c>
      <c r="G102" s="142" t="str">
        <f t="shared" si="3"/>
        <v xml:space="preserve"> </v>
      </c>
      <c r="H102" s="66"/>
      <c r="I102" s="66"/>
      <c r="J102" s="11"/>
    </row>
    <row r="103" spans="4:10" ht="15.75" x14ac:dyDescent="0.25">
      <c r="D103" s="11"/>
      <c r="E103" s="22"/>
      <c r="F103" s="817" t="str">
        <f t="shared" si="2"/>
        <v xml:space="preserve"> </v>
      </c>
      <c r="G103" s="142" t="str">
        <f t="shared" si="3"/>
        <v xml:space="preserve"> </v>
      </c>
      <c r="H103" s="66"/>
      <c r="I103" s="66"/>
      <c r="J103" s="11"/>
    </row>
    <row r="104" spans="4:10" ht="15.75" x14ac:dyDescent="0.25">
      <c r="D104" s="11"/>
      <c r="E104" s="22"/>
      <c r="F104" s="817" t="str">
        <f t="shared" si="2"/>
        <v xml:space="preserve"> </v>
      </c>
      <c r="G104" s="142" t="str">
        <f t="shared" si="3"/>
        <v xml:space="preserve"> </v>
      </c>
      <c r="H104" s="66"/>
      <c r="I104" s="66"/>
      <c r="J104" s="11"/>
    </row>
    <row r="105" spans="4:10" ht="15.75" x14ac:dyDescent="0.25">
      <c r="D105" s="11"/>
      <c r="E105" s="22"/>
      <c r="F105" s="817" t="str">
        <f t="shared" si="2"/>
        <v xml:space="preserve"> </v>
      </c>
      <c r="G105" s="142" t="str">
        <f t="shared" si="3"/>
        <v xml:space="preserve"> </v>
      </c>
      <c r="H105" s="66"/>
      <c r="I105" s="66"/>
      <c r="J105" s="11"/>
    </row>
    <row r="106" spans="4:10" ht="15.75" x14ac:dyDescent="0.25">
      <c r="D106" s="11"/>
      <c r="E106" s="22"/>
      <c r="F106" s="817" t="str">
        <f t="shared" si="2"/>
        <v xml:space="preserve"> </v>
      </c>
      <c r="G106" s="142" t="str">
        <f t="shared" si="3"/>
        <v xml:space="preserve"> </v>
      </c>
      <c r="H106" s="66"/>
      <c r="I106" s="66"/>
      <c r="J106" s="11"/>
    </row>
    <row r="107" spans="4:10" ht="15.75" x14ac:dyDescent="0.25">
      <c r="D107" s="11"/>
      <c r="E107" s="22"/>
      <c r="F107" s="817" t="str">
        <f t="shared" si="2"/>
        <v xml:space="preserve"> </v>
      </c>
      <c r="G107" s="142" t="str">
        <f t="shared" si="3"/>
        <v xml:space="preserve"> </v>
      </c>
      <c r="H107" s="66"/>
      <c r="I107" s="66"/>
      <c r="J107" s="11"/>
    </row>
    <row r="108" spans="4:10" ht="15.75" x14ac:dyDescent="0.25">
      <c r="D108" s="11"/>
      <c r="E108" s="22"/>
      <c r="F108" s="817" t="str">
        <f t="shared" si="2"/>
        <v xml:space="preserve"> </v>
      </c>
      <c r="G108" s="142" t="str">
        <f t="shared" si="3"/>
        <v xml:space="preserve"> </v>
      </c>
      <c r="H108" s="66"/>
      <c r="I108" s="66"/>
      <c r="J108" s="11"/>
    </row>
    <row r="109" spans="4:10" ht="15.75" x14ac:dyDescent="0.25">
      <c r="D109" s="11"/>
      <c r="E109" s="22"/>
      <c r="F109" s="817" t="str">
        <f t="shared" si="2"/>
        <v xml:space="preserve"> </v>
      </c>
      <c r="G109" s="142" t="str">
        <f t="shared" si="3"/>
        <v xml:space="preserve"> </v>
      </c>
      <c r="H109" s="66"/>
      <c r="I109" s="66"/>
      <c r="J109" s="11"/>
    </row>
    <row r="110" spans="4:10" ht="15.75" x14ac:dyDescent="0.25">
      <c r="D110" s="11"/>
      <c r="E110" s="22"/>
      <c r="F110" s="817" t="str">
        <f t="shared" si="2"/>
        <v xml:space="preserve"> </v>
      </c>
      <c r="G110" s="142" t="str">
        <f t="shared" si="3"/>
        <v xml:space="preserve"> </v>
      </c>
      <c r="H110" s="66"/>
      <c r="I110" s="66"/>
      <c r="J110" s="11"/>
    </row>
    <row r="111" spans="4:10" ht="15.75" x14ac:dyDescent="0.25">
      <c r="D111" s="11"/>
      <c r="E111" s="22"/>
      <c r="F111" s="817" t="str">
        <f t="shared" si="2"/>
        <v xml:space="preserve"> </v>
      </c>
      <c r="G111" s="142" t="str">
        <f t="shared" si="3"/>
        <v xml:space="preserve"> </v>
      </c>
      <c r="H111" s="66"/>
      <c r="I111" s="66"/>
      <c r="J111" s="11"/>
    </row>
    <row r="112" spans="4:10" ht="15.75" x14ac:dyDescent="0.25">
      <c r="D112" s="11"/>
      <c r="E112" s="22"/>
      <c r="F112" s="817" t="str">
        <f t="shared" si="2"/>
        <v xml:space="preserve"> </v>
      </c>
      <c r="G112" s="142" t="str">
        <f t="shared" si="3"/>
        <v xml:space="preserve"> </v>
      </c>
      <c r="H112" s="66"/>
      <c r="I112" s="66"/>
      <c r="J112" s="11"/>
    </row>
    <row r="113" spans="4:10" ht="15.75" x14ac:dyDescent="0.25">
      <c r="D113" s="11"/>
      <c r="E113" s="22"/>
      <c r="F113" s="817" t="str">
        <f t="shared" si="2"/>
        <v xml:space="preserve"> </v>
      </c>
      <c r="G113" s="142" t="str">
        <f t="shared" si="3"/>
        <v xml:space="preserve"> </v>
      </c>
      <c r="H113" s="66"/>
      <c r="I113" s="66"/>
      <c r="J113" s="11"/>
    </row>
    <row r="114" spans="4:10" ht="15.75" x14ac:dyDescent="0.25">
      <c r="D114" s="11"/>
      <c r="E114" s="22"/>
      <c r="F114" s="817" t="str">
        <f t="shared" si="2"/>
        <v xml:space="preserve"> </v>
      </c>
      <c r="G114" s="142" t="str">
        <f t="shared" si="3"/>
        <v xml:space="preserve"> </v>
      </c>
      <c r="H114" s="66"/>
      <c r="I114" s="66"/>
      <c r="J114" s="11"/>
    </row>
    <row r="115" spans="4:10" ht="15.75" x14ac:dyDescent="0.25">
      <c r="D115" s="11"/>
      <c r="E115" s="22"/>
      <c r="F115" s="817" t="str">
        <f t="shared" si="2"/>
        <v xml:space="preserve"> </v>
      </c>
      <c r="G115" s="142" t="str">
        <f t="shared" si="3"/>
        <v xml:space="preserve"> </v>
      </c>
      <c r="H115" s="66"/>
      <c r="I115" s="66"/>
      <c r="J115" s="11"/>
    </row>
    <row r="116" spans="4:10" ht="15.75" x14ac:dyDescent="0.25">
      <c r="D116" s="11"/>
      <c r="E116" s="22"/>
      <c r="F116" s="817" t="str">
        <f t="shared" si="2"/>
        <v xml:space="preserve"> </v>
      </c>
      <c r="G116" s="142" t="str">
        <f t="shared" si="3"/>
        <v xml:space="preserve"> </v>
      </c>
      <c r="H116" s="66"/>
      <c r="I116" s="66"/>
      <c r="J116" s="11"/>
    </row>
    <row r="117" spans="4:10" ht="15.75" x14ac:dyDescent="0.25">
      <c r="D117" s="11"/>
      <c r="E117" s="22"/>
      <c r="F117" s="817" t="str">
        <f t="shared" si="2"/>
        <v xml:space="preserve"> </v>
      </c>
      <c r="G117" s="142" t="str">
        <f t="shared" si="3"/>
        <v xml:space="preserve"> </v>
      </c>
      <c r="H117" s="66"/>
      <c r="I117" s="66"/>
      <c r="J117" s="11"/>
    </row>
    <row r="118" spans="4:10" ht="15.75" x14ac:dyDescent="0.25">
      <c r="D118" s="11"/>
      <c r="E118" s="22"/>
      <c r="F118" s="817" t="str">
        <f t="shared" si="2"/>
        <v xml:space="preserve"> </v>
      </c>
      <c r="G118" s="142" t="str">
        <f t="shared" si="3"/>
        <v xml:space="preserve"> </v>
      </c>
      <c r="H118" s="66"/>
      <c r="I118" s="66"/>
      <c r="J118" s="11"/>
    </row>
    <row r="119" spans="4:10" ht="15.75" x14ac:dyDescent="0.25">
      <c r="D119" s="11"/>
      <c r="E119" s="22"/>
      <c r="F119" s="817" t="str">
        <f t="shared" si="2"/>
        <v xml:space="preserve"> </v>
      </c>
      <c r="G119" s="142" t="str">
        <f t="shared" si="3"/>
        <v xml:space="preserve"> </v>
      </c>
      <c r="H119" s="66"/>
      <c r="I119" s="66"/>
      <c r="J119" s="11"/>
    </row>
    <row r="120" spans="4:10" ht="15.75" x14ac:dyDescent="0.25">
      <c r="D120" s="11"/>
      <c r="E120" s="22"/>
      <c r="F120" s="817" t="str">
        <f t="shared" si="2"/>
        <v xml:space="preserve"> </v>
      </c>
      <c r="G120" s="142" t="str">
        <f t="shared" si="3"/>
        <v xml:space="preserve"> </v>
      </c>
      <c r="H120" s="66"/>
      <c r="I120" s="66"/>
      <c r="J120" s="11"/>
    </row>
    <row r="121" spans="4:10" ht="15.75" x14ac:dyDescent="0.25">
      <c r="D121" s="11"/>
      <c r="E121" s="22"/>
      <c r="F121" s="817" t="str">
        <f t="shared" si="2"/>
        <v xml:space="preserve"> </v>
      </c>
      <c r="G121" s="142" t="str">
        <f t="shared" si="3"/>
        <v xml:space="preserve"> </v>
      </c>
      <c r="H121" s="66"/>
      <c r="I121" s="66"/>
      <c r="J121" s="11"/>
    </row>
    <row r="122" spans="4:10" ht="15.75" x14ac:dyDescent="0.25">
      <c r="D122" s="11"/>
      <c r="E122" s="22"/>
      <c r="F122" s="817" t="str">
        <f t="shared" si="2"/>
        <v xml:space="preserve"> </v>
      </c>
      <c r="G122" s="142" t="str">
        <f t="shared" si="3"/>
        <v xml:space="preserve"> </v>
      </c>
      <c r="H122" s="66"/>
      <c r="I122" s="66"/>
      <c r="J122" s="11"/>
    </row>
    <row r="123" spans="4:10" ht="15.75" x14ac:dyDescent="0.25">
      <c r="D123" s="11"/>
      <c r="E123" s="22"/>
      <c r="F123" s="817" t="str">
        <f t="shared" si="2"/>
        <v xml:space="preserve"> </v>
      </c>
      <c r="G123" s="142" t="str">
        <f t="shared" si="3"/>
        <v xml:space="preserve"> </v>
      </c>
      <c r="H123" s="66"/>
      <c r="I123" s="66"/>
      <c r="J123" s="11"/>
    </row>
    <row r="124" spans="4:10" ht="15.75" x14ac:dyDescent="0.25">
      <c r="D124" s="11"/>
      <c r="E124" s="22"/>
      <c r="F124" s="817" t="str">
        <f t="shared" si="2"/>
        <v xml:space="preserve"> </v>
      </c>
      <c r="G124" s="142" t="str">
        <f t="shared" si="3"/>
        <v xml:space="preserve"> </v>
      </c>
      <c r="H124" s="66"/>
      <c r="I124" s="66"/>
      <c r="J124" s="11"/>
    </row>
    <row r="125" spans="4:10" ht="15.75" x14ac:dyDescent="0.25">
      <c r="D125" s="11"/>
      <c r="E125" s="22"/>
      <c r="F125" s="817" t="str">
        <f t="shared" si="2"/>
        <v xml:space="preserve"> </v>
      </c>
      <c r="G125" s="142" t="str">
        <f t="shared" si="3"/>
        <v xml:space="preserve"> </v>
      </c>
      <c r="H125" s="66"/>
      <c r="I125" s="66"/>
      <c r="J125" s="11"/>
    </row>
    <row r="126" spans="4:10" ht="15.75" x14ac:dyDescent="0.25">
      <c r="D126" s="11"/>
      <c r="E126" s="22"/>
      <c r="F126" s="817" t="str">
        <f t="shared" si="2"/>
        <v xml:space="preserve"> </v>
      </c>
      <c r="G126" s="142" t="str">
        <f t="shared" si="3"/>
        <v xml:space="preserve"> </v>
      </c>
      <c r="H126" s="66"/>
      <c r="I126" s="66"/>
      <c r="J126" s="11"/>
    </row>
    <row r="127" spans="4:10" ht="15.75" x14ac:dyDescent="0.25">
      <c r="D127" s="11"/>
      <c r="E127" s="22"/>
      <c r="F127" s="817" t="str">
        <f t="shared" si="2"/>
        <v xml:space="preserve"> </v>
      </c>
      <c r="G127" s="142" t="str">
        <f t="shared" si="3"/>
        <v xml:space="preserve"> </v>
      </c>
      <c r="H127" s="66"/>
      <c r="I127" s="66"/>
      <c r="J127" s="11"/>
    </row>
    <row r="128" spans="4:10" ht="15.75" x14ac:dyDescent="0.25">
      <c r="D128" s="11"/>
      <c r="E128" s="22"/>
      <c r="F128" s="817" t="str">
        <f t="shared" si="2"/>
        <v xml:space="preserve"> </v>
      </c>
      <c r="G128" s="142" t="str">
        <f t="shared" si="3"/>
        <v xml:space="preserve"> </v>
      </c>
      <c r="H128" s="66"/>
      <c r="I128" s="66"/>
      <c r="J128" s="11"/>
    </row>
    <row r="129" spans="4:10" ht="15.75" x14ac:dyDescent="0.25">
      <c r="D129" s="11"/>
      <c r="E129" s="22"/>
      <c r="F129" s="817" t="str">
        <f t="shared" si="2"/>
        <v xml:space="preserve"> </v>
      </c>
      <c r="G129" s="142" t="str">
        <f t="shared" si="3"/>
        <v xml:space="preserve"> </v>
      </c>
      <c r="H129" s="66"/>
      <c r="I129" s="66"/>
      <c r="J129" s="11"/>
    </row>
    <row r="130" spans="4:10" ht="15.75" x14ac:dyDescent="0.25">
      <c r="D130" s="11"/>
      <c r="E130" s="22"/>
      <c r="F130" s="817" t="str">
        <f t="shared" si="2"/>
        <v xml:space="preserve"> </v>
      </c>
      <c r="G130" s="142" t="str">
        <f t="shared" si="3"/>
        <v xml:space="preserve"> </v>
      </c>
      <c r="H130" s="66"/>
      <c r="I130" s="66"/>
      <c r="J130" s="11"/>
    </row>
    <row r="131" spans="4:10" ht="15.75" x14ac:dyDescent="0.25">
      <c r="D131" s="11"/>
      <c r="E131" s="22"/>
      <c r="F131" s="817" t="str">
        <f t="shared" si="2"/>
        <v xml:space="preserve"> </v>
      </c>
      <c r="G131" s="142" t="str">
        <f t="shared" si="3"/>
        <v xml:space="preserve"> </v>
      </c>
      <c r="H131" s="66"/>
      <c r="I131" s="66"/>
      <c r="J131" s="11"/>
    </row>
    <row r="132" spans="4:10" ht="15.75" x14ac:dyDescent="0.25">
      <c r="D132" s="11"/>
      <c r="E132" s="22"/>
      <c r="F132" s="817" t="str">
        <f t="shared" si="2"/>
        <v xml:space="preserve"> </v>
      </c>
      <c r="G132" s="142" t="str">
        <f t="shared" si="3"/>
        <v xml:space="preserve"> </v>
      </c>
      <c r="H132" s="66"/>
      <c r="I132" s="66"/>
      <c r="J132" s="11"/>
    </row>
    <row r="133" spans="4:10" ht="15.75" x14ac:dyDescent="0.25">
      <c r="D133" s="11"/>
      <c r="E133" s="22"/>
      <c r="F133" s="817" t="str">
        <f t="shared" si="2"/>
        <v xml:space="preserve"> </v>
      </c>
      <c r="G133" s="142" t="str">
        <f t="shared" si="3"/>
        <v xml:space="preserve"> </v>
      </c>
      <c r="H133" s="66"/>
      <c r="I133" s="66"/>
      <c r="J133" s="11"/>
    </row>
    <row r="134" spans="4:10" ht="15.75" x14ac:dyDescent="0.25">
      <c r="D134" s="11"/>
      <c r="E134" s="22"/>
      <c r="F134" s="817" t="str">
        <f t="shared" si="2"/>
        <v xml:space="preserve"> </v>
      </c>
      <c r="G134" s="142" t="str">
        <f t="shared" si="3"/>
        <v xml:space="preserve"> </v>
      </c>
      <c r="H134" s="66"/>
      <c r="I134" s="66"/>
      <c r="J134" s="11"/>
    </row>
    <row r="135" spans="4:10" ht="15.75" x14ac:dyDescent="0.25">
      <c r="D135" s="11"/>
      <c r="E135" s="22"/>
      <c r="F135" s="817" t="str">
        <f t="shared" si="2"/>
        <v xml:space="preserve"> </v>
      </c>
      <c r="G135" s="142" t="str">
        <f t="shared" si="3"/>
        <v xml:space="preserve"> </v>
      </c>
      <c r="H135" s="66"/>
      <c r="I135" s="66"/>
      <c r="J135" s="11"/>
    </row>
    <row r="136" spans="4:10" ht="15.75" x14ac:dyDescent="0.25">
      <c r="D136" s="11"/>
      <c r="E136" s="22"/>
      <c r="F136" s="817" t="str">
        <f t="shared" si="2"/>
        <v xml:space="preserve"> </v>
      </c>
      <c r="G136" s="142" t="str">
        <f t="shared" si="3"/>
        <v xml:space="preserve"> </v>
      </c>
      <c r="H136" s="66"/>
      <c r="I136" s="66"/>
      <c r="J136" s="11"/>
    </row>
    <row r="137" spans="4:10" ht="15.75" x14ac:dyDescent="0.25">
      <c r="D137" s="11"/>
      <c r="E137" s="22"/>
      <c r="F137" s="817" t="str">
        <f t="shared" si="2"/>
        <v xml:space="preserve"> </v>
      </c>
      <c r="G137" s="142" t="str">
        <f t="shared" si="3"/>
        <v xml:space="preserve"> </v>
      </c>
      <c r="H137" s="66"/>
      <c r="I137" s="66"/>
      <c r="J137" s="11"/>
    </row>
    <row r="138" spans="4:10" ht="15.75" x14ac:dyDescent="0.25">
      <c r="D138" s="11"/>
      <c r="E138" s="22"/>
      <c r="F138" s="817" t="str">
        <f t="shared" ref="F138:F151" si="4">IF(E138-D138=0," ",E138-D138)</f>
        <v xml:space="preserve"> </v>
      </c>
      <c r="G138" s="142" t="str">
        <f t="shared" ref="G138:G151" si="5">IFERROR(E138/D138%," ")</f>
        <v xml:space="preserve"> </v>
      </c>
      <c r="H138" s="66"/>
      <c r="I138" s="66"/>
      <c r="J138" s="11"/>
    </row>
    <row r="139" spans="4:10" ht="15.75" x14ac:dyDescent="0.25">
      <c r="D139" s="11"/>
      <c r="E139" s="22"/>
      <c r="F139" s="817" t="str">
        <f t="shared" si="4"/>
        <v xml:space="preserve"> </v>
      </c>
      <c r="G139" s="142" t="str">
        <f t="shared" si="5"/>
        <v xml:space="preserve"> </v>
      </c>
      <c r="H139" s="66"/>
      <c r="I139" s="66"/>
      <c r="J139" s="11"/>
    </row>
    <row r="140" spans="4:10" ht="15.75" x14ac:dyDescent="0.25">
      <c r="D140" s="11"/>
      <c r="E140" s="22"/>
      <c r="F140" s="817" t="str">
        <f t="shared" si="4"/>
        <v xml:space="preserve"> </v>
      </c>
      <c r="G140" s="142" t="str">
        <f t="shared" si="5"/>
        <v xml:space="preserve"> </v>
      </c>
      <c r="H140" s="66"/>
      <c r="I140" s="66"/>
      <c r="J140" s="11"/>
    </row>
    <row r="141" spans="4:10" ht="15.75" x14ac:dyDescent="0.25">
      <c r="D141" s="11"/>
      <c r="E141" s="22"/>
      <c r="F141" s="817" t="str">
        <f t="shared" si="4"/>
        <v xml:space="preserve"> </v>
      </c>
      <c r="G141" s="142" t="str">
        <f t="shared" si="5"/>
        <v xml:space="preserve"> </v>
      </c>
      <c r="H141" s="66"/>
      <c r="I141" s="66"/>
      <c r="J141" s="11"/>
    </row>
    <row r="142" spans="4:10" ht="15.75" x14ac:dyDescent="0.25">
      <c r="D142" s="11"/>
      <c r="E142" s="22"/>
      <c r="F142" s="817" t="str">
        <f t="shared" si="4"/>
        <v xml:space="preserve"> </v>
      </c>
      <c r="G142" s="142" t="str">
        <f t="shared" si="5"/>
        <v xml:space="preserve"> </v>
      </c>
      <c r="H142" s="66"/>
      <c r="I142" s="66"/>
      <c r="J142" s="11"/>
    </row>
    <row r="143" spans="4:10" ht="15.75" x14ac:dyDescent="0.25">
      <c r="D143" s="11"/>
      <c r="E143" s="22"/>
      <c r="F143" s="817" t="str">
        <f t="shared" si="4"/>
        <v xml:space="preserve"> </v>
      </c>
      <c r="G143" s="142" t="str">
        <f t="shared" si="5"/>
        <v xml:space="preserve"> </v>
      </c>
      <c r="H143" s="66"/>
      <c r="I143" s="66"/>
      <c r="J143" s="11"/>
    </row>
    <row r="144" spans="4:10" ht="15.75" x14ac:dyDescent="0.25">
      <c r="D144" s="11"/>
      <c r="E144" s="22"/>
      <c r="F144" s="817" t="str">
        <f t="shared" si="4"/>
        <v xml:space="preserve"> </v>
      </c>
      <c r="G144" s="142" t="str">
        <f t="shared" si="5"/>
        <v xml:space="preserve"> </v>
      </c>
      <c r="H144" s="66"/>
      <c r="I144" s="66"/>
      <c r="J144" s="11"/>
    </row>
    <row r="145" spans="4:10" ht="15.75" x14ac:dyDescent="0.25">
      <c r="D145" s="11"/>
      <c r="E145" s="22"/>
      <c r="F145" s="817" t="str">
        <f t="shared" si="4"/>
        <v xml:space="preserve"> </v>
      </c>
      <c r="G145" s="142" t="str">
        <f t="shared" si="5"/>
        <v xml:space="preserve"> </v>
      </c>
      <c r="H145" s="66"/>
      <c r="I145" s="66"/>
      <c r="J145" s="11"/>
    </row>
    <row r="146" spans="4:10" ht="15.75" x14ac:dyDescent="0.25">
      <c r="D146" s="11"/>
      <c r="E146" s="22"/>
      <c r="F146" s="817" t="str">
        <f t="shared" si="4"/>
        <v xml:space="preserve"> </v>
      </c>
      <c r="G146" s="142" t="str">
        <f t="shared" si="5"/>
        <v xml:space="preserve"> </v>
      </c>
      <c r="H146" s="66"/>
      <c r="I146" s="66"/>
      <c r="J146" s="11"/>
    </row>
    <row r="147" spans="4:10" ht="15.75" x14ac:dyDescent="0.25">
      <c r="D147" s="11"/>
      <c r="E147" s="22"/>
      <c r="F147" s="817" t="str">
        <f t="shared" si="4"/>
        <v xml:space="preserve"> </v>
      </c>
      <c r="G147" s="142" t="str">
        <f t="shared" si="5"/>
        <v xml:space="preserve"> </v>
      </c>
      <c r="H147" s="66"/>
      <c r="I147" s="66"/>
      <c r="J147" s="11"/>
    </row>
    <row r="148" spans="4:10" ht="15.75" x14ac:dyDescent="0.25">
      <c r="D148" s="11"/>
      <c r="E148" s="22"/>
      <c r="F148" s="817" t="str">
        <f t="shared" si="4"/>
        <v xml:space="preserve"> </v>
      </c>
      <c r="G148" s="142" t="str">
        <f t="shared" si="5"/>
        <v xml:space="preserve"> </v>
      </c>
      <c r="H148" s="66"/>
      <c r="I148" s="66"/>
      <c r="J148" s="11"/>
    </row>
    <row r="149" spans="4:10" ht="15.75" x14ac:dyDescent="0.25">
      <c r="D149" s="11"/>
      <c r="E149" s="22"/>
      <c r="F149" s="817" t="str">
        <f t="shared" si="4"/>
        <v xml:space="preserve"> </v>
      </c>
      <c r="G149" s="142" t="str">
        <f t="shared" si="5"/>
        <v xml:space="preserve"> </v>
      </c>
      <c r="H149" s="66"/>
      <c r="I149" s="66"/>
      <c r="J149" s="11"/>
    </row>
    <row r="150" spans="4:10" ht="15.75" x14ac:dyDescent="0.25">
      <c r="D150" s="11"/>
      <c r="E150" s="22"/>
      <c r="F150" s="817" t="str">
        <f t="shared" si="4"/>
        <v xml:space="preserve"> </v>
      </c>
      <c r="G150" s="142" t="str">
        <f t="shared" si="5"/>
        <v xml:space="preserve"> </v>
      </c>
      <c r="H150" s="66"/>
      <c r="I150" s="66"/>
      <c r="J150" s="11"/>
    </row>
    <row r="151" spans="4:10" ht="15.75" x14ac:dyDescent="0.25">
      <c r="D151" s="11"/>
      <c r="E151" s="22"/>
      <c r="F151" s="817" t="str">
        <f t="shared" si="4"/>
        <v xml:space="preserve"> </v>
      </c>
      <c r="G151" s="142" t="str">
        <f t="shared" si="5"/>
        <v xml:space="preserve"> </v>
      </c>
      <c r="H151" s="66"/>
      <c r="I151" s="66"/>
      <c r="J151" s="11"/>
    </row>
    <row r="152" spans="4:10" ht="15.75" x14ac:dyDescent="0.25">
      <c r="D152" s="11"/>
      <c r="E152" s="22"/>
      <c r="F152" s="817" t="str">
        <f t="shared" ref="F152:F184" si="6">IF(E152-D152=0," ",E152-D152)</f>
        <v xml:space="preserve"> </v>
      </c>
      <c r="G152" s="142" t="str">
        <f t="shared" ref="G152:G201" si="7">IFERROR(E152/D152%," ")</f>
        <v xml:space="preserve"> </v>
      </c>
      <c r="H152" s="66"/>
      <c r="I152" s="66"/>
      <c r="J152" s="11"/>
    </row>
    <row r="153" spans="4:10" ht="15.75" x14ac:dyDescent="0.25">
      <c r="D153" s="11"/>
      <c r="E153" s="22"/>
      <c r="F153" s="817" t="str">
        <f t="shared" si="6"/>
        <v xml:space="preserve"> </v>
      </c>
      <c r="G153" s="142" t="str">
        <f t="shared" si="7"/>
        <v xml:space="preserve"> </v>
      </c>
      <c r="H153" s="66"/>
      <c r="I153" s="66"/>
      <c r="J153" s="11"/>
    </row>
    <row r="154" spans="4:10" ht="15.75" x14ac:dyDescent="0.25">
      <c r="D154" s="11"/>
      <c r="E154" s="22"/>
      <c r="F154" s="817" t="str">
        <f t="shared" si="6"/>
        <v xml:space="preserve"> </v>
      </c>
      <c r="G154" s="142" t="str">
        <f t="shared" si="7"/>
        <v xml:space="preserve"> </v>
      </c>
      <c r="H154" s="66"/>
      <c r="I154" s="66"/>
      <c r="J154" s="11"/>
    </row>
    <row r="155" spans="4:10" ht="15.75" x14ac:dyDescent="0.25">
      <c r="D155" s="11"/>
      <c r="E155" s="22"/>
      <c r="F155" s="817" t="str">
        <f t="shared" si="6"/>
        <v xml:space="preserve"> </v>
      </c>
      <c r="G155" s="142" t="str">
        <f t="shared" si="7"/>
        <v xml:space="preserve"> </v>
      </c>
      <c r="H155" s="66"/>
      <c r="I155" s="66"/>
      <c r="J155" s="11"/>
    </row>
    <row r="156" spans="4:10" ht="15.75" x14ac:dyDescent="0.25">
      <c r="D156" s="11"/>
      <c r="E156" s="22"/>
      <c r="F156" s="817" t="str">
        <f t="shared" si="6"/>
        <v xml:space="preserve"> </v>
      </c>
      <c r="G156" s="142" t="str">
        <f t="shared" si="7"/>
        <v xml:space="preserve"> </v>
      </c>
      <c r="H156" s="66"/>
      <c r="I156" s="66"/>
      <c r="J156" s="11"/>
    </row>
    <row r="157" spans="4:10" ht="15.75" x14ac:dyDescent="0.25">
      <c r="D157" s="11"/>
      <c r="E157" s="22"/>
      <c r="F157" s="817" t="str">
        <f t="shared" si="6"/>
        <v xml:space="preserve"> </v>
      </c>
      <c r="G157" s="142" t="str">
        <f t="shared" si="7"/>
        <v xml:space="preserve"> </v>
      </c>
      <c r="H157" s="66"/>
      <c r="I157" s="66"/>
      <c r="J157" s="11"/>
    </row>
    <row r="158" spans="4:10" ht="15.75" x14ac:dyDescent="0.25">
      <c r="D158" s="11"/>
      <c r="E158" s="22"/>
      <c r="F158" s="817" t="str">
        <f t="shared" si="6"/>
        <v xml:space="preserve"> </v>
      </c>
      <c r="G158" s="142" t="str">
        <f t="shared" si="7"/>
        <v xml:space="preserve"> </v>
      </c>
      <c r="H158" s="66"/>
      <c r="I158" s="66"/>
      <c r="J158" s="11"/>
    </row>
    <row r="159" spans="4:10" ht="15.75" x14ac:dyDescent="0.25">
      <c r="D159" s="11"/>
      <c r="E159" s="22"/>
      <c r="F159" s="817" t="str">
        <f t="shared" si="6"/>
        <v xml:space="preserve"> </v>
      </c>
      <c r="G159" s="142" t="str">
        <f t="shared" si="7"/>
        <v xml:space="preserve"> </v>
      </c>
      <c r="H159" s="66"/>
      <c r="I159" s="66"/>
      <c r="J159" s="11"/>
    </row>
    <row r="160" spans="4:10" ht="15.75" x14ac:dyDescent="0.25">
      <c r="D160" s="11"/>
      <c r="E160" s="22"/>
      <c r="F160" s="817" t="str">
        <f t="shared" si="6"/>
        <v xml:space="preserve"> </v>
      </c>
      <c r="G160" s="142" t="str">
        <f t="shared" si="7"/>
        <v xml:space="preserve"> </v>
      </c>
      <c r="H160" s="66"/>
      <c r="I160" s="66"/>
      <c r="J160" s="11"/>
    </row>
    <row r="161" spans="4:10" ht="15.75" x14ac:dyDescent="0.25">
      <c r="D161" s="11"/>
      <c r="E161" s="22"/>
      <c r="F161" s="817" t="str">
        <f t="shared" si="6"/>
        <v xml:space="preserve"> </v>
      </c>
      <c r="G161" s="142" t="str">
        <f t="shared" si="7"/>
        <v xml:space="preserve"> </v>
      </c>
      <c r="H161" s="66"/>
      <c r="I161" s="66"/>
      <c r="J161" s="11"/>
    </row>
    <row r="162" spans="4:10" ht="15.75" x14ac:dyDescent="0.25">
      <c r="D162" s="11"/>
      <c r="E162" s="22"/>
      <c r="F162" s="817" t="str">
        <f t="shared" si="6"/>
        <v xml:space="preserve"> </v>
      </c>
      <c r="G162" s="142" t="str">
        <f t="shared" si="7"/>
        <v xml:space="preserve"> </v>
      </c>
      <c r="H162" s="66"/>
      <c r="I162" s="66"/>
      <c r="J162" s="11"/>
    </row>
    <row r="163" spans="4:10" ht="15.75" x14ac:dyDescent="0.25">
      <c r="D163" s="11"/>
      <c r="E163" s="22"/>
      <c r="F163" s="817" t="str">
        <f t="shared" si="6"/>
        <v xml:space="preserve"> </v>
      </c>
      <c r="G163" s="142" t="str">
        <f t="shared" si="7"/>
        <v xml:space="preserve"> </v>
      </c>
      <c r="H163" s="66"/>
      <c r="I163" s="66"/>
      <c r="J163" s="11"/>
    </row>
    <row r="164" spans="4:10" ht="15.75" x14ac:dyDescent="0.25">
      <c r="D164" s="11"/>
      <c r="E164" s="22"/>
      <c r="F164" s="817" t="str">
        <f t="shared" si="6"/>
        <v xml:space="preserve"> </v>
      </c>
      <c r="G164" s="142" t="str">
        <f t="shared" si="7"/>
        <v xml:space="preserve"> </v>
      </c>
      <c r="H164" s="66"/>
      <c r="I164" s="66"/>
      <c r="J164" s="11"/>
    </row>
    <row r="165" spans="4:10" ht="15.75" x14ac:dyDescent="0.25">
      <c r="D165" s="11"/>
      <c r="E165" s="22"/>
      <c r="F165" s="817" t="str">
        <f t="shared" si="6"/>
        <v xml:space="preserve"> </v>
      </c>
      <c r="G165" s="142" t="str">
        <f t="shared" si="7"/>
        <v xml:space="preserve"> </v>
      </c>
      <c r="H165" s="66"/>
      <c r="I165" s="66"/>
      <c r="J165" s="11"/>
    </row>
    <row r="166" spans="4:10" ht="15.75" x14ac:dyDescent="0.25">
      <c r="D166" s="11"/>
      <c r="E166" s="22"/>
      <c r="F166" s="817" t="str">
        <f t="shared" si="6"/>
        <v xml:space="preserve"> </v>
      </c>
      <c r="G166" s="142" t="str">
        <f t="shared" si="7"/>
        <v xml:space="preserve"> </v>
      </c>
      <c r="H166" s="66"/>
      <c r="I166" s="66"/>
      <c r="J166" s="11"/>
    </row>
    <row r="167" spans="4:10" ht="15.75" x14ac:dyDescent="0.25">
      <c r="D167" s="11"/>
      <c r="E167" s="22"/>
      <c r="F167" s="817" t="str">
        <f t="shared" si="6"/>
        <v xml:space="preserve"> </v>
      </c>
      <c r="G167" s="142" t="str">
        <f t="shared" si="7"/>
        <v xml:space="preserve"> </v>
      </c>
      <c r="H167" s="66"/>
      <c r="I167" s="66"/>
      <c r="J167" s="11"/>
    </row>
    <row r="168" spans="4:10" ht="15.75" x14ac:dyDescent="0.25">
      <c r="D168" s="11"/>
      <c r="E168" s="22"/>
      <c r="F168" s="817" t="str">
        <f t="shared" si="6"/>
        <v xml:space="preserve"> </v>
      </c>
      <c r="G168" s="142" t="str">
        <f t="shared" si="7"/>
        <v xml:space="preserve"> </v>
      </c>
      <c r="H168" s="66"/>
      <c r="I168" s="66"/>
      <c r="J168" s="11"/>
    </row>
    <row r="169" spans="4:10" ht="15.75" x14ac:dyDescent="0.25">
      <c r="D169" s="11"/>
      <c r="E169" s="22"/>
      <c r="F169" s="817" t="str">
        <f t="shared" si="6"/>
        <v xml:space="preserve"> </v>
      </c>
      <c r="G169" s="142" t="str">
        <f t="shared" si="7"/>
        <v xml:space="preserve"> </v>
      </c>
      <c r="H169" s="66"/>
      <c r="I169" s="66"/>
      <c r="J169" s="11"/>
    </row>
    <row r="170" spans="4:10" ht="15.75" x14ac:dyDescent="0.25">
      <c r="D170" s="11"/>
      <c r="E170" s="22"/>
      <c r="F170" s="817" t="str">
        <f t="shared" si="6"/>
        <v xml:space="preserve"> </v>
      </c>
      <c r="G170" s="142" t="str">
        <f t="shared" si="7"/>
        <v xml:space="preserve"> </v>
      </c>
      <c r="H170" s="66"/>
      <c r="I170" s="66"/>
      <c r="J170" s="11"/>
    </row>
    <row r="171" spans="4:10" ht="15.75" x14ac:dyDescent="0.25">
      <c r="D171" s="11"/>
      <c r="E171" s="22"/>
      <c r="F171" s="817" t="str">
        <f t="shared" si="6"/>
        <v xml:space="preserve"> </v>
      </c>
      <c r="G171" s="142" t="str">
        <f t="shared" si="7"/>
        <v xml:space="preserve"> </v>
      </c>
      <c r="H171" s="66"/>
      <c r="I171" s="66"/>
      <c r="J171" s="11"/>
    </row>
    <row r="172" spans="4:10" ht="15.75" x14ac:dyDescent="0.25">
      <c r="D172" s="11"/>
      <c r="E172" s="22"/>
      <c r="F172" s="817" t="str">
        <f t="shared" si="6"/>
        <v xml:space="preserve"> </v>
      </c>
      <c r="G172" s="142" t="str">
        <f t="shared" si="7"/>
        <v xml:space="preserve"> </v>
      </c>
      <c r="H172" s="66"/>
      <c r="I172" s="66"/>
      <c r="J172" s="11"/>
    </row>
    <row r="173" spans="4:10" ht="15.75" x14ac:dyDescent="0.25">
      <c r="D173" s="11"/>
      <c r="E173" s="22"/>
      <c r="F173" s="817" t="str">
        <f t="shared" si="6"/>
        <v xml:space="preserve"> </v>
      </c>
      <c r="G173" s="142" t="str">
        <f t="shared" si="7"/>
        <v xml:space="preserve"> </v>
      </c>
      <c r="H173" s="66"/>
      <c r="I173" s="66"/>
      <c r="J173" s="11"/>
    </row>
    <row r="174" spans="4:10" ht="15.75" x14ac:dyDescent="0.25">
      <c r="D174" s="11"/>
      <c r="E174" s="22"/>
      <c r="F174" s="817" t="str">
        <f t="shared" si="6"/>
        <v xml:space="preserve"> </v>
      </c>
      <c r="G174" s="142" t="str">
        <f t="shared" si="7"/>
        <v xml:space="preserve"> </v>
      </c>
      <c r="H174" s="66"/>
      <c r="I174" s="66"/>
      <c r="J174" s="11"/>
    </row>
    <row r="175" spans="4:10" ht="15.75" x14ac:dyDescent="0.25">
      <c r="D175" s="11"/>
      <c r="E175" s="22"/>
      <c r="F175" s="817" t="str">
        <f t="shared" si="6"/>
        <v xml:space="preserve"> </v>
      </c>
      <c r="G175" s="142" t="str">
        <f t="shared" si="7"/>
        <v xml:space="preserve"> </v>
      </c>
      <c r="H175" s="66"/>
      <c r="I175" s="66"/>
      <c r="J175" s="11"/>
    </row>
    <row r="176" spans="4:10" ht="15.75" x14ac:dyDescent="0.25">
      <c r="D176" s="11"/>
      <c r="E176" s="22"/>
      <c r="F176" s="817" t="str">
        <f t="shared" si="6"/>
        <v xml:space="preserve"> </v>
      </c>
      <c r="G176" s="142" t="str">
        <f t="shared" si="7"/>
        <v xml:space="preserve"> </v>
      </c>
      <c r="H176" s="66"/>
      <c r="I176" s="66"/>
      <c r="J176" s="11"/>
    </row>
    <row r="177" spans="4:10" ht="15.75" x14ac:dyDescent="0.25">
      <c r="D177" s="11"/>
      <c r="E177" s="22"/>
      <c r="F177" s="817" t="str">
        <f t="shared" si="6"/>
        <v xml:space="preserve"> </v>
      </c>
      <c r="G177" s="142" t="str">
        <f t="shared" si="7"/>
        <v xml:space="preserve"> </v>
      </c>
      <c r="H177" s="66"/>
      <c r="I177" s="66"/>
      <c r="J177" s="11"/>
    </row>
    <row r="178" spans="4:10" ht="15.75" x14ac:dyDescent="0.25">
      <c r="D178" s="11"/>
      <c r="E178" s="22"/>
      <c r="F178" s="817" t="str">
        <f t="shared" si="6"/>
        <v xml:space="preserve"> </v>
      </c>
      <c r="G178" s="142" t="str">
        <f t="shared" si="7"/>
        <v xml:space="preserve"> </v>
      </c>
      <c r="H178" s="66"/>
      <c r="I178" s="66"/>
      <c r="J178" s="11"/>
    </row>
    <row r="179" spans="4:10" ht="15.75" x14ac:dyDescent="0.25">
      <c r="D179" s="11"/>
      <c r="E179" s="22"/>
      <c r="F179" s="817" t="str">
        <f t="shared" si="6"/>
        <v xml:space="preserve"> </v>
      </c>
      <c r="G179" s="142" t="str">
        <f t="shared" si="7"/>
        <v xml:space="preserve"> </v>
      </c>
      <c r="H179" s="66"/>
      <c r="I179" s="66"/>
      <c r="J179" s="11"/>
    </row>
    <row r="180" spans="4:10" ht="15.75" x14ac:dyDescent="0.25">
      <c r="D180" s="11"/>
      <c r="E180" s="22"/>
      <c r="F180" s="817" t="str">
        <f t="shared" si="6"/>
        <v xml:space="preserve"> </v>
      </c>
      <c r="G180" s="142" t="str">
        <f t="shared" si="7"/>
        <v xml:space="preserve"> </v>
      </c>
      <c r="H180" s="66"/>
      <c r="I180" s="66"/>
      <c r="J180" s="11"/>
    </row>
    <row r="181" spans="4:10" ht="15.75" x14ac:dyDescent="0.25">
      <c r="D181" s="11"/>
      <c r="E181" s="22"/>
      <c r="F181" s="817" t="str">
        <f t="shared" si="6"/>
        <v xml:space="preserve"> </v>
      </c>
      <c r="G181" s="142" t="str">
        <f t="shared" si="7"/>
        <v xml:space="preserve"> </v>
      </c>
      <c r="H181" s="66"/>
      <c r="I181" s="66"/>
      <c r="J181" s="11"/>
    </row>
    <row r="182" spans="4:10" ht="15.75" x14ac:dyDescent="0.25">
      <c r="D182" s="11"/>
      <c r="E182" s="22"/>
      <c r="F182" s="817" t="str">
        <f t="shared" si="6"/>
        <v xml:space="preserve"> </v>
      </c>
      <c r="G182" s="142" t="str">
        <f t="shared" si="7"/>
        <v xml:space="preserve"> </v>
      </c>
      <c r="H182" s="66"/>
      <c r="I182" s="66"/>
      <c r="J182" s="11"/>
    </row>
    <row r="183" spans="4:10" ht="15.75" x14ac:dyDescent="0.25">
      <c r="D183" s="11"/>
      <c r="E183" s="22"/>
      <c r="F183" s="817" t="str">
        <f t="shared" si="6"/>
        <v xml:space="preserve"> </v>
      </c>
      <c r="G183" s="142" t="str">
        <f t="shared" si="7"/>
        <v xml:space="preserve"> </v>
      </c>
      <c r="H183" s="66"/>
      <c r="I183" s="66"/>
      <c r="J183" s="11"/>
    </row>
    <row r="184" spans="4:10" ht="15.75" x14ac:dyDescent="0.25">
      <c r="D184" s="11"/>
      <c r="E184" s="22"/>
      <c r="F184" s="817" t="str">
        <f t="shared" si="6"/>
        <v xml:space="preserve"> </v>
      </c>
      <c r="G184" s="142" t="str">
        <f t="shared" si="7"/>
        <v xml:space="preserve"> </v>
      </c>
      <c r="H184" s="66"/>
      <c r="I184" s="66"/>
      <c r="J184" s="11"/>
    </row>
    <row r="185" spans="4:10" ht="15.75" x14ac:dyDescent="0.25">
      <c r="D185" s="11"/>
      <c r="E185" s="22"/>
      <c r="F185" s="817" t="str">
        <f t="shared" ref="F185:F248" si="8">IF(E185-D185=0," ",E185-D185)</f>
        <v xml:space="preserve"> </v>
      </c>
      <c r="G185" s="142" t="str">
        <f t="shared" si="7"/>
        <v xml:space="preserve"> </v>
      </c>
      <c r="H185" s="66"/>
      <c r="I185" s="66"/>
      <c r="J185" s="11"/>
    </row>
    <row r="186" spans="4:10" ht="15.75" x14ac:dyDescent="0.25">
      <c r="D186" s="11"/>
      <c r="E186" s="22"/>
      <c r="F186" s="817" t="str">
        <f t="shared" si="8"/>
        <v xml:space="preserve"> </v>
      </c>
      <c r="G186" s="142" t="str">
        <f t="shared" si="7"/>
        <v xml:space="preserve"> </v>
      </c>
      <c r="H186" s="66"/>
      <c r="I186" s="66"/>
      <c r="J186" s="11"/>
    </row>
    <row r="187" spans="4:10" ht="15.75" x14ac:dyDescent="0.25">
      <c r="D187" s="11"/>
      <c r="E187" s="22"/>
      <c r="F187" s="817" t="str">
        <f t="shared" si="8"/>
        <v xml:space="preserve"> </v>
      </c>
      <c r="G187" s="142" t="str">
        <f t="shared" si="7"/>
        <v xml:space="preserve"> </v>
      </c>
      <c r="H187" s="66"/>
      <c r="I187" s="66"/>
      <c r="J187" s="11"/>
    </row>
    <row r="188" spans="4:10" ht="15.75" x14ac:dyDescent="0.25">
      <c r="D188" s="11"/>
      <c r="E188" s="22"/>
      <c r="F188" s="817" t="str">
        <f t="shared" si="8"/>
        <v xml:space="preserve"> </v>
      </c>
      <c r="G188" s="142" t="str">
        <f t="shared" si="7"/>
        <v xml:space="preserve"> </v>
      </c>
      <c r="H188" s="66"/>
      <c r="I188" s="66"/>
      <c r="J188" s="11"/>
    </row>
    <row r="189" spans="4:10" ht="15.75" x14ac:dyDescent="0.25">
      <c r="D189" s="11"/>
      <c r="E189" s="22"/>
      <c r="F189" s="817" t="str">
        <f t="shared" si="8"/>
        <v xml:space="preserve"> </v>
      </c>
      <c r="G189" s="142" t="str">
        <f t="shared" si="7"/>
        <v xml:space="preserve"> </v>
      </c>
      <c r="H189" s="66"/>
      <c r="I189" s="66"/>
      <c r="J189" s="11"/>
    </row>
    <row r="190" spans="4:10" ht="15.75" x14ac:dyDescent="0.25">
      <c r="D190" s="11"/>
      <c r="E190" s="22"/>
      <c r="F190" s="817" t="str">
        <f t="shared" si="8"/>
        <v xml:space="preserve"> </v>
      </c>
      <c r="G190" s="142" t="str">
        <f t="shared" si="7"/>
        <v xml:space="preserve"> </v>
      </c>
      <c r="H190" s="66"/>
      <c r="I190" s="66"/>
      <c r="J190" s="11"/>
    </row>
    <row r="191" spans="4:10" ht="15.75" x14ac:dyDescent="0.25">
      <c r="D191" s="11"/>
      <c r="E191" s="22"/>
      <c r="F191" s="817" t="str">
        <f t="shared" si="8"/>
        <v xml:space="preserve"> </v>
      </c>
      <c r="G191" s="142" t="str">
        <f t="shared" si="7"/>
        <v xml:space="preserve"> </v>
      </c>
      <c r="H191" s="66"/>
      <c r="I191" s="66"/>
      <c r="J191" s="11"/>
    </row>
    <row r="192" spans="4:10" ht="15.75" x14ac:dyDescent="0.25">
      <c r="D192" s="11"/>
      <c r="E192" s="22"/>
      <c r="F192" s="817" t="str">
        <f t="shared" si="8"/>
        <v xml:space="preserve"> </v>
      </c>
      <c r="G192" s="142" t="str">
        <f t="shared" si="7"/>
        <v xml:space="preserve"> </v>
      </c>
      <c r="H192" s="66"/>
      <c r="I192" s="66"/>
      <c r="J192" s="11"/>
    </row>
    <row r="193" spans="4:10" ht="15.75" x14ac:dyDescent="0.25">
      <c r="D193" s="11"/>
      <c r="E193" s="22"/>
      <c r="F193" s="817" t="str">
        <f t="shared" si="8"/>
        <v xml:space="preserve"> </v>
      </c>
      <c r="G193" s="142" t="str">
        <f t="shared" si="7"/>
        <v xml:space="preserve"> </v>
      </c>
      <c r="H193" s="66"/>
      <c r="I193" s="66"/>
      <c r="J193" s="11"/>
    </row>
    <row r="194" spans="4:10" ht="15.75" x14ac:dyDescent="0.25">
      <c r="D194" s="11"/>
      <c r="E194" s="22"/>
      <c r="F194" s="817" t="str">
        <f t="shared" si="8"/>
        <v xml:space="preserve"> </v>
      </c>
      <c r="G194" s="142" t="str">
        <f t="shared" si="7"/>
        <v xml:space="preserve"> </v>
      </c>
      <c r="H194" s="66"/>
      <c r="I194" s="66"/>
      <c r="J194" s="11"/>
    </row>
    <row r="195" spans="4:10" ht="15.75" x14ac:dyDescent="0.25">
      <c r="D195" s="11"/>
      <c r="E195" s="22"/>
      <c r="F195" s="817" t="str">
        <f t="shared" si="8"/>
        <v xml:space="preserve"> </v>
      </c>
      <c r="G195" s="142" t="str">
        <f t="shared" si="7"/>
        <v xml:space="preserve"> </v>
      </c>
      <c r="H195" s="66"/>
      <c r="I195" s="66"/>
      <c r="J195" s="11"/>
    </row>
    <row r="196" spans="4:10" ht="15.75" x14ac:dyDescent="0.25">
      <c r="D196" s="11"/>
      <c r="E196" s="22"/>
      <c r="F196" s="817" t="str">
        <f t="shared" si="8"/>
        <v xml:space="preserve"> </v>
      </c>
      <c r="G196" s="142" t="str">
        <f t="shared" si="7"/>
        <v xml:space="preserve"> </v>
      </c>
      <c r="H196" s="66"/>
      <c r="I196" s="66"/>
      <c r="J196" s="11"/>
    </row>
    <row r="197" spans="4:10" ht="15.75" x14ac:dyDescent="0.25">
      <c r="D197" s="11"/>
      <c r="E197" s="22"/>
      <c r="F197" s="817" t="str">
        <f t="shared" si="8"/>
        <v xml:space="preserve"> </v>
      </c>
      <c r="G197" s="142" t="str">
        <f t="shared" si="7"/>
        <v xml:space="preserve"> </v>
      </c>
      <c r="H197" s="66"/>
      <c r="I197" s="66"/>
      <c r="J197" s="11"/>
    </row>
    <row r="198" spans="4:10" ht="15.75" x14ac:dyDescent="0.25">
      <c r="D198" s="11"/>
      <c r="E198" s="22"/>
      <c r="F198" s="817" t="str">
        <f t="shared" si="8"/>
        <v xml:space="preserve"> </v>
      </c>
      <c r="G198" s="142" t="str">
        <f t="shared" si="7"/>
        <v xml:space="preserve"> </v>
      </c>
      <c r="H198" s="66"/>
      <c r="I198" s="66"/>
      <c r="J198" s="11"/>
    </row>
    <row r="199" spans="4:10" ht="15.75" x14ac:dyDescent="0.25">
      <c r="D199" s="11"/>
      <c r="E199" s="22"/>
      <c r="F199" s="817" t="str">
        <f t="shared" si="8"/>
        <v xml:space="preserve"> </v>
      </c>
      <c r="G199" s="142" t="str">
        <f t="shared" si="7"/>
        <v xml:space="preserve"> </v>
      </c>
      <c r="H199" s="66"/>
      <c r="I199" s="66"/>
      <c r="J199" s="11"/>
    </row>
    <row r="200" spans="4:10" ht="15.75" x14ac:dyDescent="0.25">
      <c r="D200" s="11"/>
      <c r="E200" s="22"/>
      <c r="F200" s="817" t="str">
        <f t="shared" si="8"/>
        <v xml:space="preserve"> </v>
      </c>
      <c r="G200" s="142" t="str">
        <f t="shared" si="7"/>
        <v xml:space="preserve"> </v>
      </c>
      <c r="H200" s="66"/>
      <c r="I200" s="66"/>
      <c r="J200" s="11"/>
    </row>
    <row r="201" spans="4:10" ht="15.75" x14ac:dyDescent="0.25">
      <c r="D201" s="11"/>
      <c r="E201" s="22"/>
      <c r="F201" s="817" t="str">
        <f t="shared" si="8"/>
        <v xml:space="preserve"> </v>
      </c>
      <c r="G201" s="142" t="str">
        <f t="shared" si="7"/>
        <v xml:space="preserve"> </v>
      </c>
      <c r="H201" s="66"/>
      <c r="I201" s="66"/>
      <c r="J201" s="11"/>
    </row>
    <row r="202" spans="4:10" ht="15.75" x14ac:dyDescent="0.25">
      <c r="D202" s="11"/>
      <c r="E202" s="22"/>
      <c r="F202" s="817" t="str">
        <f t="shared" si="8"/>
        <v xml:space="preserve"> </v>
      </c>
      <c r="G202" s="142" t="str">
        <f t="shared" ref="G202:G265" si="9">IFERROR(E202/D202%," ")</f>
        <v xml:space="preserve"> </v>
      </c>
      <c r="H202" s="66"/>
      <c r="I202" s="66"/>
      <c r="J202" s="11"/>
    </row>
    <row r="203" spans="4:10" ht="15.75" x14ac:dyDescent="0.25">
      <c r="D203" s="11"/>
      <c r="E203" s="22"/>
      <c r="F203" s="817" t="str">
        <f t="shared" si="8"/>
        <v xml:space="preserve"> </v>
      </c>
      <c r="G203" s="142" t="str">
        <f t="shared" si="9"/>
        <v xml:space="preserve"> </v>
      </c>
      <c r="H203" s="66"/>
      <c r="I203" s="66"/>
      <c r="J203" s="11"/>
    </row>
    <row r="204" spans="4:10" ht="15.75" x14ac:dyDescent="0.25">
      <c r="D204" s="11"/>
      <c r="E204" s="22"/>
      <c r="F204" s="817" t="str">
        <f t="shared" si="8"/>
        <v xml:space="preserve"> </v>
      </c>
      <c r="G204" s="142" t="str">
        <f t="shared" si="9"/>
        <v xml:space="preserve"> </v>
      </c>
      <c r="H204" s="66"/>
      <c r="I204" s="66"/>
      <c r="J204" s="11"/>
    </row>
    <row r="205" spans="4:10" ht="15.75" x14ac:dyDescent="0.25">
      <c r="D205" s="11"/>
      <c r="E205" s="22"/>
      <c r="F205" s="817" t="str">
        <f t="shared" si="8"/>
        <v xml:space="preserve"> </v>
      </c>
      <c r="G205" s="142" t="str">
        <f t="shared" si="9"/>
        <v xml:space="preserve"> </v>
      </c>
      <c r="H205" s="66"/>
      <c r="I205" s="66"/>
      <c r="J205" s="11"/>
    </row>
    <row r="206" spans="4:10" ht="15.75" x14ac:dyDescent="0.25">
      <c r="D206" s="11"/>
      <c r="E206" s="22"/>
      <c r="F206" s="817" t="str">
        <f t="shared" si="8"/>
        <v xml:space="preserve"> </v>
      </c>
      <c r="G206" s="142" t="str">
        <f t="shared" si="9"/>
        <v xml:space="preserve"> </v>
      </c>
      <c r="H206" s="66"/>
      <c r="I206" s="66"/>
      <c r="J206" s="11"/>
    </row>
    <row r="207" spans="4:10" ht="15.75" x14ac:dyDescent="0.25">
      <c r="D207" s="11"/>
      <c r="E207" s="22"/>
      <c r="F207" s="817" t="str">
        <f t="shared" si="8"/>
        <v xml:space="preserve"> </v>
      </c>
      <c r="G207" s="142" t="str">
        <f t="shared" si="9"/>
        <v xml:space="preserve"> </v>
      </c>
      <c r="H207" s="66"/>
      <c r="I207" s="66"/>
      <c r="J207" s="11"/>
    </row>
    <row r="208" spans="4:10" ht="15.75" x14ac:dyDescent="0.25">
      <c r="D208" s="11"/>
      <c r="E208" s="22"/>
      <c r="F208" s="817" t="str">
        <f t="shared" si="8"/>
        <v xml:space="preserve"> </v>
      </c>
      <c r="G208" s="142" t="str">
        <f t="shared" si="9"/>
        <v xml:space="preserve"> </v>
      </c>
      <c r="H208" s="66"/>
      <c r="I208" s="66"/>
      <c r="J208" s="11"/>
    </row>
    <row r="209" spans="4:10" ht="15.75" x14ac:dyDescent="0.25">
      <c r="D209" s="11"/>
      <c r="E209" s="22"/>
      <c r="F209" s="817" t="str">
        <f t="shared" si="8"/>
        <v xml:space="preserve"> </v>
      </c>
      <c r="G209" s="142" t="str">
        <f t="shared" si="9"/>
        <v xml:space="preserve"> </v>
      </c>
      <c r="H209" s="66"/>
      <c r="I209" s="66"/>
      <c r="J209" s="11"/>
    </row>
    <row r="210" spans="4:10" ht="15.75" x14ac:dyDescent="0.25">
      <c r="D210" s="11"/>
      <c r="E210" s="22"/>
      <c r="F210" s="817" t="str">
        <f t="shared" si="8"/>
        <v xml:space="preserve"> </v>
      </c>
      <c r="G210" s="142" t="str">
        <f t="shared" si="9"/>
        <v xml:space="preserve"> </v>
      </c>
      <c r="H210" s="66"/>
      <c r="I210" s="66"/>
      <c r="J210" s="11"/>
    </row>
    <row r="211" spans="4:10" ht="15.75" x14ac:dyDescent="0.25">
      <c r="D211" s="11"/>
      <c r="E211" s="22"/>
      <c r="F211" s="817" t="str">
        <f t="shared" si="8"/>
        <v xml:space="preserve"> </v>
      </c>
      <c r="G211" s="142" t="str">
        <f t="shared" si="9"/>
        <v xml:space="preserve"> </v>
      </c>
      <c r="H211" s="66"/>
      <c r="I211" s="66"/>
      <c r="J211" s="11"/>
    </row>
    <row r="212" spans="4:10" ht="15.75" x14ac:dyDescent="0.25">
      <c r="D212" s="11"/>
      <c r="E212" s="22"/>
      <c r="F212" s="817" t="str">
        <f t="shared" si="8"/>
        <v xml:space="preserve"> </v>
      </c>
      <c r="G212" s="142" t="str">
        <f t="shared" si="9"/>
        <v xml:space="preserve"> </v>
      </c>
      <c r="H212" s="66"/>
      <c r="I212" s="66"/>
      <c r="J212" s="11"/>
    </row>
    <row r="213" spans="4:10" ht="15.75" x14ac:dyDescent="0.25">
      <c r="D213" s="11"/>
      <c r="E213" s="22"/>
      <c r="F213" s="817" t="str">
        <f t="shared" si="8"/>
        <v xml:space="preserve"> </v>
      </c>
      <c r="G213" s="142" t="str">
        <f t="shared" si="9"/>
        <v xml:space="preserve"> </v>
      </c>
      <c r="H213" s="66"/>
      <c r="I213" s="66"/>
      <c r="J213" s="11"/>
    </row>
    <row r="214" spans="4:10" ht="15.75" x14ac:dyDescent="0.25">
      <c r="D214" s="11"/>
      <c r="E214" s="22"/>
      <c r="F214" s="817" t="str">
        <f t="shared" si="8"/>
        <v xml:space="preserve"> </v>
      </c>
      <c r="G214" s="142" t="str">
        <f t="shared" si="9"/>
        <v xml:space="preserve"> </v>
      </c>
      <c r="H214" s="66"/>
      <c r="I214" s="66"/>
      <c r="J214" s="11"/>
    </row>
    <row r="215" spans="4:10" ht="15.75" x14ac:dyDescent="0.25">
      <c r="D215" s="11"/>
      <c r="E215" s="22"/>
      <c r="F215" s="817" t="str">
        <f t="shared" si="8"/>
        <v xml:space="preserve"> </v>
      </c>
      <c r="G215" s="142" t="str">
        <f t="shared" si="9"/>
        <v xml:space="preserve"> </v>
      </c>
      <c r="H215" s="66"/>
      <c r="I215" s="66"/>
      <c r="J215" s="11"/>
    </row>
    <row r="216" spans="4:10" ht="15.75" x14ac:dyDescent="0.25">
      <c r="D216" s="11"/>
      <c r="E216" s="22"/>
      <c r="F216" s="817" t="str">
        <f t="shared" si="8"/>
        <v xml:space="preserve"> </v>
      </c>
      <c r="G216" s="142" t="str">
        <f t="shared" si="9"/>
        <v xml:space="preserve"> </v>
      </c>
      <c r="H216" s="66"/>
      <c r="I216" s="66"/>
      <c r="J216" s="11"/>
    </row>
    <row r="217" spans="4:10" ht="15.75" x14ac:dyDescent="0.25">
      <c r="D217" s="11"/>
      <c r="E217" s="22"/>
      <c r="F217" s="817" t="str">
        <f t="shared" si="8"/>
        <v xml:space="preserve"> </v>
      </c>
      <c r="G217" s="142" t="str">
        <f t="shared" si="9"/>
        <v xml:space="preserve"> </v>
      </c>
      <c r="H217" s="66"/>
      <c r="I217" s="66"/>
      <c r="J217" s="11"/>
    </row>
    <row r="218" spans="4:10" ht="15.75" x14ac:dyDescent="0.25">
      <c r="D218" s="11"/>
      <c r="E218" s="22"/>
      <c r="F218" s="817" t="str">
        <f t="shared" si="8"/>
        <v xml:space="preserve"> </v>
      </c>
      <c r="G218" s="142" t="str">
        <f t="shared" si="9"/>
        <v xml:space="preserve"> </v>
      </c>
      <c r="H218" s="66"/>
      <c r="I218" s="66"/>
      <c r="J218" s="11"/>
    </row>
    <row r="219" spans="4:10" ht="15.75" x14ac:dyDescent="0.25">
      <c r="D219" s="11"/>
      <c r="E219" s="22"/>
      <c r="F219" s="817" t="str">
        <f t="shared" si="8"/>
        <v xml:space="preserve"> </v>
      </c>
      <c r="G219" s="142" t="str">
        <f t="shared" si="9"/>
        <v xml:space="preserve"> </v>
      </c>
      <c r="H219" s="66"/>
      <c r="I219" s="66"/>
      <c r="J219" s="11"/>
    </row>
    <row r="220" spans="4:10" ht="15.75" x14ac:dyDescent="0.25">
      <c r="D220" s="11"/>
      <c r="E220" s="22"/>
      <c r="F220" s="817" t="str">
        <f t="shared" si="8"/>
        <v xml:space="preserve"> </v>
      </c>
      <c r="G220" s="142" t="str">
        <f t="shared" si="9"/>
        <v xml:space="preserve"> </v>
      </c>
      <c r="H220" s="66"/>
      <c r="I220" s="66"/>
      <c r="J220" s="11"/>
    </row>
    <row r="221" spans="4:10" ht="15.75" x14ac:dyDescent="0.25">
      <c r="D221" s="11"/>
      <c r="E221" s="22"/>
      <c r="F221" s="817" t="str">
        <f t="shared" si="8"/>
        <v xml:space="preserve"> </v>
      </c>
      <c r="G221" s="142" t="str">
        <f t="shared" si="9"/>
        <v xml:space="preserve"> </v>
      </c>
      <c r="H221" s="66"/>
      <c r="I221" s="66"/>
      <c r="J221" s="11"/>
    </row>
    <row r="222" spans="4:10" ht="15.75" x14ac:dyDescent="0.25">
      <c r="D222" s="11"/>
      <c r="E222" s="22"/>
      <c r="F222" s="817" t="str">
        <f t="shared" si="8"/>
        <v xml:space="preserve"> </v>
      </c>
      <c r="G222" s="142" t="str">
        <f t="shared" si="9"/>
        <v xml:space="preserve"> </v>
      </c>
      <c r="H222" s="66"/>
      <c r="I222" s="66"/>
      <c r="J222" s="11"/>
    </row>
    <row r="223" spans="4:10" ht="15.75" x14ac:dyDescent="0.25">
      <c r="D223" s="11"/>
      <c r="E223" s="22"/>
      <c r="F223" s="817" t="str">
        <f t="shared" si="8"/>
        <v xml:space="preserve"> </v>
      </c>
      <c r="G223" s="142" t="str">
        <f t="shared" si="9"/>
        <v xml:space="preserve"> </v>
      </c>
      <c r="H223" s="66"/>
      <c r="I223" s="66"/>
      <c r="J223" s="11"/>
    </row>
    <row r="224" spans="4:10" ht="15.75" x14ac:dyDescent="0.25">
      <c r="D224" s="11"/>
      <c r="E224" s="22"/>
      <c r="F224" s="817" t="str">
        <f t="shared" si="8"/>
        <v xml:space="preserve"> </v>
      </c>
      <c r="G224" s="142" t="str">
        <f t="shared" si="9"/>
        <v xml:space="preserve"> </v>
      </c>
      <c r="H224" s="66"/>
      <c r="I224" s="66"/>
      <c r="J224" s="11"/>
    </row>
    <row r="225" spans="4:10" ht="15.75" x14ac:dyDescent="0.25">
      <c r="D225" s="11"/>
      <c r="E225" s="22"/>
      <c r="F225" s="817" t="str">
        <f t="shared" si="8"/>
        <v xml:space="preserve"> </v>
      </c>
      <c r="G225" s="142" t="str">
        <f t="shared" si="9"/>
        <v xml:space="preserve"> </v>
      </c>
      <c r="H225" s="66"/>
      <c r="I225" s="66"/>
      <c r="J225" s="11"/>
    </row>
    <row r="226" spans="4:10" ht="15.75" x14ac:dyDescent="0.25">
      <c r="D226" s="11"/>
      <c r="E226" s="22"/>
      <c r="F226" s="817" t="str">
        <f t="shared" si="8"/>
        <v xml:space="preserve"> </v>
      </c>
      <c r="G226" s="142" t="str">
        <f t="shared" si="9"/>
        <v xml:space="preserve"> </v>
      </c>
      <c r="H226" s="66"/>
      <c r="I226" s="66"/>
      <c r="J226" s="11"/>
    </row>
    <row r="227" spans="4:10" ht="15.75" x14ac:dyDescent="0.25">
      <c r="D227" s="11"/>
      <c r="E227" s="22"/>
      <c r="F227" s="817" t="str">
        <f t="shared" si="8"/>
        <v xml:space="preserve"> </v>
      </c>
      <c r="G227" s="142" t="str">
        <f t="shared" si="9"/>
        <v xml:space="preserve"> </v>
      </c>
      <c r="H227" s="66"/>
      <c r="I227" s="66"/>
      <c r="J227" s="11"/>
    </row>
    <row r="228" spans="4:10" ht="15.75" x14ac:dyDescent="0.25">
      <c r="D228" s="11"/>
      <c r="E228" s="22"/>
      <c r="F228" s="817" t="str">
        <f t="shared" si="8"/>
        <v xml:space="preserve"> </v>
      </c>
      <c r="G228" s="142" t="str">
        <f t="shared" si="9"/>
        <v xml:space="preserve"> </v>
      </c>
      <c r="H228" s="66"/>
      <c r="I228" s="66"/>
      <c r="J228" s="11"/>
    </row>
    <row r="229" spans="4:10" ht="15.75" x14ac:dyDescent="0.25">
      <c r="D229" s="11"/>
      <c r="E229" s="22"/>
      <c r="F229" s="817" t="str">
        <f t="shared" si="8"/>
        <v xml:space="preserve"> </v>
      </c>
      <c r="G229" s="142" t="str">
        <f t="shared" si="9"/>
        <v xml:space="preserve"> </v>
      </c>
      <c r="H229" s="66"/>
      <c r="I229" s="66"/>
      <c r="J229" s="11"/>
    </row>
    <row r="230" spans="4:10" ht="15.75" x14ac:dyDescent="0.25">
      <c r="D230" s="11"/>
      <c r="E230" s="22"/>
      <c r="F230" s="817" t="str">
        <f t="shared" si="8"/>
        <v xml:space="preserve"> </v>
      </c>
      <c r="G230" s="142" t="str">
        <f t="shared" si="9"/>
        <v xml:space="preserve"> </v>
      </c>
      <c r="H230" s="66"/>
      <c r="I230" s="66"/>
      <c r="J230" s="11"/>
    </row>
    <row r="231" spans="4:10" ht="15.75" x14ac:dyDescent="0.25">
      <c r="D231" s="11"/>
      <c r="E231" s="22"/>
      <c r="F231" s="817" t="str">
        <f t="shared" si="8"/>
        <v xml:space="preserve"> </v>
      </c>
      <c r="G231" s="142" t="str">
        <f t="shared" si="9"/>
        <v xml:space="preserve"> </v>
      </c>
      <c r="H231" s="66"/>
      <c r="I231" s="66"/>
      <c r="J231" s="11"/>
    </row>
    <row r="232" spans="4:10" ht="15.75" x14ac:dyDescent="0.25">
      <c r="D232" s="11"/>
      <c r="E232" s="22"/>
      <c r="F232" s="817" t="str">
        <f t="shared" si="8"/>
        <v xml:space="preserve"> </v>
      </c>
      <c r="G232" s="142" t="str">
        <f t="shared" si="9"/>
        <v xml:space="preserve"> </v>
      </c>
      <c r="H232" s="66"/>
      <c r="I232" s="66"/>
      <c r="J232" s="11"/>
    </row>
    <row r="233" spans="4:10" ht="15.75" x14ac:dyDescent="0.25">
      <c r="D233" s="11"/>
      <c r="E233" s="22"/>
      <c r="F233" s="817" t="str">
        <f t="shared" si="8"/>
        <v xml:space="preserve"> </v>
      </c>
      <c r="G233" s="142" t="str">
        <f t="shared" si="9"/>
        <v xml:space="preserve"> </v>
      </c>
      <c r="H233" s="66"/>
      <c r="I233" s="66"/>
      <c r="J233" s="11"/>
    </row>
    <row r="234" spans="4:10" ht="15.75" x14ac:dyDescent="0.25">
      <c r="D234" s="11"/>
      <c r="E234" s="22"/>
      <c r="F234" s="817" t="str">
        <f t="shared" si="8"/>
        <v xml:space="preserve"> </v>
      </c>
      <c r="G234" s="142" t="str">
        <f t="shared" si="9"/>
        <v xml:space="preserve"> </v>
      </c>
      <c r="H234" s="66"/>
      <c r="I234" s="66"/>
      <c r="J234" s="11"/>
    </row>
    <row r="235" spans="4:10" ht="15.75" x14ac:dyDescent="0.25">
      <c r="D235" s="11"/>
      <c r="E235" s="22"/>
      <c r="F235" s="817" t="str">
        <f t="shared" si="8"/>
        <v xml:space="preserve"> </v>
      </c>
      <c r="G235" s="142" t="str">
        <f t="shared" si="9"/>
        <v xml:space="preserve"> </v>
      </c>
      <c r="H235" s="66"/>
      <c r="I235" s="66"/>
      <c r="J235" s="11"/>
    </row>
    <row r="236" spans="4:10" ht="15.75" x14ac:dyDescent="0.25">
      <c r="D236" s="11"/>
      <c r="E236" s="22"/>
      <c r="F236" s="817" t="str">
        <f t="shared" si="8"/>
        <v xml:space="preserve"> </v>
      </c>
      <c r="G236" s="142" t="str">
        <f t="shared" si="9"/>
        <v xml:space="preserve"> </v>
      </c>
      <c r="H236" s="66"/>
      <c r="I236" s="66"/>
      <c r="J236" s="11"/>
    </row>
    <row r="237" spans="4:10" ht="15.75" x14ac:dyDescent="0.25">
      <c r="D237" s="11"/>
      <c r="E237" s="22"/>
      <c r="F237" s="817" t="str">
        <f t="shared" si="8"/>
        <v xml:space="preserve"> </v>
      </c>
      <c r="G237" s="142" t="str">
        <f t="shared" si="9"/>
        <v xml:space="preserve"> </v>
      </c>
      <c r="H237" s="66"/>
      <c r="I237" s="66"/>
      <c r="J237" s="11"/>
    </row>
    <row r="238" spans="4:10" ht="15.75" x14ac:dyDescent="0.25">
      <c r="D238" s="11"/>
      <c r="E238" s="22"/>
      <c r="F238" s="817" t="str">
        <f t="shared" si="8"/>
        <v xml:space="preserve"> </v>
      </c>
      <c r="G238" s="142" t="str">
        <f t="shared" si="9"/>
        <v xml:space="preserve"> </v>
      </c>
      <c r="H238" s="66"/>
      <c r="I238" s="66"/>
      <c r="J238" s="11"/>
    </row>
    <row r="239" spans="4:10" ht="15.75" x14ac:dyDescent="0.25">
      <c r="D239" s="11"/>
      <c r="E239" s="22"/>
      <c r="F239" s="817" t="str">
        <f t="shared" si="8"/>
        <v xml:space="preserve"> </v>
      </c>
      <c r="G239" s="142" t="str">
        <f t="shared" si="9"/>
        <v xml:space="preserve"> </v>
      </c>
      <c r="H239" s="66"/>
      <c r="I239" s="66"/>
      <c r="J239" s="11"/>
    </row>
    <row r="240" spans="4:10" ht="15.75" x14ac:dyDescent="0.25">
      <c r="D240" s="11"/>
      <c r="E240" s="22"/>
      <c r="F240" s="817" t="str">
        <f t="shared" si="8"/>
        <v xml:space="preserve"> </v>
      </c>
      <c r="G240" s="142" t="str">
        <f t="shared" si="9"/>
        <v xml:space="preserve"> </v>
      </c>
      <c r="H240" s="66"/>
      <c r="I240" s="66"/>
      <c r="J240" s="11"/>
    </row>
    <row r="241" spans="4:10" ht="15.75" x14ac:dyDescent="0.25">
      <c r="D241" s="11"/>
      <c r="E241" s="22"/>
      <c r="F241" s="817" t="str">
        <f t="shared" si="8"/>
        <v xml:space="preserve"> </v>
      </c>
      <c r="G241" s="142" t="str">
        <f t="shared" si="9"/>
        <v xml:space="preserve"> </v>
      </c>
      <c r="H241" s="66"/>
      <c r="I241" s="66"/>
      <c r="J241" s="11"/>
    </row>
    <row r="242" spans="4:10" ht="15.75" x14ac:dyDescent="0.25">
      <c r="D242" s="11"/>
      <c r="E242" s="22"/>
      <c r="F242" s="817" t="str">
        <f t="shared" si="8"/>
        <v xml:space="preserve"> </v>
      </c>
      <c r="G242" s="142" t="str">
        <f t="shared" si="9"/>
        <v xml:space="preserve"> </v>
      </c>
      <c r="H242" s="66"/>
      <c r="I242" s="66"/>
      <c r="J242" s="11"/>
    </row>
    <row r="243" spans="4:10" ht="15.75" x14ac:dyDescent="0.25">
      <c r="D243" s="11"/>
      <c r="E243" s="22"/>
      <c r="F243" s="817" t="str">
        <f t="shared" si="8"/>
        <v xml:space="preserve"> </v>
      </c>
      <c r="G243" s="142" t="str">
        <f t="shared" si="9"/>
        <v xml:space="preserve"> </v>
      </c>
      <c r="H243" s="66"/>
      <c r="I243" s="66"/>
      <c r="J243" s="11"/>
    </row>
    <row r="244" spans="4:10" ht="15.75" x14ac:dyDescent="0.25">
      <c r="D244" s="11"/>
      <c r="E244" s="22"/>
      <c r="F244" s="817" t="str">
        <f t="shared" si="8"/>
        <v xml:space="preserve"> </v>
      </c>
      <c r="G244" s="142" t="str">
        <f t="shared" si="9"/>
        <v xml:space="preserve"> </v>
      </c>
      <c r="H244" s="66"/>
      <c r="I244" s="66"/>
      <c r="J244" s="11"/>
    </row>
    <row r="245" spans="4:10" ht="15.75" x14ac:dyDescent="0.25">
      <c r="D245" s="11"/>
      <c r="E245" s="22"/>
      <c r="F245" s="817" t="str">
        <f t="shared" si="8"/>
        <v xml:space="preserve"> </v>
      </c>
      <c r="G245" s="142" t="str">
        <f t="shared" si="9"/>
        <v xml:space="preserve"> </v>
      </c>
      <c r="H245" s="66"/>
      <c r="I245" s="66"/>
      <c r="J245" s="11"/>
    </row>
    <row r="246" spans="4:10" ht="15.75" x14ac:dyDescent="0.25">
      <c r="D246" s="11"/>
      <c r="E246" s="22"/>
      <c r="F246" s="817" t="str">
        <f t="shared" si="8"/>
        <v xml:space="preserve"> </v>
      </c>
      <c r="G246" s="142" t="str">
        <f t="shared" si="9"/>
        <v xml:space="preserve"> </v>
      </c>
      <c r="H246" s="66"/>
      <c r="I246" s="66"/>
      <c r="J246" s="11"/>
    </row>
    <row r="247" spans="4:10" ht="15.75" x14ac:dyDescent="0.25">
      <c r="D247" s="11"/>
      <c r="E247" s="22"/>
      <c r="F247" s="817" t="str">
        <f t="shared" si="8"/>
        <v xml:space="preserve"> </v>
      </c>
      <c r="G247" s="142" t="str">
        <f t="shared" si="9"/>
        <v xml:space="preserve"> </v>
      </c>
      <c r="H247" s="66"/>
      <c r="I247" s="66"/>
      <c r="J247" s="11"/>
    </row>
    <row r="248" spans="4:10" ht="15.75" x14ac:dyDescent="0.25">
      <c r="D248" s="11"/>
      <c r="E248" s="22"/>
      <c r="F248" s="817" t="str">
        <f t="shared" si="8"/>
        <v xml:space="preserve"> </v>
      </c>
      <c r="G248" s="142" t="str">
        <f t="shared" si="9"/>
        <v xml:space="preserve"> </v>
      </c>
      <c r="H248" s="66"/>
      <c r="I248" s="66"/>
      <c r="J248" s="11"/>
    </row>
    <row r="249" spans="4:10" ht="15.75" x14ac:dyDescent="0.25">
      <c r="D249" s="11"/>
      <c r="E249" s="22"/>
      <c r="F249" s="817" t="str">
        <f t="shared" ref="F249:F312" si="10">IF(E249-D249=0," ",E249-D249)</f>
        <v xml:space="preserve"> </v>
      </c>
      <c r="G249" s="142" t="str">
        <f t="shared" si="9"/>
        <v xml:space="preserve"> </v>
      </c>
      <c r="H249" s="66"/>
      <c r="I249" s="66"/>
      <c r="J249" s="11"/>
    </row>
    <row r="250" spans="4:10" ht="15.75" x14ac:dyDescent="0.25">
      <c r="D250" s="11"/>
      <c r="E250" s="22"/>
      <c r="F250" s="817" t="str">
        <f t="shared" si="10"/>
        <v xml:space="preserve"> </v>
      </c>
      <c r="G250" s="142" t="str">
        <f t="shared" si="9"/>
        <v xml:space="preserve"> </v>
      </c>
      <c r="H250" s="66"/>
      <c r="I250" s="66"/>
      <c r="J250" s="11"/>
    </row>
    <row r="251" spans="4:10" ht="15.75" x14ac:dyDescent="0.25">
      <c r="D251" s="11"/>
      <c r="E251" s="22"/>
      <c r="F251" s="817" t="str">
        <f t="shared" si="10"/>
        <v xml:space="preserve"> </v>
      </c>
      <c r="G251" s="142" t="str">
        <f t="shared" si="9"/>
        <v xml:space="preserve"> </v>
      </c>
      <c r="H251" s="66"/>
      <c r="I251" s="66"/>
      <c r="J251" s="11"/>
    </row>
    <row r="252" spans="4:10" ht="15.75" x14ac:dyDescent="0.25">
      <c r="D252" s="11"/>
      <c r="E252" s="22"/>
      <c r="F252" s="817" t="str">
        <f t="shared" si="10"/>
        <v xml:space="preserve"> </v>
      </c>
      <c r="G252" s="142" t="str">
        <f t="shared" si="9"/>
        <v xml:space="preserve"> </v>
      </c>
      <c r="H252" s="66"/>
      <c r="I252" s="66"/>
      <c r="J252" s="11"/>
    </row>
    <row r="253" spans="4:10" ht="15.75" x14ac:dyDescent="0.25">
      <c r="D253" s="11"/>
      <c r="E253" s="22"/>
      <c r="F253" s="817" t="str">
        <f t="shared" si="10"/>
        <v xml:space="preserve"> </v>
      </c>
      <c r="G253" s="142" t="str">
        <f t="shared" si="9"/>
        <v xml:space="preserve"> </v>
      </c>
      <c r="H253" s="66"/>
      <c r="I253" s="66"/>
      <c r="J253" s="11"/>
    </row>
    <row r="254" spans="4:10" ht="15.75" x14ac:dyDescent="0.25">
      <c r="D254" s="11"/>
      <c r="E254" s="22"/>
      <c r="F254" s="817" t="str">
        <f t="shared" si="10"/>
        <v xml:space="preserve"> </v>
      </c>
      <c r="G254" s="142" t="str">
        <f t="shared" si="9"/>
        <v xml:space="preserve"> </v>
      </c>
      <c r="H254" s="66"/>
      <c r="I254" s="66"/>
      <c r="J254" s="11"/>
    </row>
    <row r="255" spans="4:10" ht="15.75" x14ac:dyDescent="0.25">
      <c r="D255" s="11"/>
      <c r="E255" s="22"/>
      <c r="F255" s="817" t="str">
        <f t="shared" si="10"/>
        <v xml:space="preserve"> </v>
      </c>
      <c r="G255" s="142" t="str">
        <f t="shared" si="9"/>
        <v xml:space="preserve"> </v>
      </c>
      <c r="H255" s="66"/>
      <c r="I255" s="66"/>
      <c r="J255" s="11"/>
    </row>
    <row r="256" spans="4:10" ht="15.75" x14ac:dyDescent="0.25">
      <c r="D256" s="11"/>
      <c r="E256" s="22"/>
      <c r="F256" s="817" t="str">
        <f t="shared" si="10"/>
        <v xml:space="preserve"> </v>
      </c>
      <c r="G256" s="142" t="str">
        <f t="shared" si="9"/>
        <v xml:space="preserve"> </v>
      </c>
      <c r="H256" s="66"/>
      <c r="I256" s="66"/>
      <c r="J256" s="11"/>
    </row>
    <row r="257" spans="4:10" ht="15.75" x14ac:dyDescent="0.25">
      <c r="D257" s="11"/>
      <c r="E257" s="22"/>
      <c r="F257" s="817" t="str">
        <f t="shared" si="10"/>
        <v xml:space="preserve"> </v>
      </c>
      <c r="G257" s="142" t="str">
        <f t="shared" si="9"/>
        <v xml:space="preserve"> </v>
      </c>
      <c r="H257" s="66"/>
      <c r="I257" s="66"/>
      <c r="J257" s="11"/>
    </row>
    <row r="258" spans="4:10" ht="15.75" x14ac:dyDescent="0.25">
      <c r="D258" s="11"/>
      <c r="E258" s="22"/>
      <c r="F258" s="817" t="str">
        <f t="shared" si="10"/>
        <v xml:space="preserve"> </v>
      </c>
      <c r="G258" s="142" t="str">
        <f t="shared" si="9"/>
        <v xml:space="preserve"> </v>
      </c>
      <c r="H258" s="66"/>
      <c r="I258" s="66"/>
      <c r="J258" s="11"/>
    </row>
    <row r="259" spans="4:10" ht="15.75" x14ac:dyDescent="0.25">
      <c r="D259" s="11"/>
      <c r="E259" s="22"/>
      <c r="F259" s="817" t="str">
        <f t="shared" si="10"/>
        <v xml:space="preserve"> </v>
      </c>
      <c r="G259" s="142" t="str">
        <f t="shared" si="9"/>
        <v xml:space="preserve"> </v>
      </c>
      <c r="H259" s="66"/>
      <c r="I259" s="66"/>
      <c r="J259" s="11"/>
    </row>
    <row r="260" spans="4:10" ht="15.75" x14ac:dyDescent="0.25">
      <c r="D260" s="11"/>
      <c r="E260" s="22"/>
      <c r="F260" s="817" t="str">
        <f t="shared" si="10"/>
        <v xml:space="preserve"> </v>
      </c>
      <c r="G260" s="142" t="str">
        <f t="shared" si="9"/>
        <v xml:space="preserve"> </v>
      </c>
      <c r="H260" s="66"/>
      <c r="I260" s="66"/>
      <c r="J260" s="11"/>
    </row>
    <row r="261" spans="4:10" ht="15.75" x14ac:dyDescent="0.25">
      <c r="D261" s="11"/>
      <c r="E261" s="22"/>
      <c r="F261" s="817" t="str">
        <f t="shared" si="10"/>
        <v xml:space="preserve"> </v>
      </c>
      <c r="G261" s="142" t="str">
        <f t="shared" si="9"/>
        <v xml:space="preserve"> </v>
      </c>
      <c r="H261" s="66"/>
      <c r="I261" s="66"/>
      <c r="J261" s="11"/>
    </row>
    <row r="262" spans="4:10" ht="15.75" x14ac:dyDescent="0.25">
      <c r="D262" s="11"/>
      <c r="E262" s="22"/>
      <c r="F262" s="817" t="str">
        <f t="shared" si="10"/>
        <v xml:space="preserve"> </v>
      </c>
      <c r="G262" s="142" t="str">
        <f t="shared" si="9"/>
        <v xml:space="preserve"> </v>
      </c>
      <c r="H262" s="66"/>
      <c r="I262" s="66"/>
      <c r="J262" s="11"/>
    </row>
    <row r="263" spans="4:10" ht="15.75" x14ac:dyDescent="0.25">
      <c r="D263" s="11"/>
      <c r="E263" s="22"/>
      <c r="F263" s="817" t="str">
        <f t="shared" si="10"/>
        <v xml:space="preserve"> </v>
      </c>
      <c r="G263" s="142" t="str">
        <f t="shared" si="9"/>
        <v xml:space="preserve"> </v>
      </c>
      <c r="H263" s="66"/>
      <c r="I263" s="66"/>
      <c r="J263" s="11"/>
    </row>
    <row r="264" spans="4:10" ht="15.75" x14ac:dyDescent="0.25">
      <c r="D264" s="11"/>
      <c r="E264" s="22"/>
      <c r="F264" s="817" t="str">
        <f t="shared" si="10"/>
        <v xml:space="preserve"> </v>
      </c>
      <c r="G264" s="142" t="str">
        <f t="shared" si="9"/>
        <v xml:space="preserve"> </v>
      </c>
      <c r="H264" s="66"/>
      <c r="I264" s="66"/>
      <c r="J264" s="11"/>
    </row>
    <row r="265" spans="4:10" ht="15.75" x14ac:dyDescent="0.25">
      <c r="D265" s="11"/>
      <c r="E265" s="22"/>
      <c r="F265" s="817" t="str">
        <f t="shared" si="10"/>
        <v xml:space="preserve"> </v>
      </c>
      <c r="G265" s="142" t="str">
        <f t="shared" si="9"/>
        <v xml:space="preserve"> </v>
      </c>
      <c r="H265" s="66"/>
      <c r="I265" s="66"/>
      <c r="J265" s="11"/>
    </row>
    <row r="266" spans="4:10" ht="15.75" x14ac:dyDescent="0.25">
      <c r="D266" s="11"/>
      <c r="E266" s="22"/>
      <c r="F266" s="817" t="str">
        <f t="shared" si="10"/>
        <v xml:space="preserve"> </v>
      </c>
      <c r="G266" s="142" t="str">
        <f t="shared" ref="G266:G329" si="11">IFERROR(E266/D266%," ")</f>
        <v xml:space="preserve"> </v>
      </c>
      <c r="H266" s="66"/>
      <c r="I266" s="66"/>
      <c r="J266" s="11"/>
    </row>
    <row r="267" spans="4:10" ht="15.75" x14ac:dyDescent="0.25">
      <c r="D267" s="11"/>
      <c r="E267" s="22"/>
      <c r="F267" s="817" t="str">
        <f t="shared" si="10"/>
        <v xml:space="preserve"> </v>
      </c>
      <c r="G267" s="142" t="str">
        <f t="shared" si="11"/>
        <v xml:space="preserve"> </v>
      </c>
      <c r="H267" s="66"/>
      <c r="I267" s="66"/>
      <c r="J267" s="11"/>
    </row>
    <row r="268" spans="4:10" ht="15.75" x14ac:dyDescent="0.25">
      <c r="D268" s="11"/>
      <c r="E268" s="22"/>
      <c r="F268" s="817" t="str">
        <f t="shared" si="10"/>
        <v xml:space="preserve"> </v>
      </c>
      <c r="G268" s="142" t="str">
        <f t="shared" si="11"/>
        <v xml:space="preserve"> </v>
      </c>
      <c r="H268" s="66"/>
      <c r="I268" s="66"/>
      <c r="J268" s="11"/>
    </row>
    <row r="269" spans="4:10" ht="15.75" x14ac:dyDescent="0.25">
      <c r="D269" s="11"/>
      <c r="E269" s="22"/>
      <c r="F269" s="817" t="str">
        <f t="shared" si="10"/>
        <v xml:space="preserve"> </v>
      </c>
      <c r="G269" s="142" t="str">
        <f t="shared" si="11"/>
        <v xml:space="preserve"> </v>
      </c>
      <c r="H269" s="66"/>
      <c r="I269" s="66"/>
      <c r="J269" s="11"/>
    </row>
    <row r="270" spans="4:10" ht="15.75" x14ac:dyDescent="0.25">
      <c r="D270" s="11"/>
      <c r="E270" s="22"/>
      <c r="F270" s="817" t="str">
        <f t="shared" si="10"/>
        <v xml:space="preserve"> </v>
      </c>
      <c r="G270" s="142" t="str">
        <f t="shared" si="11"/>
        <v xml:space="preserve"> </v>
      </c>
      <c r="H270" s="66"/>
      <c r="I270" s="66"/>
      <c r="J270" s="11"/>
    </row>
    <row r="271" spans="4:10" ht="15.75" x14ac:dyDescent="0.25">
      <c r="D271" s="11"/>
      <c r="E271" s="22"/>
      <c r="F271" s="817" t="str">
        <f t="shared" si="10"/>
        <v xml:space="preserve"> </v>
      </c>
      <c r="G271" s="142" t="str">
        <f t="shared" si="11"/>
        <v xml:space="preserve"> </v>
      </c>
      <c r="H271" s="66"/>
      <c r="I271" s="66"/>
      <c r="J271" s="11"/>
    </row>
    <row r="272" spans="4:10" ht="15.75" x14ac:dyDescent="0.25">
      <c r="D272" s="11"/>
      <c r="E272" s="22"/>
      <c r="F272" s="817" t="str">
        <f t="shared" si="10"/>
        <v xml:space="preserve"> </v>
      </c>
      <c r="G272" s="142" t="str">
        <f t="shared" si="11"/>
        <v xml:space="preserve"> </v>
      </c>
      <c r="H272" s="66"/>
      <c r="I272" s="66"/>
      <c r="J272" s="11"/>
    </row>
    <row r="273" spans="4:10" ht="15.75" x14ac:dyDescent="0.25">
      <c r="D273" s="11"/>
      <c r="E273" s="22"/>
      <c r="F273" s="817" t="str">
        <f t="shared" si="10"/>
        <v xml:space="preserve"> </v>
      </c>
      <c r="G273" s="142" t="str">
        <f t="shared" si="11"/>
        <v xml:space="preserve"> </v>
      </c>
      <c r="H273" s="66"/>
      <c r="I273" s="66"/>
      <c r="J273" s="11"/>
    </row>
    <row r="274" spans="4:10" ht="15.75" x14ac:dyDescent="0.25">
      <c r="D274" s="11"/>
      <c r="E274" s="22"/>
      <c r="F274" s="817" t="str">
        <f t="shared" si="10"/>
        <v xml:space="preserve"> </v>
      </c>
      <c r="G274" s="142" t="str">
        <f t="shared" si="11"/>
        <v xml:space="preserve"> </v>
      </c>
      <c r="H274" s="66"/>
      <c r="I274" s="66"/>
      <c r="J274" s="11"/>
    </row>
    <row r="275" spans="4:10" ht="15.75" x14ac:dyDescent="0.25">
      <c r="D275" s="11"/>
      <c r="E275" s="22"/>
      <c r="F275" s="817" t="str">
        <f t="shared" si="10"/>
        <v xml:space="preserve"> </v>
      </c>
      <c r="G275" s="142" t="str">
        <f t="shared" si="11"/>
        <v xml:space="preserve"> </v>
      </c>
      <c r="H275" s="66"/>
      <c r="I275" s="66"/>
      <c r="J275" s="11"/>
    </row>
    <row r="276" spans="4:10" ht="15.75" x14ac:dyDescent="0.25">
      <c r="D276" s="11"/>
      <c r="E276" s="22"/>
      <c r="F276" s="817" t="str">
        <f t="shared" si="10"/>
        <v xml:space="preserve"> </v>
      </c>
      <c r="G276" s="142" t="str">
        <f t="shared" si="11"/>
        <v xml:space="preserve"> </v>
      </c>
      <c r="H276" s="66"/>
      <c r="I276" s="66"/>
      <c r="J276" s="11"/>
    </row>
    <row r="277" spans="4:10" ht="15.75" x14ac:dyDescent="0.25">
      <c r="D277" s="11"/>
      <c r="E277" s="22"/>
      <c r="F277" s="817" t="str">
        <f t="shared" si="10"/>
        <v xml:space="preserve"> </v>
      </c>
      <c r="G277" s="142" t="str">
        <f t="shared" si="11"/>
        <v xml:space="preserve"> </v>
      </c>
      <c r="H277" s="66"/>
      <c r="I277" s="66"/>
      <c r="J277" s="11"/>
    </row>
    <row r="278" spans="4:10" ht="15.75" x14ac:dyDescent="0.25">
      <c r="D278" s="11"/>
      <c r="E278" s="22"/>
      <c r="F278" s="817" t="str">
        <f t="shared" si="10"/>
        <v xml:space="preserve"> </v>
      </c>
      <c r="G278" s="142" t="str">
        <f t="shared" si="11"/>
        <v xml:space="preserve"> </v>
      </c>
      <c r="H278" s="66"/>
      <c r="I278" s="66"/>
      <c r="J278" s="11"/>
    </row>
    <row r="279" spans="4:10" ht="15.75" x14ac:dyDescent="0.25">
      <c r="D279" s="11"/>
      <c r="E279" s="22"/>
      <c r="F279" s="817" t="str">
        <f t="shared" si="10"/>
        <v xml:space="preserve"> </v>
      </c>
      <c r="G279" s="142" t="str">
        <f t="shared" si="11"/>
        <v xml:space="preserve"> </v>
      </c>
      <c r="H279" s="66"/>
      <c r="I279" s="66"/>
      <c r="J279" s="11"/>
    </row>
    <row r="280" spans="4:10" ht="15.75" x14ac:dyDescent="0.25">
      <c r="D280" s="11"/>
      <c r="E280" s="22"/>
      <c r="F280" s="817" t="str">
        <f t="shared" si="10"/>
        <v xml:space="preserve"> </v>
      </c>
      <c r="G280" s="142" t="str">
        <f t="shared" si="11"/>
        <v xml:space="preserve"> </v>
      </c>
      <c r="H280" s="66"/>
      <c r="I280" s="66"/>
      <c r="J280" s="11"/>
    </row>
    <row r="281" spans="4:10" ht="15.75" x14ac:dyDescent="0.25">
      <c r="D281" s="11"/>
      <c r="E281" s="22"/>
      <c r="F281" s="817" t="str">
        <f t="shared" si="10"/>
        <v xml:space="preserve"> </v>
      </c>
      <c r="G281" s="142" t="str">
        <f t="shared" si="11"/>
        <v xml:space="preserve"> </v>
      </c>
      <c r="H281" s="66"/>
      <c r="I281" s="66"/>
      <c r="J281" s="11"/>
    </row>
    <row r="282" spans="4:10" ht="15.75" x14ac:dyDescent="0.25">
      <c r="D282" s="11"/>
      <c r="E282" s="22"/>
      <c r="F282" s="817" t="str">
        <f t="shared" si="10"/>
        <v xml:space="preserve"> </v>
      </c>
      <c r="G282" s="142" t="str">
        <f t="shared" si="11"/>
        <v xml:space="preserve"> </v>
      </c>
      <c r="H282" s="66"/>
      <c r="I282" s="66"/>
      <c r="J282" s="11"/>
    </row>
    <row r="283" spans="4:10" ht="15.75" x14ac:dyDescent="0.25">
      <c r="D283" s="11"/>
      <c r="E283" s="22"/>
      <c r="F283" s="817" t="str">
        <f t="shared" si="10"/>
        <v xml:space="preserve"> </v>
      </c>
      <c r="G283" s="142" t="str">
        <f t="shared" si="11"/>
        <v xml:space="preserve"> </v>
      </c>
      <c r="H283" s="66"/>
      <c r="I283" s="66"/>
      <c r="J283" s="11"/>
    </row>
    <row r="284" spans="4:10" ht="15.75" x14ac:dyDescent="0.25">
      <c r="D284" s="11"/>
      <c r="E284" s="22"/>
      <c r="F284" s="817" t="str">
        <f t="shared" si="10"/>
        <v xml:space="preserve"> </v>
      </c>
      <c r="G284" s="142" t="str">
        <f t="shared" si="11"/>
        <v xml:space="preserve"> </v>
      </c>
      <c r="H284" s="66"/>
      <c r="I284" s="66"/>
      <c r="J284" s="11"/>
    </row>
    <row r="285" spans="4:10" ht="15.75" x14ac:dyDescent="0.25">
      <c r="D285" s="11"/>
      <c r="E285" s="22"/>
      <c r="F285" s="817" t="str">
        <f t="shared" si="10"/>
        <v xml:space="preserve"> </v>
      </c>
      <c r="G285" s="142" t="str">
        <f t="shared" si="11"/>
        <v xml:space="preserve"> </v>
      </c>
      <c r="H285" s="66"/>
      <c r="I285" s="66"/>
      <c r="J285" s="11"/>
    </row>
    <row r="286" spans="4:10" ht="15.75" x14ac:dyDescent="0.25">
      <c r="D286" s="11"/>
      <c r="E286" s="22"/>
      <c r="F286" s="817" t="str">
        <f t="shared" si="10"/>
        <v xml:space="preserve"> </v>
      </c>
      <c r="G286" s="142" t="str">
        <f t="shared" si="11"/>
        <v xml:space="preserve"> </v>
      </c>
      <c r="H286" s="66"/>
      <c r="I286" s="66"/>
      <c r="J286" s="11"/>
    </row>
    <row r="287" spans="4:10" ht="15.75" x14ac:dyDescent="0.25">
      <c r="D287" s="11"/>
      <c r="E287" s="22"/>
      <c r="F287" s="817" t="str">
        <f t="shared" si="10"/>
        <v xml:space="preserve"> </v>
      </c>
      <c r="G287" s="142" t="str">
        <f t="shared" si="11"/>
        <v xml:space="preserve"> </v>
      </c>
      <c r="H287" s="66"/>
      <c r="I287" s="66"/>
      <c r="J287" s="11"/>
    </row>
    <row r="288" spans="4:10" ht="15.75" x14ac:dyDescent="0.25">
      <c r="D288" s="11"/>
      <c r="E288" s="22"/>
      <c r="F288" s="817" t="str">
        <f t="shared" si="10"/>
        <v xml:space="preserve"> </v>
      </c>
      <c r="G288" s="142" t="str">
        <f t="shared" si="11"/>
        <v xml:space="preserve"> </v>
      </c>
      <c r="H288" s="66"/>
      <c r="I288" s="66"/>
      <c r="J288" s="11"/>
    </row>
    <row r="289" spans="4:10" ht="15.75" x14ac:dyDescent="0.25">
      <c r="D289" s="11"/>
      <c r="E289" s="22"/>
      <c r="F289" s="817" t="str">
        <f t="shared" si="10"/>
        <v xml:space="preserve"> </v>
      </c>
      <c r="G289" s="142" t="str">
        <f t="shared" si="11"/>
        <v xml:space="preserve"> </v>
      </c>
      <c r="H289" s="66"/>
      <c r="I289" s="66"/>
      <c r="J289" s="11"/>
    </row>
    <row r="290" spans="4:10" ht="15.75" x14ac:dyDescent="0.25">
      <c r="D290" s="11"/>
      <c r="E290" s="22"/>
      <c r="F290" s="817" t="str">
        <f t="shared" si="10"/>
        <v xml:space="preserve"> </v>
      </c>
      <c r="G290" s="142" t="str">
        <f t="shared" si="11"/>
        <v xml:space="preserve"> </v>
      </c>
      <c r="H290" s="66"/>
      <c r="I290" s="66"/>
      <c r="J290" s="11"/>
    </row>
    <row r="291" spans="4:10" ht="15.75" x14ac:dyDescent="0.25">
      <c r="D291" s="11"/>
      <c r="E291" s="22"/>
      <c r="F291" s="817" t="str">
        <f t="shared" si="10"/>
        <v xml:space="preserve"> </v>
      </c>
      <c r="G291" s="142" t="str">
        <f t="shared" si="11"/>
        <v xml:space="preserve"> </v>
      </c>
      <c r="H291" s="66"/>
      <c r="I291" s="66"/>
      <c r="J291" s="11"/>
    </row>
    <row r="292" spans="4:10" ht="15.75" x14ac:dyDescent="0.25">
      <c r="D292" s="11"/>
      <c r="E292" s="22"/>
      <c r="F292" s="817" t="str">
        <f t="shared" si="10"/>
        <v xml:space="preserve"> </v>
      </c>
      <c r="G292" s="142" t="str">
        <f t="shared" si="11"/>
        <v xml:space="preserve"> </v>
      </c>
      <c r="H292" s="66"/>
      <c r="I292" s="66"/>
      <c r="J292" s="11"/>
    </row>
    <row r="293" spans="4:10" ht="15.75" x14ac:dyDescent="0.25">
      <c r="D293" s="11"/>
      <c r="E293" s="22"/>
      <c r="F293" s="817" t="str">
        <f t="shared" si="10"/>
        <v xml:space="preserve"> </v>
      </c>
      <c r="G293" s="142" t="str">
        <f t="shared" si="11"/>
        <v xml:space="preserve"> </v>
      </c>
      <c r="H293" s="66"/>
      <c r="I293" s="66"/>
      <c r="J293" s="11"/>
    </row>
    <row r="294" spans="4:10" ht="15.75" x14ac:dyDescent="0.25">
      <c r="D294" s="11"/>
      <c r="E294" s="22"/>
      <c r="F294" s="817" t="str">
        <f t="shared" si="10"/>
        <v xml:space="preserve"> </v>
      </c>
      <c r="G294" s="142" t="str">
        <f t="shared" si="11"/>
        <v xml:space="preserve"> </v>
      </c>
      <c r="H294" s="66"/>
      <c r="I294" s="66"/>
      <c r="J294" s="11"/>
    </row>
    <row r="295" spans="4:10" ht="15.75" x14ac:dyDescent="0.25">
      <c r="D295" s="11"/>
      <c r="E295" s="22"/>
      <c r="F295" s="817" t="str">
        <f t="shared" si="10"/>
        <v xml:space="preserve"> </v>
      </c>
      <c r="G295" s="142" t="str">
        <f t="shared" si="11"/>
        <v xml:space="preserve"> </v>
      </c>
      <c r="H295" s="66"/>
      <c r="I295" s="66"/>
      <c r="J295" s="11"/>
    </row>
    <row r="296" spans="4:10" ht="15.75" x14ac:dyDescent="0.25">
      <c r="D296" s="11"/>
      <c r="E296" s="22"/>
      <c r="F296" s="817" t="str">
        <f t="shared" si="10"/>
        <v xml:space="preserve"> </v>
      </c>
      <c r="G296" s="142" t="str">
        <f t="shared" si="11"/>
        <v xml:space="preserve"> </v>
      </c>
      <c r="H296" s="66"/>
      <c r="I296" s="66"/>
      <c r="J296" s="11"/>
    </row>
    <row r="297" spans="4:10" ht="15.75" x14ac:dyDescent="0.25">
      <c r="D297" s="11"/>
      <c r="E297" s="22"/>
      <c r="F297" s="817" t="str">
        <f t="shared" si="10"/>
        <v xml:space="preserve"> </v>
      </c>
      <c r="G297" s="142" t="str">
        <f t="shared" si="11"/>
        <v xml:space="preserve"> </v>
      </c>
      <c r="H297" s="66"/>
      <c r="I297" s="66"/>
      <c r="J297" s="11"/>
    </row>
    <row r="298" spans="4:10" ht="15.75" x14ac:dyDescent="0.25">
      <c r="D298" s="11"/>
      <c r="E298" s="22"/>
      <c r="F298" s="817" t="str">
        <f t="shared" si="10"/>
        <v xml:space="preserve"> </v>
      </c>
      <c r="G298" s="142" t="str">
        <f t="shared" si="11"/>
        <v xml:space="preserve"> </v>
      </c>
      <c r="H298" s="66"/>
      <c r="I298" s="66"/>
      <c r="J298" s="11"/>
    </row>
    <row r="299" spans="4:10" ht="15.75" x14ac:dyDescent="0.25">
      <c r="D299" s="11"/>
      <c r="E299" s="22"/>
      <c r="F299" s="817" t="str">
        <f t="shared" si="10"/>
        <v xml:space="preserve"> </v>
      </c>
      <c r="G299" s="142" t="str">
        <f t="shared" si="11"/>
        <v xml:space="preserve"> </v>
      </c>
      <c r="H299" s="66"/>
      <c r="I299" s="66"/>
      <c r="J299" s="11"/>
    </row>
    <row r="300" spans="4:10" ht="15.75" x14ac:dyDescent="0.25">
      <c r="D300" s="11"/>
      <c r="E300" s="22"/>
      <c r="F300" s="817" t="str">
        <f t="shared" si="10"/>
        <v xml:space="preserve"> </v>
      </c>
      <c r="G300" s="142" t="str">
        <f t="shared" si="11"/>
        <v xml:space="preserve"> </v>
      </c>
      <c r="H300" s="66"/>
      <c r="I300" s="66"/>
      <c r="J300" s="11"/>
    </row>
    <row r="301" spans="4:10" ht="15.75" x14ac:dyDescent="0.25">
      <c r="D301" s="11"/>
      <c r="E301" s="22"/>
      <c r="F301" s="817" t="str">
        <f t="shared" si="10"/>
        <v xml:space="preserve"> </v>
      </c>
      <c r="G301" s="142" t="str">
        <f t="shared" si="11"/>
        <v xml:space="preserve"> </v>
      </c>
      <c r="H301" s="66"/>
      <c r="I301" s="66"/>
      <c r="J301" s="11"/>
    </row>
    <row r="302" spans="4:10" ht="15.75" x14ac:dyDescent="0.25">
      <c r="D302" s="11"/>
      <c r="E302" s="22"/>
      <c r="F302" s="817" t="str">
        <f t="shared" si="10"/>
        <v xml:space="preserve"> </v>
      </c>
      <c r="G302" s="142" t="str">
        <f t="shared" si="11"/>
        <v xml:space="preserve"> </v>
      </c>
      <c r="H302" s="66"/>
      <c r="I302" s="66"/>
      <c r="J302" s="11"/>
    </row>
    <row r="303" spans="4:10" ht="15.75" x14ac:dyDescent="0.25">
      <c r="D303" s="11"/>
      <c r="E303" s="22"/>
      <c r="F303" s="817" t="str">
        <f t="shared" si="10"/>
        <v xml:space="preserve"> </v>
      </c>
      <c r="G303" s="142" t="str">
        <f t="shared" si="11"/>
        <v xml:space="preserve"> </v>
      </c>
      <c r="H303" s="66"/>
      <c r="I303" s="66"/>
      <c r="J303" s="11"/>
    </row>
    <row r="304" spans="4:10" ht="15.75" x14ac:dyDescent="0.25">
      <c r="D304" s="11"/>
      <c r="E304" s="22"/>
      <c r="F304" s="817" t="str">
        <f t="shared" si="10"/>
        <v xml:space="preserve"> </v>
      </c>
      <c r="G304" s="142" t="str">
        <f t="shared" si="11"/>
        <v xml:space="preserve"> </v>
      </c>
      <c r="H304" s="66"/>
      <c r="I304" s="66"/>
      <c r="J304" s="11"/>
    </row>
    <row r="305" spans="4:10" ht="15.75" x14ac:dyDescent="0.25">
      <c r="D305" s="11"/>
      <c r="E305" s="22"/>
      <c r="F305" s="817" t="str">
        <f t="shared" si="10"/>
        <v xml:space="preserve"> </v>
      </c>
      <c r="G305" s="142" t="str">
        <f t="shared" si="11"/>
        <v xml:space="preserve"> </v>
      </c>
      <c r="H305" s="66"/>
      <c r="I305" s="66"/>
      <c r="J305" s="11"/>
    </row>
    <row r="306" spans="4:10" ht="15.75" x14ac:dyDescent="0.25">
      <c r="D306" s="11"/>
      <c r="E306" s="22"/>
      <c r="F306" s="817" t="str">
        <f t="shared" si="10"/>
        <v xml:space="preserve"> </v>
      </c>
      <c r="G306" s="142" t="str">
        <f t="shared" si="11"/>
        <v xml:space="preserve"> </v>
      </c>
      <c r="H306" s="66"/>
      <c r="I306" s="66"/>
      <c r="J306" s="11"/>
    </row>
    <row r="307" spans="4:10" ht="15.75" x14ac:dyDescent="0.25">
      <c r="D307" s="11"/>
      <c r="E307" s="22"/>
      <c r="F307" s="817" t="str">
        <f t="shared" si="10"/>
        <v xml:space="preserve"> </v>
      </c>
      <c r="G307" s="142" t="str">
        <f t="shared" si="11"/>
        <v xml:space="preserve"> </v>
      </c>
      <c r="H307" s="66"/>
      <c r="I307" s="66"/>
      <c r="J307" s="11"/>
    </row>
    <row r="308" spans="4:10" ht="15.75" x14ac:dyDescent="0.25">
      <c r="D308" s="11"/>
      <c r="E308" s="22"/>
      <c r="F308" s="817" t="str">
        <f t="shared" si="10"/>
        <v xml:space="preserve"> </v>
      </c>
      <c r="G308" s="142" t="str">
        <f t="shared" si="11"/>
        <v xml:space="preserve"> </v>
      </c>
      <c r="H308" s="66"/>
      <c r="I308" s="66"/>
      <c r="J308" s="11"/>
    </row>
    <row r="309" spans="4:10" ht="15.75" x14ac:dyDescent="0.25">
      <c r="D309" s="11"/>
      <c r="E309" s="22"/>
      <c r="F309" s="817" t="str">
        <f t="shared" si="10"/>
        <v xml:space="preserve"> </v>
      </c>
      <c r="G309" s="142" t="str">
        <f t="shared" si="11"/>
        <v xml:space="preserve"> </v>
      </c>
      <c r="H309" s="66"/>
      <c r="I309" s="66"/>
      <c r="J309" s="11"/>
    </row>
    <row r="310" spans="4:10" ht="15.75" x14ac:dyDescent="0.25">
      <c r="D310" s="11"/>
      <c r="E310" s="22"/>
      <c r="F310" s="817" t="str">
        <f t="shared" si="10"/>
        <v xml:space="preserve"> </v>
      </c>
      <c r="G310" s="142" t="str">
        <f t="shared" si="11"/>
        <v xml:space="preserve"> </v>
      </c>
      <c r="H310" s="66"/>
      <c r="I310" s="66"/>
      <c r="J310" s="11"/>
    </row>
    <row r="311" spans="4:10" ht="15.75" x14ac:dyDescent="0.25">
      <c r="D311" s="11"/>
      <c r="E311" s="22"/>
      <c r="F311" s="817" t="str">
        <f t="shared" si="10"/>
        <v xml:space="preserve"> </v>
      </c>
      <c r="G311" s="142" t="str">
        <f t="shared" si="11"/>
        <v xml:space="preserve"> </v>
      </c>
      <c r="H311" s="66"/>
      <c r="I311" s="66"/>
      <c r="J311" s="11"/>
    </row>
    <row r="312" spans="4:10" ht="15.75" x14ac:dyDescent="0.25">
      <c r="D312" s="11"/>
      <c r="E312" s="22"/>
      <c r="F312" s="817" t="str">
        <f t="shared" si="10"/>
        <v xml:space="preserve"> </v>
      </c>
      <c r="G312" s="142" t="str">
        <f t="shared" si="11"/>
        <v xml:space="preserve"> </v>
      </c>
      <c r="H312" s="66"/>
      <c r="I312" s="66"/>
      <c r="J312" s="11"/>
    </row>
    <row r="313" spans="4:10" ht="15.75" x14ac:dyDescent="0.25">
      <c r="D313" s="11"/>
      <c r="E313" s="22"/>
      <c r="F313" s="817" t="str">
        <f t="shared" ref="F313:F376" si="12">IF(E313-D313=0," ",E313-D313)</f>
        <v xml:space="preserve"> </v>
      </c>
      <c r="G313" s="142" t="str">
        <f t="shared" si="11"/>
        <v xml:space="preserve"> </v>
      </c>
      <c r="H313" s="66"/>
      <c r="I313" s="66"/>
      <c r="J313" s="11"/>
    </row>
    <row r="314" spans="4:10" ht="15.75" x14ac:dyDescent="0.25">
      <c r="D314" s="11"/>
      <c r="E314" s="22"/>
      <c r="F314" s="817" t="str">
        <f t="shared" si="12"/>
        <v xml:space="preserve"> </v>
      </c>
      <c r="G314" s="142" t="str">
        <f t="shared" si="11"/>
        <v xml:space="preserve"> </v>
      </c>
      <c r="H314" s="66"/>
      <c r="I314" s="66"/>
      <c r="J314" s="11"/>
    </row>
    <row r="315" spans="4:10" ht="15.75" x14ac:dyDescent="0.25">
      <c r="D315" s="11"/>
      <c r="E315" s="22"/>
      <c r="F315" s="817" t="str">
        <f t="shared" si="12"/>
        <v xml:space="preserve"> </v>
      </c>
      <c r="G315" s="142" t="str">
        <f t="shared" si="11"/>
        <v xml:space="preserve"> </v>
      </c>
      <c r="H315" s="66"/>
      <c r="I315" s="66"/>
      <c r="J315" s="11"/>
    </row>
    <row r="316" spans="4:10" ht="15.75" x14ac:dyDescent="0.25">
      <c r="D316" s="11"/>
      <c r="E316" s="22"/>
      <c r="F316" s="817" t="str">
        <f t="shared" si="12"/>
        <v xml:space="preserve"> </v>
      </c>
      <c r="G316" s="142" t="str">
        <f t="shared" si="11"/>
        <v xml:space="preserve"> </v>
      </c>
      <c r="H316" s="66"/>
      <c r="I316" s="66"/>
      <c r="J316" s="11"/>
    </row>
    <row r="317" spans="4:10" ht="15.75" x14ac:dyDescent="0.25">
      <c r="D317" s="11"/>
      <c r="E317" s="22"/>
      <c r="F317" s="817" t="str">
        <f t="shared" si="12"/>
        <v xml:space="preserve"> </v>
      </c>
      <c r="G317" s="142" t="str">
        <f t="shared" si="11"/>
        <v xml:space="preserve"> </v>
      </c>
      <c r="H317" s="66"/>
      <c r="I317" s="66"/>
      <c r="J317" s="11"/>
    </row>
    <row r="318" spans="4:10" ht="15.75" x14ac:dyDescent="0.25">
      <c r="D318" s="11"/>
      <c r="E318" s="22"/>
      <c r="F318" s="817" t="str">
        <f t="shared" si="12"/>
        <v xml:space="preserve"> </v>
      </c>
      <c r="G318" s="142" t="str">
        <f t="shared" si="11"/>
        <v xml:space="preserve"> </v>
      </c>
      <c r="H318" s="66"/>
      <c r="I318" s="66"/>
      <c r="J318" s="11"/>
    </row>
    <row r="319" spans="4:10" ht="15.75" x14ac:dyDescent="0.25">
      <c r="D319" s="11"/>
      <c r="E319" s="22"/>
      <c r="F319" s="817" t="str">
        <f t="shared" si="12"/>
        <v xml:space="preserve"> </v>
      </c>
      <c r="G319" s="142" t="str">
        <f t="shared" si="11"/>
        <v xml:space="preserve"> </v>
      </c>
      <c r="H319" s="66"/>
      <c r="I319" s="66"/>
      <c r="J319" s="11"/>
    </row>
    <row r="320" spans="4:10" ht="15.75" x14ac:dyDescent="0.25">
      <c r="D320" s="11"/>
      <c r="E320" s="22"/>
      <c r="F320" s="817" t="str">
        <f t="shared" si="12"/>
        <v xml:space="preserve"> </v>
      </c>
      <c r="G320" s="142" t="str">
        <f t="shared" si="11"/>
        <v xml:space="preserve"> </v>
      </c>
      <c r="H320" s="66"/>
      <c r="I320" s="66"/>
      <c r="J320" s="11"/>
    </row>
    <row r="321" spans="4:10" ht="15.75" x14ac:dyDescent="0.25">
      <c r="D321" s="11"/>
      <c r="E321" s="22"/>
      <c r="F321" s="817" t="str">
        <f t="shared" si="12"/>
        <v xml:space="preserve"> </v>
      </c>
      <c r="G321" s="142" t="str">
        <f t="shared" si="11"/>
        <v xml:space="preserve"> </v>
      </c>
      <c r="H321" s="66"/>
      <c r="I321" s="66"/>
      <c r="J321" s="11"/>
    </row>
    <row r="322" spans="4:10" ht="15.75" x14ac:dyDescent="0.25">
      <c r="D322" s="11"/>
      <c r="E322" s="22"/>
      <c r="F322" s="817" t="str">
        <f t="shared" si="12"/>
        <v xml:space="preserve"> </v>
      </c>
      <c r="G322" s="142" t="str">
        <f t="shared" si="11"/>
        <v xml:space="preserve"> </v>
      </c>
      <c r="H322" s="66"/>
      <c r="I322" s="66"/>
      <c r="J322" s="11"/>
    </row>
    <row r="323" spans="4:10" ht="15.75" x14ac:dyDescent="0.25">
      <c r="D323" s="11"/>
      <c r="E323" s="22"/>
      <c r="F323" s="817" t="str">
        <f t="shared" si="12"/>
        <v xml:space="preserve"> </v>
      </c>
      <c r="G323" s="142" t="str">
        <f t="shared" si="11"/>
        <v xml:space="preserve"> </v>
      </c>
      <c r="H323" s="66"/>
      <c r="I323" s="66"/>
      <c r="J323" s="11"/>
    </row>
    <row r="324" spans="4:10" ht="15.75" x14ac:dyDescent="0.25">
      <c r="D324" s="11"/>
      <c r="E324" s="22"/>
      <c r="F324" s="817" t="str">
        <f t="shared" si="12"/>
        <v xml:space="preserve"> </v>
      </c>
      <c r="G324" s="142" t="str">
        <f t="shared" si="11"/>
        <v xml:space="preserve"> </v>
      </c>
      <c r="H324" s="66"/>
      <c r="I324" s="66"/>
      <c r="J324" s="11"/>
    </row>
    <row r="325" spans="4:10" ht="15.75" x14ac:dyDescent="0.25">
      <c r="D325" s="11"/>
      <c r="E325" s="22"/>
      <c r="F325" s="817" t="str">
        <f t="shared" si="12"/>
        <v xml:space="preserve"> </v>
      </c>
      <c r="G325" s="142" t="str">
        <f t="shared" si="11"/>
        <v xml:space="preserve"> </v>
      </c>
      <c r="H325" s="66"/>
      <c r="I325" s="66"/>
      <c r="J325" s="11"/>
    </row>
    <row r="326" spans="4:10" ht="15.75" x14ac:dyDescent="0.25">
      <c r="D326" s="11"/>
      <c r="E326" s="22"/>
      <c r="F326" s="817" t="str">
        <f t="shared" si="12"/>
        <v xml:space="preserve"> </v>
      </c>
      <c r="G326" s="142" t="str">
        <f t="shared" si="11"/>
        <v xml:space="preserve"> </v>
      </c>
      <c r="H326" s="66"/>
      <c r="I326" s="66"/>
      <c r="J326" s="11"/>
    </row>
    <row r="327" spans="4:10" ht="15.75" x14ac:dyDescent="0.25">
      <c r="D327" s="11"/>
      <c r="E327" s="22"/>
      <c r="F327" s="817" t="str">
        <f t="shared" si="12"/>
        <v xml:space="preserve"> </v>
      </c>
      <c r="G327" s="142" t="str">
        <f t="shared" si="11"/>
        <v xml:space="preserve"> </v>
      </c>
      <c r="H327" s="66"/>
      <c r="I327" s="66"/>
      <c r="J327" s="11"/>
    </row>
    <row r="328" spans="4:10" ht="15.75" x14ac:dyDescent="0.25">
      <c r="D328" s="11"/>
      <c r="E328" s="22"/>
      <c r="F328" s="817" t="str">
        <f t="shared" si="12"/>
        <v xml:space="preserve"> </v>
      </c>
      <c r="G328" s="142" t="str">
        <f t="shared" si="11"/>
        <v xml:space="preserve"> </v>
      </c>
      <c r="H328" s="66"/>
      <c r="I328" s="66"/>
      <c r="J328" s="11"/>
    </row>
    <row r="329" spans="4:10" ht="15.75" x14ac:dyDescent="0.25">
      <c r="D329" s="11"/>
      <c r="E329" s="22"/>
      <c r="F329" s="817" t="str">
        <f t="shared" si="12"/>
        <v xml:space="preserve"> </v>
      </c>
      <c r="G329" s="142" t="str">
        <f t="shared" si="11"/>
        <v xml:space="preserve"> </v>
      </c>
      <c r="H329" s="66"/>
      <c r="I329" s="66"/>
      <c r="J329" s="11"/>
    </row>
    <row r="330" spans="4:10" ht="15.75" x14ac:dyDescent="0.25">
      <c r="D330" s="11"/>
      <c r="E330" s="22"/>
      <c r="F330" s="817" t="str">
        <f t="shared" si="12"/>
        <v xml:space="preserve"> </v>
      </c>
      <c r="G330" s="142" t="str">
        <f t="shared" ref="G330:G382" si="13">IFERROR(E330/D330%," ")</f>
        <v xml:space="preserve"> </v>
      </c>
      <c r="H330" s="66"/>
      <c r="I330" s="66"/>
      <c r="J330" s="11"/>
    </row>
    <row r="331" spans="4:10" ht="15.75" x14ac:dyDescent="0.25">
      <c r="D331" s="11"/>
      <c r="E331" s="22"/>
      <c r="F331" s="817" t="str">
        <f t="shared" si="12"/>
        <v xml:space="preserve"> </v>
      </c>
      <c r="G331" s="142" t="str">
        <f t="shared" si="13"/>
        <v xml:space="preserve"> </v>
      </c>
      <c r="H331" s="66"/>
      <c r="I331" s="66"/>
      <c r="J331" s="11"/>
    </row>
    <row r="332" spans="4:10" ht="15.75" x14ac:dyDescent="0.25">
      <c r="D332" s="11"/>
      <c r="E332" s="22"/>
      <c r="F332" s="817" t="str">
        <f t="shared" si="12"/>
        <v xml:space="preserve"> </v>
      </c>
      <c r="G332" s="142" t="str">
        <f t="shared" si="13"/>
        <v xml:space="preserve"> </v>
      </c>
      <c r="H332" s="66"/>
      <c r="I332" s="66"/>
      <c r="J332" s="11"/>
    </row>
    <row r="333" spans="4:10" ht="15.75" x14ac:dyDescent="0.25">
      <c r="D333" s="11"/>
      <c r="E333" s="22"/>
      <c r="F333" s="817" t="str">
        <f t="shared" si="12"/>
        <v xml:space="preserve"> </v>
      </c>
      <c r="G333" s="142" t="str">
        <f t="shared" si="13"/>
        <v xml:space="preserve"> </v>
      </c>
      <c r="H333" s="66"/>
      <c r="I333" s="66"/>
      <c r="J333" s="11"/>
    </row>
    <row r="334" spans="4:10" ht="15.75" x14ac:dyDescent="0.25">
      <c r="D334" s="11"/>
      <c r="E334" s="22"/>
      <c r="F334" s="817" t="str">
        <f t="shared" si="12"/>
        <v xml:space="preserve"> </v>
      </c>
      <c r="G334" s="142" t="str">
        <f t="shared" si="13"/>
        <v xml:space="preserve"> </v>
      </c>
      <c r="H334" s="66"/>
      <c r="I334" s="66"/>
      <c r="J334" s="11"/>
    </row>
    <row r="335" spans="4:10" ht="15.75" x14ac:dyDescent="0.25">
      <c r="D335" s="11"/>
      <c r="E335" s="22"/>
      <c r="F335" s="817" t="str">
        <f t="shared" si="12"/>
        <v xml:space="preserve"> </v>
      </c>
      <c r="G335" s="142" t="str">
        <f t="shared" si="13"/>
        <v xml:space="preserve"> </v>
      </c>
      <c r="H335" s="66"/>
      <c r="I335" s="66"/>
      <c r="J335" s="11"/>
    </row>
    <row r="336" spans="4:10" ht="15.75" x14ac:dyDescent="0.25">
      <c r="D336" s="11"/>
      <c r="E336" s="22"/>
      <c r="F336" s="817" t="str">
        <f t="shared" si="12"/>
        <v xml:space="preserve"> </v>
      </c>
      <c r="G336" s="142" t="str">
        <f t="shared" si="13"/>
        <v xml:space="preserve"> </v>
      </c>
      <c r="H336" s="66"/>
      <c r="I336" s="66"/>
      <c r="J336" s="11"/>
    </row>
    <row r="337" spans="4:10" ht="15.75" x14ac:dyDescent="0.25">
      <c r="D337" s="11"/>
      <c r="E337" s="22"/>
      <c r="F337" s="817" t="str">
        <f t="shared" si="12"/>
        <v xml:space="preserve"> </v>
      </c>
      <c r="G337" s="142" t="str">
        <f t="shared" si="13"/>
        <v xml:space="preserve"> </v>
      </c>
      <c r="H337" s="66"/>
      <c r="I337" s="66"/>
      <c r="J337" s="11"/>
    </row>
    <row r="338" spans="4:10" ht="15.75" x14ac:dyDescent="0.25">
      <c r="D338" s="11"/>
      <c r="E338" s="22"/>
      <c r="F338" s="817" t="str">
        <f t="shared" si="12"/>
        <v xml:space="preserve"> </v>
      </c>
      <c r="G338" s="142" t="str">
        <f t="shared" si="13"/>
        <v xml:space="preserve"> </v>
      </c>
      <c r="H338" s="66"/>
      <c r="I338" s="66"/>
      <c r="J338" s="11"/>
    </row>
    <row r="339" spans="4:10" ht="15.75" x14ac:dyDescent="0.25">
      <c r="D339" s="11"/>
      <c r="E339" s="22"/>
      <c r="F339" s="817" t="str">
        <f t="shared" si="12"/>
        <v xml:space="preserve"> </v>
      </c>
      <c r="G339" s="142" t="str">
        <f t="shared" si="13"/>
        <v xml:space="preserve"> </v>
      </c>
      <c r="H339" s="66"/>
      <c r="I339" s="66"/>
      <c r="J339" s="11"/>
    </row>
    <row r="340" spans="4:10" ht="15.75" x14ac:dyDescent="0.25">
      <c r="D340" s="11"/>
      <c r="E340" s="22"/>
      <c r="F340" s="817" t="str">
        <f t="shared" si="12"/>
        <v xml:space="preserve"> </v>
      </c>
      <c r="G340" s="142" t="str">
        <f t="shared" si="13"/>
        <v xml:space="preserve"> </v>
      </c>
      <c r="H340" s="66"/>
      <c r="I340" s="66"/>
      <c r="J340" s="11"/>
    </row>
    <row r="341" spans="4:10" ht="15.75" x14ac:dyDescent="0.25">
      <c r="D341" s="11"/>
      <c r="E341" s="22"/>
      <c r="F341" s="817" t="str">
        <f t="shared" si="12"/>
        <v xml:space="preserve"> </v>
      </c>
      <c r="G341" s="142" t="str">
        <f t="shared" si="13"/>
        <v xml:space="preserve"> </v>
      </c>
      <c r="H341" s="66"/>
      <c r="I341" s="66"/>
      <c r="J341" s="11"/>
    </row>
    <row r="342" spans="4:10" ht="15.75" x14ac:dyDescent="0.25">
      <c r="D342" s="11"/>
      <c r="E342" s="22"/>
      <c r="F342" s="817" t="str">
        <f t="shared" si="12"/>
        <v xml:space="preserve"> </v>
      </c>
      <c r="G342" s="142" t="str">
        <f t="shared" si="13"/>
        <v xml:space="preserve"> </v>
      </c>
      <c r="H342" s="66"/>
      <c r="I342" s="66"/>
      <c r="J342" s="11"/>
    </row>
    <row r="343" spans="4:10" ht="15.75" x14ac:dyDescent="0.25">
      <c r="D343" s="11"/>
      <c r="E343" s="22"/>
      <c r="F343" s="817" t="str">
        <f t="shared" si="12"/>
        <v xml:space="preserve"> </v>
      </c>
      <c r="G343" s="142" t="str">
        <f t="shared" si="13"/>
        <v xml:space="preserve"> </v>
      </c>
      <c r="H343" s="66"/>
      <c r="I343" s="66"/>
      <c r="J343" s="11"/>
    </row>
    <row r="344" spans="4:10" ht="15.75" x14ac:dyDescent="0.25">
      <c r="D344" s="11"/>
      <c r="E344" s="22"/>
      <c r="F344" s="817" t="str">
        <f t="shared" si="12"/>
        <v xml:space="preserve"> </v>
      </c>
      <c r="G344" s="142" t="str">
        <f t="shared" si="13"/>
        <v xml:space="preserve"> </v>
      </c>
      <c r="H344" s="66"/>
      <c r="I344" s="66"/>
      <c r="J344" s="11"/>
    </row>
    <row r="345" spans="4:10" ht="15.75" x14ac:dyDescent="0.25">
      <c r="D345" s="11"/>
      <c r="E345" s="22"/>
      <c r="F345" s="817" t="str">
        <f t="shared" si="12"/>
        <v xml:space="preserve"> </v>
      </c>
      <c r="G345" s="142" t="str">
        <f t="shared" si="13"/>
        <v xml:space="preserve"> </v>
      </c>
      <c r="H345" s="66"/>
      <c r="I345" s="66"/>
      <c r="J345" s="11"/>
    </row>
    <row r="346" spans="4:10" ht="15.75" x14ac:dyDescent="0.25">
      <c r="D346" s="11"/>
      <c r="E346" s="22"/>
      <c r="F346" s="817" t="str">
        <f t="shared" si="12"/>
        <v xml:space="preserve"> </v>
      </c>
      <c r="G346" s="142" t="str">
        <f t="shared" si="13"/>
        <v xml:space="preserve"> </v>
      </c>
      <c r="H346" s="66"/>
      <c r="I346" s="66"/>
      <c r="J346" s="11"/>
    </row>
    <row r="347" spans="4:10" ht="15.75" x14ac:dyDescent="0.25">
      <c r="D347" s="11"/>
      <c r="E347" s="22"/>
      <c r="F347" s="817" t="str">
        <f t="shared" si="12"/>
        <v xml:space="preserve"> </v>
      </c>
      <c r="G347" s="142" t="str">
        <f t="shared" si="13"/>
        <v xml:space="preserve"> </v>
      </c>
      <c r="H347" s="66"/>
      <c r="I347" s="66"/>
      <c r="J347" s="11"/>
    </row>
    <row r="348" spans="4:10" ht="15.75" x14ac:dyDescent="0.25">
      <c r="D348" s="11"/>
      <c r="E348" s="22"/>
      <c r="F348" s="817" t="str">
        <f t="shared" si="12"/>
        <v xml:space="preserve"> </v>
      </c>
      <c r="G348" s="142" t="str">
        <f t="shared" si="13"/>
        <v xml:space="preserve"> </v>
      </c>
      <c r="H348" s="66"/>
      <c r="I348" s="66"/>
      <c r="J348" s="11"/>
    </row>
    <row r="349" spans="4:10" ht="15.75" x14ac:dyDescent="0.25">
      <c r="D349" s="11"/>
      <c r="E349" s="22"/>
      <c r="F349" s="817" t="str">
        <f t="shared" si="12"/>
        <v xml:space="preserve"> </v>
      </c>
      <c r="G349" s="142" t="str">
        <f t="shared" si="13"/>
        <v xml:space="preserve"> </v>
      </c>
      <c r="H349" s="66"/>
      <c r="I349" s="66"/>
      <c r="J349" s="11"/>
    </row>
    <row r="350" spans="4:10" ht="15.75" x14ac:dyDescent="0.25">
      <c r="D350" s="11"/>
      <c r="E350" s="22"/>
      <c r="F350" s="817" t="str">
        <f t="shared" si="12"/>
        <v xml:space="preserve"> </v>
      </c>
      <c r="G350" s="142" t="str">
        <f t="shared" si="13"/>
        <v xml:space="preserve"> </v>
      </c>
      <c r="H350" s="66"/>
      <c r="I350" s="66"/>
      <c r="J350" s="11"/>
    </row>
    <row r="351" spans="4:10" ht="15.75" x14ac:dyDescent="0.25">
      <c r="D351" s="11"/>
      <c r="E351" s="22"/>
      <c r="F351" s="817" t="str">
        <f t="shared" si="12"/>
        <v xml:space="preserve"> </v>
      </c>
      <c r="G351" s="142" t="str">
        <f t="shared" si="13"/>
        <v xml:space="preserve"> </v>
      </c>
      <c r="H351" s="66"/>
      <c r="I351" s="66"/>
      <c r="J351" s="11"/>
    </row>
    <row r="352" spans="4:10" ht="15.75" x14ac:dyDescent="0.25">
      <c r="D352" s="11"/>
      <c r="E352" s="22"/>
      <c r="F352" s="817" t="str">
        <f t="shared" si="12"/>
        <v xml:space="preserve"> </v>
      </c>
      <c r="G352" s="142" t="str">
        <f t="shared" si="13"/>
        <v xml:space="preserve"> </v>
      </c>
      <c r="H352" s="66"/>
      <c r="I352" s="66"/>
      <c r="J352" s="11"/>
    </row>
    <row r="353" spans="4:10" ht="15.75" x14ac:dyDescent="0.25">
      <c r="D353" s="11"/>
      <c r="E353" s="22"/>
      <c r="F353" s="817" t="str">
        <f t="shared" si="12"/>
        <v xml:space="preserve"> </v>
      </c>
      <c r="G353" s="142" t="str">
        <f t="shared" si="13"/>
        <v xml:space="preserve"> </v>
      </c>
      <c r="H353" s="66"/>
      <c r="I353" s="66"/>
      <c r="J353" s="11"/>
    </row>
    <row r="354" spans="4:10" ht="15.75" x14ac:dyDescent="0.25">
      <c r="D354" s="11"/>
      <c r="E354" s="22"/>
      <c r="F354" s="817" t="str">
        <f t="shared" si="12"/>
        <v xml:space="preserve"> </v>
      </c>
      <c r="G354" s="142" t="str">
        <f t="shared" si="13"/>
        <v xml:space="preserve"> </v>
      </c>
      <c r="H354" s="66"/>
      <c r="I354" s="66"/>
      <c r="J354" s="11"/>
    </row>
    <row r="355" spans="4:10" ht="15.75" x14ac:dyDescent="0.25">
      <c r="D355" s="11"/>
      <c r="E355" s="22"/>
      <c r="F355" s="817" t="str">
        <f t="shared" si="12"/>
        <v xml:space="preserve"> </v>
      </c>
      <c r="G355" s="142" t="str">
        <f t="shared" si="13"/>
        <v xml:space="preserve"> </v>
      </c>
      <c r="H355" s="66"/>
      <c r="I355" s="66"/>
      <c r="J355" s="11"/>
    </row>
    <row r="356" spans="4:10" ht="15.75" x14ac:dyDescent="0.25">
      <c r="D356" s="11"/>
      <c r="E356" s="22"/>
      <c r="F356" s="817" t="str">
        <f t="shared" si="12"/>
        <v xml:space="preserve"> </v>
      </c>
      <c r="G356" s="142" t="str">
        <f t="shared" si="13"/>
        <v xml:space="preserve"> </v>
      </c>
      <c r="H356" s="66"/>
      <c r="I356" s="66"/>
      <c r="J356" s="11"/>
    </row>
    <row r="357" spans="4:10" ht="15.75" x14ac:dyDescent="0.25">
      <c r="D357" s="11"/>
      <c r="E357" s="22"/>
      <c r="F357" s="817" t="str">
        <f t="shared" si="12"/>
        <v xml:space="preserve"> </v>
      </c>
      <c r="G357" s="142" t="str">
        <f t="shared" si="13"/>
        <v xml:space="preserve"> </v>
      </c>
      <c r="H357" s="66"/>
      <c r="I357" s="66"/>
      <c r="J357" s="11"/>
    </row>
    <row r="358" spans="4:10" ht="15.75" x14ac:dyDescent="0.25">
      <c r="D358" s="11"/>
      <c r="E358" s="22"/>
      <c r="F358" s="817" t="str">
        <f t="shared" si="12"/>
        <v xml:space="preserve"> </v>
      </c>
      <c r="G358" s="142" t="str">
        <f t="shared" si="13"/>
        <v xml:space="preserve"> </v>
      </c>
      <c r="H358" s="66"/>
      <c r="I358" s="66"/>
      <c r="J358" s="11"/>
    </row>
    <row r="359" spans="4:10" ht="15.75" x14ac:dyDescent="0.25">
      <c r="D359" s="11"/>
      <c r="E359" s="22"/>
      <c r="F359" s="817" t="str">
        <f t="shared" si="12"/>
        <v xml:space="preserve"> </v>
      </c>
      <c r="G359" s="142" t="str">
        <f t="shared" si="13"/>
        <v xml:space="preserve"> </v>
      </c>
      <c r="H359" s="66"/>
      <c r="I359" s="66"/>
      <c r="J359" s="11"/>
    </row>
    <row r="360" spans="4:10" ht="15.75" x14ac:dyDescent="0.25">
      <c r="D360" s="11"/>
      <c r="E360" s="22"/>
      <c r="F360" s="817" t="str">
        <f t="shared" si="12"/>
        <v xml:space="preserve"> </v>
      </c>
      <c r="G360" s="142" t="str">
        <f t="shared" si="13"/>
        <v xml:space="preserve"> </v>
      </c>
      <c r="H360" s="66"/>
      <c r="I360" s="66"/>
      <c r="J360" s="11"/>
    </row>
    <row r="361" spans="4:10" ht="15.75" x14ac:dyDescent="0.25">
      <c r="D361" s="11"/>
      <c r="E361" s="22"/>
      <c r="F361" s="817" t="str">
        <f t="shared" si="12"/>
        <v xml:space="preserve"> </v>
      </c>
      <c r="G361" s="142" t="str">
        <f t="shared" si="13"/>
        <v xml:space="preserve"> </v>
      </c>
      <c r="H361" s="66"/>
      <c r="I361" s="66"/>
      <c r="J361" s="11"/>
    </row>
    <row r="362" spans="4:10" ht="15.75" x14ac:dyDescent="0.25">
      <c r="D362" s="11"/>
      <c r="E362" s="22"/>
      <c r="F362" s="817" t="str">
        <f t="shared" si="12"/>
        <v xml:space="preserve"> </v>
      </c>
      <c r="G362" s="142" t="str">
        <f t="shared" si="13"/>
        <v xml:space="preserve"> </v>
      </c>
      <c r="H362" s="66"/>
      <c r="I362" s="66"/>
      <c r="J362" s="11"/>
    </row>
    <row r="363" spans="4:10" ht="15.75" x14ac:dyDescent="0.25">
      <c r="D363" s="11"/>
      <c r="E363" s="22"/>
      <c r="F363" s="817" t="str">
        <f t="shared" si="12"/>
        <v xml:space="preserve"> </v>
      </c>
      <c r="G363" s="142" t="str">
        <f t="shared" si="13"/>
        <v xml:space="preserve"> </v>
      </c>
      <c r="H363" s="66"/>
      <c r="I363" s="66"/>
      <c r="J363" s="11"/>
    </row>
    <row r="364" spans="4:10" ht="15.75" x14ac:dyDescent="0.25">
      <c r="D364" s="11"/>
      <c r="E364" s="22"/>
      <c r="F364" s="817" t="str">
        <f t="shared" si="12"/>
        <v xml:space="preserve"> </v>
      </c>
      <c r="G364" s="142" t="str">
        <f t="shared" si="13"/>
        <v xml:space="preserve"> </v>
      </c>
      <c r="H364" s="66"/>
      <c r="I364" s="66"/>
      <c r="J364" s="11"/>
    </row>
    <row r="365" spans="4:10" ht="15.75" x14ac:dyDescent="0.25">
      <c r="D365" s="11"/>
      <c r="E365" s="22"/>
      <c r="F365" s="817" t="str">
        <f t="shared" si="12"/>
        <v xml:space="preserve"> </v>
      </c>
      <c r="G365" s="142" t="str">
        <f t="shared" si="13"/>
        <v xml:space="preserve"> </v>
      </c>
      <c r="H365" s="66"/>
      <c r="I365" s="66"/>
      <c r="J365" s="11"/>
    </row>
    <row r="366" spans="4:10" ht="15.75" x14ac:dyDescent="0.25">
      <c r="D366" s="11"/>
      <c r="E366" s="22"/>
      <c r="F366" s="817" t="str">
        <f t="shared" si="12"/>
        <v xml:space="preserve"> </v>
      </c>
      <c r="G366" s="142" t="str">
        <f t="shared" si="13"/>
        <v xml:space="preserve"> </v>
      </c>
      <c r="H366" s="66"/>
      <c r="I366" s="66"/>
      <c r="J366" s="11"/>
    </row>
    <row r="367" spans="4:10" ht="15.75" x14ac:dyDescent="0.25">
      <c r="D367" s="11"/>
      <c r="E367" s="22"/>
      <c r="F367" s="817" t="str">
        <f t="shared" si="12"/>
        <v xml:space="preserve"> </v>
      </c>
      <c r="G367" s="142" t="str">
        <f t="shared" si="13"/>
        <v xml:space="preserve"> </v>
      </c>
      <c r="H367" s="66"/>
      <c r="I367" s="66"/>
      <c r="J367" s="11"/>
    </row>
    <row r="368" spans="4:10" ht="15.75" x14ac:dyDescent="0.25">
      <c r="D368" s="11"/>
      <c r="E368" s="22"/>
      <c r="F368" s="817" t="str">
        <f t="shared" si="12"/>
        <v xml:space="preserve"> </v>
      </c>
      <c r="G368" s="142" t="str">
        <f t="shared" si="13"/>
        <v xml:space="preserve"> </v>
      </c>
      <c r="H368" s="66"/>
      <c r="I368" s="66"/>
      <c r="J368" s="11"/>
    </row>
    <row r="369" spans="4:10" ht="15.75" x14ac:dyDescent="0.25">
      <c r="D369" s="11"/>
      <c r="E369" s="22"/>
      <c r="F369" s="817" t="str">
        <f t="shared" si="12"/>
        <v xml:space="preserve"> </v>
      </c>
      <c r="G369" s="142" t="str">
        <f t="shared" si="13"/>
        <v xml:space="preserve"> </v>
      </c>
      <c r="H369" s="66"/>
      <c r="I369" s="66"/>
      <c r="J369" s="11"/>
    </row>
    <row r="370" spans="4:10" ht="15.75" x14ac:dyDescent="0.25">
      <c r="D370" s="11"/>
      <c r="E370" s="22"/>
      <c r="F370" s="817" t="str">
        <f t="shared" si="12"/>
        <v xml:space="preserve"> </v>
      </c>
      <c r="G370" s="142" t="str">
        <f t="shared" si="13"/>
        <v xml:space="preserve"> </v>
      </c>
      <c r="H370" s="66"/>
      <c r="I370" s="66"/>
      <c r="J370" s="11"/>
    </row>
    <row r="371" spans="4:10" ht="15.75" x14ac:dyDescent="0.25">
      <c r="D371" s="11"/>
      <c r="E371" s="22"/>
      <c r="F371" s="817" t="str">
        <f t="shared" si="12"/>
        <v xml:space="preserve"> </v>
      </c>
      <c r="G371" s="142" t="str">
        <f t="shared" si="13"/>
        <v xml:space="preserve"> </v>
      </c>
      <c r="H371" s="66"/>
      <c r="I371" s="66"/>
      <c r="J371" s="11"/>
    </row>
    <row r="372" spans="4:10" ht="15.75" x14ac:dyDescent="0.25">
      <c r="D372" s="11"/>
      <c r="E372" s="22"/>
      <c r="F372" s="817" t="str">
        <f t="shared" si="12"/>
        <v xml:space="preserve"> </v>
      </c>
      <c r="G372" s="142" t="str">
        <f t="shared" si="13"/>
        <v xml:space="preserve"> </v>
      </c>
      <c r="H372" s="66"/>
      <c r="I372" s="66"/>
      <c r="J372" s="11"/>
    </row>
    <row r="373" spans="4:10" ht="15.75" x14ac:dyDescent="0.25">
      <c r="D373" s="11"/>
      <c r="E373" s="22"/>
      <c r="F373" s="817" t="str">
        <f t="shared" si="12"/>
        <v xml:space="preserve"> </v>
      </c>
      <c r="G373" s="142" t="str">
        <f t="shared" si="13"/>
        <v xml:space="preserve"> </v>
      </c>
      <c r="H373" s="66"/>
      <c r="I373" s="66"/>
      <c r="J373" s="11"/>
    </row>
    <row r="374" spans="4:10" ht="15.75" x14ac:dyDescent="0.25">
      <c r="D374" s="11"/>
      <c r="E374" s="22"/>
      <c r="F374" s="817" t="str">
        <f t="shared" si="12"/>
        <v xml:space="preserve"> </v>
      </c>
      <c r="G374" s="142" t="str">
        <f t="shared" si="13"/>
        <v xml:space="preserve"> </v>
      </c>
      <c r="H374" s="66"/>
      <c r="I374" s="66"/>
      <c r="J374" s="11"/>
    </row>
    <row r="375" spans="4:10" ht="15.75" x14ac:dyDescent="0.25">
      <c r="D375" s="11"/>
      <c r="E375" s="22"/>
      <c r="F375" s="817" t="str">
        <f t="shared" si="12"/>
        <v xml:space="preserve"> </v>
      </c>
      <c r="G375" s="142" t="str">
        <f t="shared" si="13"/>
        <v xml:space="preserve"> </v>
      </c>
      <c r="H375" s="66"/>
      <c r="I375" s="66"/>
      <c r="J375" s="11"/>
    </row>
    <row r="376" spans="4:10" ht="15.75" x14ac:dyDescent="0.25">
      <c r="D376" s="11"/>
      <c r="E376" s="22"/>
      <c r="F376" s="817" t="str">
        <f t="shared" si="12"/>
        <v xml:space="preserve"> </v>
      </c>
      <c r="G376" s="142" t="str">
        <f t="shared" si="13"/>
        <v xml:space="preserve"> </v>
      </c>
      <c r="H376" s="66"/>
      <c r="I376" s="66"/>
      <c r="J376" s="11"/>
    </row>
    <row r="377" spans="4:10" ht="15.75" x14ac:dyDescent="0.25">
      <c r="D377" s="11"/>
      <c r="E377" s="22"/>
      <c r="F377" s="817" t="str">
        <f t="shared" ref="F377:F382" si="14">IF(E377-D377=0," ",E377-D377)</f>
        <v xml:space="preserve"> </v>
      </c>
      <c r="G377" s="142" t="str">
        <f t="shared" si="13"/>
        <v xml:space="preserve"> </v>
      </c>
      <c r="H377" s="66"/>
      <c r="I377" s="66"/>
      <c r="J377" s="11"/>
    </row>
    <row r="378" spans="4:10" ht="15.75" x14ac:dyDescent="0.25">
      <c r="D378" s="11"/>
      <c r="E378" s="22"/>
      <c r="F378" s="817" t="str">
        <f t="shared" si="14"/>
        <v xml:space="preserve"> </v>
      </c>
      <c r="G378" s="142" t="str">
        <f t="shared" si="13"/>
        <v xml:space="preserve"> </v>
      </c>
      <c r="H378" s="66"/>
      <c r="I378" s="66"/>
      <c r="J378" s="11"/>
    </row>
    <row r="379" spans="4:10" ht="15.75" x14ac:dyDescent="0.25">
      <c r="D379" s="11"/>
      <c r="E379" s="22"/>
      <c r="F379" s="817" t="str">
        <f t="shared" si="14"/>
        <v xml:space="preserve"> </v>
      </c>
      <c r="G379" s="142" t="str">
        <f t="shared" si="13"/>
        <v xml:space="preserve"> </v>
      </c>
      <c r="H379" s="66"/>
      <c r="I379" s="66"/>
      <c r="J379" s="11"/>
    </row>
    <row r="380" spans="4:10" ht="15.75" x14ac:dyDescent="0.25">
      <c r="D380" s="11"/>
      <c r="E380" s="22"/>
      <c r="F380" s="817" t="str">
        <f t="shared" si="14"/>
        <v xml:space="preserve"> </v>
      </c>
      <c r="G380" s="142" t="str">
        <f t="shared" si="13"/>
        <v xml:space="preserve"> </v>
      </c>
      <c r="H380" s="66"/>
      <c r="I380" s="66"/>
      <c r="J380" s="11"/>
    </row>
    <row r="381" spans="4:10" ht="15.75" x14ac:dyDescent="0.25">
      <c r="D381" s="11"/>
      <c r="E381" s="22"/>
      <c r="F381" s="817" t="str">
        <f t="shared" si="14"/>
        <v xml:space="preserve"> </v>
      </c>
      <c r="G381" s="142" t="str">
        <f t="shared" si="13"/>
        <v xml:space="preserve"> </v>
      </c>
      <c r="H381" s="66"/>
      <c r="I381" s="66"/>
      <c r="J381" s="11"/>
    </row>
    <row r="382" spans="4:10" ht="15.75" x14ac:dyDescent="0.25">
      <c r="D382" s="11"/>
      <c r="E382" s="22"/>
      <c r="F382" s="817" t="str">
        <f t="shared" si="14"/>
        <v xml:space="preserve"> </v>
      </c>
      <c r="G382" s="142" t="str">
        <f t="shared" si="13"/>
        <v xml:space="preserve"> </v>
      </c>
      <c r="H382" s="66"/>
      <c r="I382" s="66"/>
      <c r="J382" s="11"/>
    </row>
    <row r="383" spans="4:10" ht="15.75" x14ac:dyDescent="0.25">
      <c r="D383" s="11"/>
      <c r="E383" s="22"/>
      <c r="F383" s="817" t="str">
        <f t="shared" ref="F383:F400" si="15">IF(E383-D383=0," ",E383-D383)</f>
        <v xml:space="preserve"> </v>
      </c>
      <c r="G383" s="142" t="str">
        <f t="shared" ref="G383:G400" si="16">IFERROR(E383/D383%," ")</f>
        <v xml:space="preserve"> </v>
      </c>
      <c r="J383" s="11"/>
    </row>
    <row r="384" spans="4:10" ht="15.75" x14ac:dyDescent="0.25">
      <c r="D384" s="11"/>
      <c r="E384" s="22"/>
      <c r="F384" s="817" t="str">
        <f t="shared" si="15"/>
        <v xml:space="preserve"> </v>
      </c>
      <c r="G384" s="142" t="str">
        <f t="shared" si="16"/>
        <v xml:space="preserve"> </v>
      </c>
      <c r="J384" s="11"/>
    </row>
    <row r="385" spans="4:11" ht="15.75" x14ac:dyDescent="0.25">
      <c r="D385" s="11"/>
      <c r="E385" s="22"/>
      <c r="F385" s="817" t="str">
        <f t="shared" si="15"/>
        <v xml:space="preserve"> </v>
      </c>
      <c r="G385" s="142" t="str">
        <f t="shared" si="16"/>
        <v xml:space="preserve"> </v>
      </c>
      <c r="J385" s="11"/>
    </row>
    <row r="386" spans="4:11" ht="15.75" x14ac:dyDescent="0.25">
      <c r="D386" s="11"/>
      <c r="E386" s="22"/>
      <c r="F386" s="817" t="str">
        <f t="shared" si="15"/>
        <v xml:space="preserve"> </v>
      </c>
      <c r="G386" s="142" t="str">
        <f t="shared" si="16"/>
        <v xml:space="preserve"> </v>
      </c>
      <c r="J386" s="11"/>
    </row>
    <row r="387" spans="4:11" ht="15.75" x14ac:dyDescent="0.25">
      <c r="D387" s="11"/>
      <c r="E387" s="22"/>
      <c r="F387" s="817" t="str">
        <f t="shared" si="15"/>
        <v xml:space="preserve"> </v>
      </c>
      <c r="G387" s="142" t="str">
        <f t="shared" si="16"/>
        <v xml:space="preserve"> </v>
      </c>
      <c r="J387" s="11"/>
    </row>
    <row r="388" spans="4:11" ht="15.75" x14ac:dyDescent="0.25">
      <c r="D388" s="11"/>
      <c r="E388" s="22"/>
      <c r="F388" s="817" t="str">
        <f t="shared" si="15"/>
        <v xml:space="preserve"> </v>
      </c>
      <c r="G388" s="142" t="str">
        <f t="shared" si="16"/>
        <v xml:space="preserve"> </v>
      </c>
      <c r="J388" s="11"/>
    </row>
    <row r="389" spans="4:11" ht="15.75" x14ac:dyDescent="0.25">
      <c r="D389" s="11"/>
      <c r="E389" s="22"/>
      <c r="F389" s="817" t="str">
        <f t="shared" si="15"/>
        <v xml:space="preserve"> </v>
      </c>
      <c r="G389" s="142" t="str">
        <f t="shared" si="16"/>
        <v xml:space="preserve"> </v>
      </c>
      <c r="J389" s="11"/>
    </row>
    <row r="390" spans="4:11" ht="15.75" x14ac:dyDescent="0.25">
      <c r="D390" s="11"/>
      <c r="E390" s="22"/>
      <c r="F390" s="817" t="str">
        <f t="shared" si="15"/>
        <v xml:space="preserve"> </v>
      </c>
      <c r="G390" s="142" t="str">
        <f t="shared" si="16"/>
        <v xml:space="preserve"> </v>
      </c>
      <c r="J390" s="11"/>
    </row>
    <row r="391" spans="4:11" ht="15.75" x14ac:dyDescent="0.25">
      <c r="D391" s="11"/>
      <c r="E391" s="22"/>
      <c r="F391" s="817" t="str">
        <f t="shared" si="15"/>
        <v xml:space="preserve"> </v>
      </c>
      <c r="G391" s="142" t="str">
        <f t="shared" si="16"/>
        <v xml:space="preserve"> </v>
      </c>
      <c r="J391" s="11"/>
    </row>
    <row r="392" spans="4:11" ht="15.75" x14ac:dyDescent="0.25">
      <c r="D392" s="11"/>
      <c r="E392" s="22"/>
      <c r="F392" s="817" t="str">
        <f t="shared" si="15"/>
        <v xml:space="preserve"> </v>
      </c>
      <c r="G392" s="142" t="str">
        <f t="shared" si="16"/>
        <v xml:space="preserve"> </v>
      </c>
      <c r="J392" s="11"/>
    </row>
    <row r="393" spans="4:11" ht="15.75" x14ac:dyDescent="0.25">
      <c r="D393" s="11"/>
      <c r="E393" s="22"/>
      <c r="F393" s="817" t="str">
        <f t="shared" si="15"/>
        <v xml:space="preserve"> </v>
      </c>
      <c r="G393" s="142" t="str">
        <f t="shared" si="16"/>
        <v xml:space="preserve"> </v>
      </c>
      <c r="J393" s="11"/>
    </row>
    <row r="394" spans="4:11" ht="15.75" x14ac:dyDescent="0.25">
      <c r="D394" s="11"/>
      <c r="E394" s="22"/>
      <c r="F394" s="817" t="str">
        <f t="shared" si="15"/>
        <v xml:space="preserve"> </v>
      </c>
      <c r="G394" s="142" t="str">
        <f t="shared" si="16"/>
        <v xml:space="preserve"> </v>
      </c>
      <c r="J394" s="11"/>
    </row>
    <row r="395" spans="4:11" ht="15.75" x14ac:dyDescent="0.25">
      <c r="D395" s="11"/>
      <c r="E395" s="22"/>
      <c r="F395" s="817" t="str">
        <f t="shared" si="15"/>
        <v xml:space="preserve"> </v>
      </c>
      <c r="G395" s="142" t="str">
        <f t="shared" si="16"/>
        <v xml:space="preserve"> </v>
      </c>
      <c r="J395" s="11"/>
    </row>
    <row r="396" spans="4:11" ht="15.75" x14ac:dyDescent="0.25">
      <c r="D396" s="11"/>
      <c r="E396" s="22"/>
      <c r="F396" s="817" t="str">
        <f t="shared" si="15"/>
        <v xml:space="preserve"> </v>
      </c>
      <c r="G396" s="142" t="str">
        <f t="shared" si="16"/>
        <v xml:space="preserve"> </v>
      </c>
      <c r="J396" s="11"/>
    </row>
    <row r="397" spans="4:11" ht="15.75" x14ac:dyDescent="0.25">
      <c r="D397" s="11"/>
      <c r="E397" s="22"/>
      <c r="F397" s="817" t="str">
        <f t="shared" si="15"/>
        <v xml:space="preserve"> </v>
      </c>
      <c r="G397" s="142" t="str">
        <f t="shared" si="16"/>
        <v xml:space="preserve"> </v>
      </c>
      <c r="J397" s="11"/>
    </row>
    <row r="398" spans="4:11" ht="15.75" x14ac:dyDescent="0.25">
      <c r="D398" s="11"/>
      <c r="E398" s="22"/>
      <c r="F398" s="817" t="str">
        <f t="shared" si="15"/>
        <v xml:space="preserve"> </v>
      </c>
      <c r="G398" s="142" t="str">
        <f t="shared" si="16"/>
        <v xml:space="preserve"> </v>
      </c>
      <c r="J398" s="11"/>
    </row>
    <row r="399" spans="4:11" ht="15.75" x14ac:dyDescent="0.25">
      <c r="D399" s="11"/>
      <c r="E399" s="22"/>
      <c r="F399" s="817" t="str">
        <f t="shared" si="15"/>
        <v xml:space="preserve"> </v>
      </c>
      <c r="G399" s="142" t="str">
        <f t="shared" si="16"/>
        <v xml:space="preserve"> </v>
      </c>
      <c r="J399" s="11"/>
    </row>
    <row r="400" spans="4:11" ht="15.75" x14ac:dyDescent="0.25">
      <c r="D400" s="11"/>
      <c r="E400" s="22"/>
      <c r="F400" s="817" t="str">
        <f t="shared" si="15"/>
        <v xml:space="preserve"> </v>
      </c>
      <c r="G400" s="142" t="str">
        <f t="shared" si="16"/>
        <v xml:space="preserve"> </v>
      </c>
      <c r="J400" s="11"/>
      <c r="K400" s="57" t="s">
        <v>37</v>
      </c>
    </row>
  </sheetData>
  <phoneticPr fontId="0" type="noConversion"/>
  <hyperlinks>
    <hyperlink ref="K12" location="'71 B-01-EK-AE-01'!A1" display="B-01-EK-AE-01 " xr:uid="{00000000-0004-0000-4500-000000000000}"/>
    <hyperlink ref="K3" location="Tartalom!A1" display="Tartalom" xr:uid="{00000000-0004-0000-4500-000009000000}"/>
  </hyperlinks>
  <pageMargins left="0.70866141732283472" right="0.70866141732283472" top="0.70866141732283472" bottom="0.70866141732283472" header="0.51181102362204722" footer="0.51181102362204722"/>
  <pageSetup paperSize="9" scale="91" orientation="portrait" r:id="rId1"/>
  <headerFooter alignWithMargins="0">
    <oddFooter xml:space="preserve">&amp;L&amp;8&amp;F/&amp;A&amp;C &amp;"Arial Narrow,Normál"&amp;8&amp;P/&amp;N&amp;R&amp;8DigitAudit/AuditDok&amp;11 </oddFooter>
  </headerFooter>
  <rowBreaks count="2" manualBreakCount="2">
    <brk id="32" max="9" man="1"/>
    <brk id="85" max="9"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Munka69">
    <tabColor rgb="FFFFC000"/>
    <pageSetUpPr fitToPage="1"/>
  </sheetPr>
  <dimension ref="A1:O167"/>
  <sheetViews>
    <sheetView showGridLines="0" workbookViewId="0"/>
  </sheetViews>
  <sheetFormatPr defaultRowHeight="15.75" x14ac:dyDescent="0.25"/>
  <cols>
    <col min="1" max="1" width="5.375" style="18" customWidth="1"/>
    <col min="2" max="2" width="26" style="18" customWidth="1"/>
    <col min="3" max="8" width="15.125" style="18" customWidth="1"/>
    <col min="9" max="9" width="12.625" style="18" customWidth="1"/>
    <col min="10" max="16384" width="9" style="18"/>
  </cols>
  <sheetData>
    <row r="1" spans="1:15" ht="16.5" customHeight="1" x14ac:dyDescent="0.3">
      <c r="A1" s="3" t="s">
        <v>39</v>
      </c>
      <c r="B1" s="3"/>
      <c r="C1" s="7"/>
      <c r="D1" s="7"/>
      <c r="E1" s="7"/>
      <c r="F1" s="12"/>
      <c r="G1" s="12"/>
      <c r="H1" s="12"/>
    </row>
    <row r="2" spans="1:15" ht="16.5" customHeight="1" x14ac:dyDescent="0.3">
      <c r="A2" s="6"/>
      <c r="B2" s="745">
        <f>D30</f>
        <v>0</v>
      </c>
      <c r="C2" s="6"/>
      <c r="D2" s="1102" t="str">
        <f>J15</f>
        <v>NINCS FK. ADAT</v>
      </c>
      <c r="E2" s="1102" t="str">
        <f>J17</f>
        <v>Ide írja a következtetés szövegét</v>
      </c>
      <c r="F2" s="1023" t="str">
        <f>J15</f>
        <v>NINCS FK. ADAT</v>
      </c>
      <c r="G2" s="1023" t="str">
        <f>J17</f>
        <v>Ide írja a következtetés szövegét</v>
      </c>
      <c r="H2" s="803" t="str">
        <f>J17</f>
        <v>Ide írja a következtetés szövegét</v>
      </c>
      <c r="I2" s="20" t="s">
        <v>32</v>
      </c>
    </row>
    <row r="3" spans="1:15" ht="16.5" customHeight="1" x14ac:dyDescent="0.3">
      <c r="A3" s="6"/>
      <c r="B3" s="6"/>
      <c r="C3" s="4" t="s">
        <v>36</v>
      </c>
      <c r="D3" s="6"/>
      <c r="E3" s="6"/>
      <c r="F3" s="1023" t="str">
        <f>J16</f>
        <v>Következtetés:</v>
      </c>
      <c r="G3" s="803"/>
      <c r="H3" s="803"/>
      <c r="I3" s="730" t="s">
        <v>34</v>
      </c>
      <c r="J3" s="197" t="s">
        <v>34</v>
      </c>
    </row>
    <row r="4" spans="1:15" ht="16.5" customHeight="1" x14ac:dyDescent="0.25">
      <c r="A4" s="6"/>
      <c r="B4" s="6"/>
      <c r="C4" s="12"/>
      <c r="D4" s="12"/>
      <c r="E4" s="12"/>
      <c r="F4" s="12"/>
      <c r="G4" s="12"/>
      <c r="H4" s="12"/>
      <c r="I4" s="76" t="s">
        <v>35</v>
      </c>
      <c r="J4" s="18" t="s">
        <v>36</v>
      </c>
    </row>
    <row r="5" spans="1:15" ht="16.5" customHeight="1" x14ac:dyDescent="0.25">
      <c r="A5" s="5" t="str">
        <f>"Ügyfél:   "&amp;Alapa!C17</f>
        <v xml:space="preserve">Ügyfél:   </v>
      </c>
      <c r="B5" s="708"/>
      <c r="C5" s="29"/>
      <c r="D5" s="29"/>
      <c r="E5" s="29"/>
      <c r="F5" s="50" t="s">
        <v>1</v>
      </c>
      <c r="G5" s="772">
        <f>Alapa!C15</f>
        <v>0</v>
      </c>
      <c r="H5" s="13"/>
      <c r="I5" s="76" t="s">
        <v>33</v>
      </c>
      <c r="J5" s="18" t="s">
        <v>9</v>
      </c>
    </row>
    <row r="6" spans="1:15" ht="16.5" customHeight="1" x14ac:dyDescent="0.25">
      <c r="A6" s="5" t="str">
        <f>"Fordulónap: "&amp;Alapa!C12</f>
        <v xml:space="preserve">Fordulónap: </v>
      </c>
      <c r="B6" s="708"/>
      <c r="C6" s="29"/>
      <c r="D6" s="29"/>
      <c r="E6" s="29"/>
      <c r="F6" s="50" t="s">
        <v>2</v>
      </c>
      <c r="G6" s="554" t="str">
        <f>IFERROR(VLOOKUP(J12,Alapa!$K$2:$M$11,3),"")</f>
        <v/>
      </c>
      <c r="H6" s="13"/>
      <c r="I6" s="76" t="s">
        <v>79</v>
      </c>
      <c r="J6" s="18" t="s">
        <v>80</v>
      </c>
      <c r="N6" s="18" t="s">
        <v>1221</v>
      </c>
    </row>
    <row r="7" spans="1:15" ht="16.5" customHeight="1" x14ac:dyDescent="0.25">
      <c r="A7" s="6"/>
      <c r="B7" s="6"/>
      <c r="C7" s="7"/>
      <c r="D7" s="7"/>
      <c r="E7" s="7"/>
      <c r="F7" s="50" t="s">
        <v>10</v>
      </c>
      <c r="G7" s="124" t="str">
        <f>IF(Alapa!$M$2=0," ",Alapa!$M$2)</f>
        <v xml:space="preserve"> </v>
      </c>
      <c r="H7" s="13"/>
      <c r="I7" s="76" t="s">
        <v>81</v>
      </c>
      <c r="J7" s="18" t="s">
        <v>78</v>
      </c>
    </row>
    <row r="8" spans="1:15" ht="16.5" customHeight="1" x14ac:dyDescent="0.25">
      <c r="A8" s="6"/>
      <c r="B8" s="6"/>
      <c r="C8" s="7"/>
      <c r="D8" s="7"/>
      <c r="E8" s="7"/>
      <c r="F8" s="7"/>
      <c r="G8" s="7"/>
      <c r="H8" s="7"/>
      <c r="I8" s="76" t="s">
        <v>82</v>
      </c>
      <c r="J8" s="18" t="s">
        <v>83</v>
      </c>
    </row>
    <row r="9" spans="1:15" s="22" customFormat="1" ht="16.5" customHeight="1" x14ac:dyDescent="0.25">
      <c r="A9" s="6" t="s">
        <v>1043</v>
      </c>
      <c r="B9" s="6"/>
      <c r="C9" s="11"/>
      <c r="D9" s="100" t="str">
        <f>IF(Alapa!C31="Összköltség eljárással","NEM LÉNYEGES",IF(SUM(E12:E28)=0,"NINCS FK. ADAT",IF(SUM(D12:D13)+SUM(D15:D17)+SUM(D20:D22)+SUM(D24:D27)=0,"NINCS ANALITIKA",IF(D30=0,"EGYEZIK","NEM EGYEZIK !"))))</f>
        <v>NINCS FK. ADAT</v>
      </c>
      <c r="E9" s="11"/>
      <c r="F9" s="11"/>
      <c r="G9" s="11"/>
      <c r="H9" s="31" t="str">
        <f>"Adatok "&amp;Alapa!E33&amp;" "&amp;Alapa!D34&amp;"-ban"</f>
        <v>Adatok  -ban</v>
      </c>
      <c r="I9" s="76" t="s">
        <v>84</v>
      </c>
      <c r="J9" s="18" t="s">
        <v>78</v>
      </c>
      <c r="K9" s="18"/>
    </row>
    <row r="10" spans="1:15" s="22" customFormat="1" ht="16.5" customHeight="1" thickBot="1" x14ac:dyDescent="0.3">
      <c r="A10" s="1043" t="s">
        <v>1045</v>
      </c>
      <c r="B10" s="1042"/>
      <c r="C10" s="1042"/>
      <c r="D10" s="1042"/>
      <c r="E10" s="1042"/>
      <c r="F10" s="1042"/>
      <c r="G10" s="1042"/>
      <c r="H10" s="1042"/>
      <c r="I10" s="76" t="s">
        <v>85</v>
      </c>
      <c r="J10" s="18" t="s">
        <v>86</v>
      </c>
      <c r="K10" s="18"/>
    </row>
    <row r="11" spans="1:15" s="22" customFormat="1" ht="16.5" customHeight="1" thickBot="1" x14ac:dyDescent="0.3">
      <c r="A11" s="1015" t="s">
        <v>345</v>
      </c>
      <c r="B11" s="1008" t="s">
        <v>31</v>
      </c>
      <c r="C11" s="1061" t="str">
        <f>CONCATENATE("Előző év ",Alapa!E33," ",Alapa!D34)</f>
        <v xml:space="preserve">Előző év  </v>
      </c>
      <c r="D11" s="1061" t="str">
        <f>CONCATENATE("ANALITIKA ",Alapa!D34)</f>
        <v xml:space="preserve">ANALITIKA </v>
      </c>
      <c r="E11" s="1061" t="str">
        <f>CONCATENATE("Tárgy év ",Alapa!D34)</f>
        <v xml:space="preserve">Tárgy év </v>
      </c>
      <c r="F11" s="1061" t="str">
        <f>CONCATENATE("Tárgy év ",Alapa!E33," ",Alapa!D34)</f>
        <v xml:space="preserve">Tárgy év  </v>
      </c>
      <c r="G11" s="1061" t="str">
        <f>CONCATENATE("Változás ",Alapa!E33," ",Alapa!D34)</f>
        <v xml:space="preserve">Változás  </v>
      </c>
      <c r="H11" s="38" t="s">
        <v>3</v>
      </c>
      <c r="I11" s="76" t="s">
        <v>87</v>
      </c>
      <c r="J11" s="18" t="s">
        <v>78</v>
      </c>
    </row>
    <row r="12" spans="1:15" s="22" customFormat="1" ht="16.5" customHeight="1" thickBot="1" x14ac:dyDescent="0.35">
      <c r="A12" s="1016">
        <f>COUNT(A$11:$A11)+1</f>
        <v>1</v>
      </c>
      <c r="B12" s="1012" t="s">
        <v>41</v>
      </c>
      <c r="C12" s="77">
        <f>Import_F!D3</f>
        <v>0</v>
      </c>
      <c r="D12" s="1065"/>
      <c r="E12" s="1063">
        <f>Import_F!H3</f>
        <v>0</v>
      </c>
      <c r="F12" s="77">
        <f>Import_F!F3</f>
        <v>0</v>
      </c>
      <c r="G12" s="77">
        <f t="shared" ref="G12:G28" si="0">F12-C12</f>
        <v>0</v>
      </c>
      <c r="H12" s="69">
        <f>IF(C12&lt;&gt;0,F12/C12%,0)</f>
        <v>0</v>
      </c>
      <c r="I12" s="555" t="s">
        <v>2</v>
      </c>
      <c r="J12" s="673">
        <v>2</v>
      </c>
    </row>
    <row r="13" spans="1:15" s="22" customFormat="1" ht="16.5" customHeight="1" x14ac:dyDescent="0.25">
      <c r="A13" s="1016">
        <f>COUNT(A$11:$A12)+1</f>
        <v>2</v>
      </c>
      <c r="B13" s="206" t="s">
        <v>42</v>
      </c>
      <c r="C13" s="77">
        <f>Import_F!D4</f>
        <v>0</v>
      </c>
      <c r="D13" s="1065"/>
      <c r="E13" s="1063">
        <f>Import_F!H4</f>
        <v>0</v>
      </c>
      <c r="F13" s="77">
        <f>Import_F!F4</f>
        <v>0</v>
      </c>
      <c r="G13" s="77">
        <f t="shared" si="0"/>
        <v>0</v>
      </c>
      <c r="H13" s="73">
        <f t="shared" ref="H13:H28" si="1">IF(C13&lt;&gt;0,F13/C13%,0)</f>
        <v>0</v>
      </c>
    </row>
    <row r="14" spans="1:15" s="22" customFormat="1" ht="16.5" customHeight="1" x14ac:dyDescent="0.25">
      <c r="A14" s="1016">
        <f>COUNT(A$11:$A13)+1</f>
        <v>3</v>
      </c>
      <c r="B14" s="1013" t="s">
        <v>1178</v>
      </c>
      <c r="C14" s="77">
        <f>Import_F!D5</f>
        <v>0</v>
      </c>
      <c r="D14" s="77">
        <f>SUM(D12:D13)</f>
        <v>0</v>
      </c>
      <c r="E14" s="1063">
        <f>Import_F!H5</f>
        <v>0</v>
      </c>
      <c r="F14" s="77">
        <f>Import_F!F5</f>
        <v>0</v>
      </c>
      <c r="G14" s="77">
        <f t="shared" si="0"/>
        <v>0</v>
      </c>
      <c r="H14" s="73">
        <f t="shared" si="1"/>
        <v>0</v>
      </c>
      <c r="J14" s="15" t="s">
        <v>185</v>
      </c>
      <c r="K14" s="36"/>
      <c r="L14" s="36"/>
      <c r="M14" s="36"/>
      <c r="N14" s="36"/>
      <c r="O14" s="12"/>
    </row>
    <row r="15" spans="1:15" s="22" customFormat="1" ht="16.5" customHeight="1" x14ac:dyDescent="0.3">
      <c r="A15" s="1016">
        <f>COUNT(A$11:$A14)+1</f>
        <v>4</v>
      </c>
      <c r="B15" s="206" t="s">
        <v>43</v>
      </c>
      <c r="C15" s="77">
        <f>Import_F!D6</f>
        <v>0</v>
      </c>
      <c r="D15" s="1065"/>
      <c r="E15" s="1063">
        <f>Import_F!H6</f>
        <v>0</v>
      </c>
      <c r="F15" s="77">
        <f>Import_F!F6</f>
        <v>0</v>
      </c>
      <c r="G15" s="77">
        <f t="shared" si="0"/>
        <v>0</v>
      </c>
      <c r="H15" s="73">
        <f t="shared" si="1"/>
        <v>0</v>
      </c>
      <c r="J15" s="68" t="str">
        <f>D9</f>
        <v>NINCS FK. ADAT</v>
      </c>
      <c r="K15" s="23"/>
      <c r="L15" s="23"/>
      <c r="M15" s="17"/>
      <c r="N15" s="17"/>
      <c r="O15" s="18"/>
    </row>
    <row r="16" spans="1:15" s="22" customFormat="1" ht="16.5" customHeight="1" x14ac:dyDescent="0.25">
      <c r="A16" s="1016">
        <f>COUNT(A$11:$A15)+1</f>
        <v>5</v>
      </c>
      <c r="B16" s="206" t="s">
        <v>44</v>
      </c>
      <c r="C16" s="77">
        <f>Import_F!D7</f>
        <v>0</v>
      </c>
      <c r="D16" s="1065"/>
      <c r="E16" s="1063">
        <f>Import_F!H7</f>
        <v>0</v>
      </c>
      <c r="F16" s="77">
        <f>Import_F!F7</f>
        <v>0</v>
      </c>
      <c r="G16" s="77">
        <f t="shared" si="0"/>
        <v>0</v>
      </c>
      <c r="H16" s="73">
        <f t="shared" si="1"/>
        <v>0</v>
      </c>
      <c r="J16" s="16" t="s">
        <v>4</v>
      </c>
      <c r="K16" s="8"/>
      <c r="L16" s="8"/>
      <c r="M16" s="7"/>
      <c r="N16" s="7"/>
      <c r="O16" s="12"/>
    </row>
    <row r="17" spans="1:15" s="22" customFormat="1" ht="16.5" customHeight="1" x14ac:dyDescent="0.3">
      <c r="A17" s="1016">
        <f>COUNT(A$11:$A16)+1</f>
        <v>6</v>
      </c>
      <c r="B17" s="206" t="s">
        <v>45</v>
      </c>
      <c r="C17" s="77">
        <f>Import_F!D8</f>
        <v>0</v>
      </c>
      <c r="D17" s="1065"/>
      <c r="E17" s="1063">
        <f>Import_F!H8</f>
        <v>0</v>
      </c>
      <c r="F17" s="77">
        <f>Import_F!F8</f>
        <v>0</v>
      </c>
      <c r="G17" s="77">
        <f t="shared" si="0"/>
        <v>0</v>
      </c>
      <c r="H17" s="73">
        <f t="shared" si="1"/>
        <v>0</v>
      </c>
      <c r="J17" s="68" t="s">
        <v>38</v>
      </c>
      <c r="K17" s="23"/>
      <c r="L17" s="23"/>
      <c r="M17" s="17"/>
      <c r="N17" s="17"/>
      <c r="O17" s="18"/>
    </row>
    <row r="18" spans="1:15" s="22" customFormat="1" ht="16.5" customHeight="1" x14ac:dyDescent="0.25">
      <c r="A18" s="1016">
        <f>COUNT(A$11:$A17)+1</f>
        <v>7</v>
      </c>
      <c r="B18" s="1013" t="s">
        <v>1179</v>
      </c>
      <c r="C18" s="77">
        <f>Import_F!D9</f>
        <v>0</v>
      </c>
      <c r="D18" s="77">
        <f>SUM(D15:D17)</f>
        <v>0</v>
      </c>
      <c r="E18" s="1063">
        <f>Import_F!H9</f>
        <v>0</v>
      </c>
      <c r="F18" s="77">
        <f>Import_F!F9</f>
        <v>0</v>
      </c>
      <c r="G18" s="77">
        <f t="shared" si="0"/>
        <v>0</v>
      </c>
      <c r="H18" s="73">
        <f t="shared" si="1"/>
        <v>0</v>
      </c>
    </row>
    <row r="19" spans="1:15" s="22" customFormat="1" ht="16.5" customHeight="1" x14ac:dyDescent="0.25">
      <c r="A19" s="1016">
        <f>COUNT(A$11:$A18)+1</f>
        <v>8</v>
      </c>
      <c r="B19" s="1013" t="s">
        <v>1174</v>
      </c>
      <c r="C19" s="77">
        <f>Import_F!D10</f>
        <v>0</v>
      </c>
      <c r="D19" s="77">
        <f>SUM(D14-D18)</f>
        <v>0</v>
      </c>
      <c r="E19" s="1063">
        <f>Import_F!H10</f>
        <v>0</v>
      </c>
      <c r="F19" s="77">
        <f>Import_F!F10</f>
        <v>0</v>
      </c>
      <c r="G19" s="77">
        <f t="shared" si="0"/>
        <v>0</v>
      </c>
      <c r="H19" s="73">
        <f t="shared" si="1"/>
        <v>0</v>
      </c>
    </row>
    <row r="20" spans="1:15" s="22" customFormat="1" ht="16.5" customHeight="1" x14ac:dyDescent="0.25">
      <c r="A20" s="1016">
        <f>COUNT(A$11:$A19)+1</f>
        <v>9</v>
      </c>
      <c r="B20" s="206" t="s">
        <v>46</v>
      </c>
      <c r="C20" s="77">
        <f>Import_F!D11</f>
        <v>0</v>
      </c>
      <c r="D20" s="1065"/>
      <c r="E20" s="1063">
        <f>Import_F!H11</f>
        <v>0</v>
      </c>
      <c r="F20" s="77">
        <f>Import_F!F11</f>
        <v>0</v>
      </c>
      <c r="G20" s="77">
        <f t="shared" si="0"/>
        <v>0</v>
      </c>
      <c r="H20" s="73">
        <f t="shared" si="1"/>
        <v>0</v>
      </c>
    </row>
    <row r="21" spans="1:15" s="22" customFormat="1" ht="16.5" customHeight="1" x14ac:dyDescent="0.25">
      <c r="A21" s="1016">
        <f>COUNT(A$11:$A20)+1</f>
        <v>10</v>
      </c>
      <c r="B21" s="206" t="s">
        <v>47</v>
      </c>
      <c r="C21" s="77">
        <f>Import_F!D12</f>
        <v>0</v>
      </c>
      <c r="D21" s="1065"/>
      <c r="E21" s="1063">
        <f>Import_F!H12</f>
        <v>0</v>
      </c>
      <c r="F21" s="77">
        <f>Import_F!F12</f>
        <v>0</v>
      </c>
      <c r="G21" s="77">
        <f t="shared" si="0"/>
        <v>0</v>
      </c>
      <c r="H21" s="73">
        <f t="shared" si="1"/>
        <v>0</v>
      </c>
    </row>
    <row r="22" spans="1:15" s="22" customFormat="1" ht="16.5" customHeight="1" x14ac:dyDescent="0.25">
      <c r="A22" s="1016">
        <f>COUNT(A$11:$A21)+1</f>
        <v>11</v>
      </c>
      <c r="B22" s="206" t="s">
        <v>48</v>
      </c>
      <c r="C22" s="77">
        <f>Import_F!D13</f>
        <v>0</v>
      </c>
      <c r="D22" s="1065"/>
      <c r="E22" s="1063">
        <f>Import_F!H13</f>
        <v>0</v>
      </c>
      <c r="F22" s="77">
        <f>Import_F!F13</f>
        <v>0</v>
      </c>
      <c r="G22" s="77">
        <f t="shared" si="0"/>
        <v>0</v>
      </c>
      <c r="H22" s="73">
        <f t="shared" si="1"/>
        <v>0</v>
      </c>
    </row>
    <row r="23" spans="1:15" s="22" customFormat="1" ht="16.5" customHeight="1" x14ac:dyDescent="0.25">
      <c r="A23" s="1016">
        <f>COUNT(A$11:$A22)+1</f>
        <v>12</v>
      </c>
      <c r="B23" s="1013" t="s">
        <v>1180</v>
      </c>
      <c r="C23" s="77">
        <f>Import_F!D14</f>
        <v>0</v>
      </c>
      <c r="D23" s="77">
        <f>SUM(D20:D22)</f>
        <v>0</v>
      </c>
      <c r="E23" s="1063">
        <f>Import_F!H14</f>
        <v>0</v>
      </c>
      <c r="F23" s="77">
        <f>Import_F!F14</f>
        <v>0</v>
      </c>
      <c r="G23" s="77">
        <f t="shared" si="0"/>
        <v>0</v>
      </c>
      <c r="H23" s="73">
        <f t="shared" si="1"/>
        <v>0</v>
      </c>
    </row>
    <row r="24" spans="1:15" s="22" customFormat="1" ht="16.5" customHeight="1" x14ac:dyDescent="0.25">
      <c r="A24" s="1016">
        <f>COUNT(A$11:$A23)+1</f>
        <v>13</v>
      </c>
      <c r="B24" s="1013" t="s">
        <v>1175</v>
      </c>
      <c r="C24" s="77">
        <f>Import_F!D15</f>
        <v>0</v>
      </c>
      <c r="D24" s="1065"/>
      <c r="E24" s="1063">
        <f>Import_F!H15</f>
        <v>0</v>
      </c>
      <c r="F24" s="77">
        <f>Import_F!F15</f>
        <v>0</v>
      </c>
      <c r="G24" s="77">
        <f t="shared" si="0"/>
        <v>0</v>
      </c>
      <c r="H24" s="73">
        <f t="shared" si="1"/>
        <v>0</v>
      </c>
      <c r="N24" s="22" t="s">
        <v>0</v>
      </c>
    </row>
    <row r="25" spans="1:15" s="22" customFormat="1" ht="16.5" customHeight="1" x14ac:dyDescent="0.25">
      <c r="A25" s="1016">
        <f>COUNT(A$11:$A24)+1</f>
        <v>14</v>
      </c>
      <c r="B25" s="1066" t="s">
        <v>49</v>
      </c>
      <c r="C25" s="77">
        <f>Import_F!D16</f>
        <v>0</v>
      </c>
      <c r="D25" s="1113"/>
      <c r="E25" s="1063">
        <f>Import_F!H16</f>
        <v>0</v>
      </c>
      <c r="F25" s="77">
        <f>Import_F!F16</f>
        <v>0</v>
      </c>
      <c r="G25" s="77">
        <f t="shared" si="0"/>
        <v>0</v>
      </c>
      <c r="H25" s="73">
        <f t="shared" si="1"/>
        <v>0</v>
      </c>
    </row>
    <row r="26" spans="1:15" s="22" customFormat="1" ht="16.5" customHeight="1" x14ac:dyDescent="0.25">
      <c r="A26" s="1016">
        <f>COUNT(A$11:$A25)+1</f>
        <v>15</v>
      </c>
      <c r="B26" s="1013" t="s">
        <v>1176</v>
      </c>
      <c r="C26" s="77">
        <f>Import_F!D17</f>
        <v>0</v>
      </c>
      <c r="D26" s="1065"/>
      <c r="E26" s="1063">
        <f>Import_F!H17</f>
        <v>0</v>
      </c>
      <c r="F26" s="77">
        <f>Import_F!F17</f>
        <v>0</v>
      </c>
      <c r="G26" s="77">
        <f t="shared" si="0"/>
        <v>0</v>
      </c>
      <c r="H26" s="73">
        <f t="shared" si="1"/>
        <v>0</v>
      </c>
    </row>
    <row r="27" spans="1:15" s="22" customFormat="1" ht="16.5" customHeight="1" x14ac:dyDescent="0.25">
      <c r="A27" s="1016">
        <f>COUNT(A$11:$A26)+1</f>
        <v>16</v>
      </c>
      <c r="B27" s="1066" t="s">
        <v>50</v>
      </c>
      <c r="C27" s="77">
        <f>Import_F!D18</f>
        <v>0</v>
      </c>
      <c r="D27" s="1113"/>
      <c r="E27" s="1063">
        <f>Import_F!H18</f>
        <v>0</v>
      </c>
      <c r="F27" s="77">
        <f>Import_F!F18</f>
        <v>0</v>
      </c>
      <c r="G27" s="77">
        <f t="shared" si="0"/>
        <v>0</v>
      </c>
      <c r="H27" s="73">
        <f t="shared" si="1"/>
        <v>0</v>
      </c>
    </row>
    <row r="28" spans="1:15" s="22" customFormat="1" ht="16.5" customHeight="1" thickBot="1" x14ac:dyDescent="0.3">
      <c r="A28" s="1017">
        <f>COUNT(A$11:$A27)+1</f>
        <v>17</v>
      </c>
      <c r="B28" s="1014" t="s">
        <v>1177</v>
      </c>
      <c r="C28" s="75">
        <f>Import_F!D19</f>
        <v>0</v>
      </c>
      <c r="D28" s="75">
        <f>ROUND(SUM(D19-D23+D24-D26),0)</f>
        <v>0</v>
      </c>
      <c r="E28" s="1064">
        <f>Import_F!H19</f>
        <v>0</v>
      </c>
      <c r="F28" s="75">
        <f>Import_F!F19</f>
        <v>0</v>
      </c>
      <c r="G28" s="75">
        <f t="shared" si="0"/>
        <v>0</v>
      </c>
      <c r="H28" s="72">
        <f t="shared" si="1"/>
        <v>0</v>
      </c>
    </row>
    <row r="29" spans="1:15" s="22" customFormat="1" ht="16.5" customHeight="1" x14ac:dyDescent="0.25">
      <c r="A29" s="35"/>
      <c r="B29" s="35"/>
      <c r="C29" s="7"/>
      <c r="D29" s="7"/>
      <c r="E29" s="7"/>
      <c r="F29" s="7"/>
      <c r="G29" s="7"/>
      <c r="H29" s="11"/>
    </row>
    <row r="30" spans="1:15" s="21" customFormat="1" ht="16.5" customHeight="1" thickBot="1" x14ac:dyDescent="0.35">
      <c r="A30" s="35"/>
      <c r="B30" s="35"/>
      <c r="C30" s="119" t="s">
        <v>208</v>
      </c>
      <c r="D30" s="120">
        <f>D28-E28</f>
        <v>0</v>
      </c>
      <c r="E30" s="119"/>
      <c r="F30" s="7"/>
      <c r="G30" s="7"/>
      <c r="H30" s="7"/>
    </row>
    <row r="31" spans="1:15" s="22" customFormat="1" ht="16.5" customHeight="1" x14ac:dyDescent="0.25">
      <c r="A31" s="35"/>
      <c r="B31" s="35"/>
      <c r="C31" s="7"/>
      <c r="D31" s="7"/>
      <c r="E31" s="7"/>
      <c r="F31" s="7"/>
      <c r="G31" s="7"/>
      <c r="H31" s="7"/>
    </row>
    <row r="32" spans="1:15" s="22" customFormat="1" ht="16.5" customHeight="1" x14ac:dyDescent="0.25">
      <c r="A32" s="6"/>
      <c r="B32" s="6"/>
      <c r="C32" s="7"/>
      <c r="D32" s="7"/>
      <c r="E32" s="7"/>
      <c r="F32" s="7"/>
      <c r="G32" s="7"/>
      <c r="H32" s="7"/>
    </row>
    <row r="33" spans="1:14" s="22" customFormat="1" ht="16.5" customHeight="1" x14ac:dyDescent="0.25">
      <c r="A33" s="6"/>
      <c r="B33" s="6"/>
      <c r="C33" s="7"/>
      <c r="D33" s="7"/>
      <c r="E33" s="7"/>
      <c r="F33" s="7"/>
      <c r="G33" s="7"/>
      <c r="H33" s="7"/>
      <c r="J33" s="17"/>
      <c r="K33" s="19"/>
      <c r="L33" s="19"/>
      <c r="M33" s="17"/>
      <c r="N33" s="17"/>
    </row>
    <row r="34" spans="1:14" s="22" customFormat="1" ht="16.5" customHeight="1" x14ac:dyDescent="0.25">
      <c r="A34" s="6"/>
      <c r="B34" s="6"/>
      <c r="C34" s="7"/>
      <c r="D34" s="7"/>
      <c r="E34" s="7"/>
      <c r="F34" s="7"/>
      <c r="G34" s="7"/>
      <c r="H34" s="7"/>
      <c r="J34" s="17"/>
      <c r="K34" s="17"/>
      <c r="L34" s="17"/>
      <c r="M34" s="17"/>
      <c r="N34" s="17"/>
    </row>
    <row r="35" spans="1:14" s="22" customFormat="1" ht="16.5" customHeight="1" x14ac:dyDescent="0.25">
      <c r="A35" s="6"/>
      <c r="B35" s="6"/>
      <c r="C35" s="7"/>
      <c r="D35" s="7"/>
      <c r="E35" s="7"/>
      <c r="F35" s="7"/>
      <c r="G35" s="7"/>
      <c r="H35" s="7"/>
      <c r="J35" s="17"/>
      <c r="K35" s="17"/>
      <c r="L35" s="17"/>
      <c r="M35" s="17"/>
      <c r="N35" s="17"/>
    </row>
    <row r="36" spans="1:14" s="22" customFormat="1" ht="16.5" customHeight="1" x14ac:dyDescent="0.25">
      <c r="A36" s="6"/>
      <c r="B36" s="6"/>
      <c r="C36" s="7"/>
      <c r="D36" s="7"/>
      <c r="E36" s="7"/>
      <c r="F36" s="7"/>
      <c r="G36" s="7"/>
      <c r="H36" s="7"/>
      <c r="J36" s="17"/>
      <c r="K36" s="17"/>
      <c r="L36" s="17"/>
      <c r="M36" s="17"/>
      <c r="N36" s="17"/>
    </row>
    <row r="37" spans="1:14" s="22" customFormat="1" ht="16.5" customHeight="1" x14ac:dyDescent="0.25">
      <c r="A37" s="6"/>
      <c r="B37" s="6"/>
      <c r="C37" s="7"/>
      <c r="D37" s="7"/>
      <c r="E37" s="7"/>
      <c r="F37" s="7"/>
      <c r="G37" s="7"/>
      <c r="H37" s="7"/>
      <c r="J37" s="17"/>
      <c r="K37" s="17"/>
      <c r="L37" s="17"/>
      <c r="M37" s="17"/>
      <c r="N37" s="17"/>
    </row>
    <row r="38" spans="1:14" s="22" customFormat="1" ht="16.5" customHeight="1" x14ac:dyDescent="0.25">
      <c r="A38" s="7"/>
      <c r="B38" s="7"/>
      <c r="C38" s="7"/>
      <c r="D38" s="7"/>
      <c r="E38" s="7"/>
      <c r="F38" s="7"/>
      <c r="G38" s="7"/>
      <c r="H38" s="7"/>
      <c r="J38" s="17"/>
      <c r="K38" s="17"/>
      <c r="L38" s="17"/>
      <c r="M38" s="17"/>
      <c r="N38" s="17"/>
    </row>
    <row r="39" spans="1:14" s="22" customFormat="1" ht="16.5" customHeight="1" x14ac:dyDescent="0.25">
      <c r="A39" s="6"/>
      <c r="B39" s="6"/>
      <c r="C39" s="7"/>
      <c r="D39" s="7"/>
      <c r="E39" s="7"/>
      <c r="F39" s="7"/>
      <c r="G39" s="7"/>
      <c r="H39" s="7"/>
      <c r="J39" s="17"/>
      <c r="K39" s="17"/>
      <c r="L39" s="17"/>
      <c r="M39" s="17"/>
      <c r="N39" s="17"/>
    </row>
    <row r="40" spans="1:14" s="22" customFormat="1" ht="16.5" customHeight="1" x14ac:dyDescent="0.25">
      <c r="A40" s="7"/>
      <c r="B40" s="7"/>
      <c r="C40" s="7"/>
      <c r="D40" s="7"/>
      <c r="E40" s="7"/>
      <c r="F40" s="7"/>
      <c r="G40" s="7"/>
      <c r="H40" s="7"/>
      <c r="J40" s="19"/>
      <c r="K40" s="19"/>
      <c r="L40" s="19"/>
      <c r="M40" s="19"/>
      <c r="N40" s="19"/>
    </row>
    <row r="41" spans="1:14" x14ac:dyDescent="0.25">
      <c r="A41" s="19"/>
      <c r="B41" s="19"/>
      <c r="C41" s="24"/>
      <c r="D41" s="24"/>
      <c r="E41" s="24"/>
      <c r="F41" s="22"/>
      <c r="G41" s="22"/>
      <c r="H41" s="22"/>
    </row>
    <row r="42" spans="1:14" x14ac:dyDescent="0.25">
      <c r="A42" s="25"/>
      <c r="B42" s="25"/>
      <c r="C42" s="24"/>
      <c r="D42" s="24"/>
      <c r="E42" s="24"/>
      <c r="F42" s="22"/>
      <c r="G42" s="26"/>
      <c r="H42" s="22"/>
    </row>
    <row r="43" spans="1:14" x14ac:dyDescent="0.25">
      <c r="A43" s="22"/>
      <c r="B43" s="22"/>
      <c r="C43" s="27"/>
      <c r="D43" s="27"/>
      <c r="E43" s="27"/>
      <c r="F43" s="22"/>
      <c r="G43" s="22"/>
      <c r="H43" s="22"/>
    </row>
    <row r="44" spans="1:14" x14ac:dyDescent="0.25">
      <c r="A44" s="22"/>
      <c r="B44" s="22"/>
      <c r="C44" s="24"/>
      <c r="D44" s="24"/>
      <c r="E44" s="24"/>
      <c r="F44" s="24"/>
      <c r="G44" s="22"/>
      <c r="H44" s="22"/>
    </row>
    <row r="45" spans="1:14" x14ac:dyDescent="0.25">
      <c r="A45" s="22"/>
      <c r="B45" s="22"/>
      <c r="C45" s="24"/>
      <c r="D45" s="24"/>
      <c r="E45" s="24"/>
      <c r="F45" s="24"/>
      <c r="G45" s="22"/>
      <c r="H45" s="22"/>
    </row>
    <row r="46" spans="1:14" x14ac:dyDescent="0.25">
      <c r="A46" s="22"/>
      <c r="B46" s="22"/>
      <c r="C46" s="24"/>
      <c r="D46" s="24"/>
      <c r="E46" s="24"/>
      <c r="F46" s="24"/>
      <c r="G46" s="22"/>
      <c r="H46" s="22"/>
    </row>
    <row r="47" spans="1:14" x14ac:dyDescent="0.25">
      <c r="A47" s="25"/>
      <c r="B47" s="25"/>
      <c r="C47" s="24"/>
      <c r="D47" s="24"/>
      <c r="E47" s="24"/>
      <c r="F47" s="24"/>
      <c r="G47" s="26"/>
      <c r="H47" s="22"/>
    </row>
    <row r="48" spans="1:14" x14ac:dyDescent="0.25">
      <c r="A48" s="22"/>
      <c r="B48" s="22"/>
      <c r="C48" s="27"/>
      <c r="D48" s="27"/>
      <c r="E48" s="27"/>
      <c r="F48" s="24"/>
      <c r="G48" s="22"/>
      <c r="H48" s="22"/>
    </row>
    <row r="49" spans="1:8" x14ac:dyDescent="0.25">
      <c r="A49" s="25"/>
      <c r="B49" s="25"/>
      <c r="C49" s="27"/>
      <c r="D49" s="27"/>
      <c r="E49" s="27"/>
      <c r="F49" s="22"/>
      <c r="G49" s="26"/>
      <c r="H49" s="22"/>
    </row>
    <row r="50" spans="1:8" x14ac:dyDescent="0.25">
      <c r="A50" s="22"/>
      <c r="B50" s="22"/>
      <c r="C50" s="27"/>
      <c r="D50" s="27"/>
      <c r="E50" s="27"/>
      <c r="F50" s="24"/>
      <c r="G50" s="22"/>
      <c r="H50" s="22"/>
    </row>
    <row r="51" spans="1:8" x14ac:dyDescent="0.25">
      <c r="A51" s="22"/>
      <c r="B51" s="22"/>
      <c r="C51" s="24"/>
      <c r="D51" s="24"/>
      <c r="E51" s="24"/>
      <c r="F51" s="24"/>
      <c r="G51" s="22"/>
      <c r="H51" s="22"/>
    </row>
    <row r="52" spans="1:8" x14ac:dyDescent="0.25">
      <c r="A52" s="22"/>
      <c r="B52" s="22"/>
      <c r="C52" s="24"/>
      <c r="D52" s="24"/>
      <c r="E52" s="24"/>
      <c r="F52" s="24"/>
      <c r="G52" s="22"/>
      <c r="H52" s="22"/>
    </row>
    <row r="53" spans="1:8" x14ac:dyDescent="0.25">
      <c r="A53" s="25"/>
      <c r="B53" s="25"/>
      <c r="C53" s="24"/>
      <c r="D53" s="24"/>
      <c r="E53" s="24"/>
      <c r="F53" s="24"/>
      <c r="G53" s="26"/>
      <c r="H53" s="22"/>
    </row>
    <row r="54" spans="1:8" x14ac:dyDescent="0.25">
      <c r="A54" s="22"/>
      <c r="B54" s="22"/>
      <c r="C54" s="24"/>
      <c r="D54" s="24"/>
      <c r="E54" s="24"/>
      <c r="F54" s="24"/>
      <c r="G54" s="22"/>
      <c r="H54" s="22"/>
    </row>
    <row r="55" spans="1:8" x14ac:dyDescent="0.25">
      <c r="A55" s="22"/>
      <c r="B55" s="22"/>
      <c r="C55" s="24"/>
      <c r="D55" s="24"/>
      <c r="E55" s="24"/>
      <c r="F55" s="24"/>
      <c r="G55" s="22"/>
      <c r="H55" s="22"/>
    </row>
    <row r="56" spans="1:8" x14ac:dyDescent="0.25">
      <c r="A56" s="22"/>
      <c r="B56" s="22"/>
      <c r="C56" s="24"/>
      <c r="D56" s="24"/>
      <c r="E56" s="24"/>
      <c r="F56" s="24"/>
      <c r="G56" s="22"/>
      <c r="H56" s="22"/>
    </row>
    <row r="57" spans="1:8" x14ac:dyDescent="0.25">
      <c r="A57" s="22"/>
      <c r="B57" s="22"/>
      <c r="C57" s="24"/>
      <c r="D57" s="24"/>
      <c r="E57" s="24"/>
      <c r="F57" s="24"/>
      <c r="G57" s="22"/>
      <c r="H57" s="22"/>
    </row>
    <row r="58" spans="1:8" x14ac:dyDescent="0.25">
      <c r="A58" s="22"/>
      <c r="B58" s="22"/>
      <c r="C58" s="24"/>
      <c r="D58" s="24"/>
      <c r="E58" s="24"/>
      <c r="F58" s="24"/>
      <c r="G58" s="22"/>
      <c r="H58" s="22"/>
    </row>
    <row r="59" spans="1:8" x14ac:dyDescent="0.25">
      <c r="A59" s="22"/>
      <c r="B59" s="22"/>
      <c r="C59" s="24"/>
      <c r="D59" s="24"/>
      <c r="E59" s="24"/>
      <c r="F59" s="24"/>
      <c r="G59" s="22"/>
      <c r="H59" s="22"/>
    </row>
    <row r="60" spans="1:8" x14ac:dyDescent="0.25">
      <c r="A60" s="22"/>
      <c r="B60" s="22"/>
      <c r="C60" s="24"/>
      <c r="D60" s="24"/>
      <c r="E60" s="24"/>
      <c r="F60" s="24"/>
      <c r="G60" s="22"/>
      <c r="H60" s="22"/>
    </row>
    <row r="61" spans="1:8" x14ac:dyDescent="0.25">
      <c r="A61" s="25"/>
      <c r="B61" s="25"/>
      <c r="C61" s="24"/>
      <c r="D61" s="24"/>
      <c r="E61" s="24"/>
      <c r="F61" s="24"/>
      <c r="G61" s="26"/>
      <c r="H61" s="22"/>
    </row>
    <row r="62" spans="1:8" x14ac:dyDescent="0.25">
      <c r="A62" s="22"/>
      <c r="B62" s="22"/>
      <c r="C62" s="27"/>
      <c r="D62" s="27"/>
      <c r="E62" s="27"/>
      <c r="F62" s="22"/>
      <c r="G62" s="22"/>
      <c r="H62" s="22"/>
    </row>
    <row r="63" spans="1:8" x14ac:dyDescent="0.25">
      <c r="C63" s="24"/>
      <c r="D63" s="24"/>
      <c r="E63" s="24"/>
      <c r="F63" s="24"/>
    </row>
    <row r="64" spans="1:8" x14ac:dyDescent="0.25">
      <c r="A64" s="25"/>
      <c r="B64" s="25"/>
      <c r="C64" s="28"/>
      <c r="D64" s="28"/>
      <c r="E64" s="28"/>
      <c r="G64" s="26"/>
    </row>
    <row r="65" spans="1:7" x14ac:dyDescent="0.25">
      <c r="A65" s="25"/>
      <c r="B65" s="25"/>
      <c r="C65" s="28"/>
      <c r="D65" s="28"/>
      <c r="E65" s="28"/>
      <c r="G65" s="26"/>
    </row>
    <row r="66" spans="1:7" x14ac:dyDescent="0.25">
      <c r="A66" s="25"/>
      <c r="B66" s="25"/>
      <c r="C66" s="27"/>
      <c r="D66" s="27"/>
      <c r="E66" s="27"/>
      <c r="G66" s="26"/>
    </row>
    <row r="67" spans="1:7" x14ac:dyDescent="0.25">
      <c r="C67" s="24"/>
      <c r="D67" s="24"/>
      <c r="E67" s="24"/>
      <c r="F67" s="24"/>
    </row>
    <row r="68" spans="1:7" x14ac:dyDescent="0.25">
      <c r="C68" s="24"/>
      <c r="D68" s="24"/>
      <c r="E68" s="24"/>
      <c r="F68" s="24"/>
    </row>
    <row r="69" spans="1:7" x14ac:dyDescent="0.25">
      <c r="C69" s="24"/>
      <c r="D69" s="24"/>
      <c r="E69" s="24"/>
      <c r="F69" s="24"/>
    </row>
    <row r="70" spans="1:7" x14ac:dyDescent="0.25">
      <c r="A70" s="25"/>
      <c r="B70" s="25"/>
      <c r="C70" s="24"/>
      <c r="D70" s="24"/>
      <c r="E70" s="24"/>
      <c r="F70" s="24"/>
      <c r="G70" s="26"/>
    </row>
    <row r="71" spans="1:7" x14ac:dyDescent="0.25">
      <c r="C71" s="24"/>
      <c r="D71" s="24"/>
      <c r="E71" s="24"/>
      <c r="F71" s="24"/>
    </row>
    <row r="72" spans="1:7" x14ac:dyDescent="0.25">
      <c r="A72" s="25"/>
      <c r="B72" s="25"/>
      <c r="C72" s="24"/>
      <c r="D72" s="24"/>
      <c r="E72" s="24"/>
      <c r="F72" s="24"/>
      <c r="G72" s="26"/>
    </row>
    <row r="73" spans="1:7" x14ac:dyDescent="0.25">
      <c r="A73" s="18" t="s">
        <v>0</v>
      </c>
      <c r="C73" s="27"/>
      <c r="D73" s="27"/>
      <c r="E73" s="27"/>
      <c r="F73" s="24"/>
    </row>
    <row r="74" spans="1:7" x14ac:dyDescent="0.25">
      <c r="C74" s="24"/>
      <c r="D74" s="24"/>
      <c r="E74" s="24"/>
      <c r="F74" s="24"/>
    </row>
    <row r="75" spans="1:7" x14ac:dyDescent="0.25">
      <c r="C75" s="24"/>
      <c r="D75" s="24"/>
      <c r="E75" s="24"/>
      <c r="F75" s="24"/>
    </row>
    <row r="76" spans="1:7" x14ac:dyDescent="0.25">
      <c r="A76" s="25"/>
      <c r="B76" s="25"/>
      <c r="C76" s="24"/>
      <c r="D76" s="24"/>
      <c r="E76" s="24"/>
      <c r="F76" s="24"/>
      <c r="G76" s="26"/>
    </row>
    <row r="77" spans="1:7" x14ac:dyDescent="0.25">
      <c r="C77" s="27"/>
      <c r="D77" s="27"/>
      <c r="E77" s="27"/>
      <c r="F77" s="24"/>
    </row>
    <row r="78" spans="1:7" x14ac:dyDescent="0.25">
      <c r="C78" s="24"/>
      <c r="D78" s="24"/>
      <c r="E78" s="24"/>
      <c r="F78" s="24"/>
    </row>
    <row r="80" spans="1:7" x14ac:dyDescent="0.25">
      <c r="A80" s="25"/>
      <c r="B80" s="25"/>
      <c r="G80" s="26"/>
    </row>
    <row r="81" spans="1:7" x14ac:dyDescent="0.25">
      <c r="C81" s="27"/>
      <c r="D81" s="27"/>
      <c r="E81" s="27"/>
    </row>
    <row r="82" spans="1:7" x14ac:dyDescent="0.25">
      <c r="C82" s="24"/>
      <c r="D82" s="24"/>
      <c r="E82" s="24"/>
      <c r="F82" s="24"/>
    </row>
    <row r="83" spans="1:7" x14ac:dyDescent="0.25">
      <c r="C83" s="24"/>
      <c r="D83" s="24"/>
      <c r="E83" s="24"/>
      <c r="F83" s="24"/>
    </row>
    <row r="84" spans="1:7" x14ac:dyDescent="0.25">
      <c r="C84" s="24"/>
      <c r="D84" s="24"/>
      <c r="E84" s="24"/>
      <c r="F84" s="24"/>
    </row>
    <row r="85" spans="1:7" x14ac:dyDescent="0.25">
      <c r="A85" s="25"/>
      <c r="B85" s="25"/>
      <c r="C85" s="24"/>
      <c r="D85" s="24"/>
      <c r="E85" s="24"/>
      <c r="F85" s="24"/>
      <c r="G85" s="26"/>
    </row>
    <row r="86" spans="1:7" x14ac:dyDescent="0.25">
      <c r="C86" s="27"/>
      <c r="D86" s="27"/>
      <c r="E86" s="27"/>
      <c r="F86" s="24"/>
    </row>
    <row r="87" spans="1:7" x14ac:dyDescent="0.25">
      <c r="C87" s="24"/>
      <c r="D87" s="24"/>
      <c r="E87" s="24"/>
      <c r="F87" s="24"/>
    </row>
    <row r="88" spans="1:7" x14ac:dyDescent="0.25">
      <c r="C88" s="24"/>
      <c r="D88" s="24"/>
      <c r="E88" s="24"/>
      <c r="F88" s="24"/>
    </row>
    <row r="89" spans="1:7" x14ac:dyDescent="0.25">
      <c r="C89" s="24"/>
      <c r="D89" s="24"/>
      <c r="E89" s="24"/>
      <c r="F89" s="24"/>
    </row>
    <row r="90" spans="1:7" x14ac:dyDescent="0.25">
      <c r="A90" s="25"/>
      <c r="B90" s="25"/>
      <c r="C90" s="24"/>
      <c r="D90" s="24"/>
      <c r="E90" s="24"/>
      <c r="F90" s="24"/>
      <c r="G90" s="26"/>
    </row>
    <row r="91" spans="1:7" x14ac:dyDescent="0.25">
      <c r="C91" s="27"/>
      <c r="D91" s="27"/>
      <c r="E91" s="27"/>
      <c r="F91" s="24"/>
    </row>
    <row r="92" spans="1:7" x14ac:dyDescent="0.25">
      <c r="C92" s="24"/>
      <c r="D92" s="24"/>
      <c r="E92" s="24"/>
      <c r="F92" s="24"/>
    </row>
    <row r="93" spans="1:7" x14ac:dyDescent="0.25">
      <c r="C93" s="24"/>
      <c r="D93" s="24"/>
      <c r="E93" s="24"/>
      <c r="F93" s="24"/>
    </row>
    <row r="94" spans="1:7" x14ac:dyDescent="0.25">
      <c r="C94" s="24"/>
      <c r="D94" s="24"/>
      <c r="E94" s="24"/>
      <c r="F94" s="24"/>
    </row>
    <row r="95" spans="1:7" x14ac:dyDescent="0.25">
      <c r="C95" s="24"/>
      <c r="D95" s="24"/>
      <c r="E95" s="24"/>
      <c r="F95" s="24"/>
    </row>
    <row r="96" spans="1:7" x14ac:dyDescent="0.25">
      <c r="C96" s="24"/>
      <c r="D96" s="24"/>
      <c r="E96" s="24"/>
      <c r="F96" s="24"/>
    </row>
    <row r="97" spans="1:7" x14ac:dyDescent="0.25">
      <c r="C97" s="24"/>
      <c r="D97" s="24"/>
      <c r="E97" s="24"/>
      <c r="F97" s="24"/>
    </row>
    <row r="99" spans="1:7" x14ac:dyDescent="0.25">
      <c r="A99" s="25"/>
      <c r="B99" s="25"/>
      <c r="G99" s="26"/>
    </row>
    <row r="100" spans="1:7" x14ac:dyDescent="0.25">
      <c r="A100" s="25"/>
      <c r="B100" s="25"/>
      <c r="C100" s="27"/>
      <c r="D100" s="27"/>
      <c r="E100" s="27"/>
      <c r="G100" s="26"/>
    </row>
    <row r="101" spans="1:7" x14ac:dyDescent="0.25">
      <c r="C101" s="24"/>
      <c r="D101" s="24"/>
      <c r="E101" s="24"/>
      <c r="F101" s="24"/>
    </row>
    <row r="102" spans="1:7" x14ac:dyDescent="0.25">
      <c r="C102" s="24"/>
      <c r="D102" s="24"/>
      <c r="E102" s="24"/>
      <c r="F102" s="24"/>
    </row>
    <row r="103" spans="1:7" x14ac:dyDescent="0.25">
      <c r="C103" s="24"/>
      <c r="D103" s="24"/>
      <c r="E103" s="24"/>
      <c r="F103" s="24"/>
    </row>
    <row r="104" spans="1:7" x14ac:dyDescent="0.25">
      <c r="C104" s="24"/>
      <c r="D104" s="24"/>
      <c r="E104" s="24"/>
      <c r="F104" s="24"/>
    </row>
    <row r="106" spans="1:7" x14ac:dyDescent="0.25">
      <c r="A106" s="25"/>
      <c r="B106" s="25"/>
      <c r="G106" s="26"/>
    </row>
    <row r="107" spans="1:7" x14ac:dyDescent="0.25">
      <c r="C107" s="27"/>
      <c r="D107" s="27"/>
      <c r="E107" s="27"/>
    </row>
    <row r="108" spans="1:7" x14ac:dyDescent="0.25">
      <c r="C108" s="24"/>
      <c r="D108" s="24"/>
      <c r="E108" s="24"/>
      <c r="F108" s="24"/>
    </row>
    <row r="109" spans="1:7" x14ac:dyDescent="0.25">
      <c r="C109" s="24"/>
      <c r="D109" s="24"/>
      <c r="E109" s="24"/>
      <c r="F109" s="24"/>
    </row>
    <row r="110" spans="1:7" x14ac:dyDescent="0.25">
      <c r="C110" s="24"/>
      <c r="D110" s="24"/>
      <c r="E110" s="24"/>
      <c r="F110" s="24"/>
    </row>
    <row r="113" spans="1:7" x14ac:dyDescent="0.25">
      <c r="A113" s="25"/>
      <c r="B113" s="25"/>
      <c r="G113" s="26"/>
    </row>
    <row r="115" spans="1:7" x14ac:dyDescent="0.25">
      <c r="A115" s="25"/>
      <c r="B115" s="25"/>
      <c r="G115" s="26"/>
    </row>
    <row r="116" spans="1:7" x14ac:dyDescent="0.25">
      <c r="C116" s="27"/>
      <c r="D116" s="27"/>
      <c r="E116" s="27"/>
    </row>
    <row r="117" spans="1:7" x14ac:dyDescent="0.25">
      <c r="C117" s="24"/>
      <c r="D117" s="24"/>
      <c r="E117" s="24"/>
      <c r="F117" s="24"/>
    </row>
    <row r="118" spans="1:7" x14ac:dyDescent="0.25">
      <c r="C118" s="24"/>
      <c r="D118" s="24"/>
      <c r="E118" s="24"/>
      <c r="F118" s="24"/>
    </row>
    <row r="119" spans="1:7" x14ac:dyDescent="0.25">
      <c r="C119" s="24"/>
      <c r="D119" s="24"/>
      <c r="E119" s="24"/>
      <c r="F119" s="24"/>
    </row>
    <row r="120" spans="1:7" x14ac:dyDescent="0.25">
      <c r="C120" s="24"/>
      <c r="D120" s="24"/>
      <c r="E120" s="24"/>
      <c r="F120" s="24"/>
    </row>
    <row r="122" spans="1:7" x14ac:dyDescent="0.25">
      <c r="A122" s="25"/>
      <c r="B122" s="25"/>
      <c r="G122" s="26"/>
    </row>
    <row r="123" spans="1:7" x14ac:dyDescent="0.25">
      <c r="C123" s="27"/>
      <c r="D123" s="27"/>
      <c r="E123" s="27"/>
    </row>
    <row r="124" spans="1:7" x14ac:dyDescent="0.25">
      <c r="C124" s="24"/>
      <c r="D124" s="24"/>
      <c r="E124" s="24"/>
      <c r="F124" s="24"/>
    </row>
    <row r="125" spans="1:7" x14ac:dyDescent="0.25">
      <c r="C125" s="24"/>
      <c r="D125" s="24"/>
      <c r="E125" s="24"/>
      <c r="F125" s="24"/>
    </row>
    <row r="126" spans="1:7" x14ac:dyDescent="0.25">
      <c r="C126" s="24"/>
      <c r="D126" s="24"/>
      <c r="E126" s="24"/>
      <c r="F126" s="24"/>
    </row>
    <row r="127" spans="1:7" x14ac:dyDescent="0.25">
      <c r="C127" s="24"/>
      <c r="D127" s="24"/>
      <c r="E127" s="24"/>
      <c r="F127" s="24"/>
    </row>
    <row r="128" spans="1:7" x14ac:dyDescent="0.25">
      <c r="C128" s="24"/>
      <c r="D128" s="24"/>
      <c r="E128" s="24"/>
      <c r="F128" s="24"/>
    </row>
    <row r="129" spans="1:7" x14ac:dyDescent="0.25">
      <c r="C129" s="24"/>
      <c r="D129" s="24"/>
      <c r="E129" s="24"/>
      <c r="F129" s="24"/>
    </row>
    <row r="130" spans="1:7" x14ac:dyDescent="0.25">
      <c r="C130" s="24"/>
      <c r="D130" s="24"/>
      <c r="E130" s="24"/>
      <c r="F130" s="24"/>
    </row>
    <row r="131" spans="1:7" x14ac:dyDescent="0.25">
      <c r="C131" s="24"/>
      <c r="D131" s="24"/>
      <c r="E131" s="24"/>
      <c r="F131" s="24"/>
    </row>
    <row r="132" spans="1:7" x14ac:dyDescent="0.25">
      <c r="C132" s="24"/>
      <c r="D132" s="24"/>
      <c r="E132" s="24"/>
      <c r="F132" s="24"/>
    </row>
    <row r="134" spans="1:7" x14ac:dyDescent="0.25">
      <c r="A134" s="25"/>
      <c r="B134" s="25"/>
      <c r="G134" s="26"/>
    </row>
    <row r="135" spans="1:7" x14ac:dyDescent="0.25">
      <c r="C135" s="27"/>
      <c r="D135" s="27"/>
      <c r="E135" s="27"/>
    </row>
    <row r="136" spans="1:7" x14ac:dyDescent="0.25">
      <c r="C136" s="24"/>
      <c r="D136" s="24"/>
      <c r="E136" s="24"/>
      <c r="F136" s="24"/>
    </row>
    <row r="137" spans="1:7" x14ac:dyDescent="0.25">
      <c r="C137" s="24"/>
      <c r="D137" s="24"/>
      <c r="E137" s="24"/>
      <c r="F137" s="24"/>
    </row>
    <row r="138" spans="1:7" x14ac:dyDescent="0.25">
      <c r="C138" s="24"/>
      <c r="D138" s="24"/>
      <c r="E138" s="24"/>
      <c r="F138" s="24"/>
    </row>
    <row r="139" spans="1:7" x14ac:dyDescent="0.25">
      <c r="C139" s="24"/>
      <c r="D139" s="24"/>
      <c r="E139" s="24"/>
      <c r="F139" s="24"/>
    </row>
    <row r="140" spans="1:7" x14ac:dyDescent="0.25">
      <c r="C140" s="24"/>
      <c r="D140" s="24"/>
      <c r="E140" s="24"/>
      <c r="F140" s="24"/>
    </row>
    <row r="141" spans="1:7" x14ac:dyDescent="0.25">
      <c r="C141" s="24"/>
      <c r="D141" s="24"/>
      <c r="E141" s="24"/>
      <c r="F141" s="24"/>
    </row>
    <row r="144" spans="1:7" x14ac:dyDescent="0.25">
      <c r="A144" s="25"/>
      <c r="B144" s="25"/>
      <c r="G144" s="26"/>
    </row>
    <row r="145" spans="1:7" x14ac:dyDescent="0.25">
      <c r="C145" s="27"/>
      <c r="D145" s="27"/>
      <c r="E145" s="27"/>
    </row>
    <row r="146" spans="1:7" x14ac:dyDescent="0.25">
      <c r="C146" s="24"/>
      <c r="D146" s="24"/>
      <c r="E146" s="24"/>
      <c r="F146" s="24"/>
    </row>
    <row r="147" spans="1:7" x14ac:dyDescent="0.25">
      <c r="C147" s="24"/>
      <c r="D147" s="24"/>
      <c r="E147" s="24"/>
      <c r="F147" s="24"/>
    </row>
    <row r="150" spans="1:7" x14ac:dyDescent="0.25">
      <c r="A150" s="25"/>
      <c r="B150" s="25"/>
      <c r="G150" s="26"/>
    </row>
    <row r="151" spans="1:7" x14ac:dyDescent="0.25">
      <c r="C151" s="27"/>
      <c r="D151" s="27"/>
      <c r="E151" s="27"/>
    </row>
    <row r="152" spans="1:7" x14ac:dyDescent="0.25">
      <c r="C152" s="24"/>
      <c r="D152" s="24"/>
      <c r="E152" s="24"/>
      <c r="F152" s="24"/>
    </row>
    <row r="153" spans="1:7" x14ac:dyDescent="0.25">
      <c r="C153" s="24"/>
      <c r="D153" s="24"/>
      <c r="E153" s="24"/>
      <c r="F153" s="24"/>
    </row>
    <row r="154" spans="1:7" x14ac:dyDescent="0.25">
      <c r="C154" s="24"/>
      <c r="D154" s="24"/>
      <c r="E154" s="24"/>
      <c r="F154" s="24"/>
    </row>
    <row r="155" spans="1:7" x14ac:dyDescent="0.25">
      <c r="C155" s="24"/>
      <c r="D155" s="24"/>
      <c r="E155" s="24"/>
      <c r="F155" s="24"/>
    </row>
    <row r="156" spans="1:7" x14ac:dyDescent="0.25">
      <c r="C156" s="24"/>
      <c r="D156" s="24"/>
      <c r="E156" s="24"/>
      <c r="F156" s="24"/>
    </row>
    <row r="157" spans="1:7" x14ac:dyDescent="0.25">
      <c r="C157" s="24"/>
      <c r="D157" s="24"/>
      <c r="E157" s="24"/>
      <c r="F157" s="24"/>
    </row>
    <row r="158" spans="1:7" x14ac:dyDescent="0.25">
      <c r="C158" s="24"/>
      <c r="D158" s="24"/>
      <c r="E158" s="24"/>
      <c r="F158" s="24"/>
    </row>
    <row r="159" spans="1:7" x14ac:dyDescent="0.25">
      <c r="C159" s="24"/>
      <c r="D159" s="24"/>
      <c r="E159" s="24"/>
      <c r="F159" s="24"/>
    </row>
    <row r="160" spans="1:7" x14ac:dyDescent="0.25">
      <c r="C160" s="24"/>
      <c r="D160" s="24"/>
      <c r="E160" s="24"/>
      <c r="F160" s="24"/>
    </row>
    <row r="161" spans="1:7" x14ac:dyDescent="0.25">
      <c r="C161" s="24"/>
      <c r="D161" s="24"/>
      <c r="E161" s="24"/>
      <c r="F161" s="24"/>
    </row>
    <row r="162" spans="1:7" x14ac:dyDescent="0.25">
      <c r="C162" s="24"/>
      <c r="D162" s="24"/>
      <c r="E162" s="24"/>
      <c r="F162" s="24"/>
    </row>
    <row r="163" spans="1:7" x14ac:dyDescent="0.25">
      <c r="C163" s="24"/>
      <c r="D163" s="24"/>
      <c r="E163" s="24"/>
      <c r="F163" s="24"/>
    </row>
    <row r="164" spans="1:7" x14ac:dyDescent="0.25">
      <c r="C164" s="24"/>
      <c r="D164" s="24"/>
      <c r="E164" s="24"/>
      <c r="F164" s="24"/>
    </row>
    <row r="167" spans="1:7" x14ac:dyDescent="0.25">
      <c r="A167" s="25"/>
      <c r="B167" s="25"/>
      <c r="G167" s="26"/>
    </row>
  </sheetData>
  <hyperlinks>
    <hyperlink ref="I3" location="Tartalom!A1" display="Tartalom" xr:uid="{00000000-0004-0000-4600-000008000000}"/>
  </hyperlinks>
  <pageMargins left="0.70866141732283472" right="0.70866141732283472" top="0.70866141732283472" bottom="0.70866141732283472" header="0.51181102362204722" footer="0.51181102362204722"/>
  <pageSetup paperSize="9" scale="90" orientation="portrait" r:id="rId1"/>
  <headerFooter alignWithMargins="0">
    <oddHeader>&amp;R&amp;"Arial Narrow,Normál" &amp;P/&amp;N</oddHeader>
    <oddFooter xml:space="preserve">&amp;L&amp;"Arial Narrow,Normál"&amp;8&amp;F/&amp;A&amp;C&amp;"Arial Narrow,Normál"&amp;8&amp;P/&amp;N&amp;R&amp;"Arial Narrow,Normál"&amp;8DigitAudit/AuditBeszámoló&amp;11 </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Munka70"/>
  <dimension ref="A1:Q400"/>
  <sheetViews>
    <sheetView showGridLines="0" zoomScaleNormal="100" workbookViewId="0">
      <pane ySplit="9" topLeftCell="A10" activePane="bottomLeft" state="frozen"/>
      <selection activeCell="D11" sqref="D11"/>
      <selection pane="bottomLeft"/>
    </sheetView>
  </sheetViews>
  <sheetFormatPr defaultRowHeight="16.5" x14ac:dyDescent="0.3"/>
  <cols>
    <col min="1" max="1" width="8.25" style="11" customWidth="1"/>
    <col min="2" max="2" width="8.125" style="11" customWidth="1"/>
    <col min="3" max="3" width="23.375" style="11" customWidth="1"/>
    <col min="4" max="5" width="10.75" style="822" customWidth="1"/>
    <col min="6" max="6" width="10.75" style="814" customWidth="1"/>
    <col min="7" max="7" width="9.125" style="139" bestFit="1" customWidth="1"/>
    <col min="8" max="9" width="11.5" style="56" customWidth="1"/>
    <col min="10" max="10" width="11.5" style="12" customWidth="1"/>
    <col min="11" max="11" width="12.875" style="18" customWidth="1"/>
    <col min="12" max="12" width="9" style="18"/>
    <col min="13" max="18" width="9" style="18" customWidth="1"/>
    <col min="19" max="19" width="9" style="18"/>
    <col min="20" max="20" width="35" style="18" bestFit="1" customWidth="1"/>
    <col min="21" max="16384" width="9" style="18"/>
  </cols>
  <sheetData>
    <row r="1" spans="1:17" x14ac:dyDescent="0.3">
      <c r="A1" s="3" t="s">
        <v>51</v>
      </c>
      <c r="C1" s="62" t="s">
        <v>40</v>
      </c>
      <c r="D1" s="806"/>
      <c r="E1" s="806"/>
      <c r="F1" s="806"/>
      <c r="G1" s="53"/>
    </row>
    <row r="2" spans="1:17" ht="15.75" x14ac:dyDescent="0.25">
      <c r="A2" s="12"/>
      <c r="B2" s="12"/>
      <c r="C2" s="12"/>
      <c r="D2" s="818" t="str">
        <f>L15</f>
        <v>Ide írja az egyeztetés / vizsgálat szöveges értékelését</v>
      </c>
      <c r="E2" s="818" t="str">
        <f>L17</f>
        <v>Ide írja a következtetés szövegét</v>
      </c>
      <c r="F2" s="815"/>
      <c r="G2" s="816"/>
      <c r="K2" s="20" t="s">
        <v>32</v>
      </c>
    </row>
    <row r="3" spans="1:17" ht="15.75" x14ac:dyDescent="0.25">
      <c r="A3" s="55" t="str">
        <f>"Ügyfél:   "&amp;Alapa!C17</f>
        <v xml:space="preserve">Ügyfél:   </v>
      </c>
      <c r="B3" s="54"/>
      <c r="C3" s="54"/>
      <c r="D3" s="809"/>
      <c r="E3" s="819" t="s">
        <v>1</v>
      </c>
      <c r="F3" s="807">
        <f>Alapa!C15</f>
        <v>0</v>
      </c>
      <c r="G3" s="126"/>
      <c r="H3" s="44"/>
      <c r="I3" s="44"/>
      <c r="J3" s="45"/>
      <c r="K3" s="730" t="s">
        <v>34</v>
      </c>
      <c r="L3" s="197" t="s">
        <v>34</v>
      </c>
    </row>
    <row r="4" spans="1:17" ht="15.75" x14ac:dyDescent="0.25">
      <c r="A4" s="55" t="str">
        <f>"Fordulónap: "&amp;Alapa!C12</f>
        <v xml:space="preserve">Fordulónap: </v>
      </c>
      <c r="B4" s="61"/>
      <c r="C4" s="61"/>
      <c r="D4" s="820"/>
      <c r="E4" s="819" t="s">
        <v>2</v>
      </c>
      <c r="F4" s="808" t="str">
        <f>IFERROR(VLOOKUP(L12,Alapa!$K$2:$M$11,3),"")</f>
        <v/>
      </c>
      <c r="G4" s="130"/>
      <c r="H4" s="44"/>
      <c r="I4" s="44"/>
      <c r="J4" s="45"/>
      <c r="K4" s="76" t="s">
        <v>35</v>
      </c>
      <c r="L4" s="18" t="s">
        <v>36</v>
      </c>
    </row>
    <row r="5" spans="1:17" ht="15.75" x14ac:dyDescent="0.25">
      <c r="D5" s="821"/>
      <c r="E5" s="819" t="s">
        <v>10</v>
      </c>
      <c r="F5" s="809" t="str">
        <f>IF(Alapa!$M$2=0," ",Alapa!$M$2)</f>
        <v xml:space="preserve"> </v>
      </c>
      <c r="G5" s="130"/>
      <c r="H5" s="44"/>
      <c r="I5" s="44"/>
      <c r="J5" s="45"/>
      <c r="K5" s="76" t="s">
        <v>33</v>
      </c>
      <c r="L5" s="18" t="s">
        <v>9</v>
      </c>
    </row>
    <row r="6" spans="1:17" x14ac:dyDescent="0.3">
      <c r="A6" s="62" t="s">
        <v>5</v>
      </c>
      <c r="D6" s="810"/>
      <c r="E6" s="810"/>
      <c r="F6" s="810"/>
      <c r="G6" s="1058" t="s">
        <v>1234</v>
      </c>
      <c r="H6" s="849">
        <f>Tartalom!$F$112*Alapa!D33</f>
        <v>0</v>
      </c>
      <c r="I6" s="11"/>
      <c r="J6" s="46"/>
      <c r="K6" s="76" t="s">
        <v>79</v>
      </c>
      <c r="L6" s="18" t="s">
        <v>80</v>
      </c>
    </row>
    <row r="7" spans="1:17" ht="15.75" x14ac:dyDescent="0.25">
      <c r="A7" s="63" t="str">
        <f>"Mérlegértékek "&amp;Alapa!E33&amp;" "&amp;Alapa!D34&amp;"-ban"</f>
        <v>Mérlegértékek  -ban</v>
      </c>
      <c r="B7" s="64"/>
      <c r="C7" s="64"/>
      <c r="D7" s="811">
        <f>Alapa!C10</f>
        <v>0</v>
      </c>
      <c r="E7" s="811">
        <f>Alapa!C11</f>
        <v>0</v>
      </c>
      <c r="F7" s="811" t="s">
        <v>8</v>
      </c>
      <c r="G7" s="58" t="str">
        <f>Alapa!C11&amp;"/"&amp;Alapa!C10</f>
        <v>/</v>
      </c>
      <c r="H7" s="9"/>
      <c r="I7" s="59"/>
      <c r="J7" s="59"/>
      <c r="K7" s="76" t="s">
        <v>81</v>
      </c>
      <c r="L7" s="18" t="s">
        <v>78</v>
      </c>
    </row>
    <row r="8" spans="1:17" ht="15.75" x14ac:dyDescent="0.25">
      <c r="A8" s="30"/>
      <c r="B8" s="30" t="str">
        <f>"Számlaegyenlegek "&amp;Alapa!D34&amp;"-ban"</f>
        <v>Számlaegyenlegek -ban</v>
      </c>
      <c r="C8" s="65"/>
      <c r="D8" s="812">
        <f>Alapa!D35</f>
        <v>0</v>
      </c>
      <c r="E8" s="812">
        <f>Alapa!D35</f>
        <v>0</v>
      </c>
      <c r="F8" s="812">
        <f>Alapa!D35</f>
        <v>0</v>
      </c>
      <c r="G8" s="60" t="s">
        <v>7</v>
      </c>
      <c r="H8" s="10"/>
      <c r="I8" s="60"/>
      <c r="J8" s="60"/>
      <c r="K8" s="76" t="s">
        <v>82</v>
      </c>
      <c r="L8" s="18" t="s">
        <v>83</v>
      </c>
    </row>
    <row r="9" spans="1:17" x14ac:dyDescent="0.3">
      <c r="F9" s="817"/>
      <c r="G9" s="142"/>
      <c r="J9" s="14"/>
      <c r="K9" s="76" t="s">
        <v>84</v>
      </c>
      <c r="L9" s="18" t="s">
        <v>78</v>
      </c>
    </row>
    <row r="10" spans="1:17" ht="15.75" x14ac:dyDescent="0.25">
      <c r="D10" s="11"/>
      <c r="E10" s="22"/>
      <c r="F10" s="817" t="str">
        <f t="shared" ref="F10:F64" si="0">IF(E10-D10=0," ",E10-D10)</f>
        <v xml:space="preserve"> </v>
      </c>
      <c r="G10" s="142" t="str">
        <f t="shared" ref="G10:G64" si="1">IFERROR(E10/D10%," ")</f>
        <v xml:space="preserve"> </v>
      </c>
      <c r="H10" s="66"/>
      <c r="I10" s="66"/>
      <c r="J10" s="11"/>
      <c r="K10" s="76" t="s">
        <v>85</v>
      </c>
      <c r="L10" s="18" t="s">
        <v>86</v>
      </c>
    </row>
    <row r="11" spans="1:17" thickBot="1" x14ac:dyDescent="0.3">
      <c r="D11" s="11"/>
      <c r="E11" s="22"/>
      <c r="F11" s="817" t="str">
        <f t="shared" si="0"/>
        <v xml:space="preserve"> </v>
      </c>
      <c r="G11" s="142" t="str">
        <f t="shared" si="1"/>
        <v xml:space="preserve"> </v>
      </c>
      <c r="H11" s="66"/>
      <c r="I11" s="66"/>
      <c r="J11" s="11"/>
      <c r="K11" s="76" t="s">
        <v>87</v>
      </c>
      <c r="L11" s="18" t="s">
        <v>78</v>
      </c>
    </row>
    <row r="12" spans="1:17" ht="17.25" thickBot="1" x14ac:dyDescent="0.35">
      <c r="D12" s="11"/>
      <c r="E12" s="22"/>
      <c r="F12" s="817" t="str">
        <f t="shared" si="0"/>
        <v xml:space="preserve"> </v>
      </c>
      <c r="G12" s="142" t="str">
        <f t="shared" si="1"/>
        <v xml:space="preserve"> </v>
      </c>
      <c r="H12" s="66"/>
      <c r="I12" s="66"/>
      <c r="J12" s="11"/>
      <c r="K12" s="555" t="s">
        <v>2</v>
      </c>
      <c r="L12" s="673">
        <v>2</v>
      </c>
    </row>
    <row r="13" spans="1:17" ht="15.75" x14ac:dyDescent="0.25">
      <c r="D13" s="11"/>
      <c r="E13" s="22"/>
      <c r="F13" s="817" t="str">
        <f t="shared" si="0"/>
        <v xml:space="preserve"> </v>
      </c>
      <c r="G13" s="142" t="str">
        <f t="shared" si="1"/>
        <v xml:space="preserve"> </v>
      </c>
      <c r="H13" s="66"/>
      <c r="I13" s="66"/>
      <c r="J13" s="11"/>
      <c r="K13" s="76"/>
    </row>
    <row r="14" spans="1:17" ht="15.75" x14ac:dyDescent="0.25">
      <c r="D14" s="11"/>
      <c r="E14" s="22"/>
      <c r="F14" s="817" t="str">
        <f t="shared" si="0"/>
        <v xml:space="preserve"> </v>
      </c>
      <c r="G14" s="142" t="str">
        <f t="shared" si="1"/>
        <v xml:space="preserve"> </v>
      </c>
      <c r="H14" s="66"/>
      <c r="I14" s="66"/>
      <c r="J14" s="11"/>
      <c r="L14" s="15" t="s">
        <v>184</v>
      </c>
      <c r="M14" s="36"/>
      <c r="N14" s="36"/>
      <c r="O14" s="36"/>
      <c r="P14" s="36"/>
      <c r="Q14" s="12"/>
    </row>
    <row r="15" spans="1:17" x14ac:dyDescent="0.3">
      <c r="D15" s="11"/>
      <c r="E15" s="22"/>
      <c r="F15" s="817" t="str">
        <f t="shared" si="0"/>
        <v xml:space="preserve"> </v>
      </c>
      <c r="G15" s="142" t="str">
        <f t="shared" si="1"/>
        <v xml:space="preserve"> </v>
      </c>
      <c r="H15" s="66"/>
      <c r="I15" s="66"/>
      <c r="J15" s="11"/>
      <c r="L15" s="68" t="s">
        <v>186</v>
      </c>
      <c r="M15" s="23"/>
      <c r="N15" s="23"/>
      <c r="O15" s="17"/>
      <c r="P15" s="17"/>
    </row>
    <row r="16" spans="1:17" ht="15.75" x14ac:dyDescent="0.25">
      <c r="D16" s="11"/>
      <c r="E16" s="22"/>
      <c r="F16" s="817" t="str">
        <f t="shared" si="0"/>
        <v xml:space="preserve"> </v>
      </c>
      <c r="G16" s="142" t="str">
        <f t="shared" si="1"/>
        <v xml:space="preserve"> </v>
      </c>
      <c r="H16" s="66"/>
      <c r="I16" s="66"/>
      <c r="J16" s="11"/>
      <c r="L16" s="16" t="s">
        <v>4</v>
      </c>
      <c r="M16" s="8"/>
      <c r="N16" s="8"/>
      <c r="O16" s="7"/>
      <c r="P16" s="7"/>
      <c r="Q16" s="12"/>
    </row>
    <row r="17" spans="4:17" x14ac:dyDescent="0.3">
      <c r="D17" s="11"/>
      <c r="E17" s="22"/>
      <c r="F17" s="817" t="str">
        <f t="shared" si="0"/>
        <v xml:space="preserve"> </v>
      </c>
      <c r="G17" s="142" t="str">
        <f t="shared" si="1"/>
        <v xml:space="preserve"> </v>
      </c>
      <c r="H17" s="66"/>
      <c r="I17" s="66"/>
      <c r="J17" s="11"/>
      <c r="L17" s="68" t="s">
        <v>38</v>
      </c>
      <c r="M17" s="23"/>
      <c r="N17" s="23"/>
      <c r="O17" s="17"/>
      <c r="P17" s="17"/>
    </row>
    <row r="18" spans="4:17" ht="15.75" x14ac:dyDescent="0.25">
      <c r="D18" s="11"/>
      <c r="E18" s="22"/>
      <c r="F18" s="817" t="str">
        <f t="shared" si="0"/>
        <v xml:space="preserve"> </v>
      </c>
      <c r="G18" s="142" t="str">
        <f t="shared" si="1"/>
        <v xml:space="preserve"> </v>
      </c>
      <c r="H18" s="66"/>
      <c r="I18" s="66"/>
      <c r="J18" s="11"/>
      <c r="L18" s="67"/>
      <c r="M18" s="67"/>
      <c r="N18" s="8"/>
      <c r="O18" s="7"/>
      <c r="P18" s="7"/>
      <c r="Q18" s="12"/>
    </row>
    <row r="19" spans="4:17" ht="15.75" x14ac:dyDescent="0.25">
      <c r="D19" s="11"/>
      <c r="E19" s="22"/>
      <c r="F19" s="817" t="str">
        <f t="shared" si="0"/>
        <v xml:space="preserve"> </v>
      </c>
      <c r="G19" s="142" t="str">
        <f t="shared" si="1"/>
        <v xml:space="preserve"> </v>
      </c>
      <c r="H19" s="66"/>
      <c r="I19" s="66"/>
      <c r="J19" s="11"/>
    </row>
    <row r="20" spans="4:17" ht="15.75" x14ac:dyDescent="0.25">
      <c r="D20" s="11"/>
      <c r="E20" s="22"/>
      <c r="F20" s="817" t="str">
        <f t="shared" si="0"/>
        <v xml:space="preserve"> </v>
      </c>
      <c r="G20" s="142" t="str">
        <f t="shared" si="1"/>
        <v xml:space="preserve"> </v>
      </c>
      <c r="H20" s="66"/>
      <c r="I20" s="66"/>
      <c r="J20" s="11"/>
    </row>
    <row r="21" spans="4:17" ht="15.75" x14ac:dyDescent="0.25">
      <c r="D21" s="11"/>
      <c r="E21" s="22"/>
      <c r="F21" s="817" t="str">
        <f t="shared" si="0"/>
        <v xml:space="preserve"> </v>
      </c>
      <c r="G21" s="142" t="str">
        <f t="shared" si="1"/>
        <v xml:space="preserve"> </v>
      </c>
      <c r="H21" s="66"/>
      <c r="I21" s="66"/>
      <c r="J21" s="11"/>
    </row>
    <row r="22" spans="4:17" ht="15.75" x14ac:dyDescent="0.25">
      <c r="D22" s="11"/>
      <c r="E22" s="22"/>
      <c r="F22" s="817" t="str">
        <f t="shared" si="0"/>
        <v xml:space="preserve"> </v>
      </c>
      <c r="G22" s="142" t="str">
        <f t="shared" si="1"/>
        <v xml:space="preserve"> </v>
      </c>
      <c r="H22" s="66"/>
      <c r="I22" s="66"/>
      <c r="J22" s="11"/>
    </row>
    <row r="23" spans="4:17" ht="15.75" x14ac:dyDescent="0.25">
      <c r="D23" s="11"/>
      <c r="E23" s="22"/>
      <c r="F23" s="817" t="str">
        <f t="shared" si="0"/>
        <v xml:space="preserve"> </v>
      </c>
      <c r="G23" s="142" t="str">
        <f t="shared" si="1"/>
        <v xml:space="preserve"> </v>
      </c>
      <c r="H23" s="66"/>
      <c r="I23" s="66"/>
      <c r="J23" s="11"/>
    </row>
    <row r="24" spans="4:17" ht="15.75" x14ac:dyDescent="0.25">
      <c r="D24" s="11"/>
      <c r="E24" s="22"/>
      <c r="F24" s="817" t="str">
        <f t="shared" si="0"/>
        <v xml:space="preserve"> </v>
      </c>
      <c r="G24" s="142" t="str">
        <f t="shared" si="1"/>
        <v xml:space="preserve"> </v>
      </c>
      <c r="H24" s="66"/>
      <c r="I24" s="66"/>
      <c r="J24" s="11"/>
    </row>
    <row r="25" spans="4:17" ht="15.75" x14ac:dyDescent="0.25">
      <c r="D25" s="11"/>
      <c r="E25" s="22"/>
      <c r="F25" s="817" t="str">
        <f t="shared" si="0"/>
        <v xml:space="preserve"> </v>
      </c>
      <c r="G25" s="142" t="str">
        <f t="shared" si="1"/>
        <v xml:space="preserve"> </v>
      </c>
      <c r="H25" s="66"/>
      <c r="I25" s="66"/>
      <c r="J25" s="11"/>
    </row>
    <row r="26" spans="4:17" ht="15.75" x14ac:dyDescent="0.25">
      <c r="D26" s="11"/>
      <c r="E26" s="22"/>
      <c r="F26" s="817" t="str">
        <f t="shared" si="0"/>
        <v xml:space="preserve"> </v>
      </c>
      <c r="G26" s="142" t="str">
        <f t="shared" si="1"/>
        <v xml:space="preserve"> </v>
      </c>
      <c r="H26" s="66"/>
      <c r="I26" s="66"/>
      <c r="J26" s="11"/>
    </row>
    <row r="27" spans="4:17" ht="15.75" x14ac:dyDescent="0.25">
      <c r="D27" s="11"/>
      <c r="E27" s="22"/>
      <c r="F27" s="817" t="str">
        <f t="shared" si="0"/>
        <v xml:space="preserve"> </v>
      </c>
      <c r="G27" s="142" t="str">
        <f t="shared" si="1"/>
        <v xml:space="preserve"> </v>
      </c>
      <c r="H27" s="66"/>
      <c r="I27" s="66"/>
      <c r="J27" s="11"/>
    </row>
    <row r="28" spans="4:17" ht="15.75" x14ac:dyDescent="0.25">
      <c r="D28" s="11"/>
      <c r="E28" s="22"/>
      <c r="F28" s="817" t="str">
        <f t="shared" si="0"/>
        <v xml:space="preserve"> </v>
      </c>
      <c r="G28" s="142" t="str">
        <f t="shared" si="1"/>
        <v xml:space="preserve"> </v>
      </c>
      <c r="H28" s="66"/>
      <c r="I28" s="66"/>
      <c r="J28" s="11"/>
    </row>
    <row r="29" spans="4:17" ht="15.75" x14ac:dyDescent="0.25">
      <c r="D29" s="11"/>
      <c r="E29" s="22"/>
      <c r="F29" s="817" t="str">
        <f t="shared" si="0"/>
        <v xml:space="preserve"> </v>
      </c>
      <c r="G29" s="142" t="str">
        <f t="shared" si="1"/>
        <v xml:space="preserve"> </v>
      </c>
      <c r="H29" s="66"/>
      <c r="I29" s="66"/>
      <c r="J29" s="11"/>
    </row>
    <row r="30" spans="4:17" ht="15.75" x14ac:dyDescent="0.25">
      <c r="D30" s="11"/>
      <c r="E30" s="22"/>
      <c r="F30" s="817" t="str">
        <f t="shared" si="0"/>
        <v xml:space="preserve"> </v>
      </c>
      <c r="G30" s="142" t="str">
        <f t="shared" si="1"/>
        <v xml:space="preserve"> </v>
      </c>
      <c r="H30" s="66"/>
      <c r="I30" s="66"/>
      <c r="J30" s="11"/>
    </row>
    <row r="31" spans="4:17" ht="15.75" x14ac:dyDescent="0.25">
      <c r="D31" s="11"/>
      <c r="E31" s="22"/>
      <c r="F31" s="817" t="str">
        <f t="shared" si="0"/>
        <v xml:space="preserve"> </v>
      </c>
      <c r="G31" s="142" t="str">
        <f t="shared" si="1"/>
        <v xml:space="preserve"> </v>
      </c>
      <c r="H31" s="66"/>
      <c r="I31" s="66"/>
      <c r="J31" s="11"/>
    </row>
    <row r="32" spans="4:17" ht="15.75" x14ac:dyDescent="0.25">
      <c r="D32" s="11"/>
      <c r="E32" s="22"/>
      <c r="F32" s="817" t="str">
        <f t="shared" si="0"/>
        <v xml:space="preserve"> </v>
      </c>
      <c r="G32" s="142" t="str">
        <f t="shared" si="1"/>
        <v xml:space="preserve"> </v>
      </c>
      <c r="H32" s="66"/>
      <c r="I32" s="66"/>
      <c r="J32" s="11"/>
    </row>
    <row r="33" spans="4:10" ht="15.75" x14ac:dyDescent="0.25">
      <c r="D33" s="11"/>
      <c r="E33" s="22"/>
      <c r="F33" s="817" t="str">
        <f t="shared" si="0"/>
        <v xml:space="preserve"> </v>
      </c>
      <c r="G33" s="142" t="str">
        <f t="shared" si="1"/>
        <v xml:space="preserve"> </v>
      </c>
      <c r="H33" s="66"/>
      <c r="I33" s="66"/>
      <c r="J33" s="11"/>
    </row>
    <row r="34" spans="4:10" ht="15.75" x14ac:dyDescent="0.25">
      <c r="D34" s="11"/>
      <c r="E34" s="22"/>
      <c r="F34" s="817" t="str">
        <f t="shared" si="0"/>
        <v xml:space="preserve"> </v>
      </c>
      <c r="G34" s="142" t="str">
        <f t="shared" si="1"/>
        <v xml:space="preserve"> </v>
      </c>
      <c r="H34" s="66"/>
      <c r="I34" s="66"/>
      <c r="J34" s="11"/>
    </row>
    <row r="35" spans="4:10" ht="15.75" x14ac:dyDescent="0.25">
      <c r="D35" s="11"/>
      <c r="E35" s="22"/>
      <c r="F35" s="817" t="str">
        <f t="shared" si="0"/>
        <v xml:space="preserve"> </v>
      </c>
      <c r="G35" s="142" t="str">
        <f t="shared" si="1"/>
        <v xml:space="preserve"> </v>
      </c>
      <c r="H35" s="66"/>
      <c r="I35" s="66"/>
      <c r="J35" s="11"/>
    </row>
    <row r="36" spans="4:10" ht="15.75" x14ac:dyDescent="0.25">
      <c r="D36" s="11"/>
      <c r="E36" s="22"/>
      <c r="F36" s="817" t="str">
        <f t="shared" si="0"/>
        <v xml:space="preserve"> </v>
      </c>
      <c r="G36" s="142" t="str">
        <f t="shared" si="1"/>
        <v xml:space="preserve"> </v>
      </c>
      <c r="H36" s="66"/>
      <c r="I36" s="66"/>
      <c r="J36" s="11"/>
    </row>
    <row r="37" spans="4:10" ht="15.75" x14ac:dyDescent="0.25">
      <c r="D37" s="11"/>
      <c r="E37" s="22"/>
      <c r="F37" s="817" t="str">
        <f t="shared" si="0"/>
        <v xml:space="preserve"> </v>
      </c>
      <c r="G37" s="142" t="str">
        <f t="shared" si="1"/>
        <v xml:space="preserve"> </v>
      </c>
      <c r="H37" s="66"/>
      <c r="I37" s="66"/>
      <c r="J37" s="11"/>
    </row>
    <row r="38" spans="4:10" ht="15.75" x14ac:dyDescent="0.25">
      <c r="D38" s="11"/>
      <c r="E38" s="22"/>
      <c r="F38" s="817" t="str">
        <f t="shared" si="0"/>
        <v xml:space="preserve"> </v>
      </c>
      <c r="G38" s="142" t="str">
        <f t="shared" si="1"/>
        <v xml:space="preserve"> </v>
      </c>
      <c r="H38" s="66"/>
      <c r="I38" s="66"/>
      <c r="J38" s="11"/>
    </row>
    <row r="39" spans="4:10" ht="15.75" x14ac:dyDescent="0.25">
      <c r="D39" s="11"/>
      <c r="E39" s="22"/>
      <c r="F39" s="817" t="str">
        <f t="shared" si="0"/>
        <v xml:space="preserve"> </v>
      </c>
      <c r="G39" s="142" t="str">
        <f t="shared" si="1"/>
        <v xml:space="preserve"> </v>
      </c>
      <c r="H39" s="66"/>
      <c r="I39" s="66"/>
      <c r="J39" s="11"/>
    </row>
    <row r="40" spans="4:10" ht="15.75" x14ac:dyDescent="0.25">
      <c r="D40" s="11"/>
      <c r="E40" s="22"/>
      <c r="F40" s="817" t="str">
        <f t="shared" si="0"/>
        <v xml:space="preserve"> </v>
      </c>
      <c r="G40" s="142" t="str">
        <f t="shared" si="1"/>
        <v xml:space="preserve"> </v>
      </c>
      <c r="H40" s="66"/>
      <c r="I40" s="66"/>
      <c r="J40" s="11"/>
    </row>
    <row r="41" spans="4:10" ht="15.75" x14ac:dyDescent="0.25">
      <c r="D41" s="11"/>
      <c r="E41" s="22"/>
      <c r="F41" s="817" t="str">
        <f t="shared" si="0"/>
        <v xml:space="preserve"> </v>
      </c>
      <c r="G41" s="142" t="str">
        <f t="shared" si="1"/>
        <v xml:space="preserve"> </v>
      </c>
      <c r="H41" s="66"/>
      <c r="I41" s="66"/>
      <c r="J41" s="11"/>
    </row>
    <row r="42" spans="4:10" ht="15.75" x14ac:dyDescent="0.25">
      <c r="D42" s="11"/>
      <c r="E42" s="22"/>
      <c r="F42" s="817" t="str">
        <f t="shared" si="0"/>
        <v xml:space="preserve"> </v>
      </c>
      <c r="G42" s="142" t="str">
        <f t="shared" si="1"/>
        <v xml:space="preserve"> </v>
      </c>
      <c r="H42" s="66"/>
      <c r="I42" s="66"/>
      <c r="J42" s="11"/>
    </row>
    <row r="43" spans="4:10" ht="15.75" x14ac:dyDescent="0.25">
      <c r="D43" s="11"/>
      <c r="E43" s="22"/>
      <c r="F43" s="817" t="str">
        <f t="shared" si="0"/>
        <v xml:space="preserve"> </v>
      </c>
      <c r="G43" s="142" t="str">
        <f t="shared" si="1"/>
        <v xml:space="preserve"> </v>
      </c>
      <c r="H43" s="66"/>
      <c r="I43" s="66"/>
      <c r="J43" s="11"/>
    </row>
    <row r="44" spans="4:10" ht="15.75" x14ac:dyDescent="0.25">
      <c r="D44" s="11"/>
      <c r="E44" s="22"/>
      <c r="F44" s="817" t="str">
        <f t="shared" si="0"/>
        <v xml:space="preserve"> </v>
      </c>
      <c r="G44" s="142" t="str">
        <f t="shared" si="1"/>
        <v xml:space="preserve"> </v>
      </c>
      <c r="H44" s="66"/>
      <c r="I44" s="66"/>
      <c r="J44" s="11"/>
    </row>
    <row r="45" spans="4:10" ht="15.75" x14ac:dyDescent="0.25">
      <c r="D45" s="11"/>
      <c r="E45" s="22"/>
      <c r="F45" s="817" t="str">
        <f t="shared" si="0"/>
        <v xml:space="preserve"> </v>
      </c>
      <c r="G45" s="142" t="str">
        <f t="shared" si="1"/>
        <v xml:space="preserve"> </v>
      </c>
      <c r="H45" s="66"/>
      <c r="I45" s="66"/>
      <c r="J45" s="11"/>
    </row>
    <row r="46" spans="4:10" ht="15.75" x14ac:dyDescent="0.25">
      <c r="D46" s="11"/>
      <c r="E46" s="22"/>
      <c r="F46" s="817" t="str">
        <f t="shared" si="0"/>
        <v xml:space="preserve"> </v>
      </c>
      <c r="G46" s="142" t="str">
        <f t="shared" si="1"/>
        <v xml:space="preserve"> </v>
      </c>
      <c r="H46" s="66"/>
      <c r="I46" s="66"/>
      <c r="J46" s="11"/>
    </row>
    <row r="47" spans="4:10" ht="15.75" x14ac:dyDescent="0.25">
      <c r="D47" s="11"/>
      <c r="E47" s="22"/>
      <c r="F47" s="817" t="str">
        <f t="shared" si="0"/>
        <v xml:space="preserve"> </v>
      </c>
      <c r="G47" s="142" t="str">
        <f t="shared" si="1"/>
        <v xml:space="preserve"> </v>
      </c>
      <c r="H47" s="66"/>
      <c r="I47" s="66"/>
      <c r="J47" s="11"/>
    </row>
    <row r="48" spans="4:10" ht="15.75" x14ac:dyDescent="0.25">
      <c r="D48" s="11"/>
      <c r="E48" s="22"/>
      <c r="F48" s="817" t="str">
        <f t="shared" si="0"/>
        <v xml:space="preserve"> </v>
      </c>
      <c r="G48" s="142" t="str">
        <f t="shared" si="1"/>
        <v xml:space="preserve"> </v>
      </c>
      <c r="H48" s="66"/>
      <c r="I48" s="66"/>
      <c r="J48" s="11"/>
    </row>
    <row r="49" spans="4:10" ht="15.75" x14ac:dyDescent="0.25">
      <c r="D49" s="11"/>
      <c r="E49" s="22"/>
      <c r="F49" s="817" t="str">
        <f t="shared" si="0"/>
        <v xml:space="preserve"> </v>
      </c>
      <c r="G49" s="142" t="str">
        <f t="shared" si="1"/>
        <v xml:space="preserve"> </v>
      </c>
      <c r="H49" s="66"/>
      <c r="I49" s="66"/>
      <c r="J49" s="11"/>
    </row>
    <row r="50" spans="4:10" ht="15.75" x14ac:dyDescent="0.25">
      <c r="D50" s="11"/>
      <c r="E50" s="22"/>
      <c r="F50" s="817" t="str">
        <f t="shared" si="0"/>
        <v xml:space="preserve"> </v>
      </c>
      <c r="G50" s="142" t="str">
        <f t="shared" si="1"/>
        <v xml:space="preserve"> </v>
      </c>
      <c r="H50" s="66"/>
      <c r="I50" s="66"/>
      <c r="J50" s="11"/>
    </row>
    <row r="51" spans="4:10" ht="15.75" x14ac:dyDescent="0.25">
      <c r="D51" s="11"/>
      <c r="E51" s="22"/>
      <c r="F51" s="817" t="str">
        <f t="shared" si="0"/>
        <v xml:space="preserve"> </v>
      </c>
      <c r="G51" s="142" t="str">
        <f t="shared" si="1"/>
        <v xml:space="preserve"> </v>
      </c>
      <c r="H51" s="66"/>
      <c r="I51" s="66"/>
      <c r="J51" s="11"/>
    </row>
    <row r="52" spans="4:10" ht="15.75" x14ac:dyDescent="0.25">
      <c r="D52" s="11"/>
      <c r="E52" s="22"/>
      <c r="F52" s="817" t="str">
        <f t="shared" si="0"/>
        <v xml:space="preserve"> </v>
      </c>
      <c r="G52" s="142" t="str">
        <f t="shared" si="1"/>
        <v xml:space="preserve"> </v>
      </c>
      <c r="H52" s="66"/>
      <c r="I52" s="66"/>
      <c r="J52" s="11"/>
    </row>
    <row r="53" spans="4:10" ht="15.75" x14ac:dyDescent="0.25">
      <c r="D53" s="11"/>
      <c r="E53" s="22"/>
      <c r="F53" s="817" t="str">
        <f t="shared" si="0"/>
        <v xml:space="preserve"> </v>
      </c>
      <c r="G53" s="142" t="str">
        <f t="shared" si="1"/>
        <v xml:space="preserve"> </v>
      </c>
      <c r="H53" s="66"/>
      <c r="I53" s="66"/>
      <c r="J53" s="11"/>
    </row>
    <row r="54" spans="4:10" ht="15.75" x14ac:dyDescent="0.25">
      <c r="D54" s="11"/>
      <c r="E54" s="22"/>
      <c r="F54" s="817" t="str">
        <f t="shared" si="0"/>
        <v xml:space="preserve"> </v>
      </c>
      <c r="G54" s="142" t="str">
        <f t="shared" si="1"/>
        <v xml:space="preserve"> </v>
      </c>
      <c r="H54" s="66"/>
      <c r="I54" s="66"/>
      <c r="J54" s="11"/>
    </row>
    <row r="55" spans="4:10" ht="15.75" x14ac:dyDescent="0.25">
      <c r="D55" s="11"/>
      <c r="E55" s="22"/>
      <c r="F55" s="817" t="str">
        <f t="shared" si="0"/>
        <v xml:space="preserve"> </v>
      </c>
      <c r="G55" s="142" t="str">
        <f t="shared" si="1"/>
        <v xml:space="preserve"> </v>
      </c>
      <c r="H55" s="66"/>
      <c r="I55" s="66"/>
      <c r="J55" s="11"/>
    </row>
    <row r="56" spans="4:10" ht="15.75" x14ac:dyDescent="0.25">
      <c r="D56" s="11"/>
      <c r="E56" s="22"/>
      <c r="F56" s="817" t="str">
        <f t="shared" si="0"/>
        <v xml:space="preserve"> </v>
      </c>
      <c r="G56" s="142" t="str">
        <f t="shared" si="1"/>
        <v xml:space="preserve"> </v>
      </c>
      <c r="H56" s="66"/>
      <c r="I56" s="66"/>
      <c r="J56" s="11"/>
    </row>
    <row r="57" spans="4:10" ht="15.75" x14ac:dyDescent="0.25">
      <c r="D57" s="11"/>
      <c r="E57" s="22"/>
      <c r="F57" s="817" t="str">
        <f t="shared" si="0"/>
        <v xml:space="preserve"> </v>
      </c>
      <c r="G57" s="142" t="str">
        <f t="shared" si="1"/>
        <v xml:space="preserve"> </v>
      </c>
      <c r="H57" s="66"/>
      <c r="I57" s="66"/>
      <c r="J57" s="11"/>
    </row>
    <row r="58" spans="4:10" ht="15.75" x14ac:dyDescent="0.25">
      <c r="D58" s="11"/>
      <c r="E58" s="22"/>
      <c r="F58" s="817" t="str">
        <f t="shared" si="0"/>
        <v xml:space="preserve"> </v>
      </c>
      <c r="G58" s="142" t="str">
        <f t="shared" si="1"/>
        <v xml:space="preserve"> </v>
      </c>
      <c r="H58" s="66"/>
      <c r="I58" s="66"/>
      <c r="J58" s="11"/>
    </row>
    <row r="59" spans="4:10" ht="15.75" x14ac:dyDescent="0.25">
      <c r="D59" s="11"/>
      <c r="E59" s="22"/>
      <c r="F59" s="817" t="str">
        <f t="shared" si="0"/>
        <v xml:space="preserve"> </v>
      </c>
      <c r="G59" s="142" t="str">
        <f t="shared" si="1"/>
        <v xml:space="preserve"> </v>
      </c>
      <c r="H59" s="66"/>
      <c r="I59" s="66"/>
      <c r="J59" s="11"/>
    </row>
    <row r="60" spans="4:10" ht="15.75" x14ac:dyDescent="0.25">
      <c r="D60" s="11"/>
      <c r="E60" s="22"/>
      <c r="F60" s="817" t="str">
        <f t="shared" si="0"/>
        <v xml:space="preserve"> </v>
      </c>
      <c r="G60" s="142" t="str">
        <f t="shared" si="1"/>
        <v xml:space="preserve"> </v>
      </c>
      <c r="H60" s="66"/>
      <c r="I60" s="66"/>
      <c r="J60" s="11"/>
    </row>
    <row r="61" spans="4:10" ht="15.75" x14ac:dyDescent="0.25">
      <c r="D61" s="11"/>
      <c r="E61" s="22"/>
      <c r="F61" s="817" t="str">
        <f t="shared" si="0"/>
        <v xml:space="preserve"> </v>
      </c>
      <c r="G61" s="142" t="str">
        <f t="shared" si="1"/>
        <v xml:space="preserve"> </v>
      </c>
      <c r="H61" s="66"/>
      <c r="I61" s="66"/>
      <c r="J61" s="11"/>
    </row>
    <row r="62" spans="4:10" ht="15.75" x14ac:dyDescent="0.25">
      <c r="D62" s="11"/>
      <c r="E62" s="22"/>
      <c r="F62" s="817" t="str">
        <f t="shared" si="0"/>
        <v xml:space="preserve"> </v>
      </c>
      <c r="G62" s="142" t="str">
        <f t="shared" si="1"/>
        <v xml:space="preserve"> </v>
      </c>
      <c r="H62" s="66"/>
      <c r="I62" s="66"/>
      <c r="J62" s="11"/>
    </row>
    <row r="63" spans="4:10" ht="15.75" x14ac:dyDescent="0.25">
      <c r="D63" s="11"/>
      <c r="E63" s="22"/>
      <c r="F63" s="817" t="str">
        <f t="shared" si="0"/>
        <v xml:space="preserve"> </v>
      </c>
      <c r="G63" s="142" t="str">
        <f t="shared" si="1"/>
        <v xml:space="preserve"> </v>
      </c>
      <c r="H63" s="66"/>
      <c r="I63" s="66"/>
      <c r="J63" s="11"/>
    </row>
    <row r="64" spans="4:10" ht="15.75" x14ac:dyDescent="0.25">
      <c r="D64" s="11"/>
      <c r="E64" s="22"/>
      <c r="F64" s="817" t="str">
        <f t="shared" si="0"/>
        <v xml:space="preserve"> </v>
      </c>
      <c r="G64" s="142" t="str">
        <f t="shared" si="1"/>
        <v xml:space="preserve"> </v>
      </c>
      <c r="H64" s="66"/>
      <c r="I64" s="66"/>
      <c r="J64" s="11"/>
    </row>
    <row r="65" spans="4:10" ht="15.75" x14ac:dyDescent="0.25">
      <c r="D65" s="11"/>
      <c r="E65" s="22"/>
      <c r="F65" s="817" t="str">
        <f t="shared" ref="F65:F71" si="2">IF(E65-D65=0," ",E65-D65)</f>
        <v xml:space="preserve"> </v>
      </c>
      <c r="G65" s="142" t="str">
        <f t="shared" ref="G65:G77" si="3">IFERROR(E65/D65%," ")</f>
        <v xml:space="preserve"> </v>
      </c>
      <c r="H65" s="66"/>
      <c r="I65" s="66"/>
      <c r="J65" s="11"/>
    </row>
    <row r="66" spans="4:10" ht="15.75" x14ac:dyDescent="0.25">
      <c r="D66" s="11"/>
      <c r="E66" s="22"/>
      <c r="F66" s="817" t="str">
        <f t="shared" si="2"/>
        <v xml:space="preserve"> </v>
      </c>
      <c r="G66" s="142" t="str">
        <f t="shared" si="3"/>
        <v xml:space="preserve"> </v>
      </c>
      <c r="H66" s="66"/>
      <c r="I66" s="66"/>
      <c r="J66" s="11"/>
    </row>
    <row r="67" spans="4:10" ht="15.75" x14ac:dyDescent="0.25">
      <c r="D67" s="11"/>
      <c r="E67" s="22"/>
      <c r="F67" s="817" t="str">
        <f t="shared" si="2"/>
        <v xml:space="preserve"> </v>
      </c>
      <c r="G67" s="142" t="str">
        <f t="shared" si="3"/>
        <v xml:space="preserve"> </v>
      </c>
      <c r="H67" s="66"/>
      <c r="I67" s="66"/>
      <c r="J67" s="11"/>
    </row>
    <row r="68" spans="4:10" ht="15.75" x14ac:dyDescent="0.25">
      <c r="D68" s="11"/>
      <c r="E68" s="22"/>
      <c r="F68" s="817" t="str">
        <f t="shared" si="2"/>
        <v xml:space="preserve"> </v>
      </c>
      <c r="G68" s="142" t="str">
        <f t="shared" si="3"/>
        <v xml:space="preserve"> </v>
      </c>
      <c r="H68" s="66"/>
      <c r="I68" s="66"/>
      <c r="J68" s="11"/>
    </row>
    <row r="69" spans="4:10" ht="15.75" x14ac:dyDescent="0.25">
      <c r="D69" s="11"/>
      <c r="E69" s="22"/>
      <c r="F69" s="817" t="str">
        <f t="shared" si="2"/>
        <v xml:space="preserve"> </v>
      </c>
      <c r="G69" s="142" t="str">
        <f t="shared" si="3"/>
        <v xml:space="preserve"> </v>
      </c>
      <c r="H69" s="66"/>
      <c r="I69" s="66"/>
      <c r="J69" s="11"/>
    </row>
    <row r="70" spans="4:10" ht="15.75" x14ac:dyDescent="0.25">
      <c r="D70" s="11"/>
      <c r="E70" s="22"/>
      <c r="F70" s="817" t="str">
        <f t="shared" si="2"/>
        <v xml:space="preserve"> </v>
      </c>
      <c r="G70" s="142" t="str">
        <f t="shared" si="3"/>
        <v xml:space="preserve"> </v>
      </c>
      <c r="H70" s="66"/>
      <c r="I70" s="66"/>
      <c r="J70" s="11"/>
    </row>
    <row r="71" spans="4:10" ht="15.75" x14ac:dyDescent="0.25">
      <c r="D71" s="11"/>
      <c r="E71" s="22"/>
      <c r="F71" s="817" t="str">
        <f t="shared" si="2"/>
        <v xml:space="preserve"> </v>
      </c>
      <c r="G71" s="142" t="str">
        <f t="shared" si="3"/>
        <v xml:space="preserve"> </v>
      </c>
      <c r="H71" s="66"/>
      <c r="I71" s="66"/>
      <c r="J71" s="11"/>
    </row>
    <row r="72" spans="4:10" ht="15.75" x14ac:dyDescent="0.25">
      <c r="D72" s="11"/>
      <c r="E72" s="22"/>
      <c r="F72" s="817" t="str">
        <f t="shared" ref="F72:F135" si="4">IF(E72-D72=0," ",E72-D72)</f>
        <v xml:space="preserve"> </v>
      </c>
      <c r="G72" s="142" t="str">
        <f t="shared" si="3"/>
        <v xml:space="preserve"> </v>
      </c>
      <c r="H72" s="66"/>
      <c r="I72" s="66"/>
      <c r="J72" s="11"/>
    </row>
    <row r="73" spans="4:10" ht="15.75" x14ac:dyDescent="0.25">
      <c r="D73" s="11"/>
      <c r="E73" s="22"/>
      <c r="F73" s="817" t="str">
        <f t="shared" si="4"/>
        <v xml:space="preserve"> </v>
      </c>
      <c r="G73" s="142" t="str">
        <f t="shared" si="3"/>
        <v xml:space="preserve"> </v>
      </c>
      <c r="H73" s="66"/>
      <c r="I73" s="66"/>
      <c r="J73" s="11"/>
    </row>
    <row r="74" spans="4:10" ht="15.75" x14ac:dyDescent="0.25">
      <c r="D74" s="11"/>
      <c r="E74" s="22"/>
      <c r="F74" s="817" t="str">
        <f t="shared" si="4"/>
        <v xml:space="preserve"> </v>
      </c>
      <c r="G74" s="142" t="str">
        <f t="shared" si="3"/>
        <v xml:space="preserve"> </v>
      </c>
      <c r="H74" s="66"/>
      <c r="I74" s="66"/>
      <c r="J74" s="11"/>
    </row>
    <row r="75" spans="4:10" ht="15.75" x14ac:dyDescent="0.25">
      <c r="D75" s="11"/>
      <c r="E75" s="22"/>
      <c r="F75" s="817" t="str">
        <f t="shared" si="4"/>
        <v xml:space="preserve"> </v>
      </c>
      <c r="G75" s="142" t="str">
        <f t="shared" si="3"/>
        <v xml:space="preserve"> </v>
      </c>
      <c r="H75" s="66"/>
      <c r="I75" s="66"/>
      <c r="J75" s="11"/>
    </row>
    <row r="76" spans="4:10" ht="15.75" x14ac:dyDescent="0.25">
      <c r="D76" s="11"/>
      <c r="E76" s="22"/>
      <c r="F76" s="817" t="str">
        <f t="shared" si="4"/>
        <v xml:space="preserve"> </v>
      </c>
      <c r="G76" s="142" t="str">
        <f t="shared" si="3"/>
        <v xml:space="preserve"> </v>
      </c>
      <c r="H76" s="66"/>
      <c r="I76" s="66"/>
      <c r="J76" s="11"/>
    </row>
    <row r="77" spans="4:10" ht="15.75" x14ac:dyDescent="0.25">
      <c r="D77" s="11"/>
      <c r="E77" s="22"/>
      <c r="F77" s="817" t="str">
        <f t="shared" si="4"/>
        <v xml:space="preserve"> </v>
      </c>
      <c r="G77" s="142" t="str">
        <f t="shared" si="3"/>
        <v xml:space="preserve"> </v>
      </c>
      <c r="H77" s="66"/>
      <c r="I77" s="66"/>
      <c r="J77" s="11"/>
    </row>
    <row r="78" spans="4:10" ht="15.75" x14ac:dyDescent="0.25">
      <c r="D78" s="11"/>
      <c r="E78" s="22"/>
      <c r="F78" s="817" t="str">
        <f t="shared" si="4"/>
        <v xml:space="preserve"> </v>
      </c>
      <c r="G78" s="142" t="str">
        <f t="shared" ref="G78:G141" si="5">IFERROR(E78/D78%," ")</f>
        <v xml:space="preserve"> </v>
      </c>
      <c r="H78" s="66"/>
      <c r="I78" s="66"/>
      <c r="J78" s="11"/>
    </row>
    <row r="79" spans="4:10" ht="15.75" x14ac:dyDescent="0.25">
      <c r="D79" s="11"/>
      <c r="E79" s="22"/>
      <c r="F79" s="817" t="str">
        <f t="shared" si="4"/>
        <v xml:space="preserve"> </v>
      </c>
      <c r="G79" s="142" t="str">
        <f t="shared" si="5"/>
        <v xml:space="preserve"> </v>
      </c>
      <c r="H79" s="66"/>
      <c r="I79" s="66"/>
      <c r="J79" s="11"/>
    </row>
    <row r="80" spans="4:10" ht="15.75" x14ac:dyDescent="0.25">
      <c r="D80" s="11"/>
      <c r="E80" s="22"/>
      <c r="F80" s="817" t="str">
        <f t="shared" si="4"/>
        <v xml:space="preserve"> </v>
      </c>
      <c r="G80" s="142" t="str">
        <f t="shared" si="5"/>
        <v xml:space="preserve"> </v>
      </c>
      <c r="H80" s="66"/>
      <c r="I80" s="66"/>
      <c r="J80" s="11"/>
    </row>
    <row r="81" spans="4:10" ht="15.75" x14ac:dyDescent="0.25">
      <c r="D81" s="11"/>
      <c r="E81" s="22"/>
      <c r="F81" s="817" t="str">
        <f t="shared" si="4"/>
        <v xml:space="preserve"> </v>
      </c>
      <c r="G81" s="142" t="str">
        <f t="shared" si="5"/>
        <v xml:space="preserve"> </v>
      </c>
      <c r="H81" s="66"/>
      <c r="I81" s="66"/>
      <c r="J81" s="11"/>
    </row>
    <row r="82" spans="4:10" ht="15.75" x14ac:dyDescent="0.25">
      <c r="D82" s="11"/>
      <c r="E82" s="22"/>
      <c r="F82" s="817" t="str">
        <f t="shared" si="4"/>
        <v xml:space="preserve"> </v>
      </c>
      <c r="G82" s="142" t="str">
        <f t="shared" si="5"/>
        <v xml:space="preserve"> </v>
      </c>
      <c r="H82" s="66"/>
      <c r="I82" s="66"/>
      <c r="J82" s="11"/>
    </row>
    <row r="83" spans="4:10" ht="15.75" x14ac:dyDescent="0.25">
      <c r="D83" s="11"/>
      <c r="E83" s="22"/>
      <c r="F83" s="817" t="str">
        <f t="shared" si="4"/>
        <v xml:space="preserve"> </v>
      </c>
      <c r="G83" s="142" t="str">
        <f t="shared" si="5"/>
        <v xml:space="preserve"> </v>
      </c>
      <c r="H83" s="66"/>
      <c r="I83" s="66"/>
      <c r="J83" s="11"/>
    </row>
    <row r="84" spans="4:10" ht="15.75" x14ac:dyDescent="0.25">
      <c r="D84" s="11"/>
      <c r="E84" s="22"/>
      <c r="F84" s="817" t="str">
        <f t="shared" si="4"/>
        <v xml:space="preserve"> </v>
      </c>
      <c r="G84" s="142" t="str">
        <f t="shared" si="5"/>
        <v xml:space="preserve"> </v>
      </c>
      <c r="H84" s="66"/>
      <c r="I84" s="66"/>
      <c r="J84" s="11"/>
    </row>
    <row r="85" spans="4:10" ht="15.75" x14ac:dyDescent="0.25">
      <c r="D85" s="11"/>
      <c r="E85" s="22"/>
      <c r="F85" s="817" t="str">
        <f t="shared" si="4"/>
        <v xml:space="preserve"> </v>
      </c>
      <c r="G85" s="142" t="str">
        <f t="shared" si="5"/>
        <v xml:space="preserve"> </v>
      </c>
      <c r="H85" s="66"/>
      <c r="I85" s="66"/>
      <c r="J85" s="11"/>
    </row>
    <row r="86" spans="4:10" ht="15.75" x14ac:dyDescent="0.25">
      <c r="D86" s="11"/>
      <c r="E86" s="22"/>
      <c r="F86" s="817" t="str">
        <f t="shared" si="4"/>
        <v xml:space="preserve"> </v>
      </c>
      <c r="G86" s="142" t="str">
        <f t="shared" si="5"/>
        <v xml:space="preserve"> </v>
      </c>
      <c r="H86" s="66"/>
      <c r="I86" s="66"/>
      <c r="J86" s="11"/>
    </row>
    <row r="87" spans="4:10" ht="15.75" x14ac:dyDescent="0.25">
      <c r="D87" s="11"/>
      <c r="E87" s="22"/>
      <c r="F87" s="817" t="str">
        <f t="shared" si="4"/>
        <v xml:space="preserve"> </v>
      </c>
      <c r="G87" s="142" t="str">
        <f t="shared" si="5"/>
        <v xml:space="preserve"> </v>
      </c>
      <c r="H87" s="66"/>
      <c r="I87" s="66"/>
      <c r="J87" s="11"/>
    </row>
    <row r="88" spans="4:10" ht="15.75" x14ac:dyDescent="0.25">
      <c r="D88" s="11"/>
      <c r="E88" s="22"/>
      <c r="F88" s="817" t="str">
        <f t="shared" si="4"/>
        <v xml:space="preserve"> </v>
      </c>
      <c r="G88" s="142" t="str">
        <f t="shared" si="5"/>
        <v xml:space="preserve"> </v>
      </c>
      <c r="H88" s="66"/>
      <c r="I88" s="66"/>
      <c r="J88" s="11"/>
    </row>
    <row r="89" spans="4:10" ht="15.75" x14ac:dyDescent="0.25">
      <c r="D89" s="11"/>
      <c r="E89" s="22"/>
      <c r="F89" s="817" t="str">
        <f t="shared" si="4"/>
        <v xml:space="preserve"> </v>
      </c>
      <c r="G89" s="142" t="str">
        <f t="shared" si="5"/>
        <v xml:space="preserve"> </v>
      </c>
      <c r="H89" s="66"/>
      <c r="I89" s="66"/>
      <c r="J89" s="11"/>
    </row>
    <row r="90" spans="4:10" ht="15.75" x14ac:dyDescent="0.25">
      <c r="D90" s="11"/>
      <c r="E90" s="22"/>
      <c r="F90" s="817" t="str">
        <f t="shared" si="4"/>
        <v xml:space="preserve"> </v>
      </c>
      <c r="G90" s="142" t="str">
        <f t="shared" si="5"/>
        <v xml:space="preserve"> </v>
      </c>
      <c r="H90" s="66"/>
      <c r="I90" s="66"/>
      <c r="J90" s="11"/>
    </row>
    <row r="91" spans="4:10" ht="15.75" x14ac:dyDescent="0.25">
      <c r="D91" s="11"/>
      <c r="E91" s="22"/>
      <c r="F91" s="817" t="str">
        <f t="shared" si="4"/>
        <v xml:space="preserve"> </v>
      </c>
      <c r="G91" s="142" t="str">
        <f t="shared" si="5"/>
        <v xml:space="preserve"> </v>
      </c>
      <c r="H91" s="66"/>
      <c r="I91" s="66"/>
      <c r="J91" s="11"/>
    </row>
    <row r="92" spans="4:10" ht="15.75" x14ac:dyDescent="0.25">
      <c r="D92" s="11"/>
      <c r="E92" s="22"/>
      <c r="F92" s="817" t="str">
        <f t="shared" si="4"/>
        <v xml:space="preserve"> </v>
      </c>
      <c r="G92" s="142" t="str">
        <f t="shared" si="5"/>
        <v xml:space="preserve"> </v>
      </c>
      <c r="H92" s="66"/>
      <c r="I92" s="66"/>
      <c r="J92" s="11"/>
    </row>
    <row r="93" spans="4:10" ht="15.75" x14ac:dyDescent="0.25">
      <c r="D93" s="11"/>
      <c r="E93" s="22"/>
      <c r="F93" s="817" t="str">
        <f t="shared" si="4"/>
        <v xml:space="preserve"> </v>
      </c>
      <c r="G93" s="142" t="str">
        <f t="shared" si="5"/>
        <v xml:space="preserve"> </v>
      </c>
      <c r="H93" s="66"/>
      <c r="I93" s="66"/>
      <c r="J93" s="11"/>
    </row>
    <row r="94" spans="4:10" ht="15.75" x14ac:dyDescent="0.25">
      <c r="D94" s="11"/>
      <c r="E94" s="22"/>
      <c r="F94" s="817" t="str">
        <f t="shared" si="4"/>
        <v xml:space="preserve"> </v>
      </c>
      <c r="G94" s="142" t="str">
        <f t="shared" si="5"/>
        <v xml:space="preserve"> </v>
      </c>
      <c r="H94" s="66"/>
      <c r="I94" s="66"/>
      <c r="J94" s="11"/>
    </row>
    <row r="95" spans="4:10" ht="15.75" x14ac:dyDescent="0.25">
      <c r="D95" s="11"/>
      <c r="E95" s="22"/>
      <c r="F95" s="817" t="str">
        <f t="shared" si="4"/>
        <v xml:space="preserve"> </v>
      </c>
      <c r="G95" s="142" t="str">
        <f t="shared" si="5"/>
        <v xml:space="preserve"> </v>
      </c>
      <c r="H95" s="66"/>
      <c r="I95" s="66"/>
      <c r="J95" s="11"/>
    </row>
    <row r="96" spans="4:10" ht="15.75" x14ac:dyDescent="0.25">
      <c r="D96" s="11"/>
      <c r="E96" s="22"/>
      <c r="F96" s="817" t="str">
        <f t="shared" si="4"/>
        <v xml:space="preserve"> </v>
      </c>
      <c r="G96" s="142" t="str">
        <f t="shared" si="5"/>
        <v xml:space="preserve"> </v>
      </c>
      <c r="H96" s="66"/>
      <c r="I96" s="66"/>
      <c r="J96" s="11"/>
    </row>
    <row r="97" spans="4:10" ht="15.75" x14ac:dyDescent="0.25">
      <c r="D97" s="11"/>
      <c r="E97" s="22"/>
      <c r="F97" s="817" t="str">
        <f t="shared" si="4"/>
        <v xml:space="preserve"> </v>
      </c>
      <c r="G97" s="142" t="str">
        <f t="shared" si="5"/>
        <v xml:space="preserve"> </v>
      </c>
      <c r="H97" s="66"/>
      <c r="I97" s="66"/>
      <c r="J97" s="11"/>
    </row>
    <row r="98" spans="4:10" ht="15.75" x14ac:dyDescent="0.25">
      <c r="D98" s="11"/>
      <c r="E98" s="22"/>
      <c r="F98" s="817" t="str">
        <f t="shared" si="4"/>
        <v xml:space="preserve"> </v>
      </c>
      <c r="G98" s="142" t="str">
        <f t="shared" si="5"/>
        <v xml:space="preserve"> </v>
      </c>
      <c r="H98" s="66"/>
      <c r="I98" s="66"/>
      <c r="J98" s="11"/>
    </row>
    <row r="99" spans="4:10" ht="15.75" x14ac:dyDescent="0.25">
      <c r="D99" s="11"/>
      <c r="E99" s="22"/>
      <c r="F99" s="817" t="str">
        <f t="shared" si="4"/>
        <v xml:space="preserve"> </v>
      </c>
      <c r="G99" s="142" t="str">
        <f t="shared" si="5"/>
        <v xml:space="preserve"> </v>
      </c>
      <c r="H99" s="66"/>
      <c r="I99" s="66"/>
      <c r="J99" s="11"/>
    </row>
    <row r="100" spans="4:10" ht="15.75" x14ac:dyDescent="0.25">
      <c r="D100" s="11"/>
      <c r="E100" s="22"/>
      <c r="F100" s="817" t="str">
        <f t="shared" si="4"/>
        <v xml:space="preserve"> </v>
      </c>
      <c r="G100" s="142" t="str">
        <f t="shared" si="5"/>
        <v xml:space="preserve"> </v>
      </c>
      <c r="H100" s="66"/>
      <c r="I100" s="66"/>
      <c r="J100" s="11"/>
    </row>
    <row r="101" spans="4:10" ht="15.75" x14ac:dyDescent="0.25">
      <c r="D101" s="11"/>
      <c r="E101" s="22"/>
      <c r="F101" s="817" t="str">
        <f t="shared" si="4"/>
        <v xml:space="preserve"> </v>
      </c>
      <c r="G101" s="142" t="str">
        <f t="shared" si="5"/>
        <v xml:space="preserve"> </v>
      </c>
      <c r="H101" s="66"/>
      <c r="I101" s="66"/>
      <c r="J101" s="11"/>
    </row>
    <row r="102" spans="4:10" ht="15.75" x14ac:dyDescent="0.25">
      <c r="D102" s="11"/>
      <c r="E102" s="22"/>
      <c r="F102" s="817" t="str">
        <f t="shared" si="4"/>
        <v xml:space="preserve"> </v>
      </c>
      <c r="G102" s="142" t="str">
        <f t="shared" si="5"/>
        <v xml:space="preserve"> </v>
      </c>
      <c r="H102" s="66"/>
      <c r="I102" s="66"/>
      <c r="J102" s="11"/>
    </row>
    <row r="103" spans="4:10" ht="15.75" x14ac:dyDescent="0.25">
      <c r="D103" s="11"/>
      <c r="E103" s="22"/>
      <c r="F103" s="817" t="str">
        <f t="shared" si="4"/>
        <v xml:space="preserve"> </v>
      </c>
      <c r="G103" s="142" t="str">
        <f t="shared" si="5"/>
        <v xml:space="preserve"> </v>
      </c>
      <c r="H103" s="66"/>
      <c r="I103" s="66"/>
      <c r="J103" s="11"/>
    </row>
    <row r="104" spans="4:10" ht="15.75" x14ac:dyDescent="0.25">
      <c r="D104" s="11"/>
      <c r="E104" s="22"/>
      <c r="F104" s="817" t="str">
        <f t="shared" si="4"/>
        <v xml:space="preserve"> </v>
      </c>
      <c r="G104" s="142" t="str">
        <f t="shared" si="5"/>
        <v xml:space="preserve"> </v>
      </c>
      <c r="H104" s="66"/>
      <c r="I104" s="66"/>
      <c r="J104" s="11"/>
    </row>
    <row r="105" spans="4:10" ht="15.75" x14ac:dyDescent="0.25">
      <c r="D105" s="11"/>
      <c r="E105" s="22"/>
      <c r="F105" s="817" t="str">
        <f t="shared" si="4"/>
        <v xml:space="preserve"> </v>
      </c>
      <c r="G105" s="142" t="str">
        <f t="shared" si="5"/>
        <v xml:space="preserve"> </v>
      </c>
      <c r="H105" s="66"/>
      <c r="I105" s="66"/>
      <c r="J105" s="11"/>
    </row>
    <row r="106" spans="4:10" ht="15.75" x14ac:dyDescent="0.25">
      <c r="D106" s="11"/>
      <c r="E106" s="22"/>
      <c r="F106" s="817" t="str">
        <f t="shared" si="4"/>
        <v xml:space="preserve"> </v>
      </c>
      <c r="G106" s="142" t="str">
        <f t="shared" si="5"/>
        <v xml:space="preserve"> </v>
      </c>
      <c r="H106" s="66"/>
      <c r="I106" s="66"/>
      <c r="J106" s="11"/>
    </row>
    <row r="107" spans="4:10" ht="15.75" x14ac:dyDescent="0.25">
      <c r="D107" s="11"/>
      <c r="E107" s="22"/>
      <c r="F107" s="817" t="str">
        <f t="shared" si="4"/>
        <v xml:space="preserve"> </v>
      </c>
      <c r="G107" s="142" t="str">
        <f t="shared" si="5"/>
        <v xml:space="preserve"> </v>
      </c>
      <c r="H107" s="66"/>
      <c r="I107" s="66"/>
      <c r="J107" s="11"/>
    </row>
    <row r="108" spans="4:10" ht="15.75" x14ac:dyDescent="0.25">
      <c r="D108" s="11"/>
      <c r="E108" s="22"/>
      <c r="F108" s="817" t="str">
        <f t="shared" si="4"/>
        <v xml:space="preserve"> </v>
      </c>
      <c r="G108" s="142" t="str">
        <f t="shared" si="5"/>
        <v xml:space="preserve"> </v>
      </c>
      <c r="H108" s="66"/>
      <c r="I108" s="66"/>
      <c r="J108" s="11"/>
    </row>
    <row r="109" spans="4:10" ht="15.75" x14ac:dyDescent="0.25">
      <c r="D109" s="11"/>
      <c r="E109" s="22"/>
      <c r="F109" s="817" t="str">
        <f t="shared" si="4"/>
        <v xml:space="preserve"> </v>
      </c>
      <c r="G109" s="142" t="str">
        <f t="shared" si="5"/>
        <v xml:space="preserve"> </v>
      </c>
      <c r="H109" s="66"/>
      <c r="I109" s="66"/>
      <c r="J109" s="11"/>
    </row>
    <row r="110" spans="4:10" ht="15.75" x14ac:dyDescent="0.25">
      <c r="D110" s="11"/>
      <c r="E110" s="22"/>
      <c r="F110" s="817" t="str">
        <f t="shared" si="4"/>
        <v xml:space="preserve"> </v>
      </c>
      <c r="G110" s="142" t="str">
        <f t="shared" si="5"/>
        <v xml:space="preserve"> </v>
      </c>
      <c r="H110" s="66"/>
      <c r="I110" s="66"/>
      <c r="J110" s="11"/>
    </row>
    <row r="111" spans="4:10" ht="15.75" x14ac:dyDescent="0.25">
      <c r="D111" s="11"/>
      <c r="E111" s="22"/>
      <c r="F111" s="817" t="str">
        <f t="shared" si="4"/>
        <v xml:space="preserve"> </v>
      </c>
      <c r="G111" s="142" t="str">
        <f t="shared" si="5"/>
        <v xml:space="preserve"> </v>
      </c>
      <c r="H111" s="66"/>
      <c r="I111" s="66"/>
      <c r="J111" s="11"/>
    </row>
    <row r="112" spans="4:10" ht="15.75" x14ac:dyDescent="0.25">
      <c r="D112" s="11"/>
      <c r="E112" s="22"/>
      <c r="F112" s="817" t="str">
        <f t="shared" si="4"/>
        <v xml:space="preserve"> </v>
      </c>
      <c r="G112" s="142" t="str">
        <f t="shared" si="5"/>
        <v xml:space="preserve"> </v>
      </c>
      <c r="H112" s="66"/>
      <c r="I112" s="66"/>
      <c r="J112" s="11"/>
    </row>
    <row r="113" spans="4:10" ht="15.75" x14ac:dyDescent="0.25">
      <c r="D113" s="11"/>
      <c r="E113" s="22"/>
      <c r="F113" s="817" t="str">
        <f t="shared" si="4"/>
        <v xml:space="preserve"> </v>
      </c>
      <c r="G113" s="142" t="str">
        <f t="shared" si="5"/>
        <v xml:space="preserve"> </v>
      </c>
      <c r="H113" s="66"/>
      <c r="I113" s="66"/>
      <c r="J113" s="11"/>
    </row>
    <row r="114" spans="4:10" ht="15.75" x14ac:dyDescent="0.25">
      <c r="D114" s="11"/>
      <c r="E114" s="22"/>
      <c r="F114" s="817" t="str">
        <f t="shared" si="4"/>
        <v xml:space="preserve"> </v>
      </c>
      <c r="G114" s="142" t="str">
        <f t="shared" si="5"/>
        <v xml:space="preserve"> </v>
      </c>
      <c r="H114" s="66"/>
      <c r="I114" s="66"/>
      <c r="J114" s="11"/>
    </row>
    <row r="115" spans="4:10" ht="15.75" x14ac:dyDescent="0.25">
      <c r="D115" s="11"/>
      <c r="E115" s="22"/>
      <c r="F115" s="817" t="str">
        <f t="shared" si="4"/>
        <v xml:space="preserve"> </v>
      </c>
      <c r="G115" s="142" t="str">
        <f t="shared" si="5"/>
        <v xml:space="preserve"> </v>
      </c>
      <c r="H115" s="66"/>
      <c r="I115" s="66"/>
      <c r="J115" s="11"/>
    </row>
    <row r="116" spans="4:10" ht="15.75" x14ac:dyDescent="0.25">
      <c r="D116" s="11"/>
      <c r="E116" s="22"/>
      <c r="F116" s="817" t="str">
        <f t="shared" si="4"/>
        <v xml:space="preserve"> </v>
      </c>
      <c r="G116" s="142" t="str">
        <f t="shared" si="5"/>
        <v xml:space="preserve"> </v>
      </c>
      <c r="H116" s="66"/>
      <c r="I116" s="66"/>
      <c r="J116" s="11"/>
    </row>
    <row r="117" spans="4:10" ht="15.75" x14ac:dyDescent="0.25">
      <c r="D117" s="11"/>
      <c r="E117" s="22"/>
      <c r="F117" s="817" t="str">
        <f t="shared" si="4"/>
        <v xml:space="preserve"> </v>
      </c>
      <c r="G117" s="142" t="str">
        <f t="shared" si="5"/>
        <v xml:space="preserve"> </v>
      </c>
      <c r="H117" s="66"/>
      <c r="I117" s="66"/>
      <c r="J117" s="11"/>
    </row>
    <row r="118" spans="4:10" ht="15.75" x14ac:dyDescent="0.25">
      <c r="D118" s="11"/>
      <c r="E118" s="22"/>
      <c r="F118" s="817" t="str">
        <f t="shared" si="4"/>
        <v xml:space="preserve"> </v>
      </c>
      <c r="G118" s="142" t="str">
        <f t="shared" si="5"/>
        <v xml:space="preserve"> </v>
      </c>
      <c r="H118" s="66"/>
      <c r="I118" s="66"/>
      <c r="J118" s="11"/>
    </row>
    <row r="119" spans="4:10" ht="15.75" x14ac:dyDescent="0.25">
      <c r="D119" s="11"/>
      <c r="E119" s="22"/>
      <c r="F119" s="817" t="str">
        <f t="shared" si="4"/>
        <v xml:space="preserve"> </v>
      </c>
      <c r="G119" s="142" t="str">
        <f t="shared" si="5"/>
        <v xml:space="preserve"> </v>
      </c>
      <c r="H119" s="66"/>
      <c r="I119" s="66"/>
      <c r="J119" s="11"/>
    </row>
    <row r="120" spans="4:10" ht="15.75" x14ac:dyDescent="0.25">
      <c r="D120" s="11"/>
      <c r="E120" s="22"/>
      <c r="F120" s="817" t="str">
        <f t="shared" si="4"/>
        <v xml:space="preserve"> </v>
      </c>
      <c r="G120" s="142" t="str">
        <f t="shared" si="5"/>
        <v xml:space="preserve"> </v>
      </c>
      <c r="H120" s="66"/>
      <c r="I120" s="66"/>
      <c r="J120" s="11"/>
    </row>
    <row r="121" spans="4:10" ht="15.75" x14ac:dyDescent="0.25">
      <c r="D121" s="11"/>
      <c r="E121" s="22"/>
      <c r="F121" s="817" t="str">
        <f t="shared" si="4"/>
        <v xml:space="preserve"> </v>
      </c>
      <c r="G121" s="142" t="str">
        <f t="shared" si="5"/>
        <v xml:space="preserve"> </v>
      </c>
      <c r="H121" s="66"/>
      <c r="I121" s="66"/>
      <c r="J121" s="11"/>
    </row>
    <row r="122" spans="4:10" ht="15.75" x14ac:dyDescent="0.25">
      <c r="D122" s="11"/>
      <c r="E122" s="22"/>
      <c r="F122" s="817" t="str">
        <f t="shared" si="4"/>
        <v xml:space="preserve"> </v>
      </c>
      <c r="G122" s="142" t="str">
        <f t="shared" si="5"/>
        <v xml:space="preserve"> </v>
      </c>
      <c r="H122" s="66"/>
      <c r="I122" s="66"/>
      <c r="J122" s="11"/>
    </row>
    <row r="123" spans="4:10" ht="15.75" x14ac:dyDescent="0.25">
      <c r="D123" s="11"/>
      <c r="E123" s="22"/>
      <c r="F123" s="817" t="str">
        <f t="shared" si="4"/>
        <v xml:space="preserve"> </v>
      </c>
      <c r="G123" s="142" t="str">
        <f t="shared" si="5"/>
        <v xml:space="preserve"> </v>
      </c>
      <c r="H123" s="66"/>
      <c r="I123" s="66"/>
      <c r="J123" s="11"/>
    </row>
    <row r="124" spans="4:10" ht="15.75" x14ac:dyDescent="0.25">
      <c r="D124" s="11"/>
      <c r="E124" s="22"/>
      <c r="F124" s="817" t="str">
        <f t="shared" si="4"/>
        <v xml:space="preserve"> </v>
      </c>
      <c r="G124" s="142" t="str">
        <f t="shared" si="5"/>
        <v xml:space="preserve"> </v>
      </c>
      <c r="H124" s="66"/>
      <c r="I124" s="66"/>
      <c r="J124" s="11"/>
    </row>
    <row r="125" spans="4:10" ht="15.75" x14ac:dyDescent="0.25">
      <c r="D125" s="11"/>
      <c r="E125" s="22"/>
      <c r="F125" s="817" t="str">
        <f t="shared" si="4"/>
        <v xml:space="preserve"> </v>
      </c>
      <c r="G125" s="142" t="str">
        <f t="shared" si="5"/>
        <v xml:space="preserve"> </v>
      </c>
      <c r="H125" s="66"/>
      <c r="I125" s="66"/>
      <c r="J125" s="11"/>
    </row>
    <row r="126" spans="4:10" ht="15.75" x14ac:dyDescent="0.25">
      <c r="D126" s="11"/>
      <c r="E126" s="22"/>
      <c r="F126" s="817" t="str">
        <f t="shared" si="4"/>
        <v xml:space="preserve"> </v>
      </c>
      <c r="G126" s="142" t="str">
        <f t="shared" si="5"/>
        <v xml:space="preserve"> </v>
      </c>
      <c r="H126" s="66"/>
      <c r="I126" s="66"/>
      <c r="J126" s="11"/>
    </row>
    <row r="127" spans="4:10" ht="15.75" x14ac:dyDescent="0.25">
      <c r="D127" s="11"/>
      <c r="E127" s="22"/>
      <c r="F127" s="817" t="str">
        <f t="shared" si="4"/>
        <v xml:space="preserve"> </v>
      </c>
      <c r="G127" s="142" t="str">
        <f t="shared" si="5"/>
        <v xml:space="preserve"> </v>
      </c>
      <c r="H127" s="66"/>
      <c r="I127" s="66"/>
      <c r="J127" s="11"/>
    </row>
    <row r="128" spans="4:10" ht="15.75" x14ac:dyDescent="0.25">
      <c r="D128" s="11"/>
      <c r="E128" s="22"/>
      <c r="F128" s="817" t="str">
        <f t="shared" si="4"/>
        <v xml:space="preserve"> </v>
      </c>
      <c r="G128" s="142" t="str">
        <f t="shared" si="5"/>
        <v xml:space="preserve"> </v>
      </c>
      <c r="H128" s="66"/>
      <c r="I128" s="66"/>
      <c r="J128" s="11"/>
    </row>
    <row r="129" spans="4:10" ht="15.75" x14ac:dyDescent="0.25">
      <c r="D129" s="11"/>
      <c r="E129" s="22"/>
      <c r="F129" s="817" t="str">
        <f t="shared" si="4"/>
        <v xml:space="preserve"> </v>
      </c>
      <c r="G129" s="142" t="str">
        <f t="shared" si="5"/>
        <v xml:space="preserve"> </v>
      </c>
      <c r="H129" s="66"/>
      <c r="I129" s="66"/>
      <c r="J129" s="11"/>
    </row>
    <row r="130" spans="4:10" ht="15.75" x14ac:dyDescent="0.25">
      <c r="D130" s="11"/>
      <c r="E130" s="22"/>
      <c r="F130" s="817" t="str">
        <f t="shared" si="4"/>
        <v xml:space="preserve"> </v>
      </c>
      <c r="G130" s="142" t="str">
        <f t="shared" si="5"/>
        <v xml:space="preserve"> </v>
      </c>
      <c r="H130" s="66"/>
      <c r="I130" s="66"/>
      <c r="J130" s="11"/>
    </row>
    <row r="131" spans="4:10" ht="15.75" x14ac:dyDescent="0.25">
      <c r="D131" s="11"/>
      <c r="E131" s="22"/>
      <c r="F131" s="817" t="str">
        <f t="shared" si="4"/>
        <v xml:space="preserve"> </v>
      </c>
      <c r="G131" s="142" t="str">
        <f t="shared" si="5"/>
        <v xml:space="preserve"> </v>
      </c>
      <c r="H131" s="66"/>
      <c r="I131" s="66"/>
      <c r="J131" s="11"/>
    </row>
    <row r="132" spans="4:10" ht="15.75" x14ac:dyDescent="0.25">
      <c r="D132" s="11"/>
      <c r="E132" s="22"/>
      <c r="F132" s="817" t="str">
        <f t="shared" si="4"/>
        <v xml:space="preserve"> </v>
      </c>
      <c r="G132" s="142" t="str">
        <f t="shared" si="5"/>
        <v xml:space="preserve"> </v>
      </c>
      <c r="H132" s="66"/>
      <c r="I132" s="66"/>
      <c r="J132" s="11"/>
    </row>
    <row r="133" spans="4:10" ht="15.75" x14ac:dyDescent="0.25">
      <c r="D133" s="11"/>
      <c r="E133" s="22"/>
      <c r="F133" s="817" t="str">
        <f t="shared" si="4"/>
        <v xml:space="preserve"> </v>
      </c>
      <c r="G133" s="142" t="str">
        <f t="shared" si="5"/>
        <v xml:space="preserve"> </v>
      </c>
      <c r="H133" s="66"/>
      <c r="I133" s="66"/>
      <c r="J133" s="11"/>
    </row>
    <row r="134" spans="4:10" ht="15.75" x14ac:dyDescent="0.25">
      <c r="D134" s="11"/>
      <c r="E134" s="22"/>
      <c r="F134" s="817" t="str">
        <f t="shared" si="4"/>
        <v xml:space="preserve"> </v>
      </c>
      <c r="G134" s="142" t="str">
        <f t="shared" si="5"/>
        <v xml:space="preserve"> </v>
      </c>
      <c r="H134" s="66"/>
      <c r="I134" s="66"/>
      <c r="J134" s="11"/>
    </row>
    <row r="135" spans="4:10" ht="15.75" x14ac:dyDescent="0.25">
      <c r="D135" s="11"/>
      <c r="E135" s="22"/>
      <c r="F135" s="817" t="str">
        <f t="shared" si="4"/>
        <v xml:space="preserve"> </v>
      </c>
      <c r="G135" s="142" t="str">
        <f t="shared" si="5"/>
        <v xml:space="preserve"> </v>
      </c>
      <c r="H135" s="66"/>
      <c r="I135" s="66"/>
      <c r="J135" s="11"/>
    </row>
    <row r="136" spans="4:10" ht="15.75" x14ac:dyDescent="0.25">
      <c r="D136" s="11"/>
      <c r="E136" s="22"/>
      <c r="F136" s="817" t="str">
        <f t="shared" ref="F136:F199" si="6">IF(E136-D136=0," ",E136-D136)</f>
        <v xml:space="preserve"> </v>
      </c>
      <c r="G136" s="142" t="str">
        <f t="shared" si="5"/>
        <v xml:space="preserve"> </v>
      </c>
      <c r="H136" s="66"/>
      <c r="I136" s="66"/>
      <c r="J136" s="11"/>
    </row>
    <row r="137" spans="4:10" ht="15.75" x14ac:dyDescent="0.25">
      <c r="D137" s="11"/>
      <c r="E137" s="22"/>
      <c r="F137" s="817" t="str">
        <f t="shared" si="6"/>
        <v xml:space="preserve"> </v>
      </c>
      <c r="G137" s="142" t="str">
        <f t="shared" si="5"/>
        <v xml:space="preserve"> </v>
      </c>
      <c r="H137" s="66"/>
      <c r="I137" s="66"/>
      <c r="J137" s="11"/>
    </row>
    <row r="138" spans="4:10" ht="15.75" x14ac:dyDescent="0.25">
      <c r="D138" s="11"/>
      <c r="E138" s="22"/>
      <c r="F138" s="817" t="str">
        <f t="shared" si="6"/>
        <v xml:space="preserve"> </v>
      </c>
      <c r="G138" s="142" t="str">
        <f t="shared" si="5"/>
        <v xml:space="preserve"> </v>
      </c>
      <c r="H138" s="66"/>
      <c r="I138" s="66"/>
      <c r="J138" s="11"/>
    </row>
    <row r="139" spans="4:10" ht="15.75" x14ac:dyDescent="0.25">
      <c r="D139" s="11"/>
      <c r="E139" s="22"/>
      <c r="F139" s="817" t="str">
        <f t="shared" si="6"/>
        <v xml:space="preserve"> </v>
      </c>
      <c r="G139" s="142" t="str">
        <f t="shared" si="5"/>
        <v xml:space="preserve"> </v>
      </c>
      <c r="H139" s="66"/>
      <c r="I139" s="66"/>
      <c r="J139" s="11"/>
    </row>
    <row r="140" spans="4:10" ht="15.75" x14ac:dyDescent="0.25">
      <c r="D140" s="11"/>
      <c r="E140" s="22"/>
      <c r="F140" s="817" t="str">
        <f t="shared" si="6"/>
        <v xml:space="preserve"> </v>
      </c>
      <c r="G140" s="142" t="str">
        <f t="shared" si="5"/>
        <v xml:space="preserve"> </v>
      </c>
      <c r="H140" s="66"/>
      <c r="I140" s="66"/>
      <c r="J140" s="11"/>
    </row>
    <row r="141" spans="4:10" ht="15.75" x14ac:dyDescent="0.25">
      <c r="D141" s="11"/>
      <c r="E141" s="22"/>
      <c r="F141" s="817" t="str">
        <f t="shared" si="6"/>
        <v xml:space="preserve"> </v>
      </c>
      <c r="G141" s="142" t="str">
        <f t="shared" si="5"/>
        <v xml:space="preserve"> </v>
      </c>
      <c r="H141" s="66"/>
      <c r="I141" s="66"/>
      <c r="J141" s="11"/>
    </row>
    <row r="142" spans="4:10" ht="15.75" x14ac:dyDescent="0.25">
      <c r="D142" s="11"/>
      <c r="E142" s="22"/>
      <c r="F142" s="817" t="str">
        <f t="shared" si="6"/>
        <v xml:space="preserve"> </v>
      </c>
      <c r="G142" s="142" t="str">
        <f t="shared" ref="G142:G205" si="7">IFERROR(E142/D142%," ")</f>
        <v xml:space="preserve"> </v>
      </c>
      <c r="H142" s="66"/>
      <c r="I142" s="66"/>
      <c r="J142" s="11"/>
    </row>
    <row r="143" spans="4:10" ht="15.75" x14ac:dyDescent="0.25">
      <c r="D143" s="11"/>
      <c r="E143" s="22"/>
      <c r="F143" s="817" t="str">
        <f t="shared" si="6"/>
        <v xml:space="preserve"> </v>
      </c>
      <c r="G143" s="142" t="str">
        <f t="shared" si="7"/>
        <v xml:space="preserve"> </v>
      </c>
      <c r="H143" s="66"/>
      <c r="I143" s="66"/>
      <c r="J143" s="11"/>
    </row>
    <row r="144" spans="4:10" ht="15.75" x14ac:dyDescent="0.25">
      <c r="D144" s="11"/>
      <c r="E144" s="22"/>
      <c r="F144" s="817" t="str">
        <f t="shared" si="6"/>
        <v xml:space="preserve"> </v>
      </c>
      <c r="G144" s="142" t="str">
        <f t="shared" si="7"/>
        <v xml:space="preserve"> </v>
      </c>
      <c r="H144" s="66"/>
      <c r="I144" s="66"/>
      <c r="J144" s="11"/>
    </row>
    <row r="145" spans="4:10" ht="15.75" x14ac:dyDescent="0.25">
      <c r="D145" s="11"/>
      <c r="E145" s="22"/>
      <c r="F145" s="817" t="str">
        <f t="shared" si="6"/>
        <v xml:space="preserve"> </v>
      </c>
      <c r="G145" s="142" t="str">
        <f t="shared" si="7"/>
        <v xml:space="preserve"> </v>
      </c>
      <c r="H145" s="66"/>
      <c r="I145" s="66"/>
      <c r="J145" s="11"/>
    </row>
    <row r="146" spans="4:10" ht="15.75" x14ac:dyDescent="0.25">
      <c r="D146" s="11"/>
      <c r="E146" s="22"/>
      <c r="F146" s="817" t="str">
        <f t="shared" si="6"/>
        <v xml:space="preserve"> </v>
      </c>
      <c r="G146" s="142" t="str">
        <f t="shared" si="7"/>
        <v xml:space="preserve"> </v>
      </c>
      <c r="H146" s="66"/>
      <c r="I146" s="66"/>
      <c r="J146" s="11"/>
    </row>
    <row r="147" spans="4:10" ht="15.75" x14ac:dyDescent="0.25">
      <c r="D147" s="11"/>
      <c r="E147" s="22"/>
      <c r="F147" s="817" t="str">
        <f t="shared" si="6"/>
        <v xml:space="preserve"> </v>
      </c>
      <c r="G147" s="142" t="str">
        <f t="shared" si="7"/>
        <v xml:space="preserve"> </v>
      </c>
      <c r="H147" s="66"/>
      <c r="I147" s="66"/>
      <c r="J147" s="11"/>
    </row>
    <row r="148" spans="4:10" ht="15.75" x14ac:dyDescent="0.25">
      <c r="D148" s="11"/>
      <c r="E148" s="22"/>
      <c r="F148" s="817" t="str">
        <f t="shared" si="6"/>
        <v xml:space="preserve"> </v>
      </c>
      <c r="G148" s="142" t="str">
        <f t="shared" si="7"/>
        <v xml:space="preserve"> </v>
      </c>
      <c r="H148" s="66"/>
      <c r="I148" s="66"/>
      <c r="J148" s="11"/>
    </row>
    <row r="149" spans="4:10" ht="15.75" x14ac:dyDescent="0.25">
      <c r="D149" s="11"/>
      <c r="E149" s="22"/>
      <c r="F149" s="817" t="str">
        <f t="shared" si="6"/>
        <v xml:space="preserve"> </v>
      </c>
      <c r="G149" s="142" t="str">
        <f t="shared" si="7"/>
        <v xml:space="preserve"> </v>
      </c>
      <c r="H149" s="66"/>
      <c r="I149" s="66"/>
      <c r="J149" s="11"/>
    </row>
    <row r="150" spans="4:10" ht="15.75" x14ac:dyDescent="0.25">
      <c r="D150" s="11"/>
      <c r="E150" s="22"/>
      <c r="F150" s="817" t="str">
        <f t="shared" si="6"/>
        <v xml:space="preserve"> </v>
      </c>
      <c r="G150" s="142" t="str">
        <f t="shared" si="7"/>
        <v xml:space="preserve"> </v>
      </c>
      <c r="H150" s="66"/>
      <c r="I150" s="66"/>
      <c r="J150" s="11"/>
    </row>
    <row r="151" spans="4:10" ht="15.75" x14ac:dyDescent="0.25">
      <c r="D151" s="11"/>
      <c r="E151" s="22"/>
      <c r="F151" s="817" t="str">
        <f t="shared" si="6"/>
        <v xml:space="preserve"> </v>
      </c>
      <c r="G151" s="142" t="str">
        <f t="shared" si="7"/>
        <v xml:space="preserve"> </v>
      </c>
      <c r="H151" s="66"/>
      <c r="I151" s="66"/>
      <c r="J151" s="11"/>
    </row>
    <row r="152" spans="4:10" ht="15.75" x14ac:dyDescent="0.25">
      <c r="D152" s="11"/>
      <c r="E152" s="22"/>
      <c r="F152" s="817" t="str">
        <f t="shared" si="6"/>
        <v xml:space="preserve"> </v>
      </c>
      <c r="G152" s="142" t="str">
        <f t="shared" si="7"/>
        <v xml:space="preserve"> </v>
      </c>
      <c r="H152" s="66"/>
      <c r="I152" s="66"/>
      <c r="J152" s="11"/>
    </row>
    <row r="153" spans="4:10" ht="15.75" x14ac:dyDescent="0.25">
      <c r="D153" s="11"/>
      <c r="E153" s="22"/>
      <c r="F153" s="817" t="str">
        <f t="shared" si="6"/>
        <v xml:space="preserve"> </v>
      </c>
      <c r="G153" s="142" t="str">
        <f t="shared" si="7"/>
        <v xml:space="preserve"> </v>
      </c>
      <c r="H153" s="66"/>
      <c r="I153" s="66"/>
      <c r="J153" s="11"/>
    </row>
    <row r="154" spans="4:10" ht="15.75" x14ac:dyDescent="0.25">
      <c r="D154" s="11"/>
      <c r="E154" s="22"/>
      <c r="F154" s="817" t="str">
        <f t="shared" si="6"/>
        <v xml:space="preserve"> </v>
      </c>
      <c r="G154" s="142" t="str">
        <f t="shared" si="7"/>
        <v xml:space="preserve"> </v>
      </c>
      <c r="H154" s="66"/>
      <c r="I154" s="66"/>
      <c r="J154" s="11"/>
    </row>
    <row r="155" spans="4:10" ht="15.75" x14ac:dyDescent="0.25">
      <c r="D155" s="11"/>
      <c r="E155" s="22"/>
      <c r="F155" s="817" t="str">
        <f t="shared" si="6"/>
        <v xml:space="preserve"> </v>
      </c>
      <c r="G155" s="142" t="str">
        <f t="shared" si="7"/>
        <v xml:space="preserve"> </v>
      </c>
      <c r="H155" s="66"/>
      <c r="I155" s="66"/>
      <c r="J155" s="11"/>
    </row>
    <row r="156" spans="4:10" ht="15.75" x14ac:dyDescent="0.25">
      <c r="D156" s="11"/>
      <c r="E156" s="22"/>
      <c r="F156" s="817" t="str">
        <f t="shared" si="6"/>
        <v xml:space="preserve"> </v>
      </c>
      <c r="G156" s="142" t="str">
        <f t="shared" si="7"/>
        <v xml:space="preserve"> </v>
      </c>
      <c r="H156" s="66"/>
      <c r="I156" s="66"/>
      <c r="J156" s="11"/>
    </row>
    <row r="157" spans="4:10" ht="15.75" x14ac:dyDescent="0.25">
      <c r="D157" s="11"/>
      <c r="E157" s="22"/>
      <c r="F157" s="817" t="str">
        <f t="shared" si="6"/>
        <v xml:space="preserve"> </v>
      </c>
      <c r="G157" s="142" t="str">
        <f t="shared" si="7"/>
        <v xml:space="preserve"> </v>
      </c>
      <c r="H157" s="66"/>
      <c r="I157" s="66"/>
      <c r="J157" s="11"/>
    </row>
    <row r="158" spans="4:10" ht="15.75" x14ac:dyDescent="0.25">
      <c r="D158" s="11"/>
      <c r="E158" s="22"/>
      <c r="F158" s="817" t="str">
        <f t="shared" si="6"/>
        <v xml:space="preserve"> </v>
      </c>
      <c r="G158" s="142" t="str">
        <f t="shared" si="7"/>
        <v xml:space="preserve"> </v>
      </c>
      <c r="H158" s="66"/>
      <c r="I158" s="66"/>
      <c r="J158" s="11"/>
    </row>
    <row r="159" spans="4:10" ht="15.75" x14ac:dyDescent="0.25">
      <c r="D159" s="11"/>
      <c r="E159" s="22"/>
      <c r="F159" s="817" t="str">
        <f t="shared" si="6"/>
        <v xml:space="preserve"> </v>
      </c>
      <c r="G159" s="142" t="str">
        <f t="shared" si="7"/>
        <v xml:space="preserve"> </v>
      </c>
      <c r="H159" s="66"/>
      <c r="I159" s="66"/>
      <c r="J159" s="11"/>
    </row>
    <row r="160" spans="4:10" ht="15.75" x14ac:dyDescent="0.25">
      <c r="D160" s="11"/>
      <c r="E160" s="22"/>
      <c r="F160" s="817" t="str">
        <f t="shared" si="6"/>
        <v xml:space="preserve"> </v>
      </c>
      <c r="G160" s="142" t="str">
        <f t="shared" si="7"/>
        <v xml:space="preserve"> </v>
      </c>
      <c r="H160" s="66"/>
      <c r="I160" s="66"/>
      <c r="J160" s="11"/>
    </row>
    <row r="161" spans="4:10" ht="15.75" x14ac:dyDescent="0.25">
      <c r="D161" s="11"/>
      <c r="E161" s="22"/>
      <c r="F161" s="817" t="str">
        <f t="shared" si="6"/>
        <v xml:space="preserve"> </v>
      </c>
      <c r="G161" s="142" t="str">
        <f t="shared" si="7"/>
        <v xml:space="preserve"> </v>
      </c>
      <c r="H161" s="66"/>
      <c r="I161" s="66"/>
      <c r="J161" s="11"/>
    </row>
    <row r="162" spans="4:10" ht="15.75" x14ac:dyDescent="0.25">
      <c r="D162" s="11"/>
      <c r="E162" s="22"/>
      <c r="F162" s="817" t="str">
        <f t="shared" si="6"/>
        <v xml:space="preserve"> </v>
      </c>
      <c r="G162" s="142" t="str">
        <f t="shared" si="7"/>
        <v xml:space="preserve"> </v>
      </c>
      <c r="H162" s="66"/>
      <c r="I162" s="66"/>
      <c r="J162" s="11"/>
    </row>
    <row r="163" spans="4:10" ht="15.75" x14ac:dyDescent="0.25">
      <c r="D163" s="11"/>
      <c r="E163" s="22"/>
      <c r="F163" s="817" t="str">
        <f t="shared" si="6"/>
        <v xml:space="preserve"> </v>
      </c>
      <c r="G163" s="142" t="str">
        <f t="shared" si="7"/>
        <v xml:space="preserve"> </v>
      </c>
      <c r="H163" s="66"/>
      <c r="I163" s="66"/>
      <c r="J163" s="11"/>
    </row>
    <row r="164" spans="4:10" ht="15.75" x14ac:dyDescent="0.25">
      <c r="D164" s="11"/>
      <c r="E164" s="22"/>
      <c r="F164" s="817" t="str">
        <f t="shared" si="6"/>
        <v xml:space="preserve"> </v>
      </c>
      <c r="G164" s="142" t="str">
        <f t="shared" si="7"/>
        <v xml:space="preserve"> </v>
      </c>
      <c r="H164" s="66"/>
      <c r="I164" s="66"/>
      <c r="J164" s="11"/>
    </row>
    <row r="165" spans="4:10" ht="15.75" x14ac:dyDescent="0.25">
      <c r="D165" s="11"/>
      <c r="E165" s="22"/>
      <c r="F165" s="817" t="str">
        <f t="shared" si="6"/>
        <v xml:space="preserve"> </v>
      </c>
      <c r="G165" s="142" t="str">
        <f t="shared" si="7"/>
        <v xml:space="preserve"> </v>
      </c>
      <c r="H165" s="66"/>
      <c r="I165" s="66"/>
      <c r="J165" s="11"/>
    </row>
    <row r="166" spans="4:10" ht="15.75" x14ac:dyDescent="0.25">
      <c r="D166" s="11"/>
      <c r="E166" s="22"/>
      <c r="F166" s="817" t="str">
        <f t="shared" si="6"/>
        <v xml:space="preserve"> </v>
      </c>
      <c r="G166" s="142" t="str">
        <f t="shared" si="7"/>
        <v xml:space="preserve"> </v>
      </c>
      <c r="H166" s="66"/>
      <c r="I166" s="66"/>
      <c r="J166" s="11"/>
    </row>
    <row r="167" spans="4:10" ht="15.75" x14ac:dyDescent="0.25">
      <c r="D167" s="11"/>
      <c r="E167" s="22"/>
      <c r="F167" s="817" t="str">
        <f t="shared" si="6"/>
        <v xml:space="preserve"> </v>
      </c>
      <c r="G167" s="142" t="str">
        <f t="shared" si="7"/>
        <v xml:space="preserve"> </v>
      </c>
      <c r="H167" s="66"/>
      <c r="I167" s="66"/>
      <c r="J167" s="11"/>
    </row>
    <row r="168" spans="4:10" ht="15.75" x14ac:dyDescent="0.25">
      <c r="D168" s="11"/>
      <c r="E168" s="22"/>
      <c r="F168" s="817" t="str">
        <f t="shared" si="6"/>
        <v xml:space="preserve"> </v>
      </c>
      <c r="G168" s="142" t="str">
        <f t="shared" si="7"/>
        <v xml:space="preserve"> </v>
      </c>
      <c r="H168" s="66"/>
      <c r="I168" s="66"/>
      <c r="J168" s="11"/>
    </row>
    <row r="169" spans="4:10" ht="15.75" x14ac:dyDescent="0.25">
      <c r="D169" s="11"/>
      <c r="E169" s="22"/>
      <c r="F169" s="817" t="str">
        <f t="shared" si="6"/>
        <v xml:space="preserve"> </v>
      </c>
      <c r="G169" s="142" t="str">
        <f t="shared" si="7"/>
        <v xml:space="preserve"> </v>
      </c>
      <c r="H169" s="66"/>
      <c r="I169" s="66"/>
      <c r="J169" s="11"/>
    </row>
    <row r="170" spans="4:10" ht="15.75" x14ac:dyDescent="0.25">
      <c r="D170" s="11"/>
      <c r="E170" s="22"/>
      <c r="F170" s="817" t="str">
        <f t="shared" si="6"/>
        <v xml:space="preserve"> </v>
      </c>
      <c r="G170" s="142" t="str">
        <f t="shared" si="7"/>
        <v xml:space="preserve"> </v>
      </c>
      <c r="H170" s="66"/>
      <c r="I170" s="66"/>
      <c r="J170" s="11"/>
    </row>
    <row r="171" spans="4:10" ht="15.75" x14ac:dyDescent="0.25">
      <c r="D171" s="11"/>
      <c r="E171" s="22"/>
      <c r="F171" s="817" t="str">
        <f t="shared" si="6"/>
        <v xml:space="preserve"> </v>
      </c>
      <c r="G171" s="142" t="str">
        <f t="shared" si="7"/>
        <v xml:space="preserve"> </v>
      </c>
      <c r="H171" s="66"/>
      <c r="I171" s="66"/>
      <c r="J171" s="11"/>
    </row>
    <row r="172" spans="4:10" ht="15.75" x14ac:dyDescent="0.25">
      <c r="D172" s="11"/>
      <c r="E172" s="22"/>
      <c r="F172" s="817" t="str">
        <f t="shared" si="6"/>
        <v xml:space="preserve"> </v>
      </c>
      <c r="G172" s="142" t="str">
        <f t="shared" si="7"/>
        <v xml:space="preserve"> </v>
      </c>
      <c r="H172" s="66"/>
      <c r="I172" s="66"/>
      <c r="J172" s="11"/>
    </row>
    <row r="173" spans="4:10" ht="15.75" x14ac:dyDescent="0.25">
      <c r="D173" s="11"/>
      <c r="E173" s="22"/>
      <c r="F173" s="817" t="str">
        <f t="shared" si="6"/>
        <v xml:space="preserve"> </v>
      </c>
      <c r="G173" s="142" t="str">
        <f t="shared" si="7"/>
        <v xml:space="preserve"> </v>
      </c>
      <c r="H173" s="66"/>
      <c r="I173" s="66"/>
      <c r="J173" s="11"/>
    </row>
    <row r="174" spans="4:10" ht="15.75" x14ac:dyDescent="0.25">
      <c r="D174" s="11"/>
      <c r="E174" s="22"/>
      <c r="F174" s="817" t="str">
        <f t="shared" si="6"/>
        <v xml:space="preserve"> </v>
      </c>
      <c r="G174" s="142" t="str">
        <f t="shared" si="7"/>
        <v xml:space="preserve"> </v>
      </c>
      <c r="H174" s="66"/>
      <c r="I174" s="66"/>
      <c r="J174" s="11"/>
    </row>
    <row r="175" spans="4:10" ht="15.75" x14ac:dyDescent="0.25">
      <c r="D175" s="11"/>
      <c r="E175" s="22"/>
      <c r="F175" s="817" t="str">
        <f t="shared" si="6"/>
        <v xml:space="preserve"> </v>
      </c>
      <c r="G175" s="142" t="str">
        <f t="shared" si="7"/>
        <v xml:space="preserve"> </v>
      </c>
      <c r="H175" s="66"/>
      <c r="I175" s="66"/>
      <c r="J175" s="11"/>
    </row>
    <row r="176" spans="4:10" ht="15.75" x14ac:dyDescent="0.25">
      <c r="D176" s="11"/>
      <c r="E176" s="22"/>
      <c r="F176" s="817" t="str">
        <f t="shared" si="6"/>
        <v xml:space="preserve"> </v>
      </c>
      <c r="G176" s="142" t="str">
        <f t="shared" si="7"/>
        <v xml:space="preserve"> </v>
      </c>
      <c r="H176" s="66"/>
      <c r="I176" s="66"/>
      <c r="J176" s="11"/>
    </row>
    <row r="177" spans="4:10" ht="15.75" x14ac:dyDescent="0.25">
      <c r="D177" s="11"/>
      <c r="E177" s="22"/>
      <c r="F177" s="817" t="str">
        <f t="shared" si="6"/>
        <v xml:space="preserve"> </v>
      </c>
      <c r="G177" s="142" t="str">
        <f t="shared" si="7"/>
        <v xml:space="preserve"> </v>
      </c>
      <c r="H177" s="66"/>
      <c r="I177" s="66"/>
      <c r="J177" s="11"/>
    </row>
    <row r="178" spans="4:10" ht="15.75" x14ac:dyDescent="0.25">
      <c r="D178" s="11"/>
      <c r="E178" s="22"/>
      <c r="F178" s="817" t="str">
        <f t="shared" si="6"/>
        <v xml:space="preserve"> </v>
      </c>
      <c r="G178" s="142" t="str">
        <f t="shared" si="7"/>
        <v xml:space="preserve"> </v>
      </c>
      <c r="H178" s="66"/>
      <c r="I178" s="66"/>
      <c r="J178" s="11"/>
    </row>
    <row r="179" spans="4:10" ht="15.75" x14ac:dyDescent="0.25">
      <c r="D179" s="11"/>
      <c r="E179" s="22"/>
      <c r="F179" s="817" t="str">
        <f t="shared" si="6"/>
        <v xml:space="preserve"> </v>
      </c>
      <c r="G179" s="142" t="str">
        <f t="shared" si="7"/>
        <v xml:space="preserve"> </v>
      </c>
      <c r="H179" s="66"/>
      <c r="I179" s="66"/>
      <c r="J179" s="11"/>
    </row>
    <row r="180" spans="4:10" ht="15.75" x14ac:dyDescent="0.25">
      <c r="D180" s="11"/>
      <c r="E180" s="22"/>
      <c r="F180" s="817" t="str">
        <f t="shared" si="6"/>
        <v xml:space="preserve"> </v>
      </c>
      <c r="G180" s="142" t="str">
        <f t="shared" si="7"/>
        <v xml:space="preserve"> </v>
      </c>
      <c r="H180" s="66"/>
      <c r="I180" s="66"/>
      <c r="J180" s="11"/>
    </row>
    <row r="181" spans="4:10" ht="15.75" x14ac:dyDescent="0.25">
      <c r="D181" s="11"/>
      <c r="E181" s="22"/>
      <c r="F181" s="817" t="str">
        <f t="shared" si="6"/>
        <v xml:space="preserve"> </v>
      </c>
      <c r="G181" s="142" t="str">
        <f t="shared" si="7"/>
        <v xml:space="preserve"> </v>
      </c>
      <c r="H181" s="66"/>
      <c r="I181" s="66"/>
      <c r="J181" s="11"/>
    </row>
    <row r="182" spans="4:10" ht="15.75" x14ac:dyDescent="0.25">
      <c r="D182" s="11"/>
      <c r="E182" s="22"/>
      <c r="F182" s="817" t="str">
        <f t="shared" si="6"/>
        <v xml:space="preserve"> </v>
      </c>
      <c r="G182" s="142" t="str">
        <f t="shared" si="7"/>
        <v xml:space="preserve"> </v>
      </c>
      <c r="H182" s="66"/>
      <c r="I182" s="66"/>
      <c r="J182" s="11"/>
    </row>
    <row r="183" spans="4:10" ht="15.75" x14ac:dyDescent="0.25">
      <c r="D183" s="11"/>
      <c r="E183" s="22"/>
      <c r="F183" s="817" t="str">
        <f t="shared" si="6"/>
        <v xml:space="preserve"> </v>
      </c>
      <c r="G183" s="142" t="str">
        <f t="shared" si="7"/>
        <v xml:space="preserve"> </v>
      </c>
      <c r="H183" s="66"/>
      <c r="I183" s="66"/>
      <c r="J183" s="11"/>
    </row>
    <row r="184" spans="4:10" ht="15.75" x14ac:dyDescent="0.25">
      <c r="D184" s="11"/>
      <c r="E184" s="22"/>
      <c r="F184" s="817" t="str">
        <f t="shared" si="6"/>
        <v xml:space="preserve"> </v>
      </c>
      <c r="G184" s="142" t="str">
        <f t="shared" si="7"/>
        <v xml:space="preserve"> </v>
      </c>
      <c r="H184" s="66"/>
      <c r="I184" s="66"/>
      <c r="J184" s="11"/>
    </row>
    <row r="185" spans="4:10" ht="15.75" x14ac:dyDescent="0.25">
      <c r="D185" s="11"/>
      <c r="E185" s="22"/>
      <c r="F185" s="817" t="str">
        <f t="shared" si="6"/>
        <v xml:space="preserve"> </v>
      </c>
      <c r="G185" s="142" t="str">
        <f t="shared" si="7"/>
        <v xml:space="preserve"> </v>
      </c>
      <c r="H185" s="66"/>
      <c r="I185" s="66"/>
      <c r="J185" s="11"/>
    </row>
    <row r="186" spans="4:10" ht="15.75" x14ac:dyDescent="0.25">
      <c r="D186" s="11"/>
      <c r="E186" s="22"/>
      <c r="F186" s="817" t="str">
        <f t="shared" si="6"/>
        <v xml:space="preserve"> </v>
      </c>
      <c r="G186" s="142" t="str">
        <f t="shared" si="7"/>
        <v xml:space="preserve"> </v>
      </c>
      <c r="H186" s="66"/>
      <c r="I186" s="66"/>
      <c r="J186" s="11"/>
    </row>
    <row r="187" spans="4:10" ht="15.75" x14ac:dyDescent="0.25">
      <c r="D187" s="11"/>
      <c r="E187" s="22"/>
      <c r="F187" s="817" t="str">
        <f t="shared" si="6"/>
        <v xml:space="preserve"> </v>
      </c>
      <c r="G187" s="142" t="str">
        <f t="shared" si="7"/>
        <v xml:space="preserve"> </v>
      </c>
      <c r="H187" s="66"/>
      <c r="I187" s="66"/>
      <c r="J187" s="11"/>
    </row>
    <row r="188" spans="4:10" ht="15.75" x14ac:dyDescent="0.25">
      <c r="D188" s="11"/>
      <c r="E188" s="22"/>
      <c r="F188" s="817" t="str">
        <f t="shared" si="6"/>
        <v xml:space="preserve"> </v>
      </c>
      <c r="G188" s="142" t="str">
        <f t="shared" si="7"/>
        <v xml:space="preserve"> </v>
      </c>
      <c r="H188" s="66"/>
      <c r="I188" s="66"/>
      <c r="J188" s="11"/>
    </row>
    <row r="189" spans="4:10" ht="15.75" x14ac:dyDescent="0.25">
      <c r="D189" s="11"/>
      <c r="E189" s="22"/>
      <c r="F189" s="817" t="str">
        <f t="shared" si="6"/>
        <v xml:space="preserve"> </v>
      </c>
      <c r="G189" s="142" t="str">
        <f t="shared" si="7"/>
        <v xml:space="preserve"> </v>
      </c>
      <c r="H189" s="66"/>
      <c r="I189" s="66"/>
      <c r="J189" s="11"/>
    </row>
    <row r="190" spans="4:10" ht="15.75" x14ac:dyDescent="0.25">
      <c r="D190" s="11"/>
      <c r="E190" s="22"/>
      <c r="F190" s="817" t="str">
        <f t="shared" si="6"/>
        <v xml:space="preserve"> </v>
      </c>
      <c r="G190" s="142" t="str">
        <f t="shared" si="7"/>
        <v xml:space="preserve"> </v>
      </c>
      <c r="H190" s="66"/>
      <c r="I190" s="66"/>
      <c r="J190" s="11"/>
    </row>
    <row r="191" spans="4:10" ht="15.75" x14ac:dyDescent="0.25">
      <c r="D191" s="11"/>
      <c r="E191" s="22"/>
      <c r="F191" s="817" t="str">
        <f t="shared" si="6"/>
        <v xml:space="preserve"> </v>
      </c>
      <c r="G191" s="142" t="str">
        <f t="shared" si="7"/>
        <v xml:space="preserve"> </v>
      </c>
      <c r="H191" s="66"/>
      <c r="I191" s="66"/>
      <c r="J191" s="11"/>
    </row>
    <row r="192" spans="4:10" ht="15.75" x14ac:dyDescent="0.25">
      <c r="D192" s="11"/>
      <c r="E192" s="22"/>
      <c r="F192" s="817" t="str">
        <f t="shared" si="6"/>
        <v xml:space="preserve"> </v>
      </c>
      <c r="G192" s="142" t="str">
        <f t="shared" si="7"/>
        <v xml:space="preserve"> </v>
      </c>
      <c r="H192" s="66"/>
      <c r="I192" s="66"/>
      <c r="J192" s="11"/>
    </row>
    <row r="193" spans="4:10" ht="15.75" x14ac:dyDescent="0.25">
      <c r="D193" s="11"/>
      <c r="E193" s="22"/>
      <c r="F193" s="817" t="str">
        <f t="shared" si="6"/>
        <v xml:space="preserve"> </v>
      </c>
      <c r="G193" s="142" t="str">
        <f t="shared" si="7"/>
        <v xml:space="preserve"> </v>
      </c>
      <c r="H193" s="66"/>
      <c r="I193" s="66"/>
      <c r="J193" s="11"/>
    </row>
    <row r="194" spans="4:10" ht="15.75" x14ac:dyDescent="0.25">
      <c r="D194" s="11"/>
      <c r="E194" s="22"/>
      <c r="F194" s="817" t="str">
        <f t="shared" si="6"/>
        <v xml:space="preserve"> </v>
      </c>
      <c r="G194" s="142" t="str">
        <f t="shared" si="7"/>
        <v xml:space="preserve"> </v>
      </c>
      <c r="H194" s="66"/>
      <c r="I194" s="66"/>
      <c r="J194" s="11"/>
    </row>
    <row r="195" spans="4:10" ht="15.75" x14ac:dyDescent="0.25">
      <c r="D195" s="11"/>
      <c r="E195" s="22"/>
      <c r="F195" s="817" t="str">
        <f t="shared" si="6"/>
        <v xml:space="preserve"> </v>
      </c>
      <c r="G195" s="142" t="str">
        <f t="shared" si="7"/>
        <v xml:space="preserve"> </v>
      </c>
      <c r="H195" s="66"/>
      <c r="I195" s="66"/>
      <c r="J195" s="11"/>
    </row>
    <row r="196" spans="4:10" ht="15.75" x14ac:dyDescent="0.25">
      <c r="D196" s="11"/>
      <c r="E196" s="22"/>
      <c r="F196" s="817" t="str">
        <f t="shared" si="6"/>
        <v xml:space="preserve"> </v>
      </c>
      <c r="G196" s="142" t="str">
        <f t="shared" si="7"/>
        <v xml:space="preserve"> </v>
      </c>
      <c r="H196" s="66"/>
      <c r="I196" s="66"/>
      <c r="J196" s="11"/>
    </row>
    <row r="197" spans="4:10" ht="15.75" x14ac:dyDescent="0.25">
      <c r="D197" s="11"/>
      <c r="E197" s="22"/>
      <c r="F197" s="817" t="str">
        <f t="shared" si="6"/>
        <v xml:space="preserve"> </v>
      </c>
      <c r="G197" s="142" t="str">
        <f t="shared" si="7"/>
        <v xml:space="preserve"> </v>
      </c>
      <c r="H197" s="66"/>
      <c r="I197" s="66"/>
      <c r="J197" s="11"/>
    </row>
    <row r="198" spans="4:10" ht="15.75" x14ac:dyDescent="0.25">
      <c r="D198" s="11"/>
      <c r="E198" s="22"/>
      <c r="F198" s="817" t="str">
        <f t="shared" si="6"/>
        <v xml:space="preserve"> </v>
      </c>
      <c r="G198" s="142" t="str">
        <f t="shared" si="7"/>
        <v xml:space="preserve"> </v>
      </c>
      <c r="H198" s="66"/>
      <c r="I198" s="66"/>
      <c r="J198" s="11"/>
    </row>
    <row r="199" spans="4:10" ht="15.75" x14ac:dyDescent="0.25">
      <c r="D199" s="11"/>
      <c r="E199" s="22"/>
      <c r="F199" s="817" t="str">
        <f t="shared" si="6"/>
        <v xml:space="preserve"> </v>
      </c>
      <c r="G199" s="142" t="str">
        <f t="shared" si="7"/>
        <v xml:space="preserve"> </v>
      </c>
      <c r="H199" s="66"/>
      <c r="I199" s="66"/>
      <c r="J199" s="11"/>
    </row>
    <row r="200" spans="4:10" ht="15.75" x14ac:dyDescent="0.25">
      <c r="D200" s="11"/>
      <c r="E200" s="22"/>
      <c r="F200" s="817" t="str">
        <f t="shared" ref="F200:F263" si="8">IF(E200-D200=0," ",E200-D200)</f>
        <v xml:space="preserve"> </v>
      </c>
      <c r="G200" s="142" t="str">
        <f t="shared" si="7"/>
        <v xml:space="preserve"> </v>
      </c>
      <c r="H200" s="66"/>
      <c r="I200" s="66"/>
      <c r="J200" s="11"/>
    </row>
    <row r="201" spans="4:10" ht="15.75" x14ac:dyDescent="0.25">
      <c r="D201" s="11"/>
      <c r="E201" s="22"/>
      <c r="F201" s="817" t="str">
        <f t="shared" si="8"/>
        <v xml:space="preserve"> </v>
      </c>
      <c r="G201" s="142" t="str">
        <f t="shared" si="7"/>
        <v xml:space="preserve"> </v>
      </c>
      <c r="H201" s="66"/>
      <c r="I201" s="66"/>
      <c r="J201" s="11"/>
    </row>
    <row r="202" spans="4:10" ht="15.75" x14ac:dyDescent="0.25">
      <c r="D202" s="11"/>
      <c r="E202" s="22"/>
      <c r="F202" s="817" t="str">
        <f t="shared" si="8"/>
        <v xml:space="preserve"> </v>
      </c>
      <c r="G202" s="142" t="str">
        <f t="shared" si="7"/>
        <v xml:space="preserve"> </v>
      </c>
      <c r="H202" s="66"/>
      <c r="I202" s="66"/>
      <c r="J202" s="11"/>
    </row>
    <row r="203" spans="4:10" ht="15.75" x14ac:dyDescent="0.25">
      <c r="D203" s="11"/>
      <c r="E203" s="22"/>
      <c r="F203" s="817" t="str">
        <f t="shared" si="8"/>
        <v xml:space="preserve"> </v>
      </c>
      <c r="G203" s="142" t="str">
        <f t="shared" si="7"/>
        <v xml:space="preserve"> </v>
      </c>
      <c r="H203" s="66"/>
      <c r="I203" s="66"/>
      <c r="J203" s="11"/>
    </row>
    <row r="204" spans="4:10" ht="15.75" x14ac:dyDescent="0.25">
      <c r="D204" s="11"/>
      <c r="E204" s="22"/>
      <c r="F204" s="817" t="str">
        <f t="shared" si="8"/>
        <v xml:space="preserve"> </v>
      </c>
      <c r="G204" s="142" t="str">
        <f t="shared" si="7"/>
        <v xml:space="preserve"> </v>
      </c>
      <c r="H204" s="66"/>
      <c r="I204" s="66"/>
      <c r="J204" s="11"/>
    </row>
    <row r="205" spans="4:10" ht="15.75" x14ac:dyDescent="0.25">
      <c r="D205" s="11"/>
      <c r="E205" s="22"/>
      <c r="F205" s="817" t="str">
        <f t="shared" si="8"/>
        <v xml:space="preserve"> </v>
      </c>
      <c r="G205" s="142" t="str">
        <f t="shared" si="7"/>
        <v xml:space="preserve"> </v>
      </c>
      <c r="H205" s="66"/>
      <c r="I205" s="66"/>
      <c r="J205" s="11"/>
    </row>
    <row r="206" spans="4:10" ht="15.75" x14ac:dyDescent="0.25">
      <c r="D206" s="11"/>
      <c r="E206" s="22"/>
      <c r="F206" s="817" t="str">
        <f t="shared" si="8"/>
        <v xml:space="preserve"> </v>
      </c>
      <c r="G206" s="142" t="str">
        <f t="shared" ref="G206:G269" si="9">IFERROR(E206/D206%," ")</f>
        <v xml:space="preserve"> </v>
      </c>
      <c r="H206" s="66"/>
      <c r="I206" s="66"/>
      <c r="J206" s="11"/>
    </row>
    <row r="207" spans="4:10" ht="15.75" x14ac:dyDescent="0.25">
      <c r="D207" s="11"/>
      <c r="E207" s="22"/>
      <c r="F207" s="817" t="str">
        <f t="shared" si="8"/>
        <v xml:space="preserve"> </v>
      </c>
      <c r="G207" s="142" t="str">
        <f t="shared" si="9"/>
        <v xml:space="preserve"> </v>
      </c>
      <c r="H207" s="66"/>
      <c r="I207" s="66"/>
      <c r="J207" s="11"/>
    </row>
    <row r="208" spans="4:10" ht="15.75" x14ac:dyDescent="0.25">
      <c r="D208" s="11"/>
      <c r="E208" s="22"/>
      <c r="F208" s="817" t="str">
        <f t="shared" si="8"/>
        <v xml:space="preserve"> </v>
      </c>
      <c r="G208" s="142" t="str">
        <f t="shared" si="9"/>
        <v xml:space="preserve"> </v>
      </c>
      <c r="H208" s="66"/>
      <c r="I208" s="66"/>
      <c r="J208" s="11"/>
    </row>
    <row r="209" spans="4:10" ht="15.75" x14ac:dyDescent="0.25">
      <c r="D209" s="11"/>
      <c r="E209" s="22"/>
      <c r="F209" s="817" t="str">
        <f t="shared" si="8"/>
        <v xml:space="preserve"> </v>
      </c>
      <c r="G209" s="142" t="str">
        <f t="shared" si="9"/>
        <v xml:space="preserve"> </v>
      </c>
      <c r="H209" s="66"/>
      <c r="I209" s="66"/>
      <c r="J209" s="11"/>
    </row>
    <row r="210" spans="4:10" ht="15.75" x14ac:dyDescent="0.25">
      <c r="D210" s="11"/>
      <c r="E210" s="22"/>
      <c r="F210" s="817" t="str">
        <f t="shared" si="8"/>
        <v xml:space="preserve"> </v>
      </c>
      <c r="G210" s="142" t="str">
        <f t="shared" si="9"/>
        <v xml:space="preserve"> </v>
      </c>
      <c r="H210" s="66"/>
      <c r="I210" s="66"/>
      <c r="J210" s="11"/>
    </row>
    <row r="211" spans="4:10" ht="15.75" x14ac:dyDescent="0.25">
      <c r="D211" s="11"/>
      <c r="E211" s="22"/>
      <c r="F211" s="817" t="str">
        <f t="shared" si="8"/>
        <v xml:space="preserve"> </v>
      </c>
      <c r="G211" s="142" t="str">
        <f t="shared" si="9"/>
        <v xml:space="preserve"> </v>
      </c>
      <c r="H211" s="66"/>
      <c r="I211" s="66"/>
      <c r="J211" s="11"/>
    </row>
    <row r="212" spans="4:10" ht="15.75" x14ac:dyDescent="0.25">
      <c r="D212" s="11"/>
      <c r="E212" s="22"/>
      <c r="F212" s="817" t="str">
        <f t="shared" si="8"/>
        <v xml:space="preserve"> </v>
      </c>
      <c r="G212" s="142" t="str">
        <f t="shared" si="9"/>
        <v xml:space="preserve"> </v>
      </c>
      <c r="H212" s="66"/>
      <c r="I212" s="66"/>
      <c r="J212" s="11"/>
    </row>
    <row r="213" spans="4:10" ht="15.75" x14ac:dyDescent="0.25">
      <c r="D213" s="11"/>
      <c r="E213" s="22"/>
      <c r="F213" s="817" t="str">
        <f t="shared" si="8"/>
        <v xml:space="preserve"> </v>
      </c>
      <c r="G213" s="142" t="str">
        <f t="shared" si="9"/>
        <v xml:space="preserve"> </v>
      </c>
      <c r="H213" s="66"/>
      <c r="I213" s="66"/>
      <c r="J213" s="11"/>
    </row>
    <row r="214" spans="4:10" ht="15.75" x14ac:dyDescent="0.25">
      <c r="D214" s="11"/>
      <c r="E214" s="22"/>
      <c r="F214" s="817" t="str">
        <f t="shared" si="8"/>
        <v xml:space="preserve"> </v>
      </c>
      <c r="G214" s="142" t="str">
        <f t="shared" si="9"/>
        <v xml:space="preserve"> </v>
      </c>
      <c r="H214" s="66"/>
      <c r="I214" s="66"/>
      <c r="J214" s="11"/>
    </row>
    <row r="215" spans="4:10" ht="15.75" x14ac:dyDescent="0.25">
      <c r="D215" s="11"/>
      <c r="E215" s="22"/>
      <c r="F215" s="817" t="str">
        <f t="shared" si="8"/>
        <v xml:space="preserve"> </v>
      </c>
      <c r="G215" s="142" t="str">
        <f t="shared" si="9"/>
        <v xml:space="preserve"> </v>
      </c>
      <c r="H215" s="66"/>
      <c r="I215" s="66"/>
      <c r="J215" s="11"/>
    </row>
    <row r="216" spans="4:10" ht="15.75" x14ac:dyDescent="0.25">
      <c r="D216" s="11"/>
      <c r="E216" s="22"/>
      <c r="F216" s="817" t="str">
        <f t="shared" si="8"/>
        <v xml:space="preserve"> </v>
      </c>
      <c r="G216" s="142" t="str">
        <f t="shared" si="9"/>
        <v xml:space="preserve"> </v>
      </c>
      <c r="H216" s="66"/>
      <c r="I216" s="66"/>
      <c r="J216" s="11"/>
    </row>
    <row r="217" spans="4:10" ht="15.75" x14ac:dyDescent="0.25">
      <c r="D217" s="11"/>
      <c r="E217" s="22"/>
      <c r="F217" s="817" t="str">
        <f t="shared" si="8"/>
        <v xml:space="preserve"> </v>
      </c>
      <c r="G217" s="142" t="str">
        <f t="shared" si="9"/>
        <v xml:space="preserve"> </v>
      </c>
      <c r="H217" s="66"/>
      <c r="I217" s="66"/>
      <c r="J217" s="11"/>
    </row>
    <row r="218" spans="4:10" ht="15.75" x14ac:dyDescent="0.25">
      <c r="D218" s="11"/>
      <c r="E218" s="22"/>
      <c r="F218" s="817" t="str">
        <f t="shared" si="8"/>
        <v xml:space="preserve"> </v>
      </c>
      <c r="G218" s="142" t="str">
        <f t="shared" si="9"/>
        <v xml:space="preserve"> </v>
      </c>
      <c r="H218" s="66"/>
      <c r="I218" s="66"/>
      <c r="J218" s="11"/>
    </row>
    <row r="219" spans="4:10" ht="15.75" x14ac:dyDescent="0.25">
      <c r="D219" s="11"/>
      <c r="E219" s="22"/>
      <c r="F219" s="817" t="str">
        <f t="shared" si="8"/>
        <v xml:space="preserve"> </v>
      </c>
      <c r="G219" s="142" t="str">
        <f t="shared" si="9"/>
        <v xml:space="preserve"> </v>
      </c>
      <c r="H219" s="66"/>
      <c r="I219" s="66"/>
      <c r="J219" s="11"/>
    </row>
    <row r="220" spans="4:10" ht="15.75" x14ac:dyDescent="0.25">
      <c r="D220" s="11"/>
      <c r="E220" s="22"/>
      <c r="F220" s="817" t="str">
        <f t="shared" si="8"/>
        <v xml:space="preserve"> </v>
      </c>
      <c r="G220" s="142" t="str">
        <f t="shared" si="9"/>
        <v xml:space="preserve"> </v>
      </c>
      <c r="H220" s="66"/>
      <c r="I220" s="66"/>
      <c r="J220" s="11"/>
    </row>
    <row r="221" spans="4:10" ht="15.75" x14ac:dyDescent="0.25">
      <c r="D221" s="11"/>
      <c r="E221" s="22"/>
      <c r="F221" s="817" t="str">
        <f t="shared" si="8"/>
        <v xml:space="preserve"> </v>
      </c>
      <c r="G221" s="142" t="str">
        <f t="shared" si="9"/>
        <v xml:space="preserve"> </v>
      </c>
      <c r="H221" s="66"/>
      <c r="I221" s="66"/>
      <c r="J221" s="11"/>
    </row>
    <row r="222" spans="4:10" ht="15.75" x14ac:dyDescent="0.25">
      <c r="D222" s="11"/>
      <c r="E222" s="22"/>
      <c r="F222" s="817" t="str">
        <f t="shared" si="8"/>
        <v xml:space="preserve"> </v>
      </c>
      <c r="G222" s="142" t="str">
        <f t="shared" si="9"/>
        <v xml:space="preserve"> </v>
      </c>
      <c r="H222" s="66"/>
      <c r="I222" s="66"/>
      <c r="J222" s="11"/>
    </row>
    <row r="223" spans="4:10" ht="15.75" x14ac:dyDescent="0.25">
      <c r="D223" s="11"/>
      <c r="E223" s="22"/>
      <c r="F223" s="817" t="str">
        <f t="shared" si="8"/>
        <v xml:space="preserve"> </v>
      </c>
      <c r="G223" s="142" t="str">
        <f t="shared" si="9"/>
        <v xml:space="preserve"> </v>
      </c>
      <c r="H223" s="66"/>
      <c r="I223" s="66"/>
      <c r="J223" s="11"/>
    </row>
    <row r="224" spans="4:10" ht="15.75" x14ac:dyDescent="0.25">
      <c r="D224" s="11"/>
      <c r="E224" s="22"/>
      <c r="F224" s="817" t="str">
        <f t="shared" si="8"/>
        <v xml:space="preserve"> </v>
      </c>
      <c r="G224" s="142" t="str">
        <f t="shared" si="9"/>
        <v xml:space="preserve"> </v>
      </c>
      <c r="H224" s="66"/>
      <c r="I224" s="66"/>
      <c r="J224" s="11"/>
    </row>
    <row r="225" spans="4:10" ht="15.75" x14ac:dyDescent="0.25">
      <c r="D225" s="11"/>
      <c r="E225" s="22"/>
      <c r="F225" s="817" t="str">
        <f t="shared" si="8"/>
        <v xml:space="preserve"> </v>
      </c>
      <c r="G225" s="142" t="str">
        <f t="shared" si="9"/>
        <v xml:space="preserve"> </v>
      </c>
      <c r="H225" s="66"/>
      <c r="I225" s="66"/>
      <c r="J225" s="11"/>
    </row>
    <row r="226" spans="4:10" ht="15.75" x14ac:dyDescent="0.25">
      <c r="D226" s="11"/>
      <c r="E226" s="22"/>
      <c r="F226" s="817" t="str">
        <f t="shared" si="8"/>
        <v xml:space="preserve"> </v>
      </c>
      <c r="G226" s="142" t="str">
        <f t="shared" si="9"/>
        <v xml:space="preserve"> </v>
      </c>
      <c r="H226" s="66"/>
      <c r="I226" s="66"/>
      <c r="J226" s="11"/>
    </row>
    <row r="227" spans="4:10" ht="15.75" x14ac:dyDescent="0.25">
      <c r="D227" s="11"/>
      <c r="E227" s="22"/>
      <c r="F227" s="817" t="str">
        <f t="shared" si="8"/>
        <v xml:space="preserve"> </v>
      </c>
      <c r="G227" s="142" t="str">
        <f t="shared" si="9"/>
        <v xml:space="preserve"> </v>
      </c>
      <c r="H227" s="66"/>
      <c r="I227" s="66"/>
      <c r="J227" s="11"/>
    </row>
    <row r="228" spans="4:10" ht="15.75" x14ac:dyDescent="0.25">
      <c r="D228" s="11"/>
      <c r="E228" s="22"/>
      <c r="F228" s="817" t="str">
        <f t="shared" si="8"/>
        <v xml:space="preserve"> </v>
      </c>
      <c r="G228" s="142" t="str">
        <f t="shared" si="9"/>
        <v xml:space="preserve"> </v>
      </c>
      <c r="H228" s="66"/>
      <c r="I228" s="66"/>
      <c r="J228" s="11"/>
    </row>
    <row r="229" spans="4:10" ht="15.75" x14ac:dyDescent="0.25">
      <c r="D229" s="11"/>
      <c r="E229" s="22"/>
      <c r="F229" s="817" t="str">
        <f t="shared" si="8"/>
        <v xml:space="preserve"> </v>
      </c>
      <c r="G229" s="142" t="str">
        <f t="shared" si="9"/>
        <v xml:space="preserve"> </v>
      </c>
      <c r="H229" s="66"/>
      <c r="I229" s="66"/>
      <c r="J229" s="11"/>
    </row>
    <row r="230" spans="4:10" ht="15.75" x14ac:dyDescent="0.25">
      <c r="D230" s="11"/>
      <c r="E230" s="22"/>
      <c r="F230" s="817" t="str">
        <f t="shared" si="8"/>
        <v xml:space="preserve"> </v>
      </c>
      <c r="G230" s="142" t="str">
        <f t="shared" si="9"/>
        <v xml:space="preserve"> </v>
      </c>
      <c r="H230" s="66"/>
      <c r="I230" s="66"/>
      <c r="J230" s="11"/>
    </row>
    <row r="231" spans="4:10" ht="15.75" x14ac:dyDescent="0.25">
      <c r="D231" s="11"/>
      <c r="E231" s="22"/>
      <c r="F231" s="817" t="str">
        <f t="shared" si="8"/>
        <v xml:space="preserve"> </v>
      </c>
      <c r="G231" s="142" t="str">
        <f t="shared" si="9"/>
        <v xml:space="preserve"> </v>
      </c>
      <c r="H231" s="66"/>
      <c r="I231" s="66"/>
      <c r="J231" s="11"/>
    </row>
    <row r="232" spans="4:10" ht="15.75" x14ac:dyDescent="0.25">
      <c r="D232" s="11"/>
      <c r="E232" s="22"/>
      <c r="F232" s="817" t="str">
        <f t="shared" si="8"/>
        <v xml:space="preserve"> </v>
      </c>
      <c r="G232" s="142" t="str">
        <f t="shared" si="9"/>
        <v xml:space="preserve"> </v>
      </c>
      <c r="H232" s="66"/>
      <c r="I232" s="66"/>
      <c r="J232" s="11"/>
    </row>
    <row r="233" spans="4:10" ht="15.75" x14ac:dyDescent="0.25">
      <c r="D233" s="11"/>
      <c r="E233" s="22"/>
      <c r="F233" s="817" t="str">
        <f t="shared" si="8"/>
        <v xml:space="preserve"> </v>
      </c>
      <c r="G233" s="142" t="str">
        <f t="shared" si="9"/>
        <v xml:space="preserve"> </v>
      </c>
      <c r="H233" s="66"/>
      <c r="I233" s="66"/>
      <c r="J233" s="11"/>
    </row>
    <row r="234" spans="4:10" ht="15.75" x14ac:dyDescent="0.25">
      <c r="D234" s="11"/>
      <c r="E234" s="22"/>
      <c r="F234" s="817" t="str">
        <f t="shared" si="8"/>
        <v xml:space="preserve"> </v>
      </c>
      <c r="G234" s="142" t="str">
        <f t="shared" si="9"/>
        <v xml:space="preserve"> </v>
      </c>
      <c r="H234" s="66"/>
      <c r="I234" s="66"/>
      <c r="J234" s="11"/>
    </row>
    <row r="235" spans="4:10" ht="15.75" x14ac:dyDescent="0.25">
      <c r="D235" s="11"/>
      <c r="E235" s="22"/>
      <c r="F235" s="817" t="str">
        <f t="shared" si="8"/>
        <v xml:space="preserve"> </v>
      </c>
      <c r="G235" s="142" t="str">
        <f t="shared" si="9"/>
        <v xml:space="preserve"> </v>
      </c>
      <c r="H235" s="66"/>
      <c r="I235" s="66"/>
      <c r="J235" s="11"/>
    </row>
    <row r="236" spans="4:10" ht="15.75" x14ac:dyDescent="0.25">
      <c r="D236" s="11"/>
      <c r="E236" s="22"/>
      <c r="F236" s="817" t="str">
        <f t="shared" si="8"/>
        <v xml:space="preserve"> </v>
      </c>
      <c r="G236" s="142" t="str">
        <f t="shared" si="9"/>
        <v xml:space="preserve"> </v>
      </c>
      <c r="H236" s="66"/>
      <c r="I236" s="66"/>
      <c r="J236" s="11"/>
    </row>
    <row r="237" spans="4:10" ht="15.75" x14ac:dyDescent="0.25">
      <c r="D237" s="11"/>
      <c r="E237" s="22"/>
      <c r="F237" s="817" t="str">
        <f t="shared" si="8"/>
        <v xml:space="preserve"> </v>
      </c>
      <c r="G237" s="142" t="str">
        <f t="shared" si="9"/>
        <v xml:space="preserve"> </v>
      </c>
      <c r="H237" s="66"/>
      <c r="I237" s="66"/>
      <c r="J237" s="11"/>
    </row>
    <row r="238" spans="4:10" ht="15.75" x14ac:dyDescent="0.25">
      <c r="D238" s="11"/>
      <c r="E238" s="22"/>
      <c r="F238" s="817" t="str">
        <f t="shared" si="8"/>
        <v xml:space="preserve"> </v>
      </c>
      <c r="G238" s="142" t="str">
        <f t="shared" si="9"/>
        <v xml:space="preserve"> </v>
      </c>
      <c r="H238" s="66"/>
      <c r="I238" s="66"/>
      <c r="J238" s="11"/>
    </row>
    <row r="239" spans="4:10" ht="15.75" x14ac:dyDescent="0.25">
      <c r="D239" s="11"/>
      <c r="E239" s="22"/>
      <c r="F239" s="817" t="str">
        <f t="shared" si="8"/>
        <v xml:space="preserve"> </v>
      </c>
      <c r="G239" s="142" t="str">
        <f t="shared" si="9"/>
        <v xml:space="preserve"> </v>
      </c>
      <c r="H239" s="66"/>
      <c r="I239" s="66"/>
      <c r="J239" s="11"/>
    </row>
    <row r="240" spans="4:10" ht="15.75" x14ac:dyDescent="0.25">
      <c r="D240" s="11"/>
      <c r="E240" s="22"/>
      <c r="F240" s="817" t="str">
        <f t="shared" si="8"/>
        <v xml:space="preserve"> </v>
      </c>
      <c r="G240" s="142" t="str">
        <f t="shared" si="9"/>
        <v xml:space="preserve"> </v>
      </c>
      <c r="H240" s="66"/>
      <c r="I240" s="66"/>
      <c r="J240" s="11"/>
    </row>
    <row r="241" spans="4:10" ht="15.75" x14ac:dyDescent="0.25">
      <c r="D241" s="11"/>
      <c r="E241" s="22"/>
      <c r="F241" s="817" t="str">
        <f t="shared" si="8"/>
        <v xml:space="preserve"> </v>
      </c>
      <c r="G241" s="142" t="str">
        <f t="shared" si="9"/>
        <v xml:space="preserve"> </v>
      </c>
      <c r="H241" s="66"/>
      <c r="I241" s="66"/>
      <c r="J241" s="11"/>
    </row>
    <row r="242" spans="4:10" ht="15.75" x14ac:dyDescent="0.25">
      <c r="D242" s="11"/>
      <c r="E242" s="22"/>
      <c r="F242" s="817" t="str">
        <f t="shared" si="8"/>
        <v xml:space="preserve"> </v>
      </c>
      <c r="G242" s="142" t="str">
        <f t="shared" si="9"/>
        <v xml:space="preserve"> </v>
      </c>
      <c r="H242" s="66"/>
      <c r="I242" s="66"/>
      <c r="J242" s="11"/>
    </row>
    <row r="243" spans="4:10" ht="15.75" x14ac:dyDescent="0.25">
      <c r="D243" s="11"/>
      <c r="E243" s="22"/>
      <c r="F243" s="817" t="str">
        <f t="shared" si="8"/>
        <v xml:space="preserve"> </v>
      </c>
      <c r="G243" s="142" t="str">
        <f t="shared" si="9"/>
        <v xml:space="preserve"> </v>
      </c>
      <c r="H243" s="66"/>
      <c r="I243" s="66"/>
      <c r="J243" s="11"/>
    </row>
    <row r="244" spans="4:10" ht="15.75" x14ac:dyDescent="0.25">
      <c r="D244" s="11"/>
      <c r="E244" s="22"/>
      <c r="F244" s="817" t="str">
        <f t="shared" si="8"/>
        <v xml:space="preserve"> </v>
      </c>
      <c r="G244" s="142" t="str">
        <f t="shared" si="9"/>
        <v xml:space="preserve"> </v>
      </c>
      <c r="H244" s="66"/>
      <c r="I244" s="66"/>
      <c r="J244" s="11"/>
    </row>
    <row r="245" spans="4:10" ht="15.75" x14ac:dyDescent="0.25">
      <c r="D245" s="11"/>
      <c r="E245" s="22"/>
      <c r="F245" s="817" t="str">
        <f t="shared" si="8"/>
        <v xml:space="preserve"> </v>
      </c>
      <c r="G245" s="142" t="str">
        <f t="shared" si="9"/>
        <v xml:space="preserve"> </v>
      </c>
      <c r="H245" s="66"/>
      <c r="I245" s="66"/>
      <c r="J245" s="11"/>
    </row>
    <row r="246" spans="4:10" ht="15.75" x14ac:dyDescent="0.25">
      <c r="D246" s="11"/>
      <c r="E246" s="22"/>
      <c r="F246" s="817" t="str">
        <f t="shared" si="8"/>
        <v xml:space="preserve"> </v>
      </c>
      <c r="G246" s="142" t="str">
        <f t="shared" si="9"/>
        <v xml:space="preserve"> </v>
      </c>
      <c r="H246" s="66"/>
      <c r="I246" s="66"/>
      <c r="J246" s="11"/>
    </row>
    <row r="247" spans="4:10" ht="15.75" x14ac:dyDescent="0.25">
      <c r="D247" s="11"/>
      <c r="E247" s="22"/>
      <c r="F247" s="817" t="str">
        <f t="shared" si="8"/>
        <v xml:space="preserve"> </v>
      </c>
      <c r="G247" s="142" t="str">
        <f t="shared" si="9"/>
        <v xml:space="preserve"> </v>
      </c>
      <c r="H247" s="66"/>
      <c r="I247" s="66"/>
      <c r="J247" s="11"/>
    </row>
    <row r="248" spans="4:10" ht="15.75" x14ac:dyDescent="0.25">
      <c r="D248" s="11"/>
      <c r="E248" s="22"/>
      <c r="F248" s="817" t="str">
        <f t="shared" si="8"/>
        <v xml:space="preserve"> </v>
      </c>
      <c r="G248" s="142" t="str">
        <f t="shared" si="9"/>
        <v xml:space="preserve"> </v>
      </c>
      <c r="H248" s="66"/>
      <c r="I248" s="66"/>
      <c r="J248" s="11"/>
    </row>
    <row r="249" spans="4:10" ht="15.75" x14ac:dyDescent="0.25">
      <c r="D249" s="11"/>
      <c r="E249" s="22"/>
      <c r="F249" s="817" t="str">
        <f t="shared" si="8"/>
        <v xml:space="preserve"> </v>
      </c>
      <c r="G249" s="142" t="str">
        <f t="shared" si="9"/>
        <v xml:space="preserve"> </v>
      </c>
      <c r="H249" s="66"/>
      <c r="I249" s="66"/>
      <c r="J249" s="11"/>
    </row>
    <row r="250" spans="4:10" ht="15.75" x14ac:dyDescent="0.25">
      <c r="D250" s="11"/>
      <c r="E250" s="22"/>
      <c r="F250" s="817" t="str">
        <f t="shared" si="8"/>
        <v xml:space="preserve"> </v>
      </c>
      <c r="G250" s="142" t="str">
        <f t="shared" si="9"/>
        <v xml:space="preserve"> </v>
      </c>
      <c r="H250" s="66"/>
      <c r="I250" s="66"/>
      <c r="J250" s="11"/>
    </row>
    <row r="251" spans="4:10" ht="15.75" x14ac:dyDescent="0.25">
      <c r="D251" s="11"/>
      <c r="E251" s="22"/>
      <c r="F251" s="817" t="str">
        <f t="shared" si="8"/>
        <v xml:space="preserve"> </v>
      </c>
      <c r="G251" s="142" t="str">
        <f t="shared" si="9"/>
        <v xml:space="preserve"> </v>
      </c>
      <c r="H251" s="66"/>
      <c r="I251" s="66"/>
      <c r="J251" s="11"/>
    </row>
    <row r="252" spans="4:10" ht="15.75" x14ac:dyDescent="0.25">
      <c r="D252" s="11"/>
      <c r="E252" s="22"/>
      <c r="F252" s="817" t="str">
        <f t="shared" si="8"/>
        <v xml:space="preserve"> </v>
      </c>
      <c r="G252" s="142" t="str">
        <f t="shared" si="9"/>
        <v xml:space="preserve"> </v>
      </c>
      <c r="H252" s="66"/>
      <c r="I252" s="66"/>
      <c r="J252" s="11"/>
    </row>
    <row r="253" spans="4:10" ht="15.75" x14ac:dyDescent="0.25">
      <c r="D253" s="11"/>
      <c r="E253" s="22"/>
      <c r="F253" s="817" t="str">
        <f t="shared" si="8"/>
        <v xml:space="preserve"> </v>
      </c>
      <c r="G253" s="142" t="str">
        <f t="shared" si="9"/>
        <v xml:space="preserve"> </v>
      </c>
      <c r="H253" s="66"/>
      <c r="I253" s="66"/>
      <c r="J253" s="11"/>
    </row>
    <row r="254" spans="4:10" ht="15.75" x14ac:dyDescent="0.25">
      <c r="D254" s="11"/>
      <c r="E254" s="22"/>
      <c r="F254" s="817" t="str">
        <f t="shared" si="8"/>
        <v xml:space="preserve"> </v>
      </c>
      <c r="G254" s="142" t="str">
        <f t="shared" si="9"/>
        <v xml:space="preserve"> </v>
      </c>
      <c r="H254" s="66"/>
      <c r="I254" s="66"/>
      <c r="J254" s="11"/>
    </row>
    <row r="255" spans="4:10" ht="15.75" x14ac:dyDescent="0.25">
      <c r="D255" s="11"/>
      <c r="E255" s="22"/>
      <c r="F255" s="817" t="str">
        <f t="shared" si="8"/>
        <v xml:space="preserve"> </v>
      </c>
      <c r="G255" s="142" t="str">
        <f t="shared" si="9"/>
        <v xml:space="preserve"> </v>
      </c>
      <c r="H255" s="66"/>
      <c r="I255" s="66"/>
      <c r="J255" s="11"/>
    </row>
    <row r="256" spans="4:10" ht="15.75" x14ac:dyDescent="0.25">
      <c r="D256" s="11"/>
      <c r="E256" s="22"/>
      <c r="F256" s="817" t="str">
        <f t="shared" si="8"/>
        <v xml:space="preserve"> </v>
      </c>
      <c r="G256" s="142" t="str">
        <f t="shared" si="9"/>
        <v xml:space="preserve"> </v>
      </c>
      <c r="H256" s="66"/>
      <c r="I256" s="66"/>
      <c r="J256" s="11"/>
    </row>
    <row r="257" spans="4:10" ht="15.75" x14ac:dyDescent="0.25">
      <c r="D257" s="11"/>
      <c r="E257" s="22"/>
      <c r="F257" s="817" t="str">
        <f t="shared" si="8"/>
        <v xml:space="preserve"> </v>
      </c>
      <c r="G257" s="142" t="str">
        <f t="shared" si="9"/>
        <v xml:space="preserve"> </v>
      </c>
      <c r="H257" s="66"/>
      <c r="I257" s="66"/>
      <c r="J257" s="11"/>
    </row>
    <row r="258" spans="4:10" ht="15.75" x14ac:dyDescent="0.25">
      <c r="D258" s="11"/>
      <c r="E258" s="22"/>
      <c r="F258" s="817" t="str">
        <f t="shared" si="8"/>
        <v xml:space="preserve"> </v>
      </c>
      <c r="G258" s="142" t="str">
        <f t="shared" si="9"/>
        <v xml:space="preserve"> </v>
      </c>
      <c r="H258" s="66"/>
      <c r="I258" s="66"/>
      <c r="J258" s="11"/>
    </row>
    <row r="259" spans="4:10" ht="15.75" x14ac:dyDescent="0.25">
      <c r="D259" s="11"/>
      <c r="E259" s="22"/>
      <c r="F259" s="817" t="str">
        <f t="shared" si="8"/>
        <v xml:space="preserve"> </v>
      </c>
      <c r="G259" s="142" t="str">
        <f t="shared" si="9"/>
        <v xml:space="preserve"> </v>
      </c>
      <c r="H259" s="66"/>
      <c r="I259" s="66"/>
      <c r="J259" s="11"/>
    </row>
    <row r="260" spans="4:10" ht="15.75" x14ac:dyDescent="0.25">
      <c r="D260" s="11"/>
      <c r="E260" s="22"/>
      <c r="F260" s="817" t="str">
        <f t="shared" si="8"/>
        <v xml:space="preserve"> </v>
      </c>
      <c r="G260" s="142" t="str">
        <f t="shared" si="9"/>
        <v xml:space="preserve"> </v>
      </c>
      <c r="H260" s="66"/>
      <c r="I260" s="66"/>
      <c r="J260" s="11"/>
    </row>
    <row r="261" spans="4:10" ht="15.75" x14ac:dyDescent="0.25">
      <c r="D261" s="11"/>
      <c r="E261" s="22"/>
      <c r="F261" s="817" t="str">
        <f t="shared" si="8"/>
        <v xml:space="preserve"> </v>
      </c>
      <c r="G261" s="142" t="str">
        <f t="shared" si="9"/>
        <v xml:space="preserve"> </v>
      </c>
      <c r="H261" s="66"/>
      <c r="I261" s="66"/>
      <c r="J261" s="11"/>
    </row>
    <row r="262" spans="4:10" ht="15.75" x14ac:dyDescent="0.25">
      <c r="D262" s="11"/>
      <c r="E262" s="22"/>
      <c r="F262" s="817" t="str">
        <f t="shared" si="8"/>
        <v xml:space="preserve"> </v>
      </c>
      <c r="G262" s="142" t="str">
        <f t="shared" si="9"/>
        <v xml:space="preserve"> </v>
      </c>
      <c r="H262" s="66"/>
      <c r="I262" s="66"/>
      <c r="J262" s="11"/>
    </row>
    <row r="263" spans="4:10" ht="15.75" x14ac:dyDescent="0.25">
      <c r="D263" s="11"/>
      <c r="E263" s="22"/>
      <c r="F263" s="817" t="str">
        <f t="shared" si="8"/>
        <v xml:space="preserve"> </v>
      </c>
      <c r="G263" s="142" t="str">
        <f t="shared" si="9"/>
        <v xml:space="preserve"> </v>
      </c>
      <c r="H263" s="66"/>
      <c r="I263" s="66"/>
      <c r="J263" s="11"/>
    </row>
    <row r="264" spans="4:10" ht="15.75" x14ac:dyDescent="0.25">
      <c r="D264" s="11"/>
      <c r="E264" s="22"/>
      <c r="F264" s="817" t="str">
        <f t="shared" ref="F264:F327" si="10">IF(E264-D264=0," ",E264-D264)</f>
        <v xml:space="preserve"> </v>
      </c>
      <c r="G264" s="142" t="str">
        <f t="shared" si="9"/>
        <v xml:space="preserve"> </v>
      </c>
      <c r="H264" s="66"/>
      <c r="I264" s="66"/>
      <c r="J264" s="11"/>
    </row>
    <row r="265" spans="4:10" ht="15.75" x14ac:dyDescent="0.25">
      <c r="D265" s="11"/>
      <c r="E265" s="22"/>
      <c r="F265" s="817" t="str">
        <f t="shared" si="10"/>
        <v xml:space="preserve"> </v>
      </c>
      <c r="G265" s="142" t="str">
        <f t="shared" si="9"/>
        <v xml:space="preserve"> </v>
      </c>
      <c r="H265" s="66"/>
      <c r="I265" s="66"/>
      <c r="J265" s="11"/>
    </row>
    <row r="266" spans="4:10" ht="15.75" x14ac:dyDescent="0.25">
      <c r="D266" s="11"/>
      <c r="E266" s="22"/>
      <c r="F266" s="817" t="str">
        <f t="shared" si="10"/>
        <v xml:space="preserve"> </v>
      </c>
      <c r="G266" s="142" t="str">
        <f t="shared" si="9"/>
        <v xml:space="preserve"> </v>
      </c>
      <c r="H266" s="66"/>
      <c r="I266" s="66"/>
      <c r="J266" s="11"/>
    </row>
    <row r="267" spans="4:10" ht="15.75" x14ac:dyDescent="0.25">
      <c r="D267" s="11"/>
      <c r="E267" s="22"/>
      <c r="F267" s="817" t="str">
        <f t="shared" si="10"/>
        <v xml:space="preserve"> </v>
      </c>
      <c r="G267" s="142" t="str">
        <f t="shared" si="9"/>
        <v xml:space="preserve"> </v>
      </c>
      <c r="H267" s="66"/>
      <c r="I267" s="66"/>
      <c r="J267" s="11"/>
    </row>
    <row r="268" spans="4:10" ht="15.75" x14ac:dyDescent="0.25">
      <c r="D268" s="11"/>
      <c r="E268" s="22"/>
      <c r="F268" s="817" t="str">
        <f t="shared" si="10"/>
        <v xml:space="preserve"> </v>
      </c>
      <c r="G268" s="142" t="str">
        <f t="shared" si="9"/>
        <v xml:space="preserve"> </v>
      </c>
      <c r="H268" s="66"/>
      <c r="I268" s="66"/>
      <c r="J268" s="11"/>
    </row>
    <row r="269" spans="4:10" ht="15.75" x14ac:dyDescent="0.25">
      <c r="D269" s="11"/>
      <c r="E269" s="22"/>
      <c r="F269" s="817" t="str">
        <f t="shared" si="10"/>
        <v xml:space="preserve"> </v>
      </c>
      <c r="G269" s="142" t="str">
        <f t="shared" si="9"/>
        <v xml:space="preserve"> </v>
      </c>
      <c r="H269" s="66"/>
      <c r="I269" s="66"/>
      <c r="J269" s="11"/>
    </row>
    <row r="270" spans="4:10" ht="15.75" x14ac:dyDescent="0.25">
      <c r="D270" s="11"/>
      <c r="E270" s="22"/>
      <c r="F270" s="817" t="str">
        <f t="shared" si="10"/>
        <v xml:space="preserve"> </v>
      </c>
      <c r="G270" s="142" t="str">
        <f t="shared" ref="G270:G333" si="11">IFERROR(E270/D270%," ")</f>
        <v xml:space="preserve"> </v>
      </c>
      <c r="H270" s="66"/>
      <c r="I270" s="66"/>
      <c r="J270" s="11"/>
    </row>
    <row r="271" spans="4:10" ht="15.75" x14ac:dyDescent="0.25">
      <c r="D271" s="11"/>
      <c r="E271" s="22"/>
      <c r="F271" s="817" t="str">
        <f t="shared" si="10"/>
        <v xml:space="preserve"> </v>
      </c>
      <c r="G271" s="142" t="str">
        <f t="shared" si="11"/>
        <v xml:space="preserve"> </v>
      </c>
      <c r="H271" s="66"/>
      <c r="I271" s="66"/>
      <c r="J271" s="11"/>
    </row>
    <row r="272" spans="4:10" ht="15.75" x14ac:dyDescent="0.25">
      <c r="D272" s="11"/>
      <c r="E272" s="22"/>
      <c r="F272" s="817" t="str">
        <f t="shared" si="10"/>
        <v xml:space="preserve"> </v>
      </c>
      <c r="G272" s="142" t="str">
        <f t="shared" si="11"/>
        <v xml:space="preserve"> </v>
      </c>
      <c r="H272" s="66"/>
      <c r="I272" s="66"/>
      <c r="J272" s="11"/>
    </row>
    <row r="273" spans="4:10" ht="15.75" x14ac:dyDescent="0.25">
      <c r="D273" s="11"/>
      <c r="E273" s="22"/>
      <c r="F273" s="817" t="str">
        <f t="shared" si="10"/>
        <v xml:space="preserve"> </v>
      </c>
      <c r="G273" s="142" t="str">
        <f t="shared" si="11"/>
        <v xml:space="preserve"> </v>
      </c>
      <c r="H273" s="66"/>
      <c r="I273" s="66"/>
      <c r="J273" s="11"/>
    </row>
    <row r="274" spans="4:10" ht="15.75" x14ac:dyDescent="0.25">
      <c r="D274" s="11"/>
      <c r="E274" s="22"/>
      <c r="F274" s="817" t="str">
        <f t="shared" si="10"/>
        <v xml:space="preserve"> </v>
      </c>
      <c r="G274" s="142" t="str">
        <f t="shared" si="11"/>
        <v xml:space="preserve"> </v>
      </c>
      <c r="H274" s="66"/>
      <c r="I274" s="66"/>
      <c r="J274" s="11"/>
    </row>
    <row r="275" spans="4:10" ht="15.75" x14ac:dyDescent="0.25">
      <c r="D275" s="11"/>
      <c r="E275" s="22"/>
      <c r="F275" s="817" t="str">
        <f t="shared" si="10"/>
        <v xml:space="preserve"> </v>
      </c>
      <c r="G275" s="142" t="str">
        <f t="shared" si="11"/>
        <v xml:space="preserve"> </v>
      </c>
      <c r="H275" s="66"/>
      <c r="I275" s="66"/>
      <c r="J275" s="11"/>
    </row>
    <row r="276" spans="4:10" ht="15.75" x14ac:dyDescent="0.25">
      <c r="D276" s="11"/>
      <c r="E276" s="22"/>
      <c r="F276" s="817" t="str">
        <f t="shared" si="10"/>
        <v xml:space="preserve"> </v>
      </c>
      <c r="G276" s="142" t="str">
        <f t="shared" si="11"/>
        <v xml:space="preserve"> </v>
      </c>
      <c r="H276" s="66"/>
      <c r="I276" s="66"/>
      <c r="J276" s="11"/>
    </row>
    <row r="277" spans="4:10" ht="15.75" x14ac:dyDescent="0.25">
      <c r="D277" s="11"/>
      <c r="E277" s="22"/>
      <c r="F277" s="817" t="str">
        <f t="shared" si="10"/>
        <v xml:space="preserve"> </v>
      </c>
      <c r="G277" s="142" t="str">
        <f t="shared" si="11"/>
        <v xml:space="preserve"> </v>
      </c>
      <c r="H277" s="66"/>
      <c r="I277" s="66"/>
      <c r="J277" s="11"/>
    </row>
    <row r="278" spans="4:10" ht="15.75" x14ac:dyDescent="0.25">
      <c r="D278" s="11"/>
      <c r="E278" s="22"/>
      <c r="F278" s="817" t="str">
        <f t="shared" si="10"/>
        <v xml:space="preserve"> </v>
      </c>
      <c r="G278" s="142" t="str">
        <f t="shared" si="11"/>
        <v xml:space="preserve"> </v>
      </c>
      <c r="H278" s="66"/>
      <c r="I278" s="66"/>
      <c r="J278" s="11"/>
    </row>
    <row r="279" spans="4:10" ht="15.75" x14ac:dyDescent="0.25">
      <c r="D279" s="11"/>
      <c r="E279" s="22"/>
      <c r="F279" s="817" t="str">
        <f t="shared" si="10"/>
        <v xml:space="preserve"> </v>
      </c>
      <c r="G279" s="142" t="str">
        <f t="shared" si="11"/>
        <v xml:space="preserve"> </v>
      </c>
      <c r="H279" s="66"/>
      <c r="I279" s="66"/>
      <c r="J279" s="11"/>
    </row>
    <row r="280" spans="4:10" ht="15.75" x14ac:dyDescent="0.25">
      <c r="D280" s="11"/>
      <c r="E280" s="22"/>
      <c r="F280" s="817" t="str">
        <f t="shared" si="10"/>
        <v xml:space="preserve"> </v>
      </c>
      <c r="G280" s="142" t="str">
        <f t="shared" si="11"/>
        <v xml:space="preserve"> </v>
      </c>
      <c r="H280" s="66"/>
      <c r="I280" s="66"/>
      <c r="J280" s="11"/>
    </row>
    <row r="281" spans="4:10" ht="15.75" x14ac:dyDescent="0.25">
      <c r="D281" s="11"/>
      <c r="E281" s="22"/>
      <c r="F281" s="817" t="str">
        <f t="shared" si="10"/>
        <v xml:space="preserve"> </v>
      </c>
      <c r="G281" s="142" t="str">
        <f t="shared" si="11"/>
        <v xml:space="preserve"> </v>
      </c>
      <c r="H281" s="66"/>
      <c r="I281" s="66"/>
      <c r="J281" s="11"/>
    </row>
    <row r="282" spans="4:10" ht="15.75" x14ac:dyDescent="0.25">
      <c r="D282" s="11"/>
      <c r="E282" s="22"/>
      <c r="F282" s="817" t="str">
        <f t="shared" si="10"/>
        <v xml:space="preserve"> </v>
      </c>
      <c r="G282" s="142" t="str">
        <f t="shared" si="11"/>
        <v xml:space="preserve"> </v>
      </c>
      <c r="H282" s="66"/>
      <c r="I282" s="66"/>
      <c r="J282" s="11"/>
    </row>
    <row r="283" spans="4:10" ht="15.75" x14ac:dyDescent="0.25">
      <c r="D283" s="11"/>
      <c r="E283" s="22"/>
      <c r="F283" s="817" t="str">
        <f t="shared" si="10"/>
        <v xml:space="preserve"> </v>
      </c>
      <c r="G283" s="142" t="str">
        <f t="shared" si="11"/>
        <v xml:space="preserve"> </v>
      </c>
      <c r="H283" s="66"/>
      <c r="I283" s="66"/>
      <c r="J283" s="11"/>
    </row>
    <row r="284" spans="4:10" ht="15.75" x14ac:dyDescent="0.25">
      <c r="D284" s="11"/>
      <c r="E284" s="22"/>
      <c r="F284" s="817" t="str">
        <f t="shared" si="10"/>
        <v xml:space="preserve"> </v>
      </c>
      <c r="G284" s="142" t="str">
        <f t="shared" si="11"/>
        <v xml:space="preserve"> </v>
      </c>
      <c r="H284" s="66"/>
      <c r="I284" s="66"/>
      <c r="J284" s="11"/>
    </row>
    <row r="285" spans="4:10" ht="15.75" x14ac:dyDescent="0.25">
      <c r="D285" s="11"/>
      <c r="E285" s="22"/>
      <c r="F285" s="817" t="str">
        <f t="shared" si="10"/>
        <v xml:space="preserve"> </v>
      </c>
      <c r="G285" s="142" t="str">
        <f t="shared" si="11"/>
        <v xml:space="preserve"> </v>
      </c>
      <c r="H285" s="66"/>
      <c r="I285" s="66"/>
      <c r="J285" s="11"/>
    </row>
    <row r="286" spans="4:10" ht="15.75" x14ac:dyDescent="0.25">
      <c r="D286" s="11"/>
      <c r="E286" s="22"/>
      <c r="F286" s="817" t="str">
        <f t="shared" si="10"/>
        <v xml:space="preserve"> </v>
      </c>
      <c r="G286" s="142" t="str">
        <f t="shared" si="11"/>
        <v xml:space="preserve"> </v>
      </c>
      <c r="H286" s="66"/>
      <c r="I286" s="66"/>
      <c r="J286" s="11"/>
    </row>
    <row r="287" spans="4:10" ht="15.75" x14ac:dyDescent="0.25">
      <c r="D287" s="11"/>
      <c r="E287" s="22"/>
      <c r="F287" s="817" t="str">
        <f t="shared" si="10"/>
        <v xml:space="preserve"> </v>
      </c>
      <c r="G287" s="142" t="str">
        <f t="shared" si="11"/>
        <v xml:space="preserve"> </v>
      </c>
      <c r="H287" s="66"/>
      <c r="I287" s="66"/>
      <c r="J287" s="11"/>
    </row>
    <row r="288" spans="4:10" ht="15.75" x14ac:dyDescent="0.25">
      <c r="D288" s="11"/>
      <c r="E288" s="22"/>
      <c r="F288" s="817" t="str">
        <f t="shared" si="10"/>
        <v xml:space="preserve"> </v>
      </c>
      <c r="G288" s="142" t="str">
        <f t="shared" si="11"/>
        <v xml:space="preserve"> </v>
      </c>
      <c r="H288" s="66"/>
      <c r="I288" s="66"/>
      <c r="J288" s="11"/>
    </row>
    <row r="289" spans="4:10" ht="15.75" x14ac:dyDescent="0.25">
      <c r="D289" s="11"/>
      <c r="E289" s="22"/>
      <c r="F289" s="817" t="str">
        <f t="shared" si="10"/>
        <v xml:space="preserve"> </v>
      </c>
      <c r="G289" s="142" t="str">
        <f t="shared" si="11"/>
        <v xml:space="preserve"> </v>
      </c>
      <c r="H289" s="66"/>
      <c r="I289" s="66"/>
      <c r="J289" s="11"/>
    </row>
    <row r="290" spans="4:10" ht="15.75" x14ac:dyDescent="0.25">
      <c r="D290" s="11"/>
      <c r="E290" s="22"/>
      <c r="F290" s="817" t="str">
        <f t="shared" si="10"/>
        <v xml:space="preserve"> </v>
      </c>
      <c r="G290" s="142" t="str">
        <f t="shared" si="11"/>
        <v xml:space="preserve"> </v>
      </c>
      <c r="H290" s="66"/>
      <c r="I290" s="66"/>
      <c r="J290" s="11"/>
    </row>
    <row r="291" spans="4:10" ht="15.75" x14ac:dyDescent="0.25">
      <c r="D291" s="11"/>
      <c r="E291" s="22"/>
      <c r="F291" s="817" t="str">
        <f t="shared" si="10"/>
        <v xml:space="preserve"> </v>
      </c>
      <c r="G291" s="142" t="str">
        <f t="shared" si="11"/>
        <v xml:space="preserve"> </v>
      </c>
      <c r="H291" s="66"/>
      <c r="I291" s="66"/>
      <c r="J291" s="11"/>
    </row>
    <row r="292" spans="4:10" ht="15.75" x14ac:dyDescent="0.25">
      <c r="D292" s="11"/>
      <c r="E292" s="22"/>
      <c r="F292" s="817" t="str">
        <f t="shared" si="10"/>
        <v xml:space="preserve"> </v>
      </c>
      <c r="G292" s="142" t="str">
        <f t="shared" si="11"/>
        <v xml:space="preserve"> </v>
      </c>
      <c r="H292" s="66"/>
      <c r="I292" s="66"/>
      <c r="J292" s="11"/>
    </row>
    <row r="293" spans="4:10" ht="15.75" x14ac:dyDescent="0.25">
      <c r="D293" s="11"/>
      <c r="E293" s="22"/>
      <c r="F293" s="817" t="str">
        <f t="shared" si="10"/>
        <v xml:space="preserve"> </v>
      </c>
      <c r="G293" s="142" t="str">
        <f t="shared" si="11"/>
        <v xml:space="preserve"> </v>
      </c>
      <c r="H293" s="66"/>
      <c r="I293" s="66"/>
      <c r="J293" s="11"/>
    </row>
    <row r="294" spans="4:10" ht="15.75" x14ac:dyDescent="0.25">
      <c r="D294" s="11"/>
      <c r="E294" s="22"/>
      <c r="F294" s="817" t="str">
        <f t="shared" si="10"/>
        <v xml:space="preserve"> </v>
      </c>
      <c r="G294" s="142" t="str">
        <f t="shared" si="11"/>
        <v xml:space="preserve"> </v>
      </c>
      <c r="H294" s="66"/>
      <c r="I294" s="66"/>
      <c r="J294" s="11"/>
    </row>
    <row r="295" spans="4:10" ht="15.75" x14ac:dyDescent="0.25">
      <c r="D295" s="11"/>
      <c r="E295" s="22"/>
      <c r="F295" s="817" t="str">
        <f t="shared" si="10"/>
        <v xml:space="preserve"> </v>
      </c>
      <c r="G295" s="142" t="str">
        <f t="shared" si="11"/>
        <v xml:space="preserve"> </v>
      </c>
      <c r="H295" s="66"/>
      <c r="I295" s="66"/>
      <c r="J295" s="11"/>
    </row>
    <row r="296" spans="4:10" ht="15.75" x14ac:dyDescent="0.25">
      <c r="D296" s="11"/>
      <c r="E296" s="22"/>
      <c r="F296" s="817" t="str">
        <f t="shared" si="10"/>
        <v xml:space="preserve"> </v>
      </c>
      <c r="G296" s="142" t="str">
        <f t="shared" si="11"/>
        <v xml:space="preserve"> </v>
      </c>
      <c r="H296" s="66"/>
      <c r="I296" s="66"/>
      <c r="J296" s="11"/>
    </row>
    <row r="297" spans="4:10" ht="15.75" x14ac:dyDescent="0.25">
      <c r="D297" s="11"/>
      <c r="E297" s="22"/>
      <c r="F297" s="817" t="str">
        <f t="shared" si="10"/>
        <v xml:space="preserve"> </v>
      </c>
      <c r="G297" s="142" t="str">
        <f t="shared" si="11"/>
        <v xml:space="preserve"> </v>
      </c>
      <c r="H297" s="66"/>
      <c r="I297" s="66"/>
      <c r="J297" s="11"/>
    </row>
    <row r="298" spans="4:10" ht="15.75" x14ac:dyDescent="0.25">
      <c r="D298" s="11"/>
      <c r="E298" s="22"/>
      <c r="F298" s="817" t="str">
        <f t="shared" si="10"/>
        <v xml:space="preserve"> </v>
      </c>
      <c r="G298" s="142" t="str">
        <f t="shared" si="11"/>
        <v xml:space="preserve"> </v>
      </c>
      <c r="H298" s="66"/>
      <c r="I298" s="66"/>
      <c r="J298" s="11"/>
    </row>
    <row r="299" spans="4:10" ht="15.75" x14ac:dyDescent="0.25">
      <c r="D299" s="11"/>
      <c r="E299" s="22"/>
      <c r="F299" s="817" t="str">
        <f t="shared" si="10"/>
        <v xml:space="preserve"> </v>
      </c>
      <c r="G299" s="142" t="str">
        <f t="shared" si="11"/>
        <v xml:space="preserve"> </v>
      </c>
      <c r="H299" s="66"/>
      <c r="I299" s="66"/>
      <c r="J299" s="11"/>
    </row>
    <row r="300" spans="4:10" ht="15.75" x14ac:dyDescent="0.25">
      <c r="D300" s="11"/>
      <c r="E300" s="22"/>
      <c r="F300" s="817" t="str">
        <f t="shared" si="10"/>
        <v xml:space="preserve"> </v>
      </c>
      <c r="G300" s="142" t="str">
        <f t="shared" si="11"/>
        <v xml:space="preserve"> </v>
      </c>
      <c r="H300" s="66"/>
      <c r="I300" s="66"/>
      <c r="J300" s="11"/>
    </row>
    <row r="301" spans="4:10" ht="15.75" x14ac:dyDescent="0.25">
      <c r="D301" s="11"/>
      <c r="E301" s="22"/>
      <c r="F301" s="817" t="str">
        <f t="shared" si="10"/>
        <v xml:space="preserve"> </v>
      </c>
      <c r="G301" s="142" t="str">
        <f t="shared" si="11"/>
        <v xml:space="preserve"> </v>
      </c>
      <c r="H301" s="66"/>
      <c r="I301" s="66"/>
      <c r="J301" s="11"/>
    </row>
    <row r="302" spans="4:10" ht="15.75" x14ac:dyDescent="0.25">
      <c r="D302" s="11"/>
      <c r="E302" s="22"/>
      <c r="F302" s="817" t="str">
        <f t="shared" si="10"/>
        <v xml:space="preserve"> </v>
      </c>
      <c r="G302" s="142" t="str">
        <f t="shared" si="11"/>
        <v xml:space="preserve"> </v>
      </c>
      <c r="H302" s="66"/>
      <c r="I302" s="66"/>
      <c r="J302" s="11"/>
    </row>
    <row r="303" spans="4:10" ht="15.75" x14ac:dyDescent="0.25">
      <c r="D303" s="11"/>
      <c r="E303" s="22"/>
      <c r="F303" s="817" t="str">
        <f t="shared" si="10"/>
        <v xml:space="preserve"> </v>
      </c>
      <c r="G303" s="142" t="str">
        <f t="shared" si="11"/>
        <v xml:space="preserve"> </v>
      </c>
      <c r="H303" s="66"/>
      <c r="I303" s="66"/>
      <c r="J303" s="11"/>
    </row>
    <row r="304" spans="4:10" ht="15.75" x14ac:dyDescent="0.25">
      <c r="D304" s="11"/>
      <c r="E304" s="22"/>
      <c r="F304" s="817" t="str">
        <f t="shared" si="10"/>
        <v xml:space="preserve"> </v>
      </c>
      <c r="G304" s="142" t="str">
        <f t="shared" si="11"/>
        <v xml:space="preserve"> </v>
      </c>
      <c r="H304" s="66"/>
      <c r="I304" s="66"/>
      <c r="J304" s="11"/>
    </row>
    <row r="305" spans="4:10" ht="15.75" x14ac:dyDescent="0.25">
      <c r="D305" s="11"/>
      <c r="E305" s="22"/>
      <c r="F305" s="817" t="str">
        <f t="shared" si="10"/>
        <v xml:space="preserve"> </v>
      </c>
      <c r="G305" s="142" t="str">
        <f t="shared" si="11"/>
        <v xml:space="preserve"> </v>
      </c>
      <c r="H305" s="66"/>
      <c r="I305" s="66"/>
      <c r="J305" s="11"/>
    </row>
    <row r="306" spans="4:10" ht="15.75" x14ac:dyDescent="0.25">
      <c r="D306" s="11"/>
      <c r="E306" s="22"/>
      <c r="F306" s="817" t="str">
        <f t="shared" si="10"/>
        <v xml:space="preserve"> </v>
      </c>
      <c r="G306" s="142" t="str">
        <f t="shared" si="11"/>
        <v xml:space="preserve"> </v>
      </c>
      <c r="H306" s="66"/>
      <c r="I306" s="66"/>
      <c r="J306" s="11"/>
    </row>
    <row r="307" spans="4:10" ht="15.75" x14ac:dyDescent="0.25">
      <c r="D307" s="11"/>
      <c r="E307" s="22"/>
      <c r="F307" s="817" t="str">
        <f t="shared" si="10"/>
        <v xml:space="preserve"> </v>
      </c>
      <c r="G307" s="142" t="str">
        <f t="shared" si="11"/>
        <v xml:space="preserve"> </v>
      </c>
      <c r="H307" s="66"/>
      <c r="I307" s="66"/>
      <c r="J307" s="11"/>
    </row>
    <row r="308" spans="4:10" ht="15.75" x14ac:dyDescent="0.25">
      <c r="D308" s="11"/>
      <c r="E308" s="22"/>
      <c r="F308" s="817" t="str">
        <f t="shared" si="10"/>
        <v xml:space="preserve"> </v>
      </c>
      <c r="G308" s="142" t="str">
        <f t="shared" si="11"/>
        <v xml:space="preserve"> </v>
      </c>
      <c r="H308" s="66"/>
      <c r="I308" s="66"/>
      <c r="J308" s="11"/>
    </row>
    <row r="309" spans="4:10" ht="15.75" x14ac:dyDescent="0.25">
      <c r="D309" s="11"/>
      <c r="E309" s="22"/>
      <c r="F309" s="817" t="str">
        <f t="shared" si="10"/>
        <v xml:space="preserve"> </v>
      </c>
      <c r="G309" s="142" t="str">
        <f t="shared" si="11"/>
        <v xml:space="preserve"> </v>
      </c>
      <c r="H309" s="66"/>
      <c r="I309" s="66"/>
      <c r="J309" s="11"/>
    </row>
    <row r="310" spans="4:10" ht="15.75" x14ac:dyDescent="0.25">
      <c r="D310" s="11"/>
      <c r="E310" s="22"/>
      <c r="F310" s="817" t="str">
        <f t="shared" si="10"/>
        <v xml:space="preserve"> </v>
      </c>
      <c r="G310" s="142" t="str">
        <f t="shared" si="11"/>
        <v xml:space="preserve"> </v>
      </c>
      <c r="H310" s="66"/>
      <c r="I310" s="66"/>
      <c r="J310" s="11"/>
    </row>
    <row r="311" spans="4:10" ht="15.75" x14ac:dyDescent="0.25">
      <c r="D311" s="11"/>
      <c r="E311" s="22"/>
      <c r="F311" s="817" t="str">
        <f t="shared" si="10"/>
        <v xml:space="preserve"> </v>
      </c>
      <c r="G311" s="142" t="str">
        <f t="shared" si="11"/>
        <v xml:space="preserve"> </v>
      </c>
      <c r="H311" s="66"/>
      <c r="I311" s="66"/>
      <c r="J311" s="11"/>
    </row>
    <row r="312" spans="4:10" ht="15.75" x14ac:dyDescent="0.25">
      <c r="D312" s="11"/>
      <c r="E312" s="22"/>
      <c r="F312" s="817" t="str">
        <f t="shared" si="10"/>
        <v xml:space="preserve"> </v>
      </c>
      <c r="G312" s="142" t="str">
        <f t="shared" si="11"/>
        <v xml:space="preserve"> </v>
      </c>
      <c r="H312" s="66"/>
      <c r="I312" s="66"/>
      <c r="J312" s="11"/>
    </row>
    <row r="313" spans="4:10" ht="15.75" x14ac:dyDescent="0.25">
      <c r="D313" s="11"/>
      <c r="E313" s="22"/>
      <c r="F313" s="817" t="str">
        <f t="shared" si="10"/>
        <v xml:space="preserve"> </v>
      </c>
      <c r="G313" s="142" t="str">
        <f t="shared" si="11"/>
        <v xml:space="preserve"> </v>
      </c>
      <c r="H313" s="66"/>
      <c r="I313" s="66"/>
      <c r="J313" s="11"/>
    </row>
    <row r="314" spans="4:10" ht="15.75" x14ac:dyDescent="0.25">
      <c r="D314" s="11"/>
      <c r="E314" s="22"/>
      <c r="F314" s="817" t="str">
        <f t="shared" si="10"/>
        <v xml:space="preserve"> </v>
      </c>
      <c r="G314" s="142" t="str">
        <f t="shared" si="11"/>
        <v xml:space="preserve"> </v>
      </c>
      <c r="H314" s="66"/>
      <c r="I314" s="66"/>
      <c r="J314" s="11"/>
    </row>
    <row r="315" spans="4:10" ht="15.75" x14ac:dyDescent="0.25">
      <c r="D315" s="11"/>
      <c r="E315" s="22"/>
      <c r="F315" s="817" t="str">
        <f t="shared" si="10"/>
        <v xml:space="preserve"> </v>
      </c>
      <c r="G315" s="142" t="str">
        <f t="shared" si="11"/>
        <v xml:space="preserve"> </v>
      </c>
      <c r="H315" s="66"/>
      <c r="I315" s="66"/>
      <c r="J315" s="11"/>
    </row>
    <row r="316" spans="4:10" ht="15.75" x14ac:dyDescent="0.25">
      <c r="D316" s="11"/>
      <c r="E316" s="22"/>
      <c r="F316" s="817" t="str">
        <f t="shared" si="10"/>
        <v xml:space="preserve"> </v>
      </c>
      <c r="G316" s="142" t="str">
        <f t="shared" si="11"/>
        <v xml:space="preserve"> </v>
      </c>
      <c r="H316" s="66"/>
      <c r="I316" s="66"/>
      <c r="J316" s="11"/>
    </row>
    <row r="317" spans="4:10" ht="15.75" x14ac:dyDescent="0.25">
      <c r="D317" s="11"/>
      <c r="E317" s="22"/>
      <c r="F317" s="817" t="str">
        <f t="shared" si="10"/>
        <v xml:space="preserve"> </v>
      </c>
      <c r="G317" s="142" t="str">
        <f t="shared" si="11"/>
        <v xml:space="preserve"> </v>
      </c>
      <c r="H317" s="66"/>
      <c r="I317" s="66"/>
      <c r="J317" s="11"/>
    </row>
    <row r="318" spans="4:10" ht="15.75" x14ac:dyDescent="0.25">
      <c r="D318" s="11"/>
      <c r="E318" s="22"/>
      <c r="F318" s="817" t="str">
        <f t="shared" si="10"/>
        <v xml:space="preserve"> </v>
      </c>
      <c r="G318" s="142" t="str">
        <f t="shared" si="11"/>
        <v xml:space="preserve"> </v>
      </c>
      <c r="H318" s="66"/>
      <c r="I318" s="66"/>
      <c r="J318" s="11"/>
    </row>
    <row r="319" spans="4:10" ht="15.75" x14ac:dyDescent="0.25">
      <c r="D319" s="11"/>
      <c r="E319" s="22"/>
      <c r="F319" s="817" t="str">
        <f t="shared" si="10"/>
        <v xml:space="preserve"> </v>
      </c>
      <c r="G319" s="142" t="str">
        <f t="shared" si="11"/>
        <v xml:space="preserve"> </v>
      </c>
      <c r="H319" s="66"/>
      <c r="I319" s="66"/>
      <c r="J319" s="11"/>
    </row>
    <row r="320" spans="4:10" ht="15.75" x14ac:dyDescent="0.25">
      <c r="D320" s="11"/>
      <c r="E320" s="22"/>
      <c r="F320" s="817" t="str">
        <f t="shared" si="10"/>
        <v xml:space="preserve"> </v>
      </c>
      <c r="G320" s="142" t="str">
        <f t="shared" si="11"/>
        <v xml:space="preserve"> </v>
      </c>
      <c r="H320" s="66"/>
      <c r="I320" s="66"/>
      <c r="J320" s="11"/>
    </row>
    <row r="321" spans="4:10" ht="15.75" x14ac:dyDescent="0.25">
      <c r="D321" s="11"/>
      <c r="E321" s="22"/>
      <c r="F321" s="817" t="str">
        <f t="shared" si="10"/>
        <v xml:space="preserve"> </v>
      </c>
      <c r="G321" s="142" t="str">
        <f t="shared" si="11"/>
        <v xml:space="preserve"> </v>
      </c>
      <c r="H321" s="66"/>
      <c r="I321" s="66"/>
      <c r="J321" s="11"/>
    </row>
    <row r="322" spans="4:10" ht="15.75" x14ac:dyDescent="0.25">
      <c r="D322" s="11"/>
      <c r="E322" s="22"/>
      <c r="F322" s="817" t="str">
        <f t="shared" si="10"/>
        <v xml:space="preserve"> </v>
      </c>
      <c r="G322" s="142" t="str">
        <f t="shared" si="11"/>
        <v xml:space="preserve"> </v>
      </c>
      <c r="H322" s="66"/>
      <c r="I322" s="66"/>
      <c r="J322" s="11"/>
    </row>
    <row r="323" spans="4:10" ht="15.75" x14ac:dyDescent="0.25">
      <c r="D323" s="11"/>
      <c r="E323" s="22"/>
      <c r="F323" s="817" t="str">
        <f t="shared" si="10"/>
        <v xml:space="preserve"> </v>
      </c>
      <c r="G323" s="142" t="str">
        <f t="shared" si="11"/>
        <v xml:space="preserve"> </v>
      </c>
      <c r="H323" s="66"/>
      <c r="I323" s="66"/>
      <c r="J323" s="11"/>
    </row>
    <row r="324" spans="4:10" ht="15.75" x14ac:dyDescent="0.25">
      <c r="D324" s="11"/>
      <c r="E324" s="22"/>
      <c r="F324" s="817" t="str">
        <f t="shared" si="10"/>
        <v xml:space="preserve"> </v>
      </c>
      <c r="G324" s="142" t="str">
        <f t="shared" si="11"/>
        <v xml:space="preserve"> </v>
      </c>
      <c r="H324" s="66"/>
      <c r="I324" s="66"/>
      <c r="J324" s="11"/>
    </row>
    <row r="325" spans="4:10" ht="15.75" x14ac:dyDescent="0.25">
      <c r="D325" s="11"/>
      <c r="E325" s="22"/>
      <c r="F325" s="817" t="str">
        <f t="shared" si="10"/>
        <v xml:space="preserve"> </v>
      </c>
      <c r="G325" s="142" t="str">
        <f t="shared" si="11"/>
        <v xml:space="preserve"> </v>
      </c>
      <c r="H325" s="66"/>
      <c r="I325" s="66"/>
      <c r="J325" s="11"/>
    </row>
    <row r="326" spans="4:10" ht="15.75" x14ac:dyDescent="0.25">
      <c r="D326" s="11"/>
      <c r="E326" s="22"/>
      <c r="F326" s="817" t="str">
        <f t="shared" si="10"/>
        <v xml:space="preserve"> </v>
      </c>
      <c r="G326" s="142" t="str">
        <f t="shared" si="11"/>
        <v xml:space="preserve"> </v>
      </c>
      <c r="H326" s="66"/>
      <c r="I326" s="66"/>
      <c r="J326" s="11"/>
    </row>
    <row r="327" spans="4:10" ht="15.75" x14ac:dyDescent="0.25">
      <c r="D327" s="11"/>
      <c r="E327" s="22"/>
      <c r="F327" s="817" t="str">
        <f t="shared" si="10"/>
        <v xml:space="preserve"> </v>
      </c>
      <c r="G327" s="142" t="str">
        <f t="shared" si="11"/>
        <v xml:space="preserve"> </v>
      </c>
      <c r="H327" s="66"/>
      <c r="I327" s="66"/>
      <c r="J327" s="11"/>
    </row>
    <row r="328" spans="4:10" ht="15.75" x14ac:dyDescent="0.25">
      <c r="D328" s="11"/>
      <c r="E328" s="22"/>
      <c r="F328" s="817" t="str">
        <f t="shared" ref="F328:F382" si="12">IF(E328-D328=0," ",E328-D328)</f>
        <v xml:space="preserve"> </v>
      </c>
      <c r="G328" s="142" t="str">
        <f t="shared" si="11"/>
        <v xml:space="preserve"> </v>
      </c>
      <c r="H328" s="66"/>
      <c r="I328" s="66"/>
      <c r="J328" s="11"/>
    </row>
    <row r="329" spans="4:10" ht="15.75" x14ac:dyDescent="0.25">
      <c r="D329" s="11"/>
      <c r="E329" s="22"/>
      <c r="F329" s="817" t="str">
        <f t="shared" si="12"/>
        <v xml:space="preserve"> </v>
      </c>
      <c r="G329" s="142" t="str">
        <f t="shared" si="11"/>
        <v xml:space="preserve"> </v>
      </c>
      <c r="H329" s="66"/>
      <c r="I329" s="66"/>
      <c r="J329" s="11"/>
    </row>
    <row r="330" spans="4:10" ht="15.75" x14ac:dyDescent="0.25">
      <c r="D330" s="11"/>
      <c r="E330" s="22"/>
      <c r="F330" s="817" t="str">
        <f t="shared" si="12"/>
        <v xml:space="preserve"> </v>
      </c>
      <c r="G330" s="142" t="str">
        <f t="shared" si="11"/>
        <v xml:space="preserve"> </v>
      </c>
      <c r="H330" s="66"/>
      <c r="I330" s="66"/>
      <c r="J330" s="11"/>
    </row>
    <row r="331" spans="4:10" ht="15.75" x14ac:dyDescent="0.25">
      <c r="D331" s="11"/>
      <c r="E331" s="22"/>
      <c r="F331" s="817" t="str">
        <f t="shared" si="12"/>
        <v xml:space="preserve"> </v>
      </c>
      <c r="G331" s="142" t="str">
        <f t="shared" si="11"/>
        <v xml:space="preserve"> </v>
      </c>
      <c r="H331" s="66"/>
      <c r="I331" s="66"/>
      <c r="J331" s="11"/>
    </row>
    <row r="332" spans="4:10" ht="15.75" x14ac:dyDescent="0.25">
      <c r="D332" s="11"/>
      <c r="E332" s="22"/>
      <c r="F332" s="817" t="str">
        <f t="shared" si="12"/>
        <v xml:space="preserve"> </v>
      </c>
      <c r="G332" s="142" t="str">
        <f t="shared" si="11"/>
        <v xml:space="preserve"> </v>
      </c>
      <c r="H332" s="66"/>
      <c r="I332" s="66"/>
      <c r="J332" s="11"/>
    </row>
    <row r="333" spans="4:10" ht="15.75" x14ac:dyDescent="0.25">
      <c r="D333" s="11"/>
      <c r="E333" s="22"/>
      <c r="F333" s="817" t="str">
        <f t="shared" si="12"/>
        <v xml:space="preserve"> </v>
      </c>
      <c r="G333" s="142" t="str">
        <f t="shared" si="11"/>
        <v xml:space="preserve"> </v>
      </c>
      <c r="H333" s="66"/>
      <c r="I333" s="66"/>
      <c r="J333" s="11"/>
    </row>
    <row r="334" spans="4:10" ht="15.75" x14ac:dyDescent="0.25">
      <c r="D334" s="11"/>
      <c r="E334" s="22"/>
      <c r="F334" s="817" t="str">
        <f t="shared" si="12"/>
        <v xml:space="preserve"> </v>
      </c>
      <c r="G334" s="142" t="str">
        <f t="shared" ref="G334:G382" si="13">IFERROR(E334/D334%," ")</f>
        <v xml:space="preserve"> </v>
      </c>
      <c r="H334" s="66"/>
      <c r="I334" s="66"/>
      <c r="J334" s="11"/>
    </row>
    <row r="335" spans="4:10" ht="15.75" x14ac:dyDescent="0.25">
      <c r="D335" s="11"/>
      <c r="E335" s="22"/>
      <c r="F335" s="817" t="str">
        <f t="shared" si="12"/>
        <v xml:space="preserve"> </v>
      </c>
      <c r="G335" s="142" t="str">
        <f t="shared" si="13"/>
        <v xml:space="preserve"> </v>
      </c>
      <c r="H335" s="66"/>
      <c r="I335" s="66"/>
      <c r="J335" s="11"/>
    </row>
    <row r="336" spans="4:10" ht="15.75" x14ac:dyDescent="0.25">
      <c r="D336" s="11"/>
      <c r="E336" s="22"/>
      <c r="F336" s="817" t="str">
        <f t="shared" si="12"/>
        <v xml:space="preserve"> </v>
      </c>
      <c r="G336" s="142" t="str">
        <f t="shared" si="13"/>
        <v xml:space="preserve"> </v>
      </c>
      <c r="H336" s="66"/>
      <c r="I336" s="66"/>
      <c r="J336" s="11"/>
    </row>
    <row r="337" spans="4:10" ht="15.75" x14ac:dyDescent="0.25">
      <c r="D337" s="11"/>
      <c r="E337" s="22"/>
      <c r="F337" s="817" t="str">
        <f t="shared" si="12"/>
        <v xml:space="preserve"> </v>
      </c>
      <c r="G337" s="142" t="str">
        <f t="shared" si="13"/>
        <v xml:space="preserve"> </v>
      </c>
      <c r="H337" s="66"/>
      <c r="I337" s="66"/>
      <c r="J337" s="11"/>
    </row>
    <row r="338" spans="4:10" ht="15.75" x14ac:dyDescent="0.25">
      <c r="D338" s="11"/>
      <c r="E338" s="22"/>
      <c r="F338" s="817" t="str">
        <f t="shared" si="12"/>
        <v xml:space="preserve"> </v>
      </c>
      <c r="G338" s="142" t="str">
        <f t="shared" si="13"/>
        <v xml:space="preserve"> </v>
      </c>
      <c r="H338" s="66"/>
      <c r="I338" s="66"/>
      <c r="J338" s="11"/>
    </row>
    <row r="339" spans="4:10" ht="15.75" x14ac:dyDescent="0.25">
      <c r="D339" s="11"/>
      <c r="E339" s="22"/>
      <c r="F339" s="817" t="str">
        <f t="shared" si="12"/>
        <v xml:space="preserve"> </v>
      </c>
      <c r="G339" s="142" t="str">
        <f t="shared" si="13"/>
        <v xml:space="preserve"> </v>
      </c>
      <c r="H339" s="66"/>
      <c r="I339" s="66"/>
      <c r="J339" s="11"/>
    </row>
    <row r="340" spans="4:10" ht="15.75" x14ac:dyDescent="0.25">
      <c r="D340" s="11"/>
      <c r="E340" s="22"/>
      <c r="F340" s="817" t="str">
        <f t="shared" si="12"/>
        <v xml:space="preserve"> </v>
      </c>
      <c r="G340" s="142" t="str">
        <f t="shared" si="13"/>
        <v xml:space="preserve"> </v>
      </c>
      <c r="H340" s="66"/>
      <c r="I340" s="66"/>
      <c r="J340" s="11"/>
    </row>
    <row r="341" spans="4:10" ht="15.75" x14ac:dyDescent="0.25">
      <c r="D341" s="11"/>
      <c r="E341" s="22"/>
      <c r="F341" s="817" t="str">
        <f t="shared" si="12"/>
        <v xml:space="preserve"> </v>
      </c>
      <c r="G341" s="142" t="str">
        <f t="shared" si="13"/>
        <v xml:space="preserve"> </v>
      </c>
      <c r="H341" s="66"/>
      <c r="I341" s="66"/>
      <c r="J341" s="11"/>
    </row>
    <row r="342" spans="4:10" ht="15.75" x14ac:dyDescent="0.25">
      <c r="D342" s="11"/>
      <c r="E342" s="22"/>
      <c r="F342" s="817" t="str">
        <f t="shared" si="12"/>
        <v xml:space="preserve"> </v>
      </c>
      <c r="G342" s="142" t="str">
        <f t="shared" si="13"/>
        <v xml:space="preserve"> </v>
      </c>
      <c r="H342" s="66"/>
      <c r="I342" s="66"/>
      <c r="J342" s="11"/>
    </row>
    <row r="343" spans="4:10" ht="15.75" x14ac:dyDescent="0.25">
      <c r="D343" s="11"/>
      <c r="E343" s="22"/>
      <c r="F343" s="817" t="str">
        <f t="shared" si="12"/>
        <v xml:space="preserve"> </v>
      </c>
      <c r="G343" s="142" t="str">
        <f t="shared" si="13"/>
        <v xml:space="preserve"> </v>
      </c>
      <c r="H343" s="66"/>
      <c r="I343" s="66"/>
      <c r="J343" s="11"/>
    </row>
    <row r="344" spans="4:10" ht="15.75" x14ac:dyDescent="0.25">
      <c r="D344" s="11"/>
      <c r="E344" s="22"/>
      <c r="F344" s="817" t="str">
        <f t="shared" si="12"/>
        <v xml:space="preserve"> </v>
      </c>
      <c r="G344" s="142" t="str">
        <f t="shared" si="13"/>
        <v xml:space="preserve"> </v>
      </c>
      <c r="H344" s="66"/>
      <c r="I344" s="66"/>
      <c r="J344" s="11"/>
    </row>
    <row r="345" spans="4:10" ht="15.75" x14ac:dyDescent="0.25">
      <c r="D345" s="11"/>
      <c r="E345" s="22"/>
      <c r="F345" s="817" t="str">
        <f t="shared" si="12"/>
        <v xml:space="preserve"> </v>
      </c>
      <c r="G345" s="142" t="str">
        <f t="shared" si="13"/>
        <v xml:space="preserve"> </v>
      </c>
      <c r="H345" s="66"/>
      <c r="I345" s="66"/>
      <c r="J345" s="11"/>
    </row>
    <row r="346" spans="4:10" ht="15.75" x14ac:dyDescent="0.25">
      <c r="D346" s="11"/>
      <c r="E346" s="22"/>
      <c r="F346" s="817" t="str">
        <f t="shared" si="12"/>
        <v xml:space="preserve"> </v>
      </c>
      <c r="G346" s="142" t="str">
        <f t="shared" si="13"/>
        <v xml:space="preserve"> </v>
      </c>
      <c r="H346" s="66"/>
      <c r="I346" s="66"/>
      <c r="J346" s="11"/>
    </row>
    <row r="347" spans="4:10" ht="15.75" x14ac:dyDescent="0.25">
      <c r="D347" s="11"/>
      <c r="E347" s="22"/>
      <c r="F347" s="817" t="str">
        <f t="shared" si="12"/>
        <v xml:space="preserve"> </v>
      </c>
      <c r="G347" s="142" t="str">
        <f t="shared" si="13"/>
        <v xml:space="preserve"> </v>
      </c>
      <c r="H347" s="66"/>
      <c r="I347" s="66"/>
      <c r="J347" s="11"/>
    </row>
    <row r="348" spans="4:10" ht="15.75" x14ac:dyDescent="0.25">
      <c r="D348" s="11"/>
      <c r="E348" s="22"/>
      <c r="F348" s="817" t="str">
        <f t="shared" si="12"/>
        <v xml:space="preserve"> </v>
      </c>
      <c r="G348" s="142" t="str">
        <f t="shared" si="13"/>
        <v xml:space="preserve"> </v>
      </c>
      <c r="H348" s="66"/>
      <c r="I348" s="66"/>
      <c r="J348" s="11"/>
    </row>
    <row r="349" spans="4:10" ht="15.75" x14ac:dyDescent="0.25">
      <c r="D349" s="11"/>
      <c r="E349" s="22"/>
      <c r="F349" s="817" t="str">
        <f t="shared" si="12"/>
        <v xml:space="preserve"> </v>
      </c>
      <c r="G349" s="142" t="str">
        <f t="shared" si="13"/>
        <v xml:space="preserve"> </v>
      </c>
      <c r="H349" s="66"/>
      <c r="I349" s="66"/>
      <c r="J349" s="11"/>
    </row>
    <row r="350" spans="4:10" ht="15.75" x14ac:dyDescent="0.25">
      <c r="D350" s="11"/>
      <c r="E350" s="22"/>
      <c r="F350" s="817" t="str">
        <f t="shared" si="12"/>
        <v xml:space="preserve"> </v>
      </c>
      <c r="G350" s="142" t="str">
        <f t="shared" si="13"/>
        <v xml:space="preserve"> </v>
      </c>
      <c r="H350" s="66"/>
      <c r="I350" s="66"/>
      <c r="J350" s="11"/>
    </row>
    <row r="351" spans="4:10" ht="15.75" x14ac:dyDescent="0.25">
      <c r="D351" s="11"/>
      <c r="E351" s="22"/>
      <c r="F351" s="817" t="str">
        <f t="shared" si="12"/>
        <v xml:space="preserve"> </v>
      </c>
      <c r="G351" s="142" t="str">
        <f t="shared" si="13"/>
        <v xml:space="preserve"> </v>
      </c>
      <c r="H351" s="66"/>
      <c r="I351" s="66"/>
      <c r="J351" s="11"/>
    </row>
    <row r="352" spans="4:10" ht="15.75" x14ac:dyDescent="0.25">
      <c r="D352" s="11"/>
      <c r="E352" s="22"/>
      <c r="F352" s="817" t="str">
        <f t="shared" si="12"/>
        <v xml:space="preserve"> </v>
      </c>
      <c r="G352" s="142" t="str">
        <f t="shared" si="13"/>
        <v xml:space="preserve"> </v>
      </c>
      <c r="H352" s="66"/>
      <c r="I352" s="66"/>
      <c r="J352" s="11"/>
    </row>
    <row r="353" spans="4:10" ht="15.75" x14ac:dyDescent="0.25">
      <c r="D353" s="11"/>
      <c r="E353" s="22"/>
      <c r="F353" s="817" t="str">
        <f t="shared" si="12"/>
        <v xml:space="preserve"> </v>
      </c>
      <c r="G353" s="142" t="str">
        <f t="shared" si="13"/>
        <v xml:space="preserve"> </v>
      </c>
      <c r="H353" s="66"/>
      <c r="I353" s="66"/>
      <c r="J353" s="11"/>
    </row>
    <row r="354" spans="4:10" ht="15.75" x14ac:dyDescent="0.25">
      <c r="D354" s="11"/>
      <c r="E354" s="22"/>
      <c r="F354" s="817" t="str">
        <f t="shared" si="12"/>
        <v xml:space="preserve"> </v>
      </c>
      <c r="G354" s="142" t="str">
        <f t="shared" si="13"/>
        <v xml:space="preserve"> </v>
      </c>
      <c r="H354" s="66"/>
      <c r="I354" s="66"/>
      <c r="J354" s="11"/>
    </row>
    <row r="355" spans="4:10" ht="15.75" x14ac:dyDescent="0.25">
      <c r="D355" s="11"/>
      <c r="E355" s="22"/>
      <c r="F355" s="817" t="str">
        <f t="shared" si="12"/>
        <v xml:space="preserve"> </v>
      </c>
      <c r="G355" s="142" t="str">
        <f t="shared" si="13"/>
        <v xml:space="preserve"> </v>
      </c>
      <c r="H355" s="66"/>
      <c r="I355" s="66"/>
      <c r="J355" s="11"/>
    </row>
    <row r="356" spans="4:10" ht="15.75" x14ac:dyDescent="0.25">
      <c r="D356" s="11"/>
      <c r="E356" s="22"/>
      <c r="F356" s="817" t="str">
        <f t="shared" si="12"/>
        <v xml:space="preserve"> </v>
      </c>
      <c r="G356" s="142" t="str">
        <f t="shared" si="13"/>
        <v xml:space="preserve"> </v>
      </c>
      <c r="H356" s="66"/>
      <c r="I356" s="66"/>
      <c r="J356" s="11"/>
    </row>
    <row r="357" spans="4:10" ht="15.75" x14ac:dyDescent="0.25">
      <c r="D357" s="11"/>
      <c r="E357" s="22"/>
      <c r="F357" s="817" t="str">
        <f t="shared" si="12"/>
        <v xml:space="preserve"> </v>
      </c>
      <c r="G357" s="142" t="str">
        <f t="shared" si="13"/>
        <v xml:space="preserve"> </v>
      </c>
      <c r="H357" s="66"/>
      <c r="I357" s="66"/>
      <c r="J357" s="11"/>
    </row>
    <row r="358" spans="4:10" ht="15.75" x14ac:dyDescent="0.25">
      <c r="D358" s="11"/>
      <c r="E358" s="22"/>
      <c r="F358" s="817" t="str">
        <f t="shared" si="12"/>
        <v xml:space="preserve"> </v>
      </c>
      <c r="G358" s="142" t="str">
        <f t="shared" si="13"/>
        <v xml:space="preserve"> </v>
      </c>
      <c r="H358" s="66"/>
      <c r="I358" s="66"/>
      <c r="J358" s="11"/>
    </row>
    <row r="359" spans="4:10" ht="15.75" x14ac:dyDescent="0.25">
      <c r="D359" s="11"/>
      <c r="E359" s="22"/>
      <c r="F359" s="817" t="str">
        <f t="shared" si="12"/>
        <v xml:space="preserve"> </v>
      </c>
      <c r="G359" s="142" t="str">
        <f t="shared" si="13"/>
        <v xml:space="preserve"> </v>
      </c>
      <c r="H359" s="66"/>
      <c r="I359" s="66"/>
      <c r="J359" s="11"/>
    </row>
    <row r="360" spans="4:10" ht="15.75" x14ac:dyDescent="0.25">
      <c r="D360" s="11"/>
      <c r="E360" s="22"/>
      <c r="F360" s="817" t="str">
        <f t="shared" si="12"/>
        <v xml:space="preserve"> </v>
      </c>
      <c r="G360" s="142" t="str">
        <f t="shared" si="13"/>
        <v xml:space="preserve"> </v>
      </c>
      <c r="H360" s="66"/>
      <c r="I360" s="66"/>
      <c r="J360" s="11"/>
    </row>
    <row r="361" spans="4:10" ht="15.75" x14ac:dyDescent="0.25">
      <c r="D361" s="11"/>
      <c r="E361" s="22"/>
      <c r="F361" s="817" t="str">
        <f t="shared" si="12"/>
        <v xml:space="preserve"> </v>
      </c>
      <c r="G361" s="142" t="str">
        <f t="shared" si="13"/>
        <v xml:space="preserve"> </v>
      </c>
      <c r="H361" s="66"/>
      <c r="I361" s="66"/>
      <c r="J361" s="11"/>
    </row>
    <row r="362" spans="4:10" ht="15.75" x14ac:dyDescent="0.25">
      <c r="D362" s="11"/>
      <c r="E362" s="22"/>
      <c r="F362" s="817" t="str">
        <f t="shared" si="12"/>
        <v xml:space="preserve"> </v>
      </c>
      <c r="G362" s="142" t="str">
        <f t="shared" si="13"/>
        <v xml:space="preserve"> </v>
      </c>
      <c r="H362" s="66"/>
      <c r="I362" s="66"/>
      <c r="J362" s="11"/>
    </row>
    <row r="363" spans="4:10" ht="15.75" x14ac:dyDescent="0.25">
      <c r="D363" s="11"/>
      <c r="E363" s="22"/>
      <c r="F363" s="817" t="str">
        <f t="shared" si="12"/>
        <v xml:space="preserve"> </v>
      </c>
      <c r="G363" s="142" t="str">
        <f t="shared" si="13"/>
        <v xml:space="preserve"> </v>
      </c>
      <c r="H363" s="66"/>
      <c r="I363" s="66"/>
      <c r="J363" s="11"/>
    </row>
    <row r="364" spans="4:10" ht="15.75" x14ac:dyDescent="0.25">
      <c r="D364" s="11"/>
      <c r="E364" s="22"/>
      <c r="F364" s="817" t="str">
        <f t="shared" si="12"/>
        <v xml:space="preserve"> </v>
      </c>
      <c r="G364" s="142" t="str">
        <f t="shared" si="13"/>
        <v xml:space="preserve"> </v>
      </c>
      <c r="H364" s="66"/>
      <c r="I364" s="66"/>
      <c r="J364" s="11"/>
    </row>
    <row r="365" spans="4:10" ht="15.75" x14ac:dyDescent="0.25">
      <c r="D365" s="11"/>
      <c r="E365" s="22"/>
      <c r="F365" s="817" t="str">
        <f t="shared" si="12"/>
        <v xml:space="preserve"> </v>
      </c>
      <c r="G365" s="142" t="str">
        <f t="shared" si="13"/>
        <v xml:space="preserve"> </v>
      </c>
      <c r="H365" s="66"/>
      <c r="I365" s="66"/>
      <c r="J365" s="11"/>
    </row>
    <row r="366" spans="4:10" ht="15.75" x14ac:dyDescent="0.25">
      <c r="D366" s="11"/>
      <c r="E366" s="22"/>
      <c r="F366" s="817" t="str">
        <f t="shared" si="12"/>
        <v xml:space="preserve"> </v>
      </c>
      <c r="G366" s="142" t="str">
        <f t="shared" si="13"/>
        <v xml:space="preserve"> </v>
      </c>
      <c r="H366" s="66"/>
      <c r="I366" s="66"/>
      <c r="J366" s="11"/>
    </row>
    <row r="367" spans="4:10" ht="15.75" x14ac:dyDescent="0.25">
      <c r="D367" s="11"/>
      <c r="E367" s="22"/>
      <c r="F367" s="817" t="str">
        <f t="shared" si="12"/>
        <v xml:space="preserve"> </v>
      </c>
      <c r="G367" s="142" t="str">
        <f t="shared" si="13"/>
        <v xml:space="preserve"> </v>
      </c>
      <c r="H367" s="66"/>
      <c r="I367" s="66"/>
      <c r="J367" s="11"/>
    </row>
    <row r="368" spans="4:10" ht="15.75" x14ac:dyDescent="0.25">
      <c r="D368" s="11"/>
      <c r="E368" s="22"/>
      <c r="F368" s="817" t="str">
        <f t="shared" si="12"/>
        <v xml:space="preserve"> </v>
      </c>
      <c r="G368" s="142" t="str">
        <f t="shared" si="13"/>
        <v xml:space="preserve"> </v>
      </c>
      <c r="H368" s="66"/>
      <c r="I368" s="66"/>
      <c r="J368" s="11"/>
    </row>
    <row r="369" spans="4:10" ht="15.75" x14ac:dyDescent="0.25">
      <c r="D369" s="11"/>
      <c r="E369" s="22"/>
      <c r="F369" s="817" t="str">
        <f t="shared" si="12"/>
        <v xml:space="preserve"> </v>
      </c>
      <c r="G369" s="142" t="str">
        <f t="shared" si="13"/>
        <v xml:space="preserve"> </v>
      </c>
      <c r="H369" s="66"/>
      <c r="I369" s="66"/>
      <c r="J369" s="11"/>
    </row>
    <row r="370" spans="4:10" ht="15.75" x14ac:dyDescent="0.25">
      <c r="D370" s="11"/>
      <c r="E370" s="22"/>
      <c r="F370" s="817" t="str">
        <f t="shared" si="12"/>
        <v xml:space="preserve"> </v>
      </c>
      <c r="G370" s="142" t="str">
        <f t="shared" si="13"/>
        <v xml:space="preserve"> </v>
      </c>
      <c r="H370" s="66"/>
      <c r="I370" s="66"/>
      <c r="J370" s="11"/>
    </row>
    <row r="371" spans="4:10" ht="15.75" x14ac:dyDescent="0.25">
      <c r="D371" s="11"/>
      <c r="E371" s="22"/>
      <c r="F371" s="817" t="str">
        <f t="shared" si="12"/>
        <v xml:space="preserve"> </v>
      </c>
      <c r="G371" s="142" t="str">
        <f t="shared" si="13"/>
        <v xml:space="preserve"> </v>
      </c>
      <c r="H371" s="66"/>
      <c r="I371" s="66"/>
      <c r="J371" s="11"/>
    </row>
    <row r="372" spans="4:10" ht="15.75" x14ac:dyDescent="0.25">
      <c r="D372" s="11"/>
      <c r="E372" s="22"/>
      <c r="F372" s="817" t="str">
        <f t="shared" si="12"/>
        <v xml:space="preserve"> </v>
      </c>
      <c r="G372" s="142" t="str">
        <f t="shared" si="13"/>
        <v xml:space="preserve"> </v>
      </c>
      <c r="H372" s="66"/>
      <c r="I372" s="66"/>
      <c r="J372" s="11"/>
    </row>
    <row r="373" spans="4:10" ht="15.75" x14ac:dyDescent="0.25">
      <c r="D373" s="11"/>
      <c r="E373" s="22"/>
      <c r="F373" s="817" t="str">
        <f t="shared" si="12"/>
        <v xml:space="preserve"> </v>
      </c>
      <c r="G373" s="142" t="str">
        <f t="shared" si="13"/>
        <v xml:space="preserve"> </v>
      </c>
      <c r="H373" s="66"/>
      <c r="I373" s="66"/>
      <c r="J373" s="11"/>
    </row>
    <row r="374" spans="4:10" ht="15.75" x14ac:dyDescent="0.25">
      <c r="D374" s="11"/>
      <c r="E374" s="22"/>
      <c r="F374" s="817" t="str">
        <f t="shared" si="12"/>
        <v xml:space="preserve"> </v>
      </c>
      <c r="G374" s="142" t="str">
        <f t="shared" si="13"/>
        <v xml:space="preserve"> </v>
      </c>
      <c r="H374" s="66"/>
      <c r="I374" s="66"/>
      <c r="J374" s="11"/>
    </row>
    <row r="375" spans="4:10" ht="15.75" x14ac:dyDescent="0.25">
      <c r="D375" s="11"/>
      <c r="E375" s="22"/>
      <c r="F375" s="817" t="str">
        <f t="shared" si="12"/>
        <v xml:space="preserve"> </v>
      </c>
      <c r="G375" s="142" t="str">
        <f t="shared" si="13"/>
        <v xml:space="preserve"> </v>
      </c>
      <c r="H375" s="66"/>
      <c r="I375" s="66"/>
      <c r="J375" s="11"/>
    </row>
    <row r="376" spans="4:10" ht="15.75" x14ac:dyDescent="0.25">
      <c r="D376" s="11"/>
      <c r="E376" s="22"/>
      <c r="F376" s="817" t="str">
        <f t="shared" si="12"/>
        <v xml:space="preserve"> </v>
      </c>
      <c r="G376" s="142" t="str">
        <f t="shared" si="13"/>
        <v xml:space="preserve"> </v>
      </c>
      <c r="H376" s="66"/>
      <c r="I376" s="66"/>
      <c r="J376" s="11"/>
    </row>
    <row r="377" spans="4:10" ht="15.75" x14ac:dyDescent="0.25">
      <c r="D377" s="11"/>
      <c r="E377" s="22"/>
      <c r="F377" s="817" t="str">
        <f t="shared" si="12"/>
        <v xml:space="preserve"> </v>
      </c>
      <c r="G377" s="142" t="str">
        <f t="shared" si="13"/>
        <v xml:space="preserve"> </v>
      </c>
      <c r="H377" s="66"/>
      <c r="I377" s="66"/>
      <c r="J377" s="11"/>
    </row>
    <row r="378" spans="4:10" ht="15.75" x14ac:dyDescent="0.25">
      <c r="D378" s="11"/>
      <c r="E378" s="22"/>
      <c r="F378" s="817" t="str">
        <f t="shared" si="12"/>
        <v xml:space="preserve"> </v>
      </c>
      <c r="G378" s="142" t="str">
        <f t="shared" si="13"/>
        <v xml:space="preserve"> </v>
      </c>
      <c r="H378" s="66"/>
      <c r="I378" s="66"/>
      <c r="J378" s="11"/>
    </row>
    <row r="379" spans="4:10" ht="15.75" x14ac:dyDescent="0.25">
      <c r="D379" s="11"/>
      <c r="E379" s="22"/>
      <c r="F379" s="817" t="str">
        <f t="shared" si="12"/>
        <v xml:space="preserve"> </v>
      </c>
      <c r="G379" s="142" t="str">
        <f t="shared" si="13"/>
        <v xml:space="preserve"> </v>
      </c>
      <c r="H379" s="66"/>
      <c r="I379" s="66"/>
      <c r="J379" s="11"/>
    </row>
    <row r="380" spans="4:10" ht="15.75" x14ac:dyDescent="0.25">
      <c r="D380" s="11"/>
      <c r="E380" s="22"/>
      <c r="F380" s="817" t="str">
        <f t="shared" si="12"/>
        <v xml:space="preserve"> </v>
      </c>
      <c r="G380" s="142" t="str">
        <f t="shared" si="13"/>
        <v xml:space="preserve"> </v>
      </c>
      <c r="H380" s="66"/>
      <c r="I380" s="66"/>
      <c r="J380" s="11"/>
    </row>
    <row r="381" spans="4:10" ht="15.75" x14ac:dyDescent="0.25">
      <c r="D381" s="11"/>
      <c r="E381" s="22"/>
      <c r="F381" s="817" t="str">
        <f t="shared" si="12"/>
        <v xml:space="preserve"> </v>
      </c>
      <c r="G381" s="142" t="str">
        <f t="shared" si="13"/>
        <v xml:space="preserve"> </v>
      </c>
      <c r="H381" s="66"/>
      <c r="I381" s="66"/>
      <c r="J381" s="11"/>
    </row>
    <row r="382" spans="4:10" ht="15.75" x14ac:dyDescent="0.25">
      <c r="D382" s="11"/>
      <c r="E382" s="22"/>
      <c r="F382" s="817" t="str">
        <f t="shared" si="12"/>
        <v xml:space="preserve"> </v>
      </c>
      <c r="G382" s="142" t="str">
        <f t="shared" si="13"/>
        <v xml:space="preserve"> </v>
      </c>
      <c r="H382" s="66"/>
      <c r="I382" s="66"/>
      <c r="J382" s="11"/>
    </row>
    <row r="383" spans="4:10" ht="15.75" x14ac:dyDescent="0.25">
      <c r="D383" s="11"/>
      <c r="E383" s="22"/>
      <c r="F383" s="817" t="str">
        <f t="shared" ref="F383:F400" si="14">IF(E383-D383=0," ",E383-D383)</f>
        <v xml:space="preserve"> </v>
      </c>
      <c r="G383" s="142" t="str">
        <f t="shared" ref="G383:G400" si="15">IFERROR(E383/D383%," ")</f>
        <v xml:space="preserve"> </v>
      </c>
      <c r="J383" s="11"/>
    </row>
    <row r="384" spans="4:10" ht="15.75" x14ac:dyDescent="0.25">
      <c r="D384" s="11"/>
      <c r="E384" s="22"/>
      <c r="F384" s="817" t="str">
        <f t="shared" si="14"/>
        <v xml:space="preserve"> </v>
      </c>
      <c r="G384" s="142" t="str">
        <f t="shared" si="15"/>
        <v xml:space="preserve"> </v>
      </c>
      <c r="J384" s="11"/>
    </row>
    <row r="385" spans="4:11" ht="15.75" x14ac:dyDescent="0.25">
      <c r="D385" s="11"/>
      <c r="E385" s="22"/>
      <c r="F385" s="817" t="str">
        <f t="shared" si="14"/>
        <v xml:space="preserve"> </v>
      </c>
      <c r="G385" s="142" t="str">
        <f t="shared" si="15"/>
        <v xml:space="preserve"> </v>
      </c>
      <c r="J385" s="11"/>
    </row>
    <row r="386" spans="4:11" ht="15.75" x14ac:dyDescent="0.25">
      <c r="D386" s="11"/>
      <c r="E386" s="22"/>
      <c r="F386" s="817" t="str">
        <f t="shared" si="14"/>
        <v xml:space="preserve"> </v>
      </c>
      <c r="G386" s="142" t="str">
        <f t="shared" si="15"/>
        <v xml:space="preserve"> </v>
      </c>
      <c r="J386" s="11"/>
    </row>
    <row r="387" spans="4:11" ht="15.75" x14ac:dyDescent="0.25">
      <c r="D387" s="11"/>
      <c r="E387" s="22"/>
      <c r="F387" s="817" t="str">
        <f t="shared" si="14"/>
        <v xml:space="preserve"> </v>
      </c>
      <c r="G387" s="142" t="str">
        <f t="shared" si="15"/>
        <v xml:space="preserve"> </v>
      </c>
      <c r="J387" s="11"/>
    </row>
    <row r="388" spans="4:11" ht="15.75" x14ac:dyDescent="0.25">
      <c r="D388" s="11"/>
      <c r="E388" s="22"/>
      <c r="F388" s="817" t="str">
        <f t="shared" si="14"/>
        <v xml:space="preserve"> </v>
      </c>
      <c r="G388" s="142" t="str">
        <f t="shared" si="15"/>
        <v xml:space="preserve"> </v>
      </c>
      <c r="J388" s="11"/>
    </row>
    <row r="389" spans="4:11" ht="15.75" x14ac:dyDescent="0.25">
      <c r="D389" s="11"/>
      <c r="E389" s="22"/>
      <c r="F389" s="817" t="str">
        <f t="shared" si="14"/>
        <v xml:space="preserve"> </v>
      </c>
      <c r="G389" s="142" t="str">
        <f t="shared" si="15"/>
        <v xml:space="preserve"> </v>
      </c>
      <c r="J389" s="11"/>
    </row>
    <row r="390" spans="4:11" ht="15.75" x14ac:dyDescent="0.25">
      <c r="D390" s="11"/>
      <c r="E390" s="22"/>
      <c r="F390" s="817" t="str">
        <f t="shared" si="14"/>
        <v xml:space="preserve"> </v>
      </c>
      <c r="G390" s="142" t="str">
        <f t="shared" si="15"/>
        <v xml:space="preserve"> </v>
      </c>
      <c r="J390" s="11"/>
    </row>
    <row r="391" spans="4:11" ht="15.75" x14ac:dyDescent="0.25">
      <c r="D391" s="11"/>
      <c r="E391" s="22"/>
      <c r="F391" s="817" t="str">
        <f t="shared" si="14"/>
        <v xml:space="preserve"> </v>
      </c>
      <c r="G391" s="142" t="str">
        <f t="shared" si="15"/>
        <v xml:space="preserve"> </v>
      </c>
      <c r="J391" s="11"/>
    </row>
    <row r="392" spans="4:11" ht="15.75" x14ac:dyDescent="0.25">
      <c r="D392" s="11"/>
      <c r="E392" s="22"/>
      <c r="F392" s="817" t="str">
        <f t="shared" si="14"/>
        <v xml:space="preserve"> </v>
      </c>
      <c r="G392" s="142" t="str">
        <f t="shared" si="15"/>
        <v xml:space="preserve"> </v>
      </c>
      <c r="J392" s="11"/>
    </row>
    <row r="393" spans="4:11" ht="15.75" x14ac:dyDescent="0.25">
      <c r="D393" s="11"/>
      <c r="E393" s="22"/>
      <c r="F393" s="817" t="str">
        <f t="shared" si="14"/>
        <v xml:space="preserve"> </v>
      </c>
      <c r="G393" s="142" t="str">
        <f t="shared" si="15"/>
        <v xml:space="preserve"> </v>
      </c>
      <c r="J393" s="11"/>
    </row>
    <row r="394" spans="4:11" ht="15.75" x14ac:dyDescent="0.25">
      <c r="D394" s="11"/>
      <c r="E394" s="22"/>
      <c r="F394" s="817" t="str">
        <f t="shared" si="14"/>
        <v xml:space="preserve"> </v>
      </c>
      <c r="G394" s="142" t="str">
        <f t="shared" si="15"/>
        <v xml:space="preserve"> </v>
      </c>
      <c r="J394" s="11"/>
    </row>
    <row r="395" spans="4:11" ht="15.75" x14ac:dyDescent="0.25">
      <c r="D395" s="11"/>
      <c r="E395" s="22"/>
      <c r="F395" s="817" t="str">
        <f t="shared" si="14"/>
        <v xml:space="preserve"> </v>
      </c>
      <c r="G395" s="142" t="str">
        <f t="shared" si="15"/>
        <v xml:space="preserve"> </v>
      </c>
      <c r="J395" s="11"/>
    </row>
    <row r="396" spans="4:11" ht="15.75" x14ac:dyDescent="0.25">
      <c r="D396" s="11"/>
      <c r="E396" s="22"/>
      <c r="F396" s="817" t="str">
        <f t="shared" si="14"/>
        <v xml:space="preserve"> </v>
      </c>
      <c r="G396" s="142" t="str">
        <f t="shared" si="15"/>
        <v xml:space="preserve"> </v>
      </c>
      <c r="J396" s="11"/>
    </row>
    <row r="397" spans="4:11" ht="15.75" x14ac:dyDescent="0.25">
      <c r="D397" s="11"/>
      <c r="E397" s="22"/>
      <c r="F397" s="817" t="str">
        <f t="shared" si="14"/>
        <v xml:space="preserve"> </v>
      </c>
      <c r="G397" s="142" t="str">
        <f t="shared" si="15"/>
        <v xml:space="preserve"> </v>
      </c>
      <c r="J397" s="11"/>
    </row>
    <row r="398" spans="4:11" ht="15.75" x14ac:dyDescent="0.25">
      <c r="D398" s="11"/>
      <c r="E398" s="22"/>
      <c r="F398" s="817" t="str">
        <f t="shared" si="14"/>
        <v xml:space="preserve"> </v>
      </c>
      <c r="G398" s="142" t="str">
        <f t="shared" si="15"/>
        <v xml:space="preserve"> </v>
      </c>
      <c r="J398" s="11"/>
    </row>
    <row r="399" spans="4:11" ht="15.75" x14ac:dyDescent="0.25">
      <c r="D399" s="11"/>
      <c r="E399" s="22"/>
      <c r="F399" s="817" t="str">
        <f t="shared" si="14"/>
        <v xml:space="preserve"> </v>
      </c>
      <c r="G399" s="142" t="str">
        <f t="shared" si="15"/>
        <v xml:space="preserve"> </v>
      </c>
      <c r="J399" s="11"/>
    </row>
    <row r="400" spans="4:11" ht="15.75" x14ac:dyDescent="0.25">
      <c r="D400" s="11"/>
      <c r="E400" s="22"/>
      <c r="F400" s="817" t="str">
        <f t="shared" si="14"/>
        <v xml:space="preserve"> </v>
      </c>
      <c r="G400" s="142" t="str">
        <f t="shared" si="15"/>
        <v xml:space="preserve"> </v>
      </c>
      <c r="J400" s="11"/>
      <c r="K400" s="57" t="s">
        <v>37</v>
      </c>
    </row>
  </sheetData>
  <hyperlinks>
    <hyperlink ref="K3" location="Tartalom!A1" display="Tartalom" xr:uid="{00000000-0004-0000-4700-000008000000}"/>
  </hyperlinks>
  <pageMargins left="0.70866141732283472" right="0.70866141732283472" top="0.70866141732283472" bottom="0.70866141732283472" header="0.51181102362204722" footer="0.51181102362204722"/>
  <pageSetup paperSize="9" scale="91" orientation="portrait" r:id="rId1"/>
  <headerFooter alignWithMargins="0">
    <oddFooter xml:space="preserve">&amp;L&amp;8&amp;F/&amp;A&amp;C &amp;"Arial Narrow,Normál"&amp;8&amp;P/&amp;N&amp;R&amp;8DigitAudit/AuditDok&amp;11 </oddFooter>
  </headerFooter>
  <rowBreaks count="2" manualBreakCount="2">
    <brk id="32" max="9" man="1"/>
    <brk id="85" max="9"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Munka71">
    <tabColor rgb="FFFFC000"/>
    <pageSetUpPr fitToPage="1"/>
  </sheetPr>
  <dimension ref="A1:O171"/>
  <sheetViews>
    <sheetView showGridLines="0" workbookViewId="0"/>
  </sheetViews>
  <sheetFormatPr defaultRowHeight="15.75" x14ac:dyDescent="0.25"/>
  <cols>
    <col min="1" max="1" width="5.375" style="18" customWidth="1"/>
    <col min="2" max="2" width="23.125" style="18" customWidth="1"/>
    <col min="3" max="8" width="15.125" style="18" customWidth="1"/>
    <col min="9" max="9" width="12.625" style="18" customWidth="1"/>
    <col min="10" max="16384" width="9" style="18"/>
  </cols>
  <sheetData>
    <row r="1" spans="1:15" ht="16.5" customHeight="1" x14ac:dyDescent="0.3">
      <c r="A1" s="3" t="s">
        <v>71</v>
      </c>
      <c r="B1" s="3"/>
      <c r="C1" s="7"/>
      <c r="D1" s="7"/>
      <c r="E1" s="7"/>
      <c r="F1" s="12"/>
      <c r="G1" s="12"/>
      <c r="H1" s="12"/>
    </row>
    <row r="2" spans="1:15" ht="16.5" customHeight="1" x14ac:dyDescent="0.3">
      <c r="A2" s="12"/>
      <c r="B2" s="745">
        <f>D35</f>
        <v>0</v>
      </c>
      <c r="C2" s="12"/>
      <c r="D2" s="12"/>
      <c r="E2" s="12"/>
      <c r="F2" s="803" t="str">
        <f>J15</f>
        <v>NINCS FK. ADAT</v>
      </c>
      <c r="G2" s="803" t="str">
        <f>J17</f>
        <v>Ide írja a következtetés szövegét</v>
      </c>
      <c r="H2" s="12"/>
      <c r="I2" s="20" t="s">
        <v>32</v>
      </c>
    </row>
    <row r="3" spans="1:15" ht="16.5" customHeight="1" x14ac:dyDescent="0.3">
      <c r="A3" s="6"/>
      <c r="B3" s="6"/>
      <c r="C3" s="4" t="s">
        <v>36</v>
      </c>
      <c r="D3" s="4"/>
      <c r="E3" s="4"/>
      <c r="F3" s="803" t="str">
        <f>J16</f>
        <v>Következtetés:</v>
      </c>
      <c r="G3" s="12"/>
      <c r="H3" s="12"/>
      <c r="I3" s="730" t="s">
        <v>34</v>
      </c>
      <c r="J3" s="197" t="s">
        <v>34</v>
      </c>
    </row>
    <row r="4" spans="1:15" ht="16.5" customHeight="1" x14ac:dyDescent="0.25">
      <c r="A4" s="6"/>
      <c r="B4" s="6"/>
      <c r="C4" s="12"/>
      <c r="D4" s="12"/>
      <c r="E4" s="12"/>
      <c r="F4" s="12"/>
      <c r="G4" s="12"/>
      <c r="H4" s="12"/>
      <c r="I4" s="76" t="s">
        <v>35</v>
      </c>
      <c r="J4" s="18" t="s">
        <v>36</v>
      </c>
    </row>
    <row r="5" spans="1:15" ht="16.5" customHeight="1" x14ac:dyDescent="0.25">
      <c r="A5" s="5" t="str">
        <f>"Ügyfél:   "&amp;Alapa!C17</f>
        <v xml:space="preserve">Ügyfél:   </v>
      </c>
      <c r="B5" s="708"/>
      <c r="C5" s="29"/>
      <c r="D5" s="29"/>
      <c r="E5" s="29"/>
      <c r="F5" s="50" t="s">
        <v>1</v>
      </c>
      <c r="G5" s="772">
        <f>Alapa!C15</f>
        <v>0</v>
      </c>
      <c r="H5" s="13"/>
      <c r="I5" s="76" t="s">
        <v>33</v>
      </c>
      <c r="J5" s="18" t="s">
        <v>9</v>
      </c>
    </row>
    <row r="6" spans="1:15" ht="16.5" customHeight="1" x14ac:dyDescent="0.25">
      <c r="A6" s="5" t="str">
        <f>"Fordulónap: "&amp;Alapa!C12</f>
        <v xml:space="preserve">Fordulónap: </v>
      </c>
      <c r="B6" s="708"/>
      <c r="C6" s="29"/>
      <c r="D6" s="29"/>
      <c r="E6" s="29"/>
      <c r="F6" s="50" t="s">
        <v>2</v>
      </c>
      <c r="G6" s="554" t="str">
        <f>IFERROR(VLOOKUP(J12,Alapa!$K$2:$M$11,3),"")</f>
        <v/>
      </c>
      <c r="H6" s="13"/>
      <c r="I6" s="76" t="s">
        <v>79</v>
      </c>
      <c r="J6" s="18" t="s">
        <v>80</v>
      </c>
    </row>
    <row r="7" spans="1:15" ht="16.5" customHeight="1" x14ac:dyDescent="0.25">
      <c r="A7" s="6"/>
      <c r="B7" s="6"/>
      <c r="C7" s="7"/>
      <c r="D7" s="7"/>
      <c r="E7" s="7"/>
      <c r="F7" s="50" t="s">
        <v>10</v>
      </c>
      <c r="G7" s="124" t="str">
        <f>IF(Alapa!$M$2=0," ",Alapa!$M$2)</f>
        <v xml:space="preserve"> </v>
      </c>
      <c r="H7" s="13"/>
      <c r="I7" s="76" t="s">
        <v>81</v>
      </c>
      <c r="J7" s="18" t="s">
        <v>78</v>
      </c>
    </row>
    <row r="8" spans="1:15" ht="16.5" customHeight="1" x14ac:dyDescent="0.25">
      <c r="A8" s="6"/>
      <c r="B8" s="6"/>
      <c r="C8" s="7"/>
      <c r="D8" s="7"/>
      <c r="E8" s="7"/>
      <c r="F8" s="7"/>
      <c r="G8" s="7"/>
      <c r="H8" s="7"/>
      <c r="I8" s="76" t="s">
        <v>82</v>
      </c>
      <c r="J8" s="18" t="s">
        <v>83</v>
      </c>
    </row>
    <row r="9" spans="1:15" s="22" customFormat="1" ht="16.5" customHeight="1" x14ac:dyDescent="0.25">
      <c r="A9" s="6" t="s">
        <v>70</v>
      </c>
      <c r="B9" s="6"/>
      <c r="C9" s="11"/>
      <c r="D9" s="100" t="str">
        <f>IF(SUM(E12:E33)=0,"NINCS FK. ADAT",IF(SUM(D12:D21)+SUM(D23:D31)=0,"NINCS ANALITIKA",IF(D35=0,"EGYEZIK","NEM EGYEZIK !")))</f>
        <v>NINCS FK. ADAT</v>
      </c>
      <c r="E9" s="11"/>
      <c r="F9" s="11"/>
      <c r="G9" s="11"/>
      <c r="H9" s="31" t="str">
        <f>"Adatok "&amp;Alapa!E33&amp;" "&amp;Alapa!D34&amp;"-ban"</f>
        <v>Adatok  -ban</v>
      </c>
      <c r="I9" s="76" t="s">
        <v>84</v>
      </c>
      <c r="J9" s="18" t="s">
        <v>78</v>
      </c>
      <c r="K9" s="18"/>
    </row>
    <row r="10" spans="1:15" s="22" customFormat="1" ht="16.5" customHeight="1" thickBot="1" x14ac:dyDescent="0.3">
      <c r="A10" s="1042"/>
      <c r="B10" s="1042"/>
      <c r="C10" s="1042"/>
      <c r="D10" s="1042"/>
      <c r="E10" s="1042"/>
      <c r="F10" s="1042"/>
      <c r="G10" s="1042"/>
      <c r="H10" s="1042"/>
      <c r="I10" s="76" t="s">
        <v>85</v>
      </c>
      <c r="J10" s="18" t="s">
        <v>86</v>
      </c>
      <c r="K10" s="18"/>
    </row>
    <row r="11" spans="1:15" s="22" customFormat="1" ht="16.5" customHeight="1" thickBot="1" x14ac:dyDescent="0.3">
      <c r="A11" s="1015" t="s">
        <v>345</v>
      </c>
      <c r="B11" s="1008" t="s">
        <v>31</v>
      </c>
      <c r="C11" s="1061" t="str">
        <f>CONCATENATE("Előző év ",Alapa!E33," ",Alapa!D34)</f>
        <v xml:space="preserve">Előző év  </v>
      </c>
      <c r="D11" s="1061" t="str">
        <f>CONCATENATE("ANALITIKA ",Alapa!D34)</f>
        <v xml:space="preserve">ANALITIKA </v>
      </c>
      <c r="E11" s="1061" t="str">
        <f>CONCATENATE("Tárgy év ",Alapa!D34)</f>
        <v xml:space="preserve">Tárgy év </v>
      </c>
      <c r="F11" s="1061" t="str">
        <f>CONCATENATE("Tárgy év ",Alapa!E33," ",Alapa!D34)</f>
        <v xml:space="preserve">Tárgy év  </v>
      </c>
      <c r="G11" s="1061" t="str">
        <f>CONCATENATE("Változás ",Alapa!E33," ",Alapa!D34)</f>
        <v xml:space="preserve">Változás  </v>
      </c>
      <c r="H11" s="38" t="s">
        <v>3</v>
      </c>
      <c r="I11" s="76" t="s">
        <v>87</v>
      </c>
      <c r="J11" s="18" t="s">
        <v>78</v>
      </c>
    </row>
    <row r="12" spans="1:15" s="22" customFormat="1" ht="16.5" customHeight="1" thickBot="1" x14ac:dyDescent="0.35">
      <c r="A12" s="1019">
        <f>COUNT(A$11:$A11)+1</f>
        <v>1</v>
      </c>
      <c r="B12" s="1009" t="s">
        <v>52</v>
      </c>
      <c r="C12" s="77">
        <f>Import_O!D25</f>
        <v>0</v>
      </c>
      <c r="D12" s="1062"/>
      <c r="E12" s="1063">
        <f>Import_O!H25</f>
        <v>0</v>
      </c>
      <c r="F12" s="77">
        <f>Import_O!F25</f>
        <v>0</v>
      </c>
      <c r="G12" s="77">
        <f t="shared" ref="G12:G33" si="0">F12-C12</f>
        <v>0</v>
      </c>
      <c r="H12" s="71">
        <f>IF(C12&lt;&gt;0,F12/C12%,0)</f>
        <v>0</v>
      </c>
      <c r="I12" s="555" t="s">
        <v>2</v>
      </c>
      <c r="J12" s="673">
        <v>2</v>
      </c>
    </row>
    <row r="13" spans="1:15" s="22" customFormat="1" ht="16.5" customHeight="1" x14ac:dyDescent="0.25">
      <c r="A13" s="1019">
        <f>COUNT(A$11:$A12)+1</f>
        <v>2</v>
      </c>
      <c r="B13" s="1114" t="s">
        <v>53</v>
      </c>
      <c r="C13" s="77">
        <f>Import_O!D26</f>
        <v>0</v>
      </c>
      <c r="D13" s="1062"/>
      <c r="E13" s="1063">
        <f>Import_O!H26</f>
        <v>0</v>
      </c>
      <c r="F13" s="77">
        <f>Import_O!F26</f>
        <v>0</v>
      </c>
      <c r="G13" s="77">
        <f t="shared" si="0"/>
        <v>0</v>
      </c>
      <c r="H13" s="71">
        <f t="shared" ref="H13:H33" si="1">IF(C13&lt;&gt;0,F13/C13%,0)</f>
        <v>0</v>
      </c>
    </row>
    <row r="14" spans="1:15" s="22" customFormat="1" ht="16.5" customHeight="1" x14ac:dyDescent="0.25">
      <c r="A14" s="1019">
        <f>COUNT(A$11:$A13)+1</f>
        <v>3</v>
      </c>
      <c r="B14" s="1010" t="s">
        <v>54</v>
      </c>
      <c r="C14" s="77">
        <f>Import_O!D27</f>
        <v>0</v>
      </c>
      <c r="D14" s="1062"/>
      <c r="E14" s="1063">
        <f>Import_O!H27</f>
        <v>0</v>
      </c>
      <c r="F14" s="77">
        <f>Import_O!F27</f>
        <v>0</v>
      </c>
      <c r="G14" s="77">
        <f t="shared" si="0"/>
        <v>0</v>
      </c>
      <c r="H14" s="71">
        <f t="shared" si="1"/>
        <v>0</v>
      </c>
      <c r="J14" s="15" t="s">
        <v>185</v>
      </c>
      <c r="K14" s="36"/>
      <c r="L14" s="36"/>
      <c r="M14" s="36"/>
      <c r="N14" s="36"/>
      <c r="O14" s="12"/>
    </row>
    <row r="15" spans="1:15" s="22" customFormat="1" ht="16.5" customHeight="1" x14ac:dyDescent="0.3">
      <c r="A15" s="1019">
        <f>COUNT(A$11:$A14)+1</f>
        <v>4</v>
      </c>
      <c r="B15" s="1114" t="s">
        <v>55</v>
      </c>
      <c r="C15" s="77">
        <f>Import_O!D28</f>
        <v>0</v>
      </c>
      <c r="D15" s="1062"/>
      <c r="E15" s="1063">
        <f>Import_O!H28</f>
        <v>0</v>
      </c>
      <c r="F15" s="77">
        <f>Import_O!F28</f>
        <v>0</v>
      </c>
      <c r="G15" s="77">
        <f t="shared" si="0"/>
        <v>0</v>
      </c>
      <c r="H15" s="71">
        <f t="shared" si="1"/>
        <v>0</v>
      </c>
      <c r="J15" s="68" t="str">
        <f>D9</f>
        <v>NINCS FK. ADAT</v>
      </c>
      <c r="K15" s="23"/>
      <c r="L15" s="23"/>
      <c r="M15" s="17"/>
      <c r="N15" s="17"/>
      <c r="O15" s="18"/>
    </row>
    <row r="16" spans="1:15" s="22" customFormat="1" ht="16.5" customHeight="1" x14ac:dyDescent="0.25">
      <c r="A16" s="1019">
        <f>COUNT(A$11:$A15)+1</f>
        <v>5</v>
      </c>
      <c r="B16" s="1010" t="s">
        <v>56</v>
      </c>
      <c r="C16" s="77">
        <f>Import_O!D29</f>
        <v>0</v>
      </c>
      <c r="D16" s="1062"/>
      <c r="E16" s="1063">
        <f>Import_O!H29</f>
        <v>0</v>
      </c>
      <c r="F16" s="77">
        <f>Import_O!F29</f>
        <v>0</v>
      </c>
      <c r="G16" s="77">
        <f t="shared" si="0"/>
        <v>0</v>
      </c>
      <c r="H16" s="71">
        <f t="shared" si="1"/>
        <v>0</v>
      </c>
      <c r="J16" s="16" t="s">
        <v>4</v>
      </c>
      <c r="K16" s="8"/>
      <c r="L16" s="8"/>
      <c r="M16" s="7"/>
      <c r="N16" s="7"/>
      <c r="O16" s="12"/>
    </row>
    <row r="17" spans="1:15" s="22" customFormat="1" ht="16.5" customHeight="1" x14ac:dyDescent="0.3">
      <c r="A17" s="1019">
        <f>COUNT(A$11:$A16)+1</f>
        <v>6</v>
      </c>
      <c r="B17" s="1114" t="s">
        <v>53</v>
      </c>
      <c r="C17" s="77">
        <f>Import_O!D30</f>
        <v>0</v>
      </c>
      <c r="D17" s="1062"/>
      <c r="E17" s="1063">
        <f>Import_O!H30</f>
        <v>0</v>
      </c>
      <c r="F17" s="77">
        <f>Import_O!F30</f>
        <v>0</v>
      </c>
      <c r="G17" s="77">
        <f t="shared" si="0"/>
        <v>0</v>
      </c>
      <c r="H17" s="71">
        <f t="shared" si="1"/>
        <v>0</v>
      </c>
      <c r="J17" s="68" t="s">
        <v>38</v>
      </c>
      <c r="K17" s="23"/>
      <c r="L17" s="23"/>
      <c r="M17" s="17"/>
      <c r="N17" s="17"/>
      <c r="O17" s="18"/>
    </row>
    <row r="18" spans="1:15" s="22" customFormat="1" ht="16.5" customHeight="1" x14ac:dyDescent="0.25">
      <c r="A18" s="1019">
        <f>COUNT(A$11:$A17)+1</f>
        <v>7</v>
      </c>
      <c r="B18" s="1010" t="s">
        <v>57</v>
      </c>
      <c r="C18" s="77">
        <f>Import_O!D31</f>
        <v>0</v>
      </c>
      <c r="D18" s="1062"/>
      <c r="E18" s="1063">
        <f>Import_O!H31</f>
        <v>0</v>
      </c>
      <c r="F18" s="77">
        <f>Import_O!F31</f>
        <v>0</v>
      </c>
      <c r="G18" s="77">
        <f t="shared" si="0"/>
        <v>0</v>
      </c>
      <c r="H18" s="71">
        <f t="shared" si="1"/>
        <v>0</v>
      </c>
      <c r="J18" s="67"/>
      <c r="K18" s="67"/>
      <c r="L18" s="8"/>
      <c r="M18" s="7"/>
      <c r="N18" s="7"/>
      <c r="O18" s="12"/>
    </row>
    <row r="19" spans="1:15" s="22" customFormat="1" ht="16.5" customHeight="1" x14ac:dyDescent="0.25">
      <c r="A19" s="1019">
        <f>COUNT(A$11:$A18)+1</f>
        <v>8</v>
      </c>
      <c r="B19" s="1114" t="s">
        <v>53</v>
      </c>
      <c r="C19" s="77">
        <f>Import_O!D32</f>
        <v>0</v>
      </c>
      <c r="D19" s="1062"/>
      <c r="E19" s="1063">
        <f>Import_O!H32</f>
        <v>0</v>
      </c>
      <c r="F19" s="77">
        <f>Import_O!F32</f>
        <v>0</v>
      </c>
      <c r="G19" s="77">
        <f t="shared" si="0"/>
        <v>0</v>
      </c>
      <c r="H19" s="71">
        <f t="shared" si="1"/>
        <v>0</v>
      </c>
    </row>
    <row r="20" spans="1:15" s="22" customFormat="1" ht="16.5" customHeight="1" x14ac:dyDescent="0.25">
      <c r="A20" s="1019">
        <f>COUNT(A$11:$A19)+1</f>
        <v>9</v>
      </c>
      <c r="B20" s="1010" t="s">
        <v>58</v>
      </c>
      <c r="C20" s="77">
        <f>Import_O!D33</f>
        <v>0</v>
      </c>
      <c r="D20" s="1062"/>
      <c r="E20" s="1063">
        <f>Import_O!H33</f>
        <v>0</v>
      </c>
      <c r="F20" s="77">
        <f>Import_O!F33</f>
        <v>0</v>
      </c>
      <c r="G20" s="77">
        <f t="shared" si="0"/>
        <v>0</v>
      </c>
      <c r="H20" s="71">
        <f t="shared" si="1"/>
        <v>0</v>
      </c>
    </row>
    <row r="21" spans="1:15" s="22" customFormat="1" ht="16.5" customHeight="1" x14ac:dyDescent="0.25">
      <c r="A21" s="1019">
        <f>COUNT(A$11:$A20)+1</f>
        <v>10</v>
      </c>
      <c r="B21" s="1114" t="s">
        <v>59</v>
      </c>
      <c r="C21" s="77">
        <f>Import_O!D34</f>
        <v>0</v>
      </c>
      <c r="D21" s="1062"/>
      <c r="E21" s="1063">
        <f>Import_O!H34</f>
        <v>0</v>
      </c>
      <c r="F21" s="77">
        <f>Import_O!F34</f>
        <v>0</v>
      </c>
      <c r="G21" s="77">
        <f t="shared" si="0"/>
        <v>0</v>
      </c>
      <c r="H21" s="71">
        <f t="shared" si="1"/>
        <v>0</v>
      </c>
    </row>
    <row r="22" spans="1:15" s="22" customFormat="1" ht="16.5" customHeight="1" x14ac:dyDescent="0.25">
      <c r="A22" s="1019">
        <f>COUNT(A$11:$A21)+1</f>
        <v>11</v>
      </c>
      <c r="B22" s="1011" t="s">
        <v>60</v>
      </c>
      <c r="C22" s="77">
        <f>Import_O!D35</f>
        <v>0</v>
      </c>
      <c r="D22" s="1063">
        <f>ROUND(SUM(D12+D14+D16+D18+D20),0)</f>
        <v>0</v>
      </c>
      <c r="E22" s="1063">
        <f>Import_O!H35</f>
        <v>0</v>
      </c>
      <c r="F22" s="77">
        <f>Import_O!F35</f>
        <v>0</v>
      </c>
      <c r="G22" s="77">
        <f t="shared" si="0"/>
        <v>0</v>
      </c>
      <c r="H22" s="71">
        <f t="shared" si="1"/>
        <v>0</v>
      </c>
    </row>
    <row r="23" spans="1:15" s="22" customFormat="1" ht="16.5" customHeight="1" x14ac:dyDescent="0.25">
      <c r="A23" s="1019">
        <f>COUNT(A$11:$A22)+1</f>
        <v>12</v>
      </c>
      <c r="B23" s="1010" t="s">
        <v>61</v>
      </c>
      <c r="C23" s="77">
        <f>Import_O!D36</f>
        <v>0</v>
      </c>
      <c r="D23" s="1062"/>
      <c r="E23" s="1063">
        <f>Import_O!H36</f>
        <v>0</v>
      </c>
      <c r="F23" s="77">
        <f>Import_O!F36</f>
        <v>0</v>
      </c>
      <c r="G23" s="77">
        <f t="shared" si="0"/>
        <v>0</v>
      </c>
      <c r="H23" s="71">
        <f t="shared" si="1"/>
        <v>0</v>
      </c>
    </row>
    <row r="24" spans="1:15" s="22" customFormat="1" ht="16.5" customHeight="1" x14ac:dyDescent="0.25">
      <c r="A24" s="1019">
        <f>COUNT(A$11:$A23)+1</f>
        <v>13</v>
      </c>
      <c r="B24" s="1114" t="s">
        <v>62</v>
      </c>
      <c r="C24" s="77">
        <f>Import_O!D37</f>
        <v>0</v>
      </c>
      <c r="D24" s="1062"/>
      <c r="E24" s="1063">
        <f>Import_O!H37</f>
        <v>0</v>
      </c>
      <c r="F24" s="77">
        <f>Import_O!F37</f>
        <v>0</v>
      </c>
      <c r="G24" s="77">
        <f t="shared" si="0"/>
        <v>0</v>
      </c>
      <c r="H24" s="71">
        <f t="shared" si="1"/>
        <v>0</v>
      </c>
      <c r="N24" s="22" t="s">
        <v>0</v>
      </c>
    </row>
    <row r="25" spans="1:15" s="22" customFormat="1" ht="16.5" customHeight="1" x14ac:dyDescent="0.25">
      <c r="A25" s="1019">
        <f>COUNT(A$11:$A24)+1</f>
        <v>14</v>
      </c>
      <c r="B25" s="1010" t="s">
        <v>63</v>
      </c>
      <c r="C25" s="77">
        <f>Import_O!D38</f>
        <v>0</v>
      </c>
      <c r="D25" s="1062"/>
      <c r="E25" s="1063">
        <f>Import_O!H38</f>
        <v>0</v>
      </c>
      <c r="F25" s="77">
        <f>Import_O!F38</f>
        <v>0</v>
      </c>
      <c r="G25" s="77">
        <f t="shared" si="0"/>
        <v>0</v>
      </c>
      <c r="H25" s="71">
        <f t="shared" si="1"/>
        <v>0</v>
      </c>
    </row>
    <row r="26" spans="1:15" s="22" customFormat="1" ht="16.5" customHeight="1" x14ac:dyDescent="0.25">
      <c r="A26" s="1019">
        <f>COUNT(A$11:$A25)+1</f>
        <v>15</v>
      </c>
      <c r="B26" s="1114" t="s">
        <v>62</v>
      </c>
      <c r="C26" s="77">
        <f>Import_O!D39</f>
        <v>0</v>
      </c>
      <c r="D26" s="1062"/>
      <c r="E26" s="1063">
        <f>Import_O!H39</f>
        <v>0</v>
      </c>
      <c r="F26" s="77">
        <f>Import_O!F39</f>
        <v>0</v>
      </c>
      <c r="G26" s="77">
        <f t="shared" si="0"/>
        <v>0</v>
      </c>
      <c r="H26" s="71">
        <f t="shared" si="1"/>
        <v>0</v>
      </c>
    </row>
    <row r="27" spans="1:15" s="22" customFormat="1" ht="16.5" customHeight="1" x14ac:dyDescent="0.25">
      <c r="A27" s="1019">
        <f>COUNT(A$11:$A26)+1</f>
        <v>16</v>
      </c>
      <c r="B27" s="1010" t="s">
        <v>64</v>
      </c>
      <c r="C27" s="77">
        <f>Import_O!D40</f>
        <v>0</v>
      </c>
      <c r="D27" s="1062"/>
      <c r="E27" s="1063">
        <f>Import_O!H40</f>
        <v>0</v>
      </c>
      <c r="F27" s="77">
        <f>Import_O!F40</f>
        <v>0</v>
      </c>
      <c r="G27" s="77">
        <f t="shared" si="0"/>
        <v>0</v>
      </c>
      <c r="H27" s="71">
        <f t="shared" si="1"/>
        <v>0</v>
      </c>
    </row>
    <row r="28" spans="1:15" s="22" customFormat="1" ht="16.5" customHeight="1" x14ac:dyDescent="0.25">
      <c r="A28" s="1019">
        <f>COUNT(A$11:$A27)+1</f>
        <v>17</v>
      </c>
      <c r="B28" s="1114" t="s">
        <v>65</v>
      </c>
      <c r="C28" s="77">
        <f>Import_O!D41</f>
        <v>0</v>
      </c>
      <c r="D28" s="1062"/>
      <c r="E28" s="1063">
        <f>Import_O!H41</f>
        <v>0</v>
      </c>
      <c r="F28" s="77">
        <f>Import_O!F41</f>
        <v>0</v>
      </c>
      <c r="G28" s="77">
        <f t="shared" si="0"/>
        <v>0</v>
      </c>
      <c r="H28" s="71">
        <f t="shared" si="1"/>
        <v>0</v>
      </c>
    </row>
    <row r="29" spans="1:15" s="22" customFormat="1" ht="16.5" customHeight="1" x14ac:dyDescent="0.25">
      <c r="A29" s="1019">
        <f>COUNT(A$11:$A28)+1</f>
        <v>18</v>
      </c>
      <c r="B29" s="1010" t="s">
        <v>66</v>
      </c>
      <c r="C29" s="77">
        <f>Import_O!D42</f>
        <v>0</v>
      </c>
      <c r="D29" s="1062"/>
      <c r="E29" s="1063">
        <f>Import_O!H42</f>
        <v>0</v>
      </c>
      <c r="F29" s="77">
        <f>Import_O!F42</f>
        <v>0</v>
      </c>
      <c r="G29" s="77">
        <f t="shared" si="0"/>
        <v>0</v>
      </c>
      <c r="H29" s="71">
        <f t="shared" si="1"/>
        <v>0</v>
      </c>
    </row>
    <row r="30" spans="1:15" s="21" customFormat="1" ht="16.5" customHeight="1" x14ac:dyDescent="0.3">
      <c r="A30" s="1019">
        <f>COUNT(A$11:$A29)+1</f>
        <v>19</v>
      </c>
      <c r="B30" s="1010" t="s">
        <v>67</v>
      </c>
      <c r="C30" s="77">
        <f>Import_O!D43</f>
        <v>0</v>
      </c>
      <c r="D30" s="1062"/>
      <c r="E30" s="1063">
        <f>Import_O!H43</f>
        <v>0</v>
      </c>
      <c r="F30" s="77">
        <f>Import_O!F43</f>
        <v>0</v>
      </c>
      <c r="G30" s="77">
        <f t="shared" si="0"/>
        <v>0</v>
      </c>
      <c r="H30" s="71">
        <f t="shared" si="1"/>
        <v>0</v>
      </c>
    </row>
    <row r="31" spans="1:15" s="22" customFormat="1" ht="16.5" customHeight="1" x14ac:dyDescent="0.25">
      <c r="A31" s="1019">
        <f>COUNT(A$11:$A30)+1</f>
        <v>20</v>
      </c>
      <c r="B31" s="1114" t="s">
        <v>59</v>
      </c>
      <c r="C31" s="77">
        <f>Import_O!D44</f>
        <v>0</v>
      </c>
      <c r="D31" s="1062"/>
      <c r="E31" s="1063">
        <f>Import_O!H44</f>
        <v>0</v>
      </c>
      <c r="F31" s="77">
        <f>Import_O!F44</f>
        <v>0</v>
      </c>
      <c r="G31" s="77">
        <f t="shared" si="0"/>
        <v>0</v>
      </c>
      <c r="H31" s="71">
        <f t="shared" si="1"/>
        <v>0</v>
      </c>
    </row>
    <row r="32" spans="1:15" s="22" customFormat="1" ht="16.5" customHeight="1" x14ac:dyDescent="0.25">
      <c r="A32" s="1019">
        <f>COUNT(A$11:$A31)+1</f>
        <v>21</v>
      </c>
      <c r="B32" s="1011" t="s">
        <v>68</v>
      </c>
      <c r="C32" s="77">
        <f>Import_O!D45</f>
        <v>0</v>
      </c>
      <c r="D32" s="1063">
        <f>ROUND(SUM(D23+D25+D27+D29+D30),0)</f>
        <v>0</v>
      </c>
      <c r="E32" s="1063">
        <f>Import_O!H45</f>
        <v>0</v>
      </c>
      <c r="F32" s="77">
        <f>Import_O!F45</f>
        <v>0</v>
      </c>
      <c r="G32" s="77">
        <f t="shared" si="0"/>
        <v>0</v>
      </c>
      <c r="H32" s="71">
        <f t="shared" si="1"/>
        <v>0</v>
      </c>
    </row>
    <row r="33" spans="1:14" s="22" customFormat="1" ht="16.5" customHeight="1" thickBot="1" x14ac:dyDescent="0.3">
      <c r="A33" s="1020">
        <f>COUNT(A$11:$A32)+1</f>
        <v>22</v>
      </c>
      <c r="B33" s="1018" t="s">
        <v>69</v>
      </c>
      <c r="C33" s="75">
        <f>Import_O!D46</f>
        <v>0</v>
      </c>
      <c r="D33" s="1064">
        <f>ROUND(SUM(D22-D32),0)</f>
        <v>0</v>
      </c>
      <c r="E33" s="1064">
        <f>Import_O!H46</f>
        <v>0</v>
      </c>
      <c r="F33" s="75">
        <f>Import_O!F46</f>
        <v>0</v>
      </c>
      <c r="G33" s="75">
        <f t="shared" si="0"/>
        <v>0</v>
      </c>
      <c r="H33" s="70">
        <f t="shared" si="1"/>
        <v>0</v>
      </c>
    </row>
    <row r="34" spans="1:14" s="22" customFormat="1" ht="16.5" customHeight="1" x14ac:dyDescent="0.25">
      <c r="A34" s="35"/>
      <c r="B34" s="35"/>
      <c r="C34" s="7"/>
      <c r="D34" s="7"/>
      <c r="E34" s="7"/>
      <c r="F34" s="7"/>
      <c r="G34" s="7"/>
      <c r="H34" s="7"/>
    </row>
    <row r="35" spans="1:14" s="22" customFormat="1" ht="16.5" customHeight="1" thickBot="1" x14ac:dyDescent="0.3">
      <c r="A35" s="35"/>
      <c r="B35" s="35"/>
      <c r="C35" s="119" t="s">
        <v>208</v>
      </c>
      <c r="D35" s="120">
        <f>D33-E33</f>
        <v>0</v>
      </c>
      <c r="E35" s="119"/>
      <c r="F35" s="7"/>
      <c r="G35" s="7"/>
      <c r="H35" s="7"/>
    </row>
    <row r="36" spans="1:14" s="22" customFormat="1" ht="16.5" customHeight="1" x14ac:dyDescent="0.25">
      <c r="A36" s="6"/>
      <c r="B36" s="6"/>
      <c r="C36" s="7"/>
      <c r="D36" s="7"/>
      <c r="E36" s="7"/>
      <c r="F36" s="7"/>
      <c r="G36" s="7"/>
      <c r="H36" s="7"/>
    </row>
    <row r="37" spans="1:14" s="22" customFormat="1" ht="16.5" customHeight="1" x14ac:dyDescent="0.25">
      <c r="A37" s="6"/>
      <c r="B37" s="6"/>
      <c r="C37" s="7"/>
      <c r="D37" s="7"/>
      <c r="E37" s="7"/>
      <c r="F37" s="7"/>
      <c r="G37" s="7"/>
      <c r="H37" s="7"/>
      <c r="J37" s="17"/>
      <c r="K37" s="19"/>
      <c r="L37" s="19"/>
      <c r="M37" s="17"/>
      <c r="N37" s="17"/>
    </row>
    <row r="38" spans="1:14" s="22" customFormat="1" ht="16.5" customHeight="1" x14ac:dyDescent="0.25">
      <c r="A38" s="6"/>
      <c r="B38" s="6"/>
      <c r="C38" s="7"/>
      <c r="D38" s="7"/>
      <c r="E38" s="7"/>
      <c r="F38" s="7"/>
      <c r="G38" s="7"/>
      <c r="H38" s="7"/>
      <c r="J38" s="17"/>
      <c r="K38" s="17"/>
      <c r="L38" s="17"/>
      <c r="M38" s="17"/>
      <c r="N38" s="17"/>
    </row>
    <row r="39" spans="1:14" s="22" customFormat="1" ht="16.5" customHeight="1" x14ac:dyDescent="0.25">
      <c r="A39" s="6"/>
      <c r="B39" s="6"/>
      <c r="C39" s="7"/>
      <c r="D39" s="7"/>
      <c r="E39" s="7"/>
      <c r="F39" s="7"/>
      <c r="G39" s="7"/>
      <c r="H39" s="7"/>
      <c r="J39" s="17"/>
      <c r="K39" s="17"/>
      <c r="L39" s="17"/>
      <c r="M39" s="17"/>
      <c r="N39" s="17"/>
    </row>
    <row r="40" spans="1:14" s="22" customFormat="1" ht="16.5" customHeight="1" x14ac:dyDescent="0.25">
      <c r="A40" s="6"/>
      <c r="B40" s="6"/>
      <c r="C40" s="7"/>
      <c r="D40" s="7"/>
      <c r="E40" s="7"/>
      <c r="F40" s="7"/>
      <c r="G40" s="7"/>
      <c r="H40" s="7"/>
      <c r="J40" s="17"/>
      <c r="K40" s="17"/>
      <c r="L40" s="17"/>
      <c r="M40" s="17"/>
      <c r="N40" s="17"/>
    </row>
    <row r="41" spans="1:14" s="22" customFormat="1" ht="16.5" customHeight="1" x14ac:dyDescent="0.25">
      <c r="A41" s="6"/>
      <c r="B41" s="6"/>
      <c r="C41" s="7"/>
      <c r="D41" s="7"/>
      <c r="E41" s="7"/>
      <c r="F41" s="7"/>
      <c r="G41" s="7"/>
      <c r="H41" s="7"/>
      <c r="J41" s="17"/>
      <c r="K41" s="17"/>
      <c r="L41" s="17"/>
      <c r="M41" s="17"/>
      <c r="N41" s="17"/>
    </row>
    <row r="42" spans="1:14" s="22" customFormat="1" ht="16.5" customHeight="1" x14ac:dyDescent="0.25">
      <c r="A42" s="7"/>
      <c r="B42" s="7"/>
      <c r="C42" s="7"/>
      <c r="D42" s="7"/>
      <c r="E42" s="7"/>
      <c r="F42" s="7"/>
      <c r="G42" s="7"/>
      <c r="H42" s="7"/>
      <c r="J42" s="17"/>
      <c r="K42" s="17"/>
      <c r="L42" s="17"/>
      <c r="M42" s="17"/>
      <c r="N42" s="17"/>
    </row>
    <row r="43" spans="1:14" s="22" customFormat="1" ht="16.5" customHeight="1" x14ac:dyDescent="0.25">
      <c r="A43" s="6"/>
      <c r="B43" s="6"/>
      <c r="C43" s="7"/>
      <c r="D43" s="7"/>
      <c r="E43" s="7"/>
      <c r="F43" s="7"/>
      <c r="G43" s="7"/>
      <c r="H43" s="7"/>
      <c r="J43" s="17"/>
      <c r="K43" s="17"/>
      <c r="L43" s="17"/>
      <c r="M43" s="17"/>
      <c r="N43" s="17"/>
    </row>
    <row r="44" spans="1:14" s="22" customFormat="1" ht="16.5" customHeight="1" x14ac:dyDescent="0.25">
      <c r="A44" s="7"/>
      <c r="B44" s="7"/>
      <c r="C44" s="7"/>
      <c r="D44" s="7"/>
      <c r="E44" s="7"/>
      <c r="F44" s="7"/>
      <c r="G44" s="7"/>
      <c r="H44" s="7"/>
      <c r="J44" s="19"/>
      <c r="K44" s="19"/>
      <c r="L44" s="19"/>
      <c r="M44" s="19"/>
      <c r="N44" s="19"/>
    </row>
    <row r="45" spans="1:14" x14ac:dyDescent="0.25">
      <c r="A45" s="19"/>
      <c r="B45" s="19"/>
      <c r="C45" s="24"/>
      <c r="D45" s="24"/>
      <c r="E45" s="24"/>
      <c r="F45" s="22"/>
      <c r="G45" s="22"/>
      <c r="H45" s="22"/>
    </row>
    <row r="46" spans="1:14" x14ac:dyDescent="0.25">
      <c r="A46" s="25"/>
      <c r="B46" s="25"/>
      <c r="C46" s="24"/>
      <c r="D46" s="24"/>
      <c r="E46" s="24"/>
      <c r="F46" s="22"/>
      <c r="G46" s="26"/>
      <c r="H46" s="22"/>
    </row>
    <row r="47" spans="1:14" x14ac:dyDescent="0.25">
      <c r="A47" s="22"/>
      <c r="B47" s="22"/>
      <c r="C47" s="27"/>
      <c r="D47" s="27"/>
      <c r="E47" s="27"/>
      <c r="F47" s="22"/>
      <c r="G47" s="22"/>
      <c r="H47" s="22"/>
    </row>
    <row r="48" spans="1:14" x14ac:dyDescent="0.25">
      <c r="A48" s="22"/>
      <c r="B48" s="22"/>
      <c r="C48" s="24"/>
      <c r="D48" s="24"/>
      <c r="E48" s="24"/>
      <c r="F48" s="24"/>
      <c r="G48" s="22"/>
      <c r="H48" s="22"/>
    </row>
    <row r="49" spans="1:8" x14ac:dyDescent="0.25">
      <c r="A49" s="22"/>
      <c r="B49" s="22"/>
      <c r="C49" s="24"/>
      <c r="D49" s="24"/>
      <c r="E49" s="24"/>
      <c r="F49" s="24"/>
      <c r="G49" s="22"/>
      <c r="H49" s="22"/>
    </row>
    <row r="50" spans="1:8" x14ac:dyDescent="0.25">
      <c r="A50" s="22"/>
      <c r="B50" s="22"/>
      <c r="C50" s="24"/>
      <c r="D50" s="24"/>
      <c r="E50" s="24"/>
      <c r="F50" s="24"/>
      <c r="G50" s="22"/>
      <c r="H50" s="22"/>
    </row>
    <row r="51" spans="1:8" x14ac:dyDescent="0.25">
      <c r="A51" s="25"/>
      <c r="B51" s="25"/>
      <c r="C51" s="24"/>
      <c r="D51" s="24"/>
      <c r="E51" s="24"/>
      <c r="F51" s="24"/>
      <c r="G51" s="26"/>
      <c r="H51" s="22"/>
    </row>
    <row r="52" spans="1:8" x14ac:dyDescent="0.25">
      <c r="A52" s="22"/>
      <c r="B52" s="22"/>
      <c r="C52" s="27"/>
      <c r="D52" s="27"/>
      <c r="E52" s="27"/>
      <c r="F52" s="24"/>
      <c r="G52" s="22"/>
      <c r="H52" s="22"/>
    </row>
    <row r="53" spans="1:8" x14ac:dyDescent="0.25">
      <c r="A53" s="25"/>
      <c r="B53" s="25"/>
      <c r="C53" s="27"/>
      <c r="D53" s="27"/>
      <c r="E53" s="27"/>
      <c r="F53" s="22"/>
      <c r="G53" s="26"/>
      <c r="H53" s="22"/>
    </row>
    <row r="54" spans="1:8" x14ac:dyDescent="0.25">
      <c r="A54" s="22"/>
      <c r="B54" s="22"/>
      <c r="C54" s="27"/>
      <c r="D54" s="27"/>
      <c r="E54" s="27"/>
      <c r="F54" s="24"/>
      <c r="G54" s="22"/>
      <c r="H54" s="22"/>
    </row>
    <row r="55" spans="1:8" x14ac:dyDescent="0.25">
      <c r="A55" s="22"/>
      <c r="B55" s="22"/>
      <c r="C55" s="24"/>
      <c r="D55" s="24"/>
      <c r="E55" s="24"/>
      <c r="F55" s="24"/>
      <c r="G55" s="22"/>
      <c r="H55" s="22"/>
    </row>
    <row r="56" spans="1:8" x14ac:dyDescent="0.25">
      <c r="A56" s="22"/>
      <c r="B56" s="22"/>
      <c r="C56" s="24"/>
      <c r="D56" s="24"/>
      <c r="E56" s="24"/>
      <c r="F56" s="24"/>
      <c r="G56" s="22"/>
      <c r="H56" s="22"/>
    </row>
    <row r="57" spans="1:8" x14ac:dyDescent="0.25">
      <c r="A57" s="25"/>
      <c r="B57" s="25"/>
      <c r="C57" s="24"/>
      <c r="D57" s="24"/>
      <c r="E57" s="24"/>
      <c r="F57" s="24"/>
      <c r="G57" s="26"/>
      <c r="H57" s="22"/>
    </row>
    <row r="58" spans="1:8" x14ac:dyDescent="0.25">
      <c r="A58" s="22"/>
      <c r="B58" s="22"/>
      <c r="C58" s="24"/>
      <c r="D58" s="24"/>
      <c r="E58" s="24"/>
      <c r="F58" s="24"/>
      <c r="G58" s="22"/>
      <c r="H58" s="22"/>
    </row>
    <row r="59" spans="1:8" x14ac:dyDescent="0.25">
      <c r="A59" s="22"/>
      <c r="B59" s="22"/>
      <c r="C59" s="24"/>
      <c r="D59" s="24"/>
      <c r="E59" s="24"/>
      <c r="F59" s="24"/>
      <c r="G59" s="22"/>
      <c r="H59" s="22"/>
    </row>
    <row r="60" spans="1:8" x14ac:dyDescent="0.25">
      <c r="A60" s="22"/>
      <c r="B60" s="22"/>
      <c r="C60" s="24"/>
      <c r="D60" s="24"/>
      <c r="E60" s="24"/>
      <c r="F60" s="24"/>
      <c r="G60" s="22"/>
      <c r="H60" s="22"/>
    </row>
    <row r="61" spans="1:8" x14ac:dyDescent="0.25">
      <c r="A61" s="22"/>
      <c r="B61" s="22"/>
      <c r="C61" s="24"/>
      <c r="D61" s="24"/>
      <c r="E61" s="24"/>
      <c r="F61" s="24"/>
      <c r="G61" s="22"/>
      <c r="H61" s="22"/>
    </row>
    <row r="62" spans="1:8" x14ac:dyDescent="0.25">
      <c r="A62" s="22"/>
      <c r="B62" s="22"/>
      <c r="C62" s="24"/>
      <c r="D62" s="24"/>
      <c r="E62" s="24"/>
      <c r="F62" s="24"/>
      <c r="G62" s="22"/>
      <c r="H62" s="22"/>
    </row>
    <row r="63" spans="1:8" x14ac:dyDescent="0.25">
      <c r="A63" s="22"/>
      <c r="B63" s="22"/>
      <c r="C63" s="24"/>
      <c r="D63" s="24"/>
      <c r="E63" s="24"/>
      <c r="F63" s="24"/>
      <c r="G63" s="22"/>
      <c r="H63" s="22"/>
    </row>
    <row r="64" spans="1:8" x14ac:dyDescent="0.25">
      <c r="A64" s="22"/>
      <c r="B64" s="22"/>
      <c r="C64" s="24"/>
      <c r="D64" s="24"/>
      <c r="E64" s="24"/>
      <c r="F64" s="24"/>
      <c r="G64" s="22"/>
      <c r="H64" s="22"/>
    </row>
    <row r="65" spans="1:8" x14ac:dyDescent="0.25">
      <c r="A65" s="25"/>
      <c r="B65" s="25"/>
      <c r="C65" s="24"/>
      <c r="D65" s="24"/>
      <c r="E65" s="24"/>
      <c r="F65" s="24"/>
      <c r="G65" s="26"/>
      <c r="H65" s="22"/>
    </row>
    <row r="66" spans="1:8" x14ac:dyDescent="0.25">
      <c r="A66" s="22"/>
      <c r="B66" s="22"/>
      <c r="C66" s="27"/>
      <c r="D66" s="27"/>
      <c r="E66" s="27"/>
      <c r="F66" s="22"/>
      <c r="G66" s="22"/>
      <c r="H66" s="22"/>
    </row>
    <row r="67" spans="1:8" x14ac:dyDescent="0.25">
      <c r="C67" s="24"/>
      <c r="D67" s="24"/>
      <c r="E67" s="24"/>
      <c r="F67" s="24"/>
    </row>
    <row r="68" spans="1:8" x14ac:dyDescent="0.25">
      <c r="A68" s="25"/>
      <c r="B68" s="25"/>
      <c r="C68" s="28"/>
      <c r="D68" s="28"/>
      <c r="E68" s="28"/>
      <c r="G68" s="26"/>
    </row>
    <row r="69" spans="1:8" x14ac:dyDescent="0.25">
      <c r="A69" s="25"/>
      <c r="B69" s="25"/>
      <c r="C69" s="28"/>
      <c r="D69" s="28"/>
      <c r="E69" s="28"/>
      <c r="G69" s="26"/>
    </row>
    <row r="70" spans="1:8" x14ac:dyDescent="0.25">
      <c r="A70" s="25"/>
      <c r="B70" s="25"/>
      <c r="C70" s="27"/>
      <c r="D70" s="27"/>
      <c r="E70" s="27"/>
      <c r="G70" s="26"/>
    </row>
    <row r="71" spans="1:8" x14ac:dyDescent="0.25">
      <c r="C71" s="24"/>
      <c r="D71" s="24"/>
      <c r="E71" s="24"/>
      <c r="F71" s="24"/>
    </row>
    <row r="72" spans="1:8" x14ac:dyDescent="0.25">
      <c r="C72" s="24"/>
      <c r="D72" s="24"/>
      <c r="E72" s="24"/>
      <c r="F72" s="24"/>
    </row>
    <row r="73" spans="1:8" x14ac:dyDescent="0.25">
      <c r="C73" s="24"/>
      <c r="D73" s="24"/>
      <c r="E73" s="24"/>
      <c r="F73" s="24"/>
    </row>
    <row r="74" spans="1:8" x14ac:dyDescent="0.25">
      <c r="A74" s="25"/>
      <c r="B74" s="25"/>
      <c r="C74" s="24"/>
      <c r="D74" s="24"/>
      <c r="E74" s="24"/>
      <c r="F74" s="24"/>
      <c r="G74" s="26"/>
    </row>
    <row r="75" spans="1:8" x14ac:dyDescent="0.25">
      <c r="C75" s="24"/>
      <c r="D75" s="24"/>
      <c r="E75" s="24"/>
      <c r="F75" s="24"/>
    </row>
    <row r="76" spans="1:8" x14ac:dyDescent="0.25">
      <c r="A76" s="25"/>
      <c r="B76" s="25"/>
      <c r="C76" s="24"/>
      <c r="D76" s="24"/>
      <c r="E76" s="24"/>
      <c r="F76" s="24"/>
      <c r="G76" s="26"/>
    </row>
    <row r="77" spans="1:8" x14ac:dyDescent="0.25">
      <c r="A77" s="18" t="s">
        <v>0</v>
      </c>
      <c r="C77" s="27"/>
      <c r="D77" s="27"/>
      <c r="E77" s="27"/>
      <c r="F77" s="24"/>
    </row>
    <row r="78" spans="1:8" x14ac:dyDescent="0.25">
      <c r="C78" s="24"/>
      <c r="D78" s="24"/>
      <c r="E78" s="24"/>
      <c r="F78" s="24"/>
    </row>
    <row r="79" spans="1:8" x14ac:dyDescent="0.25">
      <c r="C79" s="24"/>
      <c r="D79" s="24"/>
      <c r="E79" s="24"/>
      <c r="F79" s="24"/>
    </row>
    <row r="80" spans="1:8" x14ac:dyDescent="0.25">
      <c r="A80" s="25"/>
      <c r="B80" s="25"/>
      <c r="C80" s="24"/>
      <c r="D80" s="24"/>
      <c r="E80" s="24"/>
      <c r="F80" s="24"/>
      <c r="G80" s="26"/>
    </row>
    <row r="81" spans="1:7" x14ac:dyDescent="0.25">
      <c r="C81" s="27"/>
      <c r="D81" s="27"/>
      <c r="E81" s="27"/>
      <c r="F81" s="24"/>
    </row>
    <row r="82" spans="1:7" x14ac:dyDescent="0.25">
      <c r="C82" s="24"/>
      <c r="D82" s="24"/>
      <c r="E82" s="24"/>
      <c r="F82" s="24"/>
    </row>
    <row r="84" spans="1:7" x14ac:dyDescent="0.25">
      <c r="A84" s="25"/>
      <c r="B84" s="25"/>
      <c r="G84" s="26"/>
    </row>
    <row r="85" spans="1:7" x14ac:dyDescent="0.25">
      <c r="C85" s="27"/>
      <c r="D85" s="27"/>
      <c r="E85" s="27"/>
    </row>
    <row r="86" spans="1:7" x14ac:dyDescent="0.25">
      <c r="C86" s="24"/>
      <c r="D86" s="24"/>
      <c r="E86" s="24"/>
      <c r="F86" s="24"/>
    </row>
    <row r="87" spans="1:7" x14ac:dyDescent="0.25">
      <c r="C87" s="24"/>
      <c r="D87" s="24"/>
      <c r="E87" s="24"/>
      <c r="F87" s="24"/>
    </row>
    <row r="88" spans="1:7" x14ac:dyDescent="0.25">
      <c r="C88" s="24"/>
      <c r="D88" s="24"/>
      <c r="E88" s="24"/>
      <c r="F88" s="24"/>
    </row>
    <row r="89" spans="1:7" x14ac:dyDescent="0.25">
      <c r="A89" s="25"/>
      <c r="B89" s="25"/>
      <c r="C89" s="24"/>
      <c r="D89" s="24"/>
      <c r="E89" s="24"/>
      <c r="F89" s="24"/>
      <c r="G89" s="26"/>
    </row>
    <row r="90" spans="1:7" x14ac:dyDescent="0.25">
      <c r="C90" s="27"/>
      <c r="D90" s="27"/>
      <c r="E90" s="27"/>
      <c r="F90" s="24"/>
    </row>
    <row r="91" spans="1:7" x14ac:dyDescent="0.25">
      <c r="C91" s="24"/>
      <c r="D91" s="24"/>
      <c r="E91" s="24"/>
      <c r="F91" s="24"/>
    </row>
    <row r="92" spans="1:7" x14ac:dyDescent="0.25">
      <c r="C92" s="24"/>
      <c r="D92" s="24"/>
      <c r="E92" s="24"/>
      <c r="F92" s="24"/>
    </row>
    <row r="93" spans="1:7" x14ac:dyDescent="0.25">
      <c r="C93" s="24"/>
      <c r="D93" s="24"/>
      <c r="E93" s="24"/>
      <c r="F93" s="24"/>
    </row>
    <row r="94" spans="1:7" x14ac:dyDescent="0.25">
      <c r="A94" s="25"/>
      <c r="B94" s="25"/>
      <c r="C94" s="24"/>
      <c r="D94" s="24"/>
      <c r="E94" s="24"/>
      <c r="F94" s="24"/>
      <c r="G94" s="26"/>
    </row>
    <row r="95" spans="1:7" x14ac:dyDescent="0.25">
      <c r="C95" s="27"/>
      <c r="D95" s="27"/>
      <c r="E95" s="27"/>
      <c r="F95" s="24"/>
    </row>
    <row r="96" spans="1:7" x14ac:dyDescent="0.25">
      <c r="C96" s="24"/>
      <c r="D96" s="24"/>
      <c r="E96" s="24"/>
      <c r="F96" s="24"/>
    </row>
    <row r="97" spans="1:7" x14ac:dyDescent="0.25">
      <c r="C97" s="24"/>
      <c r="D97" s="24"/>
      <c r="E97" s="24"/>
      <c r="F97" s="24"/>
    </row>
    <row r="98" spans="1:7" x14ac:dyDescent="0.25">
      <c r="C98" s="24"/>
      <c r="D98" s="24"/>
      <c r="E98" s="24"/>
      <c r="F98" s="24"/>
    </row>
    <row r="99" spans="1:7" x14ac:dyDescent="0.25">
      <c r="C99" s="24"/>
      <c r="D99" s="24"/>
      <c r="E99" s="24"/>
      <c r="F99" s="24"/>
    </row>
    <row r="100" spans="1:7" x14ac:dyDescent="0.25">
      <c r="C100" s="24"/>
      <c r="D100" s="24"/>
      <c r="E100" s="24"/>
      <c r="F100" s="24"/>
    </row>
    <row r="101" spans="1:7" x14ac:dyDescent="0.25">
      <c r="C101" s="24"/>
      <c r="D101" s="24"/>
      <c r="E101" s="24"/>
      <c r="F101" s="24"/>
    </row>
    <row r="103" spans="1:7" x14ac:dyDescent="0.25">
      <c r="A103" s="25"/>
      <c r="B103" s="25"/>
      <c r="G103" s="26"/>
    </row>
    <row r="104" spans="1:7" x14ac:dyDescent="0.25">
      <c r="A104" s="25"/>
      <c r="B104" s="25"/>
      <c r="C104" s="27"/>
      <c r="D104" s="27"/>
      <c r="E104" s="27"/>
      <c r="G104" s="26"/>
    </row>
    <row r="105" spans="1:7" x14ac:dyDescent="0.25">
      <c r="C105" s="24"/>
      <c r="D105" s="24"/>
      <c r="E105" s="24"/>
      <c r="F105" s="24"/>
    </row>
    <row r="106" spans="1:7" x14ac:dyDescent="0.25">
      <c r="C106" s="24"/>
      <c r="D106" s="24"/>
      <c r="E106" s="24"/>
      <c r="F106" s="24"/>
    </row>
    <row r="107" spans="1:7" x14ac:dyDescent="0.25">
      <c r="C107" s="24"/>
      <c r="D107" s="24"/>
      <c r="E107" s="24"/>
      <c r="F107" s="24"/>
    </row>
    <row r="108" spans="1:7" x14ac:dyDescent="0.25">
      <c r="C108" s="24"/>
      <c r="D108" s="24"/>
      <c r="E108" s="24"/>
      <c r="F108" s="24"/>
    </row>
    <row r="110" spans="1:7" x14ac:dyDescent="0.25">
      <c r="A110" s="25"/>
      <c r="B110" s="25"/>
      <c r="G110" s="26"/>
    </row>
    <row r="111" spans="1:7" x14ac:dyDescent="0.25">
      <c r="C111" s="27"/>
      <c r="D111" s="27"/>
      <c r="E111" s="27"/>
    </row>
    <row r="112" spans="1:7" x14ac:dyDescent="0.25">
      <c r="C112" s="24"/>
      <c r="D112" s="24"/>
      <c r="E112" s="24"/>
      <c r="F112" s="24"/>
    </row>
    <row r="113" spans="1:7" x14ac:dyDescent="0.25">
      <c r="C113" s="24"/>
      <c r="D113" s="24"/>
      <c r="E113" s="24"/>
      <c r="F113" s="24"/>
    </row>
    <row r="114" spans="1:7" x14ac:dyDescent="0.25">
      <c r="C114" s="24"/>
      <c r="D114" s="24"/>
      <c r="E114" s="24"/>
      <c r="F114" s="24"/>
    </row>
    <row r="117" spans="1:7" x14ac:dyDescent="0.25">
      <c r="A117" s="25"/>
      <c r="B117" s="25"/>
      <c r="G117" s="26"/>
    </row>
    <row r="119" spans="1:7" x14ac:dyDescent="0.25">
      <c r="A119" s="25"/>
      <c r="B119" s="25"/>
      <c r="G119" s="26"/>
    </row>
    <row r="120" spans="1:7" x14ac:dyDescent="0.25">
      <c r="C120" s="27"/>
      <c r="D120" s="27"/>
      <c r="E120" s="27"/>
    </row>
    <row r="121" spans="1:7" x14ac:dyDescent="0.25">
      <c r="C121" s="24"/>
      <c r="D121" s="24"/>
      <c r="E121" s="24"/>
      <c r="F121" s="24"/>
    </row>
    <row r="122" spans="1:7" x14ac:dyDescent="0.25">
      <c r="C122" s="24"/>
      <c r="D122" s="24"/>
      <c r="E122" s="24"/>
      <c r="F122" s="24"/>
    </row>
    <row r="123" spans="1:7" x14ac:dyDescent="0.25">
      <c r="C123" s="24"/>
      <c r="D123" s="24"/>
      <c r="E123" s="24"/>
      <c r="F123" s="24"/>
    </row>
    <row r="124" spans="1:7" x14ac:dyDescent="0.25">
      <c r="C124" s="24"/>
      <c r="D124" s="24"/>
      <c r="E124" s="24"/>
      <c r="F124" s="24"/>
    </row>
    <row r="126" spans="1:7" x14ac:dyDescent="0.25">
      <c r="A126" s="25"/>
      <c r="B126" s="25"/>
      <c r="G126" s="26"/>
    </row>
    <row r="127" spans="1:7" x14ac:dyDescent="0.25">
      <c r="C127" s="27"/>
      <c r="D127" s="27"/>
      <c r="E127" s="27"/>
    </row>
    <row r="128" spans="1:7" x14ac:dyDescent="0.25">
      <c r="C128" s="24"/>
      <c r="D128" s="24"/>
      <c r="E128" s="24"/>
      <c r="F128" s="24"/>
    </row>
    <row r="129" spans="1:7" x14ac:dyDescent="0.25">
      <c r="C129" s="24"/>
      <c r="D129" s="24"/>
      <c r="E129" s="24"/>
      <c r="F129" s="24"/>
    </row>
    <row r="130" spans="1:7" x14ac:dyDescent="0.25">
      <c r="C130" s="24"/>
      <c r="D130" s="24"/>
      <c r="E130" s="24"/>
      <c r="F130" s="24"/>
    </row>
    <row r="131" spans="1:7" x14ac:dyDescent="0.25">
      <c r="C131" s="24"/>
      <c r="D131" s="24"/>
      <c r="E131" s="24"/>
      <c r="F131" s="24"/>
    </row>
    <row r="132" spans="1:7" x14ac:dyDescent="0.25">
      <c r="C132" s="24"/>
      <c r="D132" s="24"/>
      <c r="E132" s="24"/>
      <c r="F132" s="24"/>
    </row>
    <row r="133" spans="1:7" x14ac:dyDescent="0.25">
      <c r="C133" s="24"/>
      <c r="D133" s="24"/>
      <c r="E133" s="24"/>
      <c r="F133" s="24"/>
    </row>
    <row r="134" spans="1:7" x14ac:dyDescent="0.25">
      <c r="C134" s="24"/>
      <c r="D134" s="24"/>
      <c r="E134" s="24"/>
      <c r="F134" s="24"/>
    </row>
    <row r="135" spans="1:7" x14ac:dyDescent="0.25">
      <c r="C135" s="24"/>
      <c r="D135" s="24"/>
      <c r="E135" s="24"/>
      <c r="F135" s="24"/>
    </row>
    <row r="136" spans="1:7" x14ac:dyDescent="0.25">
      <c r="C136" s="24"/>
      <c r="D136" s="24"/>
      <c r="E136" s="24"/>
      <c r="F136" s="24"/>
    </row>
    <row r="138" spans="1:7" x14ac:dyDescent="0.25">
      <c r="A138" s="25"/>
      <c r="B138" s="25"/>
      <c r="G138" s="26"/>
    </row>
    <row r="139" spans="1:7" x14ac:dyDescent="0.25">
      <c r="C139" s="27"/>
      <c r="D139" s="27"/>
      <c r="E139" s="27"/>
    </row>
    <row r="140" spans="1:7" x14ac:dyDescent="0.25">
      <c r="C140" s="24"/>
      <c r="D140" s="24"/>
      <c r="E140" s="24"/>
      <c r="F140" s="24"/>
    </row>
    <row r="141" spans="1:7" x14ac:dyDescent="0.25">
      <c r="C141" s="24"/>
      <c r="D141" s="24"/>
      <c r="E141" s="24"/>
      <c r="F141" s="24"/>
    </row>
    <row r="142" spans="1:7" x14ac:dyDescent="0.25">
      <c r="C142" s="24"/>
      <c r="D142" s="24"/>
      <c r="E142" s="24"/>
      <c r="F142" s="24"/>
    </row>
    <row r="143" spans="1:7" x14ac:dyDescent="0.25">
      <c r="C143" s="24"/>
      <c r="D143" s="24"/>
      <c r="E143" s="24"/>
      <c r="F143" s="24"/>
    </row>
    <row r="144" spans="1:7" x14ac:dyDescent="0.25">
      <c r="C144" s="24"/>
      <c r="D144" s="24"/>
      <c r="E144" s="24"/>
      <c r="F144" s="24"/>
    </row>
    <row r="145" spans="1:7" x14ac:dyDescent="0.25">
      <c r="C145" s="24"/>
      <c r="D145" s="24"/>
      <c r="E145" s="24"/>
      <c r="F145" s="24"/>
    </row>
    <row r="148" spans="1:7" x14ac:dyDescent="0.25">
      <c r="A148" s="25"/>
      <c r="B148" s="25"/>
      <c r="G148" s="26"/>
    </row>
    <row r="149" spans="1:7" x14ac:dyDescent="0.25">
      <c r="C149" s="27"/>
      <c r="D149" s="27"/>
      <c r="E149" s="27"/>
    </row>
    <row r="150" spans="1:7" x14ac:dyDescent="0.25">
      <c r="C150" s="24"/>
      <c r="D150" s="24"/>
      <c r="E150" s="24"/>
      <c r="F150" s="24"/>
    </row>
    <row r="151" spans="1:7" x14ac:dyDescent="0.25">
      <c r="C151" s="24"/>
      <c r="D151" s="24"/>
      <c r="E151" s="24"/>
      <c r="F151" s="24"/>
    </row>
    <row r="154" spans="1:7" x14ac:dyDescent="0.25">
      <c r="A154" s="25"/>
      <c r="B154" s="25"/>
      <c r="G154" s="26"/>
    </row>
    <row r="155" spans="1:7" x14ac:dyDescent="0.25">
      <c r="C155" s="27"/>
      <c r="D155" s="27"/>
      <c r="E155" s="27"/>
    </row>
    <row r="156" spans="1:7" x14ac:dyDescent="0.25">
      <c r="C156" s="24"/>
      <c r="D156" s="24"/>
      <c r="E156" s="24"/>
      <c r="F156" s="24"/>
    </row>
    <row r="157" spans="1:7" x14ac:dyDescent="0.25">
      <c r="C157" s="24"/>
      <c r="D157" s="24"/>
      <c r="E157" s="24"/>
      <c r="F157" s="24"/>
    </row>
    <row r="158" spans="1:7" x14ac:dyDescent="0.25">
      <c r="C158" s="24"/>
      <c r="D158" s="24"/>
      <c r="E158" s="24"/>
      <c r="F158" s="24"/>
    </row>
    <row r="159" spans="1:7" x14ac:dyDescent="0.25">
      <c r="C159" s="24"/>
      <c r="D159" s="24"/>
      <c r="E159" s="24"/>
      <c r="F159" s="24"/>
    </row>
    <row r="160" spans="1:7" x14ac:dyDescent="0.25">
      <c r="C160" s="24"/>
      <c r="D160" s="24"/>
      <c r="E160" s="24"/>
      <c r="F160" s="24"/>
    </row>
    <row r="161" spans="1:7" x14ac:dyDescent="0.25">
      <c r="C161" s="24"/>
      <c r="D161" s="24"/>
      <c r="E161" s="24"/>
      <c r="F161" s="24"/>
    </row>
    <row r="162" spans="1:7" x14ac:dyDescent="0.25">
      <c r="C162" s="24"/>
      <c r="D162" s="24"/>
      <c r="E162" s="24"/>
      <c r="F162" s="24"/>
    </row>
    <row r="163" spans="1:7" x14ac:dyDescent="0.25">
      <c r="C163" s="24"/>
      <c r="D163" s="24"/>
      <c r="E163" s="24"/>
      <c r="F163" s="24"/>
    </row>
    <row r="164" spans="1:7" x14ac:dyDescent="0.25">
      <c r="C164" s="24"/>
      <c r="D164" s="24"/>
      <c r="E164" s="24"/>
      <c r="F164" s="24"/>
    </row>
    <row r="165" spans="1:7" x14ac:dyDescent="0.25">
      <c r="C165" s="24"/>
      <c r="D165" s="24"/>
      <c r="E165" s="24"/>
      <c r="F165" s="24"/>
    </row>
    <row r="166" spans="1:7" x14ac:dyDescent="0.25">
      <c r="C166" s="24"/>
      <c r="D166" s="24"/>
      <c r="E166" s="24"/>
      <c r="F166" s="24"/>
    </row>
    <row r="167" spans="1:7" x14ac:dyDescent="0.25">
      <c r="C167" s="24"/>
      <c r="D167" s="24"/>
      <c r="E167" s="24"/>
      <c r="F167" s="24"/>
    </row>
    <row r="168" spans="1:7" x14ac:dyDescent="0.25">
      <c r="C168" s="24"/>
      <c r="D168" s="24"/>
      <c r="E168" s="24"/>
      <c r="F168" s="24"/>
    </row>
    <row r="171" spans="1:7" x14ac:dyDescent="0.25">
      <c r="A171" s="25"/>
      <c r="B171" s="25"/>
      <c r="G171" s="26"/>
    </row>
  </sheetData>
  <hyperlinks>
    <hyperlink ref="I3" location="Tartalom!A1" display="Tartalom" xr:uid="{00000000-0004-0000-4800-000008000000}"/>
  </hyperlinks>
  <pageMargins left="0.70866141732283472" right="0.70866141732283472" top="0.70866141732283472" bottom="0.70866141732283472" header="0.51181102362204722" footer="0.51181102362204722"/>
  <pageSetup paperSize="9" scale="96" orientation="portrait" r:id="rId1"/>
  <headerFooter alignWithMargins="0">
    <oddHeader>&amp;R&amp;"Arial Narrow,Normál" &amp;P/&amp;N</oddHeader>
    <oddFooter xml:space="preserve">&amp;L&amp;"Arial Narrow,Normál"&amp;8&amp;F/&amp;A&amp;C&amp;"Arial Narrow,Normál"&amp;8&amp;P/&amp;N&amp;R&amp;"Arial Narrow,Normál"&amp;8DigitAudit/AuditBeszámoló&amp;11 </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Munka72"/>
  <dimension ref="A1:Q400"/>
  <sheetViews>
    <sheetView showGridLines="0" zoomScaleNormal="100" workbookViewId="0">
      <pane ySplit="9" topLeftCell="A10" activePane="bottomLeft" state="frozen"/>
      <selection pane="bottomLeft"/>
    </sheetView>
  </sheetViews>
  <sheetFormatPr defaultRowHeight="16.5" x14ac:dyDescent="0.3"/>
  <cols>
    <col min="1" max="1" width="8.25" style="11" customWidth="1"/>
    <col min="2" max="2" width="8.125" style="11" customWidth="1"/>
    <col min="3" max="3" width="23.375" style="11" customWidth="1"/>
    <col min="4" max="5" width="10.75" style="822" customWidth="1"/>
    <col min="6" max="6" width="10.75" style="814" customWidth="1"/>
    <col min="7" max="7" width="9.125" style="139" bestFit="1" customWidth="1"/>
    <col min="8" max="9" width="11.5" style="56" customWidth="1"/>
    <col min="10" max="10" width="11.5" style="12" customWidth="1"/>
    <col min="11" max="11" width="12.875" style="18" customWidth="1"/>
    <col min="12" max="12" width="9" style="18"/>
    <col min="13" max="18" width="9" style="18" customWidth="1"/>
    <col min="19" max="19" width="9" style="18"/>
    <col min="20" max="20" width="35" style="18" bestFit="1" customWidth="1"/>
    <col min="21" max="16384" width="9" style="18"/>
  </cols>
  <sheetData>
    <row r="1" spans="1:17" x14ac:dyDescent="0.3">
      <c r="A1" s="3" t="s">
        <v>72</v>
      </c>
      <c r="C1" s="62" t="s">
        <v>70</v>
      </c>
      <c r="D1" s="806"/>
      <c r="E1" s="806"/>
      <c r="F1" s="806"/>
      <c r="G1" s="53"/>
    </row>
    <row r="2" spans="1:17" ht="15.75" x14ac:dyDescent="0.25">
      <c r="A2" s="12"/>
      <c r="B2" s="12"/>
      <c r="C2" s="12"/>
      <c r="D2" s="818" t="str">
        <f>L15</f>
        <v>Ide írja az egyeztetés / vizsgálat szöveges értékelését</v>
      </c>
      <c r="E2" s="818" t="str">
        <f>L17</f>
        <v>Ide írja a következtetés szövegét</v>
      </c>
      <c r="F2" s="815"/>
      <c r="G2" s="816"/>
      <c r="K2" s="20" t="s">
        <v>32</v>
      </c>
    </row>
    <row r="3" spans="1:17" ht="15.75" x14ac:dyDescent="0.25">
      <c r="A3" s="55" t="str">
        <f>"Ügyfél:   "&amp;Alapa!C17</f>
        <v xml:space="preserve">Ügyfél:   </v>
      </c>
      <c r="B3" s="54"/>
      <c r="C3" s="54"/>
      <c r="D3" s="809"/>
      <c r="E3" s="819" t="s">
        <v>1</v>
      </c>
      <c r="F3" s="807">
        <f>Alapa!C15</f>
        <v>0</v>
      </c>
      <c r="G3" s="126"/>
      <c r="H3" s="44"/>
      <c r="I3" s="44"/>
      <c r="J3" s="45"/>
      <c r="K3" s="730" t="s">
        <v>34</v>
      </c>
      <c r="L3" s="197" t="s">
        <v>34</v>
      </c>
    </row>
    <row r="4" spans="1:17" ht="15.75" x14ac:dyDescent="0.25">
      <c r="A4" s="55" t="str">
        <f>"Fordulónap: "&amp;Alapa!C12</f>
        <v xml:space="preserve">Fordulónap: </v>
      </c>
      <c r="B4" s="61"/>
      <c r="C4" s="61"/>
      <c r="D4" s="820"/>
      <c r="E4" s="819" t="s">
        <v>2</v>
      </c>
      <c r="F4" s="808" t="str">
        <f>IFERROR(VLOOKUP(L12,Alapa!$K$2:$M$11,3),"")</f>
        <v/>
      </c>
      <c r="G4" s="130"/>
      <c r="H4" s="44"/>
      <c r="I4" s="44"/>
      <c r="J4" s="45"/>
      <c r="K4" s="76" t="s">
        <v>35</v>
      </c>
      <c r="L4" s="18" t="s">
        <v>36</v>
      </c>
    </row>
    <row r="5" spans="1:17" ht="15.75" x14ac:dyDescent="0.25">
      <c r="D5" s="821"/>
      <c r="E5" s="819" t="s">
        <v>10</v>
      </c>
      <c r="F5" s="809" t="str">
        <f>IF(Alapa!$M$2=0," ",Alapa!$M$2)</f>
        <v xml:space="preserve"> </v>
      </c>
      <c r="G5" s="130"/>
      <c r="H5" s="44"/>
      <c r="I5" s="44"/>
      <c r="J5" s="45"/>
      <c r="K5" s="76" t="s">
        <v>33</v>
      </c>
      <c r="L5" s="18" t="s">
        <v>9</v>
      </c>
    </row>
    <row r="6" spans="1:17" x14ac:dyDescent="0.3">
      <c r="A6" s="62" t="s">
        <v>5</v>
      </c>
      <c r="D6" s="810"/>
      <c r="E6" s="810"/>
      <c r="F6" s="810"/>
      <c r="G6" s="1058" t="s">
        <v>1234</v>
      </c>
      <c r="H6" s="849">
        <f>Tartalom!$F$112*Alapa!D33</f>
        <v>0</v>
      </c>
      <c r="I6" s="11"/>
      <c r="J6" s="46"/>
      <c r="K6" s="76" t="s">
        <v>79</v>
      </c>
      <c r="L6" s="18" t="s">
        <v>80</v>
      </c>
    </row>
    <row r="7" spans="1:17" ht="15.75" x14ac:dyDescent="0.25">
      <c r="A7" s="63" t="str">
        <f>"Mérlegértékek "&amp;Alapa!E33&amp;" "&amp;Alapa!D34&amp;"-ban"</f>
        <v>Mérlegértékek  -ban</v>
      </c>
      <c r="B7" s="64"/>
      <c r="C7" s="64"/>
      <c r="D7" s="811">
        <f>Alapa!C10</f>
        <v>0</v>
      </c>
      <c r="E7" s="811">
        <f>Alapa!C11</f>
        <v>0</v>
      </c>
      <c r="F7" s="811" t="s">
        <v>8</v>
      </c>
      <c r="G7" s="58" t="str">
        <f>Alapa!C11&amp;"/"&amp;Alapa!C10</f>
        <v>/</v>
      </c>
      <c r="H7" s="9"/>
      <c r="I7" s="59"/>
      <c r="J7" s="59"/>
      <c r="K7" s="76" t="s">
        <v>81</v>
      </c>
      <c r="L7" s="18" t="s">
        <v>78</v>
      </c>
    </row>
    <row r="8" spans="1:17" ht="15.75" x14ac:dyDescent="0.25">
      <c r="A8" s="30"/>
      <c r="B8" s="30" t="str">
        <f>"Számlaegyenlegek "&amp;Alapa!D34&amp;"-ban"</f>
        <v>Számlaegyenlegek -ban</v>
      </c>
      <c r="C8" s="65"/>
      <c r="D8" s="812">
        <f>Alapa!D35</f>
        <v>0</v>
      </c>
      <c r="E8" s="812">
        <f>Alapa!D35</f>
        <v>0</v>
      </c>
      <c r="F8" s="812">
        <f>Alapa!D35</f>
        <v>0</v>
      </c>
      <c r="G8" s="60" t="s">
        <v>7</v>
      </c>
      <c r="H8" s="10"/>
      <c r="I8" s="60"/>
      <c r="J8" s="60"/>
      <c r="K8" s="76" t="s">
        <v>82</v>
      </c>
      <c r="L8" s="18" t="s">
        <v>83</v>
      </c>
    </row>
    <row r="9" spans="1:17" x14ac:dyDescent="0.3">
      <c r="F9" s="817"/>
      <c r="G9" s="142"/>
      <c r="J9" s="14"/>
      <c r="K9" s="76" t="s">
        <v>84</v>
      </c>
      <c r="L9" s="18" t="s">
        <v>78</v>
      </c>
    </row>
    <row r="10" spans="1:17" ht="15.75" x14ac:dyDescent="0.25">
      <c r="D10" s="11"/>
      <c r="E10" s="22"/>
      <c r="F10" s="817" t="str">
        <f t="shared" ref="F10:F33" si="0">IF(E10-D10=0," ",E10-D10)</f>
        <v xml:space="preserve"> </v>
      </c>
      <c r="G10" s="142" t="str">
        <f t="shared" ref="G10:G33" si="1">IFERROR(E10/D10%," ")</f>
        <v xml:space="preserve"> </v>
      </c>
      <c r="H10" s="66"/>
      <c r="I10" s="66"/>
      <c r="J10" s="11"/>
      <c r="K10" s="76" t="s">
        <v>85</v>
      </c>
      <c r="L10" s="18" t="s">
        <v>86</v>
      </c>
    </row>
    <row r="11" spans="1:17" thickBot="1" x14ac:dyDescent="0.3">
      <c r="D11" s="11"/>
      <c r="E11" s="22"/>
      <c r="F11" s="817" t="str">
        <f t="shared" si="0"/>
        <v xml:space="preserve"> </v>
      </c>
      <c r="G11" s="142" t="str">
        <f t="shared" si="1"/>
        <v xml:space="preserve"> </v>
      </c>
      <c r="H11" s="66"/>
      <c r="I11" s="66"/>
      <c r="J11" s="11"/>
      <c r="K11" s="76" t="s">
        <v>87</v>
      </c>
      <c r="L11" s="18" t="s">
        <v>78</v>
      </c>
    </row>
    <row r="12" spans="1:17" ht="17.25" thickBot="1" x14ac:dyDescent="0.35">
      <c r="D12" s="11"/>
      <c r="E12" s="22"/>
      <c r="F12" s="817" t="str">
        <f t="shared" si="0"/>
        <v xml:space="preserve"> </v>
      </c>
      <c r="G12" s="142" t="str">
        <f t="shared" si="1"/>
        <v xml:space="preserve"> </v>
      </c>
      <c r="H12" s="66"/>
      <c r="I12" s="66"/>
      <c r="J12" s="11"/>
      <c r="K12" s="555" t="s">
        <v>2</v>
      </c>
      <c r="L12" s="673">
        <v>2</v>
      </c>
    </row>
    <row r="13" spans="1:17" ht="15.75" x14ac:dyDescent="0.25">
      <c r="D13" s="11"/>
      <c r="E13" s="22"/>
      <c r="F13" s="817" t="str">
        <f t="shared" si="0"/>
        <v xml:space="preserve"> </v>
      </c>
      <c r="G13" s="142" t="str">
        <f t="shared" si="1"/>
        <v xml:space="preserve"> </v>
      </c>
      <c r="H13" s="66"/>
      <c r="I13" s="66"/>
      <c r="J13" s="11"/>
      <c r="K13" s="76"/>
    </row>
    <row r="14" spans="1:17" ht="15.75" x14ac:dyDescent="0.25">
      <c r="D14" s="11"/>
      <c r="E14" s="22"/>
      <c r="F14" s="817" t="str">
        <f t="shared" si="0"/>
        <v xml:space="preserve"> </v>
      </c>
      <c r="G14" s="142" t="str">
        <f t="shared" si="1"/>
        <v xml:space="preserve"> </v>
      </c>
      <c r="H14" s="66"/>
      <c r="I14" s="66"/>
      <c r="J14" s="11"/>
      <c r="L14" s="15" t="s">
        <v>185</v>
      </c>
      <c r="M14" s="36"/>
      <c r="N14" s="36"/>
      <c r="O14" s="36"/>
      <c r="P14" s="36"/>
      <c r="Q14" s="12"/>
    </row>
    <row r="15" spans="1:17" x14ac:dyDescent="0.3">
      <c r="D15" s="11"/>
      <c r="E15" s="22"/>
      <c r="F15" s="817" t="str">
        <f t="shared" si="0"/>
        <v xml:space="preserve"> </v>
      </c>
      <c r="G15" s="142" t="str">
        <f t="shared" si="1"/>
        <v xml:space="preserve"> </v>
      </c>
      <c r="H15" s="66"/>
      <c r="I15" s="66"/>
      <c r="J15" s="11"/>
      <c r="L15" s="68" t="s">
        <v>186</v>
      </c>
      <c r="M15" s="23"/>
      <c r="N15" s="23"/>
      <c r="O15" s="17"/>
      <c r="P15" s="17"/>
    </row>
    <row r="16" spans="1:17" ht="15.75" x14ac:dyDescent="0.25">
      <c r="D16" s="11"/>
      <c r="E16" s="22"/>
      <c r="F16" s="817" t="str">
        <f t="shared" si="0"/>
        <v xml:space="preserve"> </v>
      </c>
      <c r="G16" s="142" t="str">
        <f t="shared" si="1"/>
        <v xml:space="preserve"> </v>
      </c>
      <c r="H16" s="66"/>
      <c r="I16" s="66"/>
      <c r="J16" s="11"/>
      <c r="L16" s="16" t="s">
        <v>4</v>
      </c>
      <c r="M16" s="8"/>
      <c r="N16" s="8"/>
      <c r="O16" s="7"/>
      <c r="P16" s="7"/>
      <c r="Q16" s="12"/>
    </row>
    <row r="17" spans="4:17" x14ac:dyDescent="0.3">
      <c r="D17" s="11"/>
      <c r="E17" s="22"/>
      <c r="F17" s="817" t="str">
        <f t="shared" si="0"/>
        <v xml:space="preserve"> </v>
      </c>
      <c r="G17" s="142" t="str">
        <f t="shared" si="1"/>
        <v xml:space="preserve"> </v>
      </c>
      <c r="H17" s="66"/>
      <c r="I17" s="66"/>
      <c r="J17" s="11"/>
      <c r="L17" s="68" t="s">
        <v>38</v>
      </c>
      <c r="M17" s="23"/>
      <c r="N17" s="23"/>
      <c r="O17" s="17"/>
      <c r="P17" s="17"/>
    </row>
    <row r="18" spans="4:17" ht="15.75" x14ac:dyDescent="0.25">
      <c r="D18" s="11"/>
      <c r="E18" s="22"/>
      <c r="F18" s="817" t="str">
        <f t="shared" si="0"/>
        <v xml:space="preserve"> </v>
      </c>
      <c r="G18" s="142" t="str">
        <f t="shared" si="1"/>
        <v xml:space="preserve"> </v>
      </c>
      <c r="H18" s="66"/>
      <c r="I18" s="66"/>
      <c r="J18" s="11"/>
      <c r="L18" s="67"/>
      <c r="M18" s="67"/>
      <c r="N18" s="8"/>
      <c r="O18" s="7"/>
      <c r="P18" s="7"/>
      <c r="Q18" s="12"/>
    </row>
    <row r="19" spans="4:17" ht="15.75" x14ac:dyDescent="0.25">
      <c r="D19" s="11"/>
      <c r="E19" s="22"/>
      <c r="F19" s="817" t="str">
        <f t="shared" si="0"/>
        <v xml:space="preserve"> </v>
      </c>
      <c r="G19" s="142" t="str">
        <f t="shared" si="1"/>
        <v xml:space="preserve"> </v>
      </c>
      <c r="H19" s="66"/>
      <c r="I19" s="66"/>
      <c r="J19" s="11"/>
    </row>
    <row r="20" spans="4:17" ht="15.75" x14ac:dyDescent="0.25">
      <c r="D20" s="11"/>
      <c r="E20" s="22"/>
      <c r="F20" s="817" t="str">
        <f t="shared" si="0"/>
        <v xml:space="preserve"> </v>
      </c>
      <c r="G20" s="142" t="str">
        <f t="shared" si="1"/>
        <v xml:space="preserve"> </v>
      </c>
      <c r="H20" s="66"/>
      <c r="I20" s="66"/>
      <c r="J20" s="11"/>
    </row>
    <row r="21" spans="4:17" ht="15.75" x14ac:dyDescent="0.25">
      <c r="D21" s="11"/>
      <c r="E21" s="22"/>
      <c r="F21" s="817" t="str">
        <f t="shared" si="0"/>
        <v xml:space="preserve"> </v>
      </c>
      <c r="G21" s="142" t="str">
        <f t="shared" si="1"/>
        <v xml:space="preserve"> </v>
      </c>
      <c r="H21" s="66"/>
      <c r="I21" s="66"/>
      <c r="J21" s="11"/>
    </row>
    <row r="22" spans="4:17" ht="15.75" x14ac:dyDescent="0.25">
      <c r="D22" s="11"/>
      <c r="E22" s="22"/>
      <c r="F22" s="817" t="str">
        <f t="shared" si="0"/>
        <v xml:space="preserve"> </v>
      </c>
      <c r="G22" s="142" t="str">
        <f t="shared" si="1"/>
        <v xml:space="preserve"> </v>
      </c>
      <c r="H22" s="66"/>
      <c r="I22" s="66"/>
      <c r="J22" s="11"/>
    </row>
    <row r="23" spans="4:17" ht="15.75" x14ac:dyDescent="0.25">
      <c r="D23" s="11"/>
      <c r="E23" s="22"/>
      <c r="F23" s="817" t="str">
        <f t="shared" si="0"/>
        <v xml:space="preserve"> </v>
      </c>
      <c r="G23" s="142" t="str">
        <f t="shared" si="1"/>
        <v xml:space="preserve"> </v>
      </c>
      <c r="H23" s="66"/>
      <c r="I23" s="66"/>
      <c r="J23" s="11"/>
    </row>
    <row r="24" spans="4:17" ht="15.75" x14ac:dyDescent="0.25">
      <c r="D24" s="11"/>
      <c r="E24" s="22"/>
      <c r="F24" s="817" t="str">
        <f t="shared" si="0"/>
        <v xml:space="preserve"> </v>
      </c>
      <c r="G24" s="142" t="str">
        <f t="shared" si="1"/>
        <v xml:space="preserve"> </v>
      </c>
      <c r="H24" s="66"/>
      <c r="I24" s="66"/>
      <c r="J24" s="11"/>
    </row>
    <row r="25" spans="4:17" ht="15.75" x14ac:dyDescent="0.25">
      <c r="D25" s="11"/>
      <c r="E25" s="22"/>
      <c r="F25" s="817" t="str">
        <f t="shared" si="0"/>
        <v xml:space="preserve"> </v>
      </c>
      <c r="G25" s="142" t="str">
        <f t="shared" si="1"/>
        <v xml:space="preserve"> </v>
      </c>
      <c r="H25" s="66"/>
      <c r="I25" s="66"/>
      <c r="J25" s="11"/>
    </row>
    <row r="26" spans="4:17" ht="15.75" x14ac:dyDescent="0.25">
      <c r="D26" s="11"/>
      <c r="E26" s="22"/>
      <c r="F26" s="817" t="str">
        <f t="shared" si="0"/>
        <v xml:space="preserve"> </v>
      </c>
      <c r="G26" s="142" t="str">
        <f t="shared" si="1"/>
        <v xml:space="preserve"> </v>
      </c>
      <c r="H26" s="66"/>
      <c r="I26" s="66"/>
      <c r="J26" s="11"/>
    </row>
    <row r="27" spans="4:17" ht="15.75" x14ac:dyDescent="0.25">
      <c r="D27" s="11"/>
      <c r="E27" s="22"/>
      <c r="F27" s="817" t="str">
        <f t="shared" si="0"/>
        <v xml:space="preserve"> </v>
      </c>
      <c r="G27" s="142" t="str">
        <f t="shared" si="1"/>
        <v xml:space="preserve"> </v>
      </c>
      <c r="H27" s="66"/>
      <c r="I27" s="66"/>
      <c r="J27" s="11"/>
    </row>
    <row r="28" spans="4:17" ht="15.75" x14ac:dyDescent="0.25">
      <c r="D28" s="11"/>
      <c r="E28" s="22"/>
      <c r="F28" s="817" t="str">
        <f t="shared" si="0"/>
        <v xml:space="preserve"> </v>
      </c>
      <c r="G28" s="142" t="str">
        <f t="shared" si="1"/>
        <v xml:space="preserve"> </v>
      </c>
      <c r="H28" s="66"/>
      <c r="I28" s="66"/>
      <c r="J28" s="11"/>
    </row>
    <row r="29" spans="4:17" ht="15.75" x14ac:dyDescent="0.25">
      <c r="D29" s="11"/>
      <c r="E29" s="22"/>
      <c r="F29" s="817" t="str">
        <f t="shared" si="0"/>
        <v xml:space="preserve"> </v>
      </c>
      <c r="G29" s="142" t="str">
        <f t="shared" si="1"/>
        <v xml:space="preserve"> </v>
      </c>
      <c r="H29" s="66"/>
      <c r="I29" s="66"/>
      <c r="J29" s="11"/>
    </row>
    <row r="30" spans="4:17" ht="15.75" x14ac:dyDescent="0.25">
      <c r="D30" s="11"/>
      <c r="E30" s="22"/>
      <c r="F30" s="817" t="str">
        <f t="shared" si="0"/>
        <v xml:space="preserve"> </v>
      </c>
      <c r="G30" s="142" t="str">
        <f t="shared" si="1"/>
        <v xml:space="preserve"> </v>
      </c>
      <c r="H30" s="66"/>
      <c r="I30" s="66"/>
      <c r="J30" s="11"/>
    </row>
    <row r="31" spans="4:17" ht="15.75" x14ac:dyDescent="0.25">
      <c r="D31" s="11"/>
      <c r="E31" s="22"/>
      <c r="F31" s="817" t="str">
        <f t="shared" si="0"/>
        <v xml:space="preserve"> </v>
      </c>
      <c r="G31" s="142" t="str">
        <f t="shared" si="1"/>
        <v xml:space="preserve"> </v>
      </c>
      <c r="H31" s="66"/>
      <c r="I31" s="66"/>
      <c r="J31" s="11"/>
    </row>
    <row r="32" spans="4:17" ht="15.75" x14ac:dyDescent="0.25">
      <c r="D32" s="11"/>
      <c r="E32" s="22"/>
      <c r="F32" s="817" t="str">
        <f t="shared" si="0"/>
        <v xml:space="preserve"> </v>
      </c>
      <c r="G32" s="142" t="str">
        <f t="shared" si="1"/>
        <v xml:space="preserve"> </v>
      </c>
      <c r="H32" s="66"/>
      <c r="I32" s="66"/>
      <c r="J32" s="11"/>
    </row>
    <row r="33" spans="4:10" ht="15.75" x14ac:dyDescent="0.25">
      <c r="D33" s="11"/>
      <c r="E33" s="22"/>
      <c r="F33" s="817" t="str">
        <f t="shared" si="0"/>
        <v xml:space="preserve"> </v>
      </c>
      <c r="G33" s="142" t="str">
        <f t="shared" si="1"/>
        <v xml:space="preserve"> </v>
      </c>
      <c r="H33" s="66"/>
      <c r="I33" s="66"/>
      <c r="J33" s="11"/>
    </row>
    <row r="34" spans="4:10" ht="15.75" x14ac:dyDescent="0.25">
      <c r="D34" s="11"/>
      <c r="E34" s="22"/>
      <c r="F34" s="817" t="str">
        <f t="shared" ref="F34:F74" si="2">IF(E34-D34=0," ",E34-D34)</f>
        <v xml:space="preserve"> </v>
      </c>
      <c r="G34" s="142" t="str">
        <f t="shared" ref="G34:G73" si="3">IFERROR(E34/D34%," ")</f>
        <v xml:space="preserve"> </v>
      </c>
      <c r="H34" s="66"/>
      <c r="I34" s="66"/>
      <c r="J34" s="11"/>
    </row>
    <row r="35" spans="4:10" ht="15.75" x14ac:dyDescent="0.25">
      <c r="D35" s="11"/>
      <c r="E35" s="22"/>
      <c r="F35" s="817" t="str">
        <f t="shared" si="2"/>
        <v xml:space="preserve"> </v>
      </c>
      <c r="G35" s="142" t="str">
        <f t="shared" si="3"/>
        <v xml:space="preserve"> </v>
      </c>
      <c r="H35" s="66"/>
      <c r="I35" s="66"/>
      <c r="J35" s="11"/>
    </row>
    <row r="36" spans="4:10" ht="15.75" x14ac:dyDescent="0.25">
      <c r="D36" s="11"/>
      <c r="E36" s="22"/>
      <c r="F36" s="817" t="str">
        <f t="shared" si="2"/>
        <v xml:space="preserve"> </v>
      </c>
      <c r="G36" s="142" t="str">
        <f t="shared" si="3"/>
        <v xml:space="preserve"> </v>
      </c>
      <c r="H36" s="66"/>
      <c r="I36" s="66"/>
      <c r="J36" s="11"/>
    </row>
    <row r="37" spans="4:10" ht="15.75" x14ac:dyDescent="0.25">
      <c r="D37" s="11"/>
      <c r="E37" s="22"/>
      <c r="F37" s="817" t="str">
        <f t="shared" si="2"/>
        <v xml:space="preserve"> </v>
      </c>
      <c r="G37" s="142" t="str">
        <f t="shared" si="3"/>
        <v xml:space="preserve"> </v>
      </c>
      <c r="H37" s="66"/>
      <c r="I37" s="66"/>
      <c r="J37" s="11"/>
    </row>
    <row r="38" spans="4:10" ht="15.75" x14ac:dyDescent="0.25">
      <c r="D38" s="11"/>
      <c r="E38" s="22"/>
      <c r="F38" s="817" t="str">
        <f t="shared" si="2"/>
        <v xml:space="preserve"> </v>
      </c>
      <c r="G38" s="142" t="str">
        <f t="shared" si="3"/>
        <v xml:space="preserve"> </v>
      </c>
      <c r="H38" s="66"/>
      <c r="I38" s="66"/>
      <c r="J38" s="11"/>
    </row>
    <row r="39" spans="4:10" ht="15.75" x14ac:dyDescent="0.25">
      <c r="D39" s="11"/>
      <c r="E39" s="22"/>
      <c r="F39" s="817" t="str">
        <f t="shared" si="2"/>
        <v xml:space="preserve"> </v>
      </c>
      <c r="G39" s="142" t="str">
        <f t="shared" si="3"/>
        <v xml:space="preserve"> </v>
      </c>
      <c r="H39" s="66"/>
      <c r="I39" s="66"/>
      <c r="J39" s="11"/>
    </row>
    <row r="40" spans="4:10" ht="15.75" x14ac:dyDescent="0.25">
      <c r="D40" s="11"/>
      <c r="E40" s="22"/>
      <c r="F40" s="817" t="str">
        <f t="shared" si="2"/>
        <v xml:space="preserve"> </v>
      </c>
      <c r="G40" s="142" t="str">
        <f t="shared" si="3"/>
        <v xml:space="preserve"> </v>
      </c>
      <c r="H40" s="66"/>
      <c r="I40" s="66"/>
      <c r="J40" s="11"/>
    </row>
    <row r="41" spans="4:10" ht="15.75" x14ac:dyDescent="0.25">
      <c r="D41" s="11"/>
      <c r="E41" s="22"/>
      <c r="F41" s="817" t="str">
        <f t="shared" si="2"/>
        <v xml:space="preserve"> </v>
      </c>
      <c r="G41" s="142" t="str">
        <f t="shared" si="3"/>
        <v xml:space="preserve"> </v>
      </c>
      <c r="H41" s="66"/>
      <c r="I41" s="66"/>
      <c r="J41" s="11"/>
    </row>
    <row r="42" spans="4:10" ht="15.75" x14ac:dyDescent="0.25">
      <c r="D42" s="11"/>
      <c r="E42" s="22"/>
      <c r="F42" s="817" t="str">
        <f t="shared" si="2"/>
        <v xml:space="preserve"> </v>
      </c>
      <c r="G42" s="142" t="str">
        <f t="shared" si="3"/>
        <v xml:space="preserve"> </v>
      </c>
      <c r="H42" s="66"/>
      <c r="I42" s="66"/>
      <c r="J42" s="11"/>
    </row>
    <row r="43" spans="4:10" ht="15.75" x14ac:dyDescent="0.25">
      <c r="D43" s="11"/>
      <c r="E43" s="22"/>
      <c r="F43" s="817" t="str">
        <f t="shared" si="2"/>
        <v xml:space="preserve"> </v>
      </c>
      <c r="G43" s="142" t="str">
        <f t="shared" si="3"/>
        <v xml:space="preserve"> </v>
      </c>
      <c r="H43" s="66"/>
      <c r="I43" s="66"/>
      <c r="J43" s="11"/>
    </row>
    <row r="44" spans="4:10" ht="15.75" x14ac:dyDescent="0.25">
      <c r="D44" s="11"/>
      <c r="E44" s="22"/>
      <c r="F44" s="817" t="str">
        <f t="shared" si="2"/>
        <v xml:space="preserve"> </v>
      </c>
      <c r="G44" s="142" t="str">
        <f t="shared" si="3"/>
        <v xml:space="preserve"> </v>
      </c>
      <c r="H44" s="66"/>
      <c r="I44" s="66"/>
      <c r="J44" s="11"/>
    </row>
    <row r="45" spans="4:10" ht="15.75" x14ac:dyDescent="0.25">
      <c r="D45" s="11"/>
      <c r="E45" s="22"/>
      <c r="F45" s="817" t="str">
        <f t="shared" si="2"/>
        <v xml:space="preserve"> </v>
      </c>
      <c r="G45" s="142" t="str">
        <f t="shared" si="3"/>
        <v xml:space="preserve"> </v>
      </c>
      <c r="H45" s="66"/>
      <c r="I45" s="66"/>
      <c r="J45" s="11"/>
    </row>
    <row r="46" spans="4:10" ht="15.75" x14ac:dyDescent="0.25">
      <c r="D46" s="11"/>
      <c r="E46" s="22"/>
      <c r="F46" s="817" t="str">
        <f t="shared" si="2"/>
        <v xml:space="preserve"> </v>
      </c>
      <c r="G46" s="142" t="str">
        <f t="shared" si="3"/>
        <v xml:space="preserve"> </v>
      </c>
      <c r="H46" s="66"/>
      <c r="I46" s="66"/>
      <c r="J46" s="11"/>
    </row>
    <row r="47" spans="4:10" ht="15.75" x14ac:dyDescent="0.25">
      <c r="D47" s="11"/>
      <c r="E47" s="22"/>
      <c r="F47" s="817" t="str">
        <f t="shared" si="2"/>
        <v xml:space="preserve"> </v>
      </c>
      <c r="G47" s="142" t="str">
        <f t="shared" si="3"/>
        <v xml:space="preserve"> </v>
      </c>
      <c r="H47" s="66"/>
      <c r="I47" s="66"/>
      <c r="J47" s="11"/>
    </row>
    <row r="48" spans="4:10" ht="15.75" x14ac:dyDescent="0.25">
      <c r="D48" s="11"/>
      <c r="E48" s="22"/>
      <c r="F48" s="817" t="str">
        <f t="shared" si="2"/>
        <v xml:space="preserve"> </v>
      </c>
      <c r="G48" s="142" t="str">
        <f t="shared" si="3"/>
        <v xml:space="preserve"> </v>
      </c>
      <c r="H48" s="66"/>
      <c r="I48" s="66"/>
      <c r="J48" s="11"/>
    </row>
    <row r="49" spans="4:10" ht="15.75" x14ac:dyDescent="0.25">
      <c r="D49" s="11"/>
      <c r="E49" s="22"/>
      <c r="F49" s="817" t="str">
        <f t="shared" si="2"/>
        <v xml:space="preserve"> </v>
      </c>
      <c r="G49" s="142" t="str">
        <f t="shared" si="3"/>
        <v xml:space="preserve"> </v>
      </c>
      <c r="H49" s="66"/>
      <c r="I49" s="66"/>
      <c r="J49" s="11"/>
    </row>
    <row r="50" spans="4:10" ht="15.75" x14ac:dyDescent="0.25">
      <c r="D50" s="11"/>
      <c r="E50" s="22"/>
      <c r="F50" s="817" t="str">
        <f t="shared" si="2"/>
        <v xml:space="preserve"> </v>
      </c>
      <c r="G50" s="142" t="str">
        <f t="shared" si="3"/>
        <v xml:space="preserve"> </v>
      </c>
      <c r="H50" s="66"/>
      <c r="I50" s="66"/>
      <c r="J50" s="11"/>
    </row>
    <row r="51" spans="4:10" ht="15.75" x14ac:dyDescent="0.25">
      <c r="D51" s="11"/>
      <c r="E51" s="22"/>
      <c r="F51" s="817" t="str">
        <f t="shared" si="2"/>
        <v xml:space="preserve"> </v>
      </c>
      <c r="G51" s="142" t="str">
        <f t="shared" si="3"/>
        <v xml:space="preserve"> </v>
      </c>
      <c r="H51" s="66"/>
      <c r="I51" s="66"/>
      <c r="J51" s="11"/>
    </row>
    <row r="52" spans="4:10" ht="15.75" x14ac:dyDescent="0.25">
      <c r="D52" s="11"/>
      <c r="E52" s="22"/>
      <c r="F52" s="817" t="str">
        <f t="shared" si="2"/>
        <v xml:space="preserve"> </v>
      </c>
      <c r="G52" s="142" t="str">
        <f t="shared" si="3"/>
        <v xml:space="preserve"> </v>
      </c>
      <c r="H52" s="66"/>
      <c r="I52" s="66"/>
      <c r="J52" s="11"/>
    </row>
    <row r="53" spans="4:10" ht="15.75" x14ac:dyDescent="0.25">
      <c r="D53" s="11"/>
      <c r="E53" s="22"/>
      <c r="F53" s="817" t="str">
        <f t="shared" si="2"/>
        <v xml:space="preserve"> </v>
      </c>
      <c r="G53" s="142" t="str">
        <f t="shared" si="3"/>
        <v xml:space="preserve"> </v>
      </c>
      <c r="H53" s="66"/>
      <c r="I53" s="66"/>
      <c r="J53" s="11"/>
    </row>
    <row r="54" spans="4:10" ht="15.75" x14ac:dyDescent="0.25">
      <c r="D54" s="11"/>
      <c r="E54" s="22"/>
      <c r="F54" s="817" t="str">
        <f t="shared" si="2"/>
        <v xml:space="preserve"> </v>
      </c>
      <c r="G54" s="142" t="str">
        <f t="shared" si="3"/>
        <v xml:space="preserve"> </v>
      </c>
      <c r="H54" s="66"/>
      <c r="I54" s="66"/>
      <c r="J54" s="11"/>
    </row>
    <row r="55" spans="4:10" ht="15.75" x14ac:dyDescent="0.25">
      <c r="D55" s="11"/>
      <c r="E55" s="22"/>
      <c r="F55" s="817" t="str">
        <f t="shared" si="2"/>
        <v xml:space="preserve"> </v>
      </c>
      <c r="G55" s="142" t="str">
        <f t="shared" si="3"/>
        <v xml:space="preserve"> </v>
      </c>
      <c r="H55" s="66"/>
      <c r="I55" s="66"/>
      <c r="J55" s="11"/>
    </row>
    <row r="56" spans="4:10" ht="15.75" x14ac:dyDescent="0.25">
      <c r="D56" s="11"/>
      <c r="E56" s="22"/>
      <c r="F56" s="817" t="str">
        <f t="shared" si="2"/>
        <v xml:space="preserve"> </v>
      </c>
      <c r="G56" s="142" t="str">
        <f t="shared" si="3"/>
        <v xml:space="preserve"> </v>
      </c>
      <c r="H56" s="66"/>
      <c r="I56" s="66"/>
      <c r="J56" s="11"/>
    </row>
    <row r="57" spans="4:10" ht="15.75" x14ac:dyDescent="0.25">
      <c r="D57" s="11"/>
      <c r="E57" s="22"/>
      <c r="F57" s="817" t="str">
        <f t="shared" si="2"/>
        <v xml:space="preserve"> </v>
      </c>
      <c r="G57" s="142" t="str">
        <f t="shared" si="3"/>
        <v xml:space="preserve"> </v>
      </c>
      <c r="H57" s="66"/>
      <c r="I57" s="66"/>
      <c r="J57" s="11"/>
    </row>
    <row r="58" spans="4:10" ht="15.75" x14ac:dyDescent="0.25">
      <c r="D58" s="11"/>
      <c r="E58" s="22"/>
      <c r="F58" s="817" t="str">
        <f t="shared" si="2"/>
        <v xml:space="preserve"> </v>
      </c>
      <c r="G58" s="142" t="str">
        <f t="shared" si="3"/>
        <v xml:space="preserve"> </v>
      </c>
      <c r="H58" s="66"/>
      <c r="I58" s="66"/>
      <c r="J58" s="11"/>
    </row>
    <row r="59" spans="4:10" ht="15.75" x14ac:dyDescent="0.25">
      <c r="D59" s="11"/>
      <c r="E59" s="22"/>
      <c r="F59" s="817" t="str">
        <f t="shared" si="2"/>
        <v xml:space="preserve"> </v>
      </c>
      <c r="G59" s="142" t="str">
        <f t="shared" si="3"/>
        <v xml:space="preserve"> </v>
      </c>
      <c r="H59" s="66"/>
      <c r="I59" s="66"/>
      <c r="J59" s="11"/>
    </row>
    <row r="60" spans="4:10" ht="15.75" x14ac:dyDescent="0.25">
      <c r="D60" s="11"/>
      <c r="E60" s="22"/>
      <c r="F60" s="817" t="str">
        <f t="shared" si="2"/>
        <v xml:space="preserve"> </v>
      </c>
      <c r="G60" s="142" t="str">
        <f t="shared" si="3"/>
        <v xml:space="preserve"> </v>
      </c>
      <c r="H60" s="66"/>
      <c r="I60" s="66"/>
      <c r="J60" s="11"/>
    </row>
    <row r="61" spans="4:10" ht="15.75" x14ac:dyDescent="0.25">
      <c r="D61" s="11"/>
      <c r="E61" s="22"/>
      <c r="F61" s="817" t="str">
        <f t="shared" si="2"/>
        <v xml:space="preserve"> </v>
      </c>
      <c r="G61" s="142" t="str">
        <f t="shared" si="3"/>
        <v xml:space="preserve"> </v>
      </c>
      <c r="H61" s="66"/>
      <c r="I61" s="66"/>
      <c r="J61" s="11"/>
    </row>
    <row r="62" spans="4:10" ht="15.75" x14ac:dyDescent="0.25">
      <c r="D62" s="11"/>
      <c r="E62" s="22"/>
      <c r="F62" s="817" t="str">
        <f t="shared" si="2"/>
        <v xml:space="preserve"> </v>
      </c>
      <c r="G62" s="142" t="str">
        <f t="shared" si="3"/>
        <v xml:space="preserve"> </v>
      </c>
      <c r="H62" s="66"/>
      <c r="I62" s="66"/>
      <c r="J62" s="11"/>
    </row>
    <row r="63" spans="4:10" ht="15.75" x14ac:dyDescent="0.25">
      <c r="D63" s="11"/>
      <c r="E63" s="22"/>
      <c r="F63" s="817" t="str">
        <f t="shared" si="2"/>
        <v xml:space="preserve"> </v>
      </c>
      <c r="G63" s="142" t="str">
        <f t="shared" si="3"/>
        <v xml:space="preserve"> </v>
      </c>
      <c r="H63" s="66"/>
      <c r="I63" s="66"/>
      <c r="J63" s="11"/>
    </row>
    <row r="64" spans="4:10" ht="15.75" x14ac:dyDescent="0.25">
      <c r="D64" s="11"/>
      <c r="E64" s="22"/>
      <c r="F64" s="817" t="str">
        <f t="shared" si="2"/>
        <v xml:space="preserve"> </v>
      </c>
      <c r="G64" s="142" t="str">
        <f t="shared" si="3"/>
        <v xml:space="preserve"> </v>
      </c>
      <c r="H64" s="66"/>
      <c r="I64" s="66"/>
      <c r="J64" s="11"/>
    </row>
    <row r="65" spans="4:10" ht="15.75" x14ac:dyDescent="0.25">
      <c r="D65" s="11"/>
      <c r="E65" s="22"/>
      <c r="F65" s="817" t="str">
        <f t="shared" si="2"/>
        <v xml:space="preserve"> </v>
      </c>
      <c r="G65" s="142" t="str">
        <f t="shared" si="3"/>
        <v xml:space="preserve"> </v>
      </c>
      <c r="H65" s="66"/>
      <c r="I65" s="66"/>
      <c r="J65" s="11"/>
    </row>
    <row r="66" spans="4:10" ht="15.75" x14ac:dyDescent="0.25">
      <c r="D66" s="11"/>
      <c r="E66" s="22"/>
      <c r="F66" s="817" t="str">
        <f t="shared" si="2"/>
        <v xml:space="preserve"> </v>
      </c>
      <c r="G66" s="142" t="str">
        <f t="shared" si="3"/>
        <v xml:space="preserve"> </v>
      </c>
      <c r="H66" s="66"/>
      <c r="I66" s="66"/>
      <c r="J66" s="11"/>
    </row>
    <row r="67" spans="4:10" ht="15.75" x14ac:dyDescent="0.25">
      <c r="D67" s="11"/>
      <c r="E67" s="22"/>
      <c r="F67" s="817" t="str">
        <f t="shared" si="2"/>
        <v xml:space="preserve"> </v>
      </c>
      <c r="G67" s="142" t="str">
        <f t="shared" si="3"/>
        <v xml:space="preserve"> </v>
      </c>
      <c r="H67" s="66"/>
      <c r="I67" s="66"/>
      <c r="J67" s="11"/>
    </row>
    <row r="68" spans="4:10" ht="15.75" x14ac:dyDescent="0.25">
      <c r="D68" s="11"/>
      <c r="E68" s="22"/>
      <c r="F68" s="817" t="str">
        <f t="shared" si="2"/>
        <v xml:space="preserve"> </v>
      </c>
      <c r="G68" s="142" t="str">
        <f t="shared" si="3"/>
        <v xml:space="preserve"> </v>
      </c>
      <c r="H68" s="66"/>
      <c r="I68" s="66"/>
      <c r="J68" s="11"/>
    </row>
    <row r="69" spans="4:10" ht="15.75" x14ac:dyDescent="0.25">
      <c r="D69" s="11"/>
      <c r="E69" s="22"/>
      <c r="F69" s="817" t="str">
        <f t="shared" si="2"/>
        <v xml:space="preserve"> </v>
      </c>
      <c r="G69" s="142" t="str">
        <f t="shared" si="3"/>
        <v xml:space="preserve"> </v>
      </c>
      <c r="H69" s="66"/>
      <c r="I69" s="66"/>
      <c r="J69" s="11"/>
    </row>
    <row r="70" spans="4:10" ht="15.75" x14ac:dyDescent="0.25">
      <c r="D70" s="11"/>
      <c r="E70" s="22"/>
      <c r="F70" s="817" t="str">
        <f t="shared" si="2"/>
        <v xml:space="preserve"> </v>
      </c>
      <c r="G70" s="142" t="str">
        <f t="shared" si="3"/>
        <v xml:space="preserve"> </v>
      </c>
      <c r="H70" s="66"/>
      <c r="I70" s="66"/>
      <c r="J70" s="11"/>
    </row>
    <row r="71" spans="4:10" ht="15.75" x14ac:dyDescent="0.25">
      <c r="D71" s="11"/>
      <c r="E71" s="22"/>
      <c r="F71" s="817" t="str">
        <f t="shared" si="2"/>
        <v xml:space="preserve"> </v>
      </c>
      <c r="G71" s="142" t="str">
        <f t="shared" si="3"/>
        <v xml:space="preserve"> </v>
      </c>
      <c r="H71" s="66"/>
      <c r="I71" s="66"/>
      <c r="J71" s="11"/>
    </row>
    <row r="72" spans="4:10" ht="15.75" x14ac:dyDescent="0.25">
      <c r="D72" s="11"/>
      <c r="E72" s="22"/>
      <c r="F72" s="817" t="str">
        <f t="shared" si="2"/>
        <v xml:space="preserve"> </v>
      </c>
      <c r="G72" s="142" t="str">
        <f t="shared" si="3"/>
        <v xml:space="preserve"> </v>
      </c>
      <c r="H72" s="66"/>
      <c r="I72" s="66"/>
      <c r="J72" s="11"/>
    </row>
    <row r="73" spans="4:10" ht="15.75" x14ac:dyDescent="0.25">
      <c r="D73" s="11"/>
      <c r="E73" s="22"/>
      <c r="F73" s="817" t="str">
        <f t="shared" si="2"/>
        <v xml:space="preserve"> </v>
      </c>
      <c r="G73" s="142" t="str">
        <f t="shared" si="3"/>
        <v xml:space="preserve"> </v>
      </c>
      <c r="H73" s="66"/>
      <c r="I73" s="66"/>
      <c r="J73" s="11"/>
    </row>
    <row r="74" spans="4:10" ht="15.75" x14ac:dyDescent="0.25">
      <c r="D74" s="11"/>
      <c r="E74" s="22"/>
      <c r="F74" s="817" t="str">
        <f t="shared" si="2"/>
        <v xml:space="preserve"> </v>
      </c>
      <c r="G74" s="142" t="str">
        <f t="shared" ref="G74:G137" si="4">IFERROR(E74/D74%," ")</f>
        <v xml:space="preserve"> </v>
      </c>
      <c r="H74" s="66"/>
      <c r="I74" s="66"/>
      <c r="J74" s="11"/>
    </row>
    <row r="75" spans="4:10" ht="15.75" x14ac:dyDescent="0.25">
      <c r="D75" s="11"/>
      <c r="E75" s="22"/>
      <c r="F75" s="817" t="str">
        <f t="shared" ref="F75:F138" si="5">IF(E75-D75=0," ",E75-D75)</f>
        <v xml:space="preserve"> </v>
      </c>
      <c r="G75" s="142" t="str">
        <f t="shared" si="4"/>
        <v xml:space="preserve"> </v>
      </c>
      <c r="H75" s="66"/>
      <c r="I75" s="66"/>
      <c r="J75" s="11"/>
    </row>
    <row r="76" spans="4:10" ht="15.75" x14ac:dyDescent="0.25">
      <c r="D76" s="11"/>
      <c r="E76" s="22"/>
      <c r="F76" s="817" t="str">
        <f t="shared" si="5"/>
        <v xml:space="preserve"> </v>
      </c>
      <c r="G76" s="142" t="str">
        <f t="shared" si="4"/>
        <v xml:space="preserve"> </v>
      </c>
      <c r="H76" s="66"/>
      <c r="I76" s="66"/>
      <c r="J76" s="11"/>
    </row>
    <row r="77" spans="4:10" ht="15.75" x14ac:dyDescent="0.25">
      <c r="D77" s="11"/>
      <c r="E77" s="22"/>
      <c r="F77" s="817" t="str">
        <f t="shared" si="5"/>
        <v xml:space="preserve"> </v>
      </c>
      <c r="G77" s="142" t="str">
        <f t="shared" si="4"/>
        <v xml:space="preserve"> </v>
      </c>
      <c r="H77" s="66"/>
      <c r="I77" s="66"/>
      <c r="J77" s="11"/>
    </row>
    <row r="78" spans="4:10" ht="15.75" x14ac:dyDescent="0.25">
      <c r="D78" s="11"/>
      <c r="E78" s="22"/>
      <c r="F78" s="817" t="str">
        <f t="shared" si="5"/>
        <v xml:space="preserve"> </v>
      </c>
      <c r="G78" s="142" t="str">
        <f t="shared" si="4"/>
        <v xml:space="preserve"> </v>
      </c>
      <c r="H78" s="66"/>
      <c r="I78" s="66"/>
      <c r="J78" s="11"/>
    </row>
    <row r="79" spans="4:10" ht="15.75" x14ac:dyDescent="0.25">
      <c r="D79" s="11"/>
      <c r="E79" s="22"/>
      <c r="F79" s="817" t="str">
        <f t="shared" si="5"/>
        <v xml:space="preserve"> </v>
      </c>
      <c r="G79" s="142" t="str">
        <f t="shared" si="4"/>
        <v xml:space="preserve"> </v>
      </c>
      <c r="H79" s="66"/>
      <c r="I79" s="66"/>
      <c r="J79" s="11"/>
    </row>
    <row r="80" spans="4:10" ht="15.75" x14ac:dyDescent="0.25">
      <c r="D80" s="11"/>
      <c r="E80" s="22"/>
      <c r="F80" s="817" t="str">
        <f t="shared" si="5"/>
        <v xml:space="preserve"> </v>
      </c>
      <c r="G80" s="142" t="str">
        <f t="shared" si="4"/>
        <v xml:space="preserve"> </v>
      </c>
      <c r="H80" s="66"/>
      <c r="I80" s="66"/>
      <c r="J80" s="11"/>
    </row>
    <row r="81" spans="4:10" ht="15.75" x14ac:dyDescent="0.25">
      <c r="D81" s="11"/>
      <c r="E81" s="22"/>
      <c r="F81" s="817" t="str">
        <f t="shared" si="5"/>
        <v xml:space="preserve"> </v>
      </c>
      <c r="G81" s="142" t="str">
        <f t="shared" si="4"/>
        <v xml:space="preserve"> </v>
      </c>
      <c r="H81" s="66"/>
      <c r="I81" s="66"/>
      <c r="J81" s="11"/>
    </row>
    <row r="82" spans="4:10" ht="15.75" x14ac:dyDescent="0.25">
      <c r="D82" s="11"/>
      <c r="E82" s="22"/>
      <c r="F82" s="817" t="str">
        <f t="shared" si="5"/>
        <v xml:space="preserve"> </v>
      </c>
      <c r="G82" s="142" t="str">
        <f t="shared" si="4"/>
        <v xml:space="preserve"> </v>
      </c>
      <c r="H82" s="66"/>
      <c r="I82" s="66"/>
      <c r="J82" s="11"/>
    </row>
    <row r="83" spans="4:10" ht="15.75" x14ac:dyDescent="0.25">
      <c r="D83" s="11"/>
      <c r="E83" s="22"/>
      <c r="F83" s="817" t="str">
        <f t="shared" si="5"/>
        <v xml:space="preserve"> </v>
      </c>
      <c r="G83" s="142" t="str">
        <f t="shared" si="4"/>
        <v xml:space="preserve"> </v>
      </c>
      <c r="H83" s="66"/>
      <c r="I83" s="66"/>
      <c r="J83" s="11"/>
    </row>
    <row r="84" spans="4:10" ht="15.75" x14ac:dyDescent="0.25">
      <c r="D84" s="11"/>
      <c r="E84" s="22"/>
      <c r="F84" s="817" t="str">
        <f t="shared" si="5"/>
        <v xml:space="preserve"> </v>
      </c>
      <c r="G84" s="142" t="str">
        <f t="shared" si="4"/>
        <v xml:space="preserve"> </v>
      </c>
      <c r="H84" s="66"/>
      <c r="I84" s="66"/>
      <c r="J84" s="11"/>
    </row>
    <row r="85" spans="4:10" ht="15.75" x14ac:dyDescent="0.25">
      <c r="D85" s="11"/>
      <c r="E85" s="22"/>
      <c r="F85" s="817" t="str">
        <f t="shared" si="5"/>
        <v xml:space="preserve"> </v>
      </c>
      <c r="G85" s="142" t="str">
        <f t="shared" si="4"/>
        <v xml:space="preserve"> </v>
      </c>
      <c r="H85" s="66"/>
      <c r="I85" s="66"/>
      <c r="J85" s="11"/>
    </row>
    <row r="86" spans="4:10" ht="15.75" x14ac:dyDescent="0.25">
      <c r="D86" s="11"/>
      <c r="E86" s="22"/>
      <c r="F86" s="817" t="str">
        <f t="shared" si="5"/>
        <v xml:space="preserve"> </v>
      </c>
      <c r="G86" s="142" t="str">
        <f t="shared" si="4"/>
        <v xml:space="preserve"> </v>
      </c>
      <c r="H86" s="66"/>
      <c r="I86" s="66"/>
      <c r="J86" s="11"/>
    </row>
    <row r="87" spans="4:10" ht="15.75" x14ac:dyDescent="0.25">
      <c r="D87" s="11"/>
      <c r="E87" s="22"/>
      <c r="F87" s="817" t="str">
        <f t="shared" si="5"/>
        <v xml:space="preserve"> </v>
      </c>
      <c r="G87" s="142" t="str">
        <f t="shared" si="4"/>
        <v xml:space="preserve"> </v>
      </c>
      <c r="H87" s="66"/>
      <c r="I87" s="66"/>
      <c r="J87" s="11"/>
    </row>
    <row r="88" spans="4:10" ht="15.75" x14ac:dyDescent="0.25">
      <c r="D88" s="11"/>
      <c r="E88" s="22"/>
      <c r="F88" s="817" t="str">
        <f t="shared" si="5"/>
        <v xml:space="preserve"> </v>
      </c>
      <c r="G88" s="142" t="str">
        <f t="shared" si="4"/>
        <v xml:space="preserve"> </v>
      </c>
      <c r="H88" s="66"/>
      <c r="I88" s="66"/>
      <c r="J88" s="11"/>
    </row>
    <row r="89" spans="4:10" ht="15.75" x14ac:dyDescent="0.25">
      <c r="D89" s="11"/>
      <c r="E89" s="22"/>
      <c r="F89" s="817" t="str">
        <f t="shared" si="5"/>
        <v xml:space="preserve"> </v>
      </c>
      <c r="G89" s="142" t="str">
        <f t="shared" si="4"/>
        <v xml:space="preserve"> </v>
      </c>
      <c r="H89" s="66"/>
      <c r="I89" s="66"/>
      <c r="J89" s="11"/>
    </row>
    <row r="90" spans="4:10" ht="15.75" x14ac:dyDescent="0.25">
      <c r="D90" s="11"/>
      <c r="E90" s="22"/>
      <c r="F90" s="817" t="str">
        <f t="shared" si="5"/>
        <v xml:space="preserve"> </v>
      </c>
      <c r="G90" s="142" t="str">
        <f t="shared" si="4"/>
        <v xml:space="preserve"> </v>
      </c>
      <c r="H90" s="66"/>
      <c r="I90" s="66"/>
      <c r="J90" s="11"/>
    </row>
    <row r="91" spans="4:10" ht="15.75" x14ac:dyDescent="0.25">
      <c r="D91" s="11"/>
      <c r="E91" s="22"/>
      <c r="F91" s="817" t="str">
        <f t="shared" si="5"/>
        <v xml:space="preserve"> </v>
      </c>
      <c r="G91" s="142" t="str">
        <f t="shared" si="4"/>
        <v xml:space="preserve"> </v>
      </c>
      <c r="H91" s="66"/>
      <c r="I91" s="66"/>
      <c r="J91" s="11"/>
    </row>
    <row r="92" spans="4:10" ht="15.75" x14ac:dyDescent="0.25">
      <c r="D92" s="11"/>
      <c r="E92" s="22"/>
      <c r="F92" s="817" t="str">
        <f t="shared" si="5"/>
        <v xml:space="preserve"> </v>
      </c>
      <c r="G92" s="142" t="str">
        <f t="shared" si="4"/>
        <v xml:space="preserve"> </v>
      </c>
      <c r="H92" s="66"/>
      <c r="I92" s="66"/>
      <c r="J92" s="11"/>
    </row>
    <row r="93" spans="4:10" ht="15.75" x14ac:dyDescent="0.25">
      <c r="D93" s="11"/>
      <c r="E93" s="22"/>
      <c r="F93" s="817" t="str">
        <f t="shared" si="5"/>
        <v xml:space="preserve"> </v>
      </c>
      <c r="G93" s="142" t="str">
        <f t="shared" si="4"/>
        <v xml:space="preserve"> </v>
      </c>
      <c r="H93" s="66"/>
      <c r="I93" s="66"/>
      <c r="J93" s="11"/>
    </row>
    <row r="94" spans="4:10" ht="15.75" x14ac:dyDescent="0.25">
      <c r="D94" s="11"/>
      <c r="E94" s="22"/>
      <c r="F94" s="817" t="str">
        <f t="shared" si="5"/>
        <v xml:space="preserve"> </v>
      </c>
      <c r="G94" s="142" t="str">
        <f t="shared" si="4"/>
        <v xml:space="preserve"> </v>
      </c>
      <c r="H94" s="66"/>
      <c r="I94" s="66"/>
      <c r="J94" s="11"/>
    </row>
    <row r="95" spans="4:10" ht="15.75" x14ac:dyDescent="0.25">
      <c r="D95" s="11"/>
      <c r="E95" s="22"/>
      <c r="F95" s="817" t="str">
        <f t="shared" si="5"/>
        <v xml:space="preserve"> </v>
      </c>
      <c r="G95" s="142" t="str">
        <f t="shared" si="4"/>
        <v xml:space="preserve"> </v>
      </c>
      <c r="H95" s="66"/>
      <c r="I95" s="66"/>
      <c r="J95" s="11"/>
    </row>
    <row r="96" spans="4:10" ht="15.75" x14ac:dyDescent="0.25">
      <c r="D96" s="11"/>
      <c r="E96" s="22"/>
      <c r="F96" s="817" t="str">
        <f t="shared" si="5"/>
        <v xml:space="preserve"> </v>
      </c>
      <c r="G96" s="142" t="str">
        <f t="shared" si="4"/>
        <v xml:space="preserve"> </v>
      </c>
      <c r="H96" s="66"/>
      <c r="I96" s="66"/>
      <c r="J96" s="11"/>
    </row>
    <row r="97" spans="4:10" ht="15.75" x14ac:dyDescent="0.25">
      <c r="D97" s="11"/>
      <c r="E97" s="22"/>
      <c r="F97" s="817" t="str">
        <f t="shared" si="5"/>
        <v xml:space="preserve"> </v>
      </c>
      <c r="G97" s="142" t="str">
        <f t="shared" si="4"/>
        <v xml:space="preserve"> </v>
      </c>
      <c r="H97" s="66"/>
      <c r="I97" s="66"/>
      <c r="J97" s="11"/>
    </row>
    <row r="98" spans="4:10" ht="15.75" x14ac:dyDescent="0.25">
      <c r="D98" s="11"/>
      <c r="E98" s="22"/>
      <c r="F98" s="817" t="str">
        <f t="shared" si="5"/>
        <v xml:space="preserve"> </v>
      </c>
      <c r="G98" s="142" t="str">
        <f t="shared" si="4"/>
        <v xml:space="preserve"> </v>
      </c>
      <c r="H98" s="66"/>
      <c r="I98" s="66"/>
      <c r="J98" s="11"/>
    </row>
    <row r="99" spans="4:10" ht="15.75" x14ac:dyDescent="0.25">
      <c r="D99" s="11"/>
      <c r="E99" s="22"/>
      <c r="F99" s="817" t="str">
        <f t="shared" si="5"/>
        <v xml:space="preserve"> </v>
      </c>
      <c r="G99" s="142" t="str">
        <f t="shared" si="4"/>
        <v xml:space="preserve"> </v>
      </c>
      <c r="H99" s="66"/>
      <c r="I99" s="66"/>
      <c r="J99" s="11"/>
    </row>
    <row r="100" spans="4:10" ht="15.75" x14ac:dyDescent="0.25">
      <c r="D100" s="11"/>
      <c r="E100" s="22"/>
      <c r="F100" s="817" t="str">
        <f t="shared" si="5"/>
        <v xml:space="preserve"> </v>
      </c>
      <c r="G100" s="142" t="str">
        <f t="shared" si="4"/>
        <v xml:space="preserve"> </v>
      </c>
      <c r="H100" s="66"/>
      <c r="I100" s="66"/>
      <c r="J100" s="11"/>
    </row>
    <row r="101" spans="4:10" ht="15.75" x14ac:dyDescent="0.25">
      <c r="D101" s="11"/>
      <c r="E101" s="22"/>
      <c r="F101" s="817" t="str">
        <f t="shared" si="5"/>
        <v xml:space="preserve"> </v>
      </c>
      <c r="G101" s="142" t="str">
        <f t="shared" si="4"/>
        <v xml:space="preserve"> </v>
      </c>
      <c r="H101" s="66"/>
      <c r="I101" s="66"/>
      <c r="J101" s="11"/>
    </row>
    <row r="102" spans="4:10" ht="15.75" x14ac:dyDescent="0.25">
      <c r="D102" s="11"/>
      <c r="E102" s="22"/>
      <c r="F102" s="817" t="str">
        <f t="shared" si="5"/>
        <v xml:space="preserve"> </v>
      </c>
      <c r="G102" s="142" t="str">
        <f t="shared" si="4"/>
        <v xml:space="preserve"> </v>
      </c>
      <c r="H102" s="66"/>
      <c r="I102" s="66"/>
      <c r="J102" s="11"/>
    </row>
    <row r="103" spans="4:10" ht="15.75" x14ac:dyDescent="0.25">
      <c r="D103" s="11"/>
      <c r="E103" s="22"/>
      <c r="F103" s="817" t="str">
        <f t="shared" si="5"/>
        <v xml:space="preserve"> </v>
      </c>
      <c r="G103" s="142" t="str">
        <f t="shared" si="4"/>
        <v xml:space="preserve"> </v>
      </c>
      <c r="H103" s="66"/>
      <c r="I103" s="66"/>
      <c r="J103" s="11"/>
    </row>
    <row r="104" spans="4:10" ht="15.75" x14ac:dyDescent="0.25">
      <c r="D104" s="11"/>
      <c r="E104" s="22"/>
      <c r="F104" s="817" t="str">
        <f t="shared" si="5"/>
        <v xml:space="preserve"> </v>
      </c>
      <c r="G104" s="142" t="str">
        <f t="shared" si="4"/>
        <v xml:space="preserve"> </v>
      </c>
      <c r="H104" s="66"/>
      <c r="I104" s="66"/>
      <c r="J104" s="11"/>
    </row>
    <row r="105" spans="4:10" ht="15.75" x14ac:dyDescent="0.25">
      <c r="D105" s="11"/>
      <c r="E105" s="22"/>
      <c r="F105" s="817" t="str">
        <f t="shared" si="5"/>
        <v xml:space="preserve"> </v>
      </c>
      <c r="G105" s="142" t="str">
        <f t="shared" si="4"/>
        <v xml:space="preserve"> </v>
      </c>
      <c r="H105" s="66"/>
      <c r="I105" s="66"/>
      <c r="J105" s="11"/>
    </row>
    <row r="106" spans="4:10" ht="15.75" x14ac:dyDescent="0.25">
      <c r="D106" s="11"/>
      <c r="E106" s="22"/>
      <c r="F106" s="817" t="str">
        <f t="shared" si="5"/>
        <v xml:space="preserve"> </v>
      </c>
      <c r="G106" s="142" t="str">
        <f t="shared" si="4"/>
        <v xml:space="preserve"> </v>
      </c>
      <c r="H106" s="66"/>
      <c r="I106" s="66"/>
      <c r="J106" s="11"/>
    </row>
    <row r="107" spans="4:10" ht="15.75" x14ac:dyDescent="0.25">
      <c r="D107" s="11"/>
      <c r="E107" s="22"/>
      <c r="F107" s="817" t="str">
        <f t="shared" si="5"/>
        <v xml:space="preserve"> </v>
      </c>
      <c r="G107" s="142" t="str">
        <f t="shared" si="4"/>
        <v xml:space="preserve"> </v>
      </c>
      <c r="H107" s="66"/>
      <c r="I107" s="66"/>
      <c r="J107" s="11"/>
    </row>
    <row r="108" spans="4:10" ht="15.75" x14ac:dyDescent="0.25">
      <c r="D108" s="11"/>
      <c r="E108" s="22"/>
      <c r="F108" s="817" t="str">
        <f t="shared" si="5"/>
        <v xml:space="preserve"> </v>
      </c>
      <c r="G108" s="142" t="str">
        <f t="shared" si="4"/>
        <v xml:space="preserve"> </v>
      </c>
      <c r="H108" s="66"/>
      <c r="I108" s="66"/>
      <c r="J108" s="11"/>
    </row>
    <row r="109" spans="4:10" ht="15.75" x14ac:dyDescent="0.25">
      <c r="D109" s="11"/>
      <c r="E109" s="22"/>
      <c r="F109" s="817" t="str">
        <f t="shared" si="5"/>
        <v xml:space="preserve"> </v>
      </c>
      <c r="G109" s="142" t="str">
        <f t="shared" si="4"/>
        <v xml:space="preserve"> </v>
      </c>
      <c r="H109" s="66"/>
      <c r="I109" s="66"/>
      <c r="J109" s="11"/>
    </row>
    <row r="110" spans="4:10" ht="15.75" x14ac:dyDescent="0.25">
      <c r="D110" s="11"/>
      <c r="E110" s="22"/>
      <c r="F110" s="817" t="str">
        <f t="shared" si="5"/>
        <v xml:space="preserve"> </v>
      </c>
      <c r="G110" s="142" t="str">
        <f t="shared" si="4"/>
        <v xml:space="preserve"> </v>
      </c>
      <c r="H110" s="66"/>
      <c r="I110" s="66"/>
      <c r="J110" s="11"/>
    </row>
    <row r="111" spans="4:10" ht="15.75" x14ac:dyDescent="0.25">
      <c r="D111" s="11"/>
      <c r="E111" s="22"/>
      <c r="F111" s="817" t="str">
        <f t="shared" si="5"/>
        <v xml:space="preserve"> </v>
      </c>
      <c r="G111" s="142" t="str">
        <f t="shared" si="4"/>
        <v xml:space="preserve"> </v>
      </c>
      <c r="H111" s="66"/>
      <c r="I111" s="66"/>
      <c r="J111" s="11"/>
    </row>
    <row r="112" spans="4:10" ht="15.75" x14ac:dyDescent="0.25">
      <c r="D112" s="11"/>
      <c r="E112" s="22"/>
      <c r="F112" s="817" t="str">
        <f t="shared" si="5"/>
        <v xml:space="preserve"> </v>
      </c>
      <c r="G112" s="142" t="str">
        <f t="shared" si="4"/>
        <v xml:space="preserve"> </v>
      </c>
      <c r="H112" s="66"/>
      <c r="I112" s="66"/>
      <c r="J112" s="11"/>
    </row>
    <row r="113" spans="4:10" ht="15.75" x14ac:dyDescent="0.25">
      <c r="D113" s="11"/>
      <c r="E113" s="22"/>
      <c r="F113" s="817" t="str">
        <f t="shared" si="5"/>
        <v xml:space="preserve"> </v>
      </c>
      <c r="G113" s="142" t="str">
        <f t="shared" si="4"/>
        <v xml:space="preserve"> </v>
      </c>
      <c r="H113" s="66"/>
      <c r="I113" s="66"/>
      <c r="J113" s="11"/>
    </row>
    <row r="114" spans="4:10" ht="15.75" x14ac:dyDescent="0.25">
      <c r="D114" s="11"/>
      <c r="E114" s="22"/>
      <c r="F114" s="817" t="str">
        <f t="shared" si="5"/>
        <v xml:space="preserve"> </v>
      </c>
      <c r="G114" s="142" t="str">
        <f t="shared" si="4"/>
        <v xml:space="preserve"> </v>
      </c>
      <c r="H114" s="66"/>
      <c r="I114" s="66"/>
      <c r="J114" s="11"/>
    </row>
    <row r="115" spans="4:10" ht="15.75" x14ac:dyDescent="0.25">
      <c r="D115" s="11"/>
      <c r="E115" s="22"/>
      <c r="F115" s="817" t="str">
        <f t="shared" si="5"/>
        <v xml:space="preserve"> </v>
      </c>
      <c r="G115" s="142" t="str">
        <f t="shared" si="4"/>
        <v xml:space="preserve"> </v>
      </c>
      <c r="H115" s="66"/>
      <c r="I115" s="66"/>
      <c r="J115" s="11"/>
    </row>
    <row r="116" spans="4:10" ht="15.75" x14ac:dyDescent="0.25">
      <c r="D116" s="11"/>
      <c r="E116" s="22"/>
      <c r="F116" s="817" t="str">
        <f t="shared" si="5"/>
        <v xml:space="preserve"> </v>
      </c>
      <c r="G116" s="142" t="str">
        <f t="shared" si="4"/>
        <v xml:space="preserve"> </v>
      </c>
      <c r="H116" s="66"/>
      <c r="I116" s="66"/>
      <c r="J116" s="11"/>
    </row>
    <row r="117" spans="4:10" ht="15.75" x14ac:dyDescent="0.25">
      <c r="D117" s="11"/>
      <c r="E117" s="22"/>
      <c r="F117" s="817" t="str">
        <f t="shared" si="5"/>
        <v xml:space="preserve"> </v>
      </c>
      <c r="G117" s="142" t="str">
        <f t="shared" si="4"/>
        <v xml:space="preserve"> </v>
      </c>
      <c r="H117" s="66"/>
      <c r="I117" s="66"/>
      <c r="J117" s="11"/>
    </row>
    <row r="118" spans="4:10" ht="15.75" x14ac:dyDescent="0.25">
      <c r="D118" s="11"/>
      <c r="E118" s="22"/>
      <c r="F118" s="817" t="str">
        <f t="shared" si="5"/>
        <v xml:space="preserve"> </v>
      </c>
      <c r="G118" s="142" t="str">
        <f t="shared" si="4"/>
        <v xml:space="preserve"> </v>
      </c>
      <c r="H118" s="66"/>
      <c r="I118" s="66"/>
      <c r="J118" s="11"/>
    </row>
    <row r="119" spans="4:10" ht="15.75" x14ac:dyDescent="0.25">
      <c r="D119" s="11"/>
      <c r="E119" s="22"/>
      <c r="F119" s="817" t="str">
        <f t="shared" si="5"/>
        <v xml:space="preserve"> </v>
      </c>
      <c r="G119" s="142" t="str">
        <f t="shared" si="4"/>
        <v xml:space="preserve"> </v>
      </c>
      <c r="H119" s="66"/>
      <c r="I119" s="66"/>
      <c r="J119" s="11"/>
    </row>
    <row r="120" spans="4:10" ht="15.75" x14ac:dyDescent="0.25">
      <c r="D120" s="11"/>
      <c r="E120" s="22"/>
      <c r="F120" s="817" t="str">
        <f t="shared" si="5"/>
        <v xml:space="preserve"> </v>
      </c>
      <c r="G120" s="142" t="str">
        <f t="shared" si="4"/>
        <v xml:space="preserve"> </v>
      </c>
      <c r="H120" s="66"/>
      <c r="I120" s="66"/>
      <c r="J120" s="11"/>
    </row>
    <row r="121" spans="4:10" ht="15.75" x14ac:dyDescent="0.25">
      <c r="D121" s="11"/>
      <c r="E121" s="22"/>
      <c r="F121" s="817" t="str">
        <f t="shared" si="5"/>
        <v xml:space="preserve"> </v>
      </c>
      <c r="G121" s="142" t="str">
        <f t="shared" si="4"/>
        <v xml:space="preserve"> </v>
      </c>
      <c r="H121" s="66"/>
      <c r="I121" s="66"/>
      <c r="J121" s="11"/>
    </row>
    <row r="122" spans="4:10" ht="15.75" x14ac:dyDescent="0.25">
      <c r="D122" s="11"/>
      <c r="E122" s="22"/>
      <c r="F122" s="817" t="str">
        <f t="shared" si="5"/>
        <v xml:space="preserve"> </v>
      </c>
      <c r="G122" s="142" t="str">
        <f t="shared" si="4"/>
        <v xml:space="preserve"> </v>
      </c>
      <c r="H122" s="66"/>
      <c r="I122" s="66"/>
      <c r="J122" s="11"/>
    </row>
    <row r="123" spans="4:10" ht="15.75" x14ac:dyDescent="0.25">
      <c r="D123" s="11"/>
      <c r="E123" s="22"/>
      <c r="F123" s="817" t="str">
        <f t="shared" si="5"/>
        <v xml:space="preserve"> </v>
      </c>
      <c r="G123" s="142" t="str">
        <f t="shared" si="4"/>
        <v xml:space="preserve"> </v>
      </c>
      <c r="H123" s="66"/>
      <c r="I123" s="66"/>
      <c r="J123" s="11"/>
    </row>
    <row r="124" spans="4:10" ht="15.75" x14ac:dyDescent="0.25">
      <c r="D124" s="11"/>
      <c r="E124" s="22"/>
      <c r="F124" s="817" t="str">
        <f t="shared" si="5"/>
        <v xml:space="preserve"> </v>
      </c>
      <c r="G124" s="142" t="str">
        <f t="shared" si="4"/>
        <v xml:space="preserve"> </v>
      </c>
      <c r="H124" s="66"/>
      <c r="I124" s="66"/>
      <c r="J124" s="11"/>
    </row>
    <row r="125" spans="4:10" ht="15.75" x14ac:dyDescent="0.25">
      <c r="D125" s="11"/>
      <c r="E125" s="22"/>
      <c r="F125" s="817" t="str">
        <f t="shared" si="5"/>
        <v xml:space="preserve"> </v>
      </c>
      <c r="G125" s="142" t="str">
        <f t="shared" si="4"/>
        <v xml:space="preserve"> </v>
      </c>
      <c r="H125" s="66"/>
      <c r="I125" s="66"/>
      <c r="J125" s="11"/>
    </row>
    <row r="126" spans="4:10" ht="15.75" x14ac:dyDescent="0.25">
      <c r="D126" s="11"/>
      <c r="E126" s="22"/>
      <c r="F126" s="817" t="str">
        <f t="shared" si="5"/>
        <v xml:space="preserve"> </v>
      </c>
      <c r="G126" s="142" t="str">
        <f t="shared" si="4"/>
        <v xml:space="preserve"> </v>
      </c>
      <c r="H126" s="66"/>
      <c r="I126" s="66"/>
      <c r="J126" s="11"/>
    </row>
    <row r="127" spans="4:10" ht="15.75" x14ac:dyDescent="0.25">
      <c r="D127" s="11"/>
      <c r="E127" s="22"/>
      <c r="F127" s="817" t="str">
        <f t="shared" si="5"/>
        <v xml:space="preserve"> </v>
      </c>
      <c r="G127" s="142" t="str">
        <f t="shared" si="4"/>
        <v xml:space="preserve"> </v>
      </c>
      <c r="H127" s="66"/>
      <c r="I127" s="66"/>
      <c r="J127" s="11"/>
    </row>
    <row r="128" spans="4:10" ht="15.75" x14ac:dyDescent="0.25">
      <c r="D128" s="11"/>
      <c r="E128" s="22"/>
      <c r="F128" s="817" t="str">
        <f t="shared" si="5"/>
        <v xml:space="preserve"> </v>
      </c>
      <c r="G128" s="142" t="str">
        <f t="shared" si="4"/>
        <v xml:space="preserve"> </v>
      </c>
      <c r="H128" s="66"/>
      <c r="I128" s="66"/>
      <c r="J128" s="11"/>
    </row>
    <row r="129" spans="4:10" ht="15.75" x14ac:dyDescent="0.25">
      <c r="D129" s="11"/>
      <c r="E129" s="22"/>
      <c r="F129" s="817" t="str">
        <f t="shared" si="5"/>
        <v xml:space="preserve"> </v>
      </c>
      <c r="G129" s="142" t="str">
        <f t="shared" si="4"/>
        <v xml:space="preserve"> </v>
      </c>
      <c r="H129" s="66"/>
      <c r="I129" s="66"/>
      <c r="J129" s="11"/>
    </row>
    <row r="130" spans="4:10" ht="15.75" x14ac:dyDescent="0.25">
      <c r="D130" s="11"/>
      <c r="E130" s="22"/>
      <c r="F130" s="817" t="str">
        <f t="shared" si="5"/>
        <v xml:space="preserve"> </v>
      </c>
      <c r="G130" s="142" t="str">
        <f t="shared" si="4"/>
        <v xml:space="preserve"> </v>
      </c>
      <c r="H130" s="66"/>
      <c r="I130" s="66"/>
      <c r="J130" s="11"/>
    </row>
    <row r="131" spans="4:10" ht="15.75" x14ac:dyDescent="0.25">
      <c r="D131" s="11"/>
      <c r="E131" s="22"/>
      <c r="F131" s="817" t="str">
        <f t="shared" si="5"/>
        <v xml:space="preserve"> </v>
      </c>
      <c r="G131" s="142" t="str">
        <f t="shared" si="4"/>
        <v xml:space="preserve"> </v>
      </c>
      <c r="H131" s="66"/>
      <c r="I131" s="66"/>
      <c r="J131" s="11"/>
    </row>
    <row r="132" spans="4:10" ht="15.75" x14ac:dyDescent="0.25">
      <c r="D132" s="11"/>
      <c r="E132" s="22"/>
      <c r="F132" s="817" t="str">
        <f t="shared" si="5"/>
        <v xml:space="preserve"> </v>
      </c>
      <c r="G132" s="142" t="str">
        <f t="shared" si="4"/>
        <v xml:space="preserve"> </v>
      </c>
      <c r="H132" s="66"/>
      <c r="I132" s="66"/>
      <c r="J132" s="11"/>
    </row>
    <row r="133" spans="4:10" ht="15.75" x14ac:dyDescent="0.25">
      <c r="D133" s="11"/>
      <c r="E133" s="22"/>
      <c r="F133" s="817" t="str">
        <f t="shared" si="5"/>
        <v xml:space="preserve"> </v>
      </c>
      <c r="G133" s="142" t="str">
        <f t="shared" si="4"/>
        <v xml:space="preserve"> </v>
      </c>
      <c r="H133" s="66"/>
      <c r="I133" s="66"/>
      <c r="J133" s="11"/>
    </row>
    <row r="134" spans="4:10" ht="15.75" x14ac:dyDescent="0.25">
      <c r="D134" s="11"/>
      <c r="E134" s="22"/>
      <c r="F134" s="817" t="str">
        <f t="shared" si="5"/>
        <v xml:space="preserve"> </v>
      </c>
      <c r="G134" s="142" t="str">
        <f t="shared" si="4"/>
        <v xml:space="preserve"> </v>
      </c>
      <c r="H134" s="66"/>
      <c r="I134" s="66"/>
      <c r="J134" s="11"/>
    </row>
    <row r="135" spans="4:10" ht="15.75" x14ac:dyDescent="0.25">
      <c r="D135" s="11"/>
      <c r="E135" s="22"/>
      <c r="F135" s="817" t="str">
        <f t="shared" si="5"/>
        <v xml:space="preserve"> </v>
      </c>
      <c r="G135" s="142" t="str">
        <f t="shared" si="4"/>
        <v xml:space="preserve"> </v>
      </c>
      <c r="H135" s="66"/>
      <c r="I135" s="66"/>
      <c r="J135" s="11"/>
    </row>
    <row r="136" spans="4:10" ht="15.75" x14ac:dyDescent="0.25">
      <c r="D136" s="11"/>
      <c r="E136" s="22"/>
      <c r="F136" s="817" t="str">
        <f t="shared" si="5"/>
        <v xml:space="preserve"> </v>
      </c>
      <c r="G136" s="142" t="str">
        <f t="shared" si="4"/>
        <v xml:space="preserve"> </v>
      </c>
      <c r="H136" s="66"/>
      <c r="I136" s="66"/>
      <c r="J136" s="11"/>
    </row>
    <row r="137" spans="4:10" ht="15.75" x14ac:dyDescent="0.25">
      <c r="D137" s="11"/>
      <c r="E137" s="22"/>
      <c r="F137" s="817" t="str">
        <f t="shared" si="5"/>
        <v xml:space="preserve"> </v>
      </c>
      <c r="G137" s="142" t="str">
        <f t="shared" si="4"/>
        <v xml:space="preserve"> </v>
      </c>
      <c r="H137" s="66"/>
      <c r="I137" s="66"/>
      <c r="J137" s="11"/>
    </row>
    <row r="138" spans="4:10" ht="15.75" x14ac:dyDescent="0.25">
      <c r="D138" s="11"/>
      <c r="E138" s="22"/>
      <c r="F138" s="817" t="str">
        <f t="shared" si="5"/>
        <v xml:space="preserve"> </v>
      </c>
      <c r="G138" s="142" t="str">
        <f t="shared" ref="G138:G201" si="6">IFERROR(E138/D138%," ")</f>
        <v xml:space="preserve"> </v>
      </c>
      <c r="H138" s="66"/>
      <c r="I138" s="66"/>
      <c r="J138" s="11"/>
    </row>
    <row r="139" spans="4:10" ht="15.75" x14ac:dyDescent="0.25">
      <c r="D139" s="11"/>
      <c r="E139" s="22"/>
      <c r="F139" s="817" t="str">
        <f t="shared" ref="F139:F202" si="7">IF(E139-D139=0," ",E139-D139)</f>
        <v xml:space="preserve"> </v>
      </c>
      <c r="G139" s="142" t="str">
        <f t="shared" si="6"/>
        <v xml:space="preserve"> </v>
      </c>
      <c r="H139" s="66"/>
      <c r="I139" s="66"/>
      <c r="J139" s="11"/>
    </row>
    <row r="140" spans="4:10" ht="15.75" x14ac:dyDescent="0.25">
      <c r="D140" s="11"/>
      <c r="E140" s="22"/>
      <c r="F140" s="817" t="str">
        <f t="shared" si="7"/>
        <v xml:space="preserve"> </v>
      </c>
      <c r="G140" s="142" t="str">
        <f t="shared" si="6"/>
        <v xml:space="preserve"> </v>
      </c>
      <c r="H140" s="66"/>
      <c r="I140" s="66"/>
      <c r="J140" s="11"/>
    </row>
    <row r="141" spans="4:10" ht="15.75" x14ac:dyDescent="0.25">
      <c r="D141" s="11"/>
      <c r="E141" s="22"/>
      <c r="F141" s="817" t="str">
        <f t="shared" si="7"/>
        <v xml:space="preserve"> </v>
      </c>
      <c r="G141" s="142" t="str">
        <f t="shared" si="6"/>
        <v xml:space="preserve"> </v>
      </c>
      <c r="H141" s="66"/>
      <c r="I141" s="66"/>
      <c r="J141" s="11"/>
    </row>
    <row r="142" spans="4:10" ht="15.75" x14ac:dyDescent="0.25">
      <c r="D142" s="11"/>
      <c r="E142" s="22"/>
      <c r="F142" s="817" t="str">
        <f t="shared" si="7"/>
        <v xml:space="preserve"> </v>
      </c>
      <c r="G142" s="142" t="str">
        <f t="shared" si="6"/>
        <v xml:space="preserve"> </v>
      </c>
      <c r="H142" s="66"/>
      <c r="I142" s="66"/>
      <c r="J142" s="11"/>
    </row>
    <row r="143" spans="4:10" ht="15.75" x14ac:dyDescent="0.25">
      <c r="D143" s="11"/>
      <c r="E143" s="22"/>
      <c r="F143" s="817" t="str">
        <f t="shared" si="7"/>
        <v xml:space="preserve"> </v>
      </c>
      <c r="G143" s="142" t="str">
        <f t="shared" si="6"/>
        <v xml:space="preserve"> </v>
      </c>
      <c r="H143" s="66"/>
      <c r="I143" s="66"/>
      <c r="J143" s="11"/>
    </row>
    <row r="144" spans="4:10" ht="15.75" x14ac:dyDescent="0.25">
      <c r="D144" s="11"/>
      <c r="E144" s="22"/>
      <c r="F144" s="817" t="str">
        <f t="shared" si="7"/>
        <v xml:space="preserve"> </v>
      </c>
      <c r="G144" s="142" t="str">
        <f t="shared" si="6"/>
        <v xml:space="preserve"> </v>
      </c>
      <c r="H144" s="66"/>
      <c r="I144" s="66"/>
      <c r="J144" s="11"/>
    </row>
    <row r="145" spans="4:10" ht="15.75" x14ac:dyDescent="0.25">
      <c r="D145" s="11"/>
      <c r="E145" s="22"/>
      <c r="F145" s="817" t="str">
        <f t="shared" si="7"/>
        <v xml:space="preserve"> </v>
      </c>
      <c r="G145" s="142" t="str">
        <f t="shared" si="6"/>
        <v xml:space="preserve"> </v>
      </c>
      <c r="H145" s="66"/>
      <c r="I145" s="66"/>
      <c r="J145" s="11"/>
    </row>
    <row r="146" spans="4:10" ht="15.75" x14ac:dyDescent="0.25">
      <c r="D146" s="11"/>
      <c r="E146" s="22"/>
      <c r="F146" s="817" t="str">
        <f t="shared" si="7"/>
        <v xml:space="preserve"> </v>
      </c>
      <c r="G146" s="142" t="str">
        <f t="shared" si="6"/>
        <v xml:space="preserve"> </v>
      </c>
      <c r="H146" s="66"/>
      <c r="I146" s="66"/>
      <c r="J146" s="11"/>
    </row>
    <row r="147" spans="4:10" ht="15.75" x14ac:dyDescent="0.25">
      <c r="D147" s="11"/>
      <c r="E147" s="22"/>
      <c r="F147" s="817" t="str">
        <f t="shared" si="7"/>
        <v xml:space="preserve"> </v>
      </c>
      <c r="G147" s="142" t="str">
        <f t="shared" si="6"/>
        <v xml:space="preserve"> </v>
      </c>
      <c r="H147" s="66"/>
      <c r="I147" s="66"/>
      <c r="J147" s="11"/>
    </row>
    <row r="148" spans="4:10" ht="15.75" x14ac:dyDescent="0.25">
      <c r="D148" s="11"/>
      <c r="E148" s="22"/>
      <c r="F148" s="817" t="str">
        <f t="shared" si="7"/>
        <v xml:space="preserve"> </v>
      </c>
      <c r="G148" s="142" t="str">
        <f t="shared" si="6"/>
        <v xml:space="preserve"> </v>
      </c>
      <c r="H148" s="66"/>
      <c r="I148" s="66"/>
      <c r="J148" s="11"/>
    </row>
    <row r="149" spans="4:10" ht="15.75" x14ac:dyDescent="0.25">
      <c r="D149" s="11"/>
      <c r="E149" s="22"/>
      <c r="F149" s="817" t="str">
        <f t="shared" si="7"/>
        <v xml:space="preserve"> </v>
      </c>
      <c r="G149" s="142" t="str">
        <f t="shared" si="6"/>
        <v xml:space="preserve"> </v>
      </c>
      <c r="H149" s="66"/>
      <c r="I149" s="66"/>
      <c r="J149" s="11"/>
    </row>
    <row r="150" spans="4:10" ht="15.75" x14ac:dyDescent="0.25">
      <c r="D150" s="11"/>
      <c r="E150" s="22"/>
      <c r="F150" s="817" t="str">
        <f t="shared" si="7"/>
        <v xml:space="preserve"> </v>
      </c>
      <c r="G150" s="142" t="str">
        <f t="shared" si="6"/>
        <v xml:space="preserve"> </v>
      </c>
      <c r="H150" s="66"/>
      <c r="I150" s="66"/>
      <c r="J150" s="11"/>
    </row>
    <row r="151" spans="4:10" ht="15.75" x14ac:dyDescent="0.25">
      <c r="D151" s="11"/>
      <c r="E151" s="22"/>
      <c r="F151" s="817" t="str">
        <f t="shared" si="7"/>
        <v xml:space="preserve"> </v>
      </c>
      <c r="G151" s="142" t="str">
        <f t="shared" si="6"/>
        <v xml:space="preserve"> </v>
      </c>
      <c r="H151" s="66"/>
      <c r="I151" s="66"/>
      <c r="J151" s="11"/>
    </row>
    <row r="152" spans="4:10" ht="15.75" x14ac:dyDescent="0.25">
      <c r="D152" s="11"/>
      <c r="E152" s="22"/>
      <c r="F152" s="817" t="str">
        <f t="shared" si="7"/>
        <v xml:space="preserve"> </v>
      </c>
      <c r="G152" s="142" t="str">
        <f t="shared" si="6"/>
        <v xml:space="preserve"> </v>
      </c>
      <c r="H152" s="66"/>
      <c r="I152" s="66"/>
      <c r="J152" s="11"/>
    </row>
    <row r="153" spans="4:10" ht="15.75" x14ac:dyDescent="0.25">
      <c r="D153" s="11"/>
      <c r="E153" s="22"/>
      <c r="F153" s="817" t="str">
        <f t="shared" si="7"/>
        <v xml:space="preserve"> </v>
      </c>
      <c r="G153" s="142" t="str">
        <f t="shared" si="6"/>
        <v xml:space="preserve"> </v>
      </c>
      <c r="H153" s="66"/>
      <c r="I153" s="66"/>
      <c r="J153" s="11"/>
    </row>
    <row r="154" spans="4:10" ht="15.75" x14ac:dyDescent="0.25">
      <c r="D154" s="11"/>
      <c r="E154" s="22"/>
      <c r="F154" s="817" t="str">
        <f t="shared" si="7"/>
        <v xml:space="preserve"> </v>
      </c>
      <c r="G154" s="142" t="str">
        <f t="shared" si="6"/>
        <v xml:space="preserve"> </v>
      </c>
      <c r="H154" s="66"/>
      <c r="I154" s="66"/>
      <c r="J154" s="11"/>
    </row>
    <row r="155" spans="4:10" ht="15.75" x14ac:dyDescent="0.25">
      <c r="D155" s="11"/>
      <c r="E155" s="22"/>
      <c r="F155" s="817" t="str">
        <f t="shared" si="7"/>
        <v xml:space="preserve"> </v>
      </c>
      <c r="G155" s="142" t="str">
        <f t="shared" si="6"/>
        <v xml:space="preserve"> </v>
      </c>
      <c r="H155" s="66"/>
      <c r="I155" s="66"/>
      <c r="J155" s="11"/>
    </row>
    <row r="156" spans="4:10" ht="15.75" x14ac:dyDescent="0.25">
      <c r="D156" s="11"/>
      <c r="E156" s="22"/>
      <c r="F156" s="817" t="str">
        <f t="shared" si="7"/>
        <v xml:space="preserve"> </v>
      </c>
      <c r="G156" s="142" t="str">
        <f t="shared" si="6"/>
        <v xml:space="preserve"> </v>
      </c>
      <c r="H156" s="66"/>
      <c r="I156" s="66"/>
      <c r="J156" s="11"/>
    </row>
    <row r="157" spans="4:10" ht="15.75" x14ac:dyDescent="0.25">
      <c r="D157" s="11"/>
      <c r="E157" s="22"/>
      <c r="F157" s="817" t="str">
        <f t="shared" si="7"/>
        <v xml:space="preserve"> </v>
      </c>
      <c r="G157" s="142" t="str">
        <f t="shared" si="6"/>
        <v xml:space="preserve"> </v>
      </c>
      <c r="H157" s="66"/>
      <c r="I157" s="66"/>
      <c r="J157" s="11"/>
    </row>
    <row r="158" spans="4:10" ht="15.75" x14ac:dyDescent="0.25">
      <c r="D158" s="11"/>
      <c r="E158" s="22"/>
      <c r="F158" s="817" t="str">
        <f t="shared" si="7"/>
        <v xml:space="preserve"> </v>
      </c>
      <c r="G158" s="142" t="str">
        <f t="shared" si="6"/>
        <v xml:space="preserve"> </v>
      </c>
      <c r="H158" s="66"/>
      <c r="I158" s="66"/>
      <c r="J158" s="11"/>
    </row>
    <row r="159" spans="4:10" ht="15.75" x14ac:dyDescent="0.25">
      <c r="D159" s="11"/>
      <c r="E159" s="22"/>
      <c r="F159" s="817" t="str">
        <f t="shared" si="7"/>
        <v xml:space="preserve"> </v>
      </c>
      <c r="G159" s="142" t="str">
        <f t="shared" si="6"/>
        <v xml:space="preserve"> </v>
      </c>
      <c r="H159" s="66"/>
      <c r="I159" s="66"/>
      <c r="J159" s="11"/>
    </row>
    <row r="160" spans="4:10" ht="15.75" x14ac:dyDescent="0.25">
      <c r="D160" s="11"/>
      <c r="E160" s="22"/>
      <c r="F160" s="817" t="str">
        <f t="shared" si="7"/>
        <v xml:space="preserve"> </v>
      </c>
      <c r="G160" s="142" t="str">
        <f t="shared" si="6"/>
        <v xml:space="preserve"> </v>
      </c>
      <c r="H160" s="66"/>
      <c r="I160" s="66"/>
      <c r="J160" s="11"/>
    </row>
    <row r="161" spans="4:10" ht="15.75" x14ac:dyDescent="0.25">
      <c r="D161" s="11"/>
      <c r="E161" s="22"/>
      <c r="F161" s="817" t="str">
        <f t="shared" si="7"/>
        <v xml:space="preserve"> </v>
      </c>
      <c r="G161" s="142" t="str">
        <f t="shared" si="6"/>
        <v xml:space="preserve"> </v>
      </c>
      <c r="H161" s="66"/>
      <c r="I161" s="66"/>
      <c r="J161" s="11"/>
    </row>
    <row r="162" spans="4:10" ht="15.75" x14ac:dyDescent="0.25">
      <c r="D162" s="11"/>
      <c r="E162" s="22"/>
      <c r="F162" s="817" t="str">
        <f t="shared" si="7"/>
        <v xml:space="preserve"> </v>
      </c>
      <c r="G162" s="142" t="str">
        <f t="shared" si="6"/>
        <v xml:space="preserve"> </v>
      </c>
      <c r="H162" s="66"/>
      <c r="I162" s="66"/>
      <c r="J162" s="11"/>
    </row>
    <row r="163" spans="4:10" ht="15.75" x14ac:dyDescent="0.25">
      <c r="D163" s="11"/>
      <c r="E163" s="22"/>
      <c r="F163" s="817" t="str">
        <f t="shared" si="7"/>
        <v xml:space="preserve"> </v>
      </c>
      <c r="G163" s="142" t="str">
        <f t="shared" si="6"/>
        <v xml:space="preserve"> </v>
      </c>
      <c r="H163" s="66"/>
      <c r="I163" s="66"/>
      <c r="J163" s="11"/>
    </row>
    <row r="164" spans="4:10" ht="15.75" x14ac:dyDescent="0.25">
      <c r="D164" s="11"/>
      <c r="E164" s="22"/>
      <c r="F164" s="817" t="str">
        <f t="shared" si="7"/>
        <v xml:space="preserve"> </v>
      </c>
      <c r="G164" s="142" t="str">
        <f t="shared" si="6"/>
        <v xml:space="preserve"> </v>
      </c>
      <c r="H164" s="66"/>
      <c r="I164" s="66"/>
      <c r="J164" s="11"/>
    </row>
    <row r="165" spans="4:10" ht="15.75" x14ac:dyDescent="0.25">
      <c r="D165" s="11"/>
      <c r="E165" s="22"/>
      <c r="F165" s="817" t="str">
        <f t="shared" si="7"/>
        <v xml:space="preserve"> </v>
      </c>
      <c r="G165" s="142" t="str">
        <f t="shared" si="6"/>
        <v xml:space="preserve"> </v>
      </c>
      <c r="H165" s="66"/>
      <c r="I165" s="66"/>
      <c r="J165" s="11"/>
    </row>
    <row r="166" spans="4:10" ht="15.75" x14ac:dyDescent="0.25">
      <c r="D166" s="11"/>
      <c r="E166" s="22"/>
      <c r="F166" s="817" t="str">
        <f t="shared" si="7"/>
        <v xml:space="preserve"> </v>
      </c>
      <c r="G166" s="142" t="str">
        <f t="shared" si="6"/>
        <v xml:space="preserve"> </v>
      </c>
      <c r="H166" s="66"/>
      <c r="I166" s="66"/>
      <c r="J166" s="11"/>
    </row>
    <row r="167" spans="4:10" ht="15.75" x14ac:dyDescent="0.25">
      <c r="D167" s="11"/>
      <c r="E167" s="22"/>
      <c r="F167" s="817" t="str">
        <f t="shared" si="7"/>
        <v xml:space="preserve"> </v>
      </c>
      <c r="G167" s="142" t="str">
        <f t="shared" si="6"/>
        <v xml:space="preserve"> </v>
      </c>
      <c r="H167" s="66"/>
      <c r="I167" s="66"/>
      <c r="J167" s="11"/>
    </row>
    <row r="168" spans="4:10" ht="15.75" x14ac:dyDescent="0.25">
      <c r="D168" s="11"/>
      <c r="E168" s="22"/>
      <c r="F168" s="817" t="str">
        <f t="shared" si="7"/>
        <v xml:space="preserve"> </v>
      </c>
      <c r="G168" s="142" t="str">
        <f t="shared" si="6"/>
        <v xml:space="preserve"> </v>
      </c>
      <c r="H168" s="66"/>
      <c r="I168" s="66"/>
      <c r="J168" s="11"/>
    </row>
    <row r="169" spans="4:10" ht="15.75" x14ac:dyDescent="0.25">
      <c r="D169" s="11"/>
      <c r="E169" s="22"/>
      <c r="F169" s="817" t="str">
        <f t="shared" si="7"/>
        <v xml:space="preserve"> </v>
      </c>
      <c r="G169" s="142" t="str">
        <f t="shared" si="6"/>
        <v xml:space="preserve"> </v>
      </c>
      <c r="H169" s="66"/>
      <c r="I169" s="66"/>
      <c r="J169" s="11"/>
    </row>
    <row r="170" spans="4:10" ht="15.75" x14ac:dyDescent="0.25">
      <c r="D170" s="11"/>
      <c r="E170" s="22"/>
      <c r="F170" s="817" t="str">
        <f t="shared" si="7"/>
        <v xml:space="preserve"> </v>
      </c>
      <c r="G170" s="142" t="str">
        <f t="shared" si="6"/>
        <v xml:space="preserve"> </v>
      </c>
      <c r="H170" s="66"/>
      <c r="I170" s="66"/>
      <c r="J170" s="11"/>
    </row>
    <row r="171" spans="4:10" ht="15.75" x14ac:dyDescent="0.25">
      <c r="D171" s="11"/>
      <c r="E171" s="22"/>
      <c r="F171" s="817" t="str">
        <f t="shared" si="7"/>
        <v xml:space="preserve"> </v>
      </c>
      <c r="G171" s="142" t="str">
        <f t="shared" si="6"/>
        <v xml:space="preserve"> </v>
      </c>
      <c r="H171" s="66"/>
      <c r="I171" s="66"/>
      <c r="J171" s="11"/>
    </row>
    <row r="172" spans="4:10" ht="15.75" x14ac:dyDescent="0.25">
      <c r="D172" s="11"/>
      <c r="E172" s="22"/>
      <c r="F172" s="817" t="str">
        <f t="shared" si="7"/>
        <v xml:space="preserve"> </v>
      </c>
      <c r="G172" s="142" t="str">
        <f t="shared" si="6"/>
        <v xml:space="preserve"> </v>
      </c>
      <c r="H172" s="66"/>
      <c r="I172" s="66"/>
      <c r="J172" s="11"/>
    </row>
    <row r="173" spans="4:10" ht="15.75" x14ac:dyDescent="0.25">
      <c r="D173" s="11"/>
      <c r="E173" s="22"/>
      <c r="F173" s="817" t="str">
        <f t="shared" si="7"/>
        <v xml:space="preserve"> </v>
      </c>
      <c r="G173" s="142" t="str">
        <f t="shared" si="6"/>
        <v xml:space="preserve"> </v>
      </c>
      <c r="H173" s="66"/>
      <c r="I173" s="66"/>
      <c r="J173" s="11"/>
    </row>
    <row r="174" spans="4:10" ht="15.75" x14ac:dyDescent="0.25">
      <c r="D174" s="11"/>
      <c r="E174" s="22"/>
      <c r="F174" s="817" t="str">
        <f t="shared" si="7"/>
        <v xml:space="preserve"> </v>
      </c>
      <c r="G174" s="142" t="str">
        <f t="shared" si="6"/>
        <v xml:space="preserve"> </v>
      </c>
      <c r="H174" s="66"/>
      <c r="I174" s="66"/>
      <c r="J174" s="11"/>
    </row>
    <row r="175" spans="4:10" ht="15.75" x14ac:dyDescent="0.25">
      <c r="D175" s="11"/>
      <c r="E175" s="22"/>
      <c r="F175" s="817" t="str">
        <f t="shared" si="7"/>
        <v xml:space="preserve"> </v>
      </c>
      <c r="G175" s="142" t="str">
        <f t="shared" si="6"/>
        <v xml:space="preserve"> </v>
      </c>
      <c r="H175" s="66"/>
      <c r="I175" s="66"/>
      <c r="J175" s="11"/>
    </row>
    <row r="176" spans="4:10" ht="15.75" x14ac:dyDescent="0.25">
      <c r="D176" s="11"/>
      <c r="E176" s="22"/>
      <c r="F176" s="817" t="str">
        <f t="shared" si="7"/>
        <v xml:space="preserve"> </v>
      </c>
      <c r="G176" s="142" t="str">
        <f t="shared" si="6"/>
        <v xml:space="preserve"> </v>
      </c>
      <c r="H176" s="66"/>
      <c r="I176" s="66"/>
      <c r="J176" s="11"/>
    </row>
    <row r="177" spans="4:10" ht="15.75" x14ac:dyDescent="0.25">
      <c r="D177" s="11"/>
      <c r="E177" s="22"/>
      <c r="F177" s="817" t="str">
        <f t="shared" si="7"/>
        <v xml:space="preserve"> </v>
      </c>
      <c r="G177" s="142" t="str">
        <f t="shared" si="6"/>
        <v xml:space="preserve"> </v>
      </c>
      <c r="H177" s="66"/>
      <c r="I177" s="66"/>
      <c r="J177" s="11"/>
    </row>
    <row r="178" spans="4:10" ht="15.75" x14ac:dyDescent="0.25">
      <c r="D178" s="11"/>
      <c r="E178" s="22"/>
      <c r="F178" s="817" t="str">
        <f t="shared" si="7"/>
        <v xml:space="preserve"> </v>
      </c>
      <c r="G178" s="142" t="str">
        <f t="shared" si="6"/>
        <v xml:space="preserve"> </v>
      </c>
      <c r="H178" s="66"/>
      <c r="I178" s="66"/>
      <c r="J178" s="11"/>
    </row>
    <row r="179" spans="4:10" ht="15.75" x14ac:dyDescent="0.25">
      <c r="D179" s="11"/>
      <c r="E179" s="22"/>
      <c r="F179" s="817" t="str">
        <f t="shared" si="7"/>
        <v xml:space="preserve"> </v>
      </c>
      <c r="G179" s="142" t="str">
        <f t="shared" si="6"/>
        <v xml:space="preserve"> </v>
      </c>
      <c r="H179" s="66"/>
      <c r="I179" s="66"/>
      <c r="J179" s="11"/>
    </row>
    <row r="180" spans="4:10" ht="15.75" x14ac:dyDescent="0.25">
      <c r="D180" s="11"/>
      <c r="E180" s="22"/>
      <c r="F180" s="817" t="str">
        <f t="shared" si="7"/>
        <v xml:space="preserve"> </v>
      </c>
      <c r="G180" s="142" t="str">
        <f t="shared" si="6"/>
        <v xml:space="preserve"> </v>
      </c>
      <c r="H180" s="66"/>
      <c r="I180" s="66"/>
      <c r="J180" s="11"/>
    </row>
    <row r="181" spans="4:10" ht="15.75" x14ac:dyDescent="0.25">
      <c r="D181" s="11"/>
      <c r="E181" s="22"/>
      <c r="F181" s="817" t="str">
        <f t="shared" si="7"/>
        <v xml:space="preserve"> </v>
      </c>
      <c r="G181" s="142" t="str">
        <f t="shared" si="6"/>
        <v xml:space="preserve"> </v>
      </c>
      <c r="H181" s="66"/>
      <c r="I181" s="66"/>
      <c r="J181" s="11"/>
    </row>
    <row r="182" spans="4:10" ht="15.75" x14ac:dyDescent="0.25">
      <c r="D182" s="11"/>
      <c r="E182" s="22"/>
      <c r="F182" s="817" t="str">
        <f t="shared" si="7"/>
        <v xml:space="preserve"> </v>
      </c>
      <c r="G182" s="142" t="str">
        <f t="shared" si="6"/>
        <v xml:space="preserve"> </v>
      </c>
      <c r="H182" s="66"/>
      <c r="I182" s="66"/>
      <c r="J182" s="11"/>
    </row>
    <row r="183" spans="4:10" ht="15.75" x14ac:dyDescent="0.25">
      <c r="D183" s="11"/>
      <c r="E183" s="22"/>
      <c r="F183" s="817" t="str">
        <f t="shared" si="7"/>
        <v xml:space="preserve"> </v>
      </c>
      <c r="G183" s="142" t="str">
        <f t="shared" si="6"/>
        <v xml:space="preserve"> </v>
      </c>
      <c r="H183" s="66"/>
      <c r="I183" s="66"/>
      <c r="J183" s="11"/>
    </row>
    <row r="184" spans="4:10" ht="15.75" x14ac:dyDescent="0.25">
      <c r="D184" s="11"/>
      <c r="E184" s="22"/>
      <c r="F184" s="817" t="str">
        <f t="shared" si="7"/>
        <v xml:space="preserve"> </v>
      </c>
      <c r="G184" s="142" t="str">
        <f t="shared" si="6"/>
        <v xml:space="preserve"> </v>
      </c>
      <c r="H184" s="66"/>
      <c r="I184" s="66"/>
      <c r="J184" s="11"/>
    </row>
    <row r="185" spans="4:10" ht="15.75" x14ac:dyDescent="0.25">
      <c r="D185" s="11"/>
      <c r="E185" s="22"/>
      <c r="F185" s="817" t="str">
        <f t="shared" si="7"/>
        <v xml:space="preserve"> </v>
      </c>
      <c r="G185" s="142" t="str">
        <f t="shared" si="6"/>
        <v xml:space="preserve"> </v>
      </c>
      <c r="H185" s="66"/>
      <c r="I185" s="66"/>
      <c r="J185" s="11"/>
    </row>
    <row r="186" spans="4:10" ht="15.75" x14ac:dyDescent="0.25">
      <c r="D186" s="11"/>
      <c r="E186" s="22"/>
      <c r="F186" s="817" t="str">
        <f t="shared" si="7"/>
        <v xml:space="preserve"> </v>
      </c>
      <c r="G186" s="142" t="str">
        <f t="shared" si="6"/>
        <v xml:space="preserve"> </v>
      </c>
      <c r="H186" s="66"/>
      <c r="I186" s="66"/>
      <c r="J186" s="11"/>
    </row>
    <row r="187" spans="4:10" ht="15.75" x14ac:dyDescent="0.25">
      <c r="D187" s="11"/>
      <c r="E187" s="22"/>
      <c r="F187" s="817" t="str">
        <f t="shared" si="7"/>
        <v xml:space="preserve"> </v>
      </c>
      <c r="G187" s="142" t="str">
        <f t="shared" si="6"/>
        <v xml:space="preserve"> </v>
      </c>
      <c r="H187" s="66"/>
      <c r="I187" s="66"/>
      <c r="J187" s="11"/>
    </row>
    <row r="188" spans="4:10" ht="15.75" x14ac:dyDescent="0.25">
      <c r="D188" s="11"/>
      <c r="E188" s="22"/>
      <c r="F188" s="817" t="str">
        <f t="shared" si="7"/>
        <v xml:space="preserve"> </v>
      </c>
      <c r="G188" s="142" t="str">
        <f t="shared" si="6"/>
        <v xml:space="preserve"> </v>
      </c>
      <c r="H188" s="66"/>
      <c r="I188" s="66"/>
      <c r="J188" s="11"/>
    </row>
    <row r="189" spans="4:10" ht="15.75" x14ac:dyDescent="0.25">
      <c r="D189" s="11"/>
      <c r="E189" s="22"/>
      <c r="F189" s="817" t="str">
        <f t="shared" si="7"/>
        <v xml:space="preserve"> </v>
      </c>
      <c r="G189" s="142" t="str">
        <f t="shared" si="6"/>
        <v xml:space="preserve"> </v>
      </c>
      <c r="H189" s="66"/>
      <c r="I189" s="66"/>
      <c r="J189" s="11"/>
    </row>
    <row r="190" spans="4:10" ht="15.75" x14ac:dyDescent="0.25">
      <c r="D190" s="11"/>
      <c r="E190" s="22"/>
      <c r="F190" s="817" t="str">
        <f t="shared" si="7"/>
        <v xml:space="preserve"> </v>
      </c>
      <c r="G190" s="142" t="str">
        <f t="shared" si="6"/>
        <v xml:space="preserve"> </v>
      </c>
      <c r="H190" s="66"/>
      <c r="I190" s="66"/>
      <c r="J190" s="11"/>
    </row>
    <row r="191" spans="4:10" ht="15.75" x14ac:dyDescent="0.25">
      <c r="D191" s="11"/>
      <c r="E191" s="22"/>
      <c r="F191" s="817" t="str">
        <f t="shared" si="7"/>
        <v xml:space="preserve"> </v>
      </c>
      <c r="G191" s="142" t="str">
        <f t="shared" si="6"/>
        <v xml:space="preserve"> </v>
      </c>
      <c r="H191" s="66"/>
      <c r="I191" s="66"/>
      <c r="J191" s="11"/>
    </row>
    <row r="192" spans="4:10" ht="15.75" x14ac:dyDescent="0.25">
      <c r="D192" s="11"/>
      <c r="E192" s="22"/>
      <c r="F192" s="817" t="str">
        <f t="shared" si="7"/>
        <v xml:space="preserve"> </v>
      </c>
      <c r="G192" s="142" t="str">
        <f t="shared" si="6"/>
        <v xml:space="preserve"> </v>
      </c>
      <c r="H192" s="66"/>
      <c r="I192" s="66"/>
      <c r="J192" s="11"/>
    </row>
    <row r="193" spans="4:10" ht="15.75" x14ac:dyDescent="0.25">
      <c r="D193" s="11"/>
      <c r="E193" s="22"/>
      <c r="F193" s="817" t="str">
        <f t="shared" si="7"/>
        <v xml:space="preserve"> </v>
      </c>
      <c r="G193" s="142" t="str">
        <f t="shared" si="6"/>
        <v xml:space="preserve"> </v>
      </c>
      <c r="H193" s="66"/>
      <c r="I193" s="66"/>
      <c r="J193" s="11"/>
    </row>
    <row r="194" spans="4:10" ht="15.75" x14ac:dyDescent="0.25">
      <c r="D194" s="11"/>
      <c r="E194" s="22"/>
      <c r="F194" s="817" t="str">
        <f t="shared" si="7"/>
        <v xml:space="preserve"> </v>
      </c>
      <c r="G194" s="142" t="str">
        <f t="shared" si="6"/>
        <v xml:space="preserve"> </v>
      </c>
      <c r="H194" s="66"/>
      <c r="I194" s="66"/>
      <c r="J194" s="11"/>
    </row>
    <row r="195" spans="4:10" ht="15.75" x14ac:dyDescent="0.25">
      <c r="D195" s="11"/>
      <c r="E195" s="22"/>
      <c r="F195" s="817" t="str">
        <f t="shared" si="7"/>
        <v xml:space="preserve"> </v>
      </c>
      <c r="G195" s="142" t="str">
        <f t="shared" si="6"/>
        <v xml:space="preserve"> </v>
      </c>
      <c r="H195" s="66"/>
      <c r="I195" s="66"/>
      <c r="J195" s="11"/>
    </row>
    <row r="196" spans="4:10" ht="15.75" x14ac:dyDescent="0.25">
      <c r="D196" s="11"/>
      <c r="E196" s="22"/>
      <c r="F196" s="817" t="str">
        <f t="shared" si="7"/>
        <v xml:space="preserve"> </v>
      </c>
      <c r="G196" s="142" t="str">
        <f t="shared" si="6"/>
        <v xml:space="preserve"> </v>
      </c>
      <c r="H196" s="66"/>
      <c r="I196" s="66"/>
      <c r="J196" s="11"/>
    </row>
    <row r="197" spans="4:10" ht="15.75" x14ac:dyDescent="0.25">
      <c r="D197" s="11"/>
      <c r="E197" s="22"/>
      <c r="F197" s="817" t="str">
        <f t="shared" si="7"/>
        <v xml:space="preserve"> </v>
      </c>
      <c r="G197" s="142" t="str">
        <f t="shared" si="6"/>
        <v xml:space="preserve"> </v>
      </c>
      <c r="H197" s="66"/>
      <c r="I197" s="66"/>
      <c r="J197" s="11"/>
    </row>
    <row r="198" spans="4:10" ht="15.75" x14ac:dyDescent="0.25">
      <c r="D198" s="11"/>
      <c r="E198" s="22"/>
      <c r="F198" s="817" t="str">
        <f t="shared" si="7"/>
        <v xml:space="preserve"> </v>
      </c>
      <c r="G198" s="142" t="str">
        <f t="shared" si="6"/>
        <v xml:space="preserve"> </v>
      </c>
      <c r="H198" s="66"/>
      <c r="I198" s="66"/>
      <c r="J198" s="11"/>
    </row>
    <row r="199" spans="4:10" ht="15.75" x14ac:dyDescent="0.25">
      <c r="D199" s="11"/>
      <c r="E199" s="22"/>
      <c r="F199" s="817" t="str">
        <f t="shared" si="7"/>
        <v xml:space="preserve"> </v>
      </c>
      <c r="G199" s="142" t="str">
        <f t="shared" si="6"/>
        <v xml:space="preserve"> </v>
      </c>
      <c r="H199" s="66"/>
      <c r="I199" s="66"/>
      <c r="J199" s="11"/>
    </row>
    <row r="200" spans="4:10" ht="15.75" x14ac:dyDescent="0.25">
      <c r="D200" s="11"/>
      <c r="E200" s="22"/>
      <c r="F200" s="817" t="str">
        <f t="shared" si="7"/>
        <v xml:space="preserve"> </v>
      </c>
      <c r="G200" s="142" t="str">
        <f t="shared" si="6"/>
        <v xml:space="preserve"> </v>
      </c>
      <c r="H200" s="66"/>
      <c r="I200" s="66"/>
      <c r="J200" s="11"/>
    </row>
    <row r="201" spans="4:10" ht="15.75" x14ac:dyDescent="0.25">
      <c r="D201" s="11"/>
      <c r="E201" s="22"/>
      <c r="F201" s="817" t="str">
        <f t="shared" si="7"/>
        <v xml:space="preserve"> </v>
      </c>
      <c r="G201" s="142" t="str">
        <f t="shared" si="6"/>
        <v xml:space="preserve"> </v>
      </c>
      <c r="H201" s="66"/>
      <c r="I201" s="66"/>
      <c r="J201" s="11"/>
    </row>
    <row r="202" spans="4:10" ht="15.75" x14ac:dyDescent="0.25">
      <c r="D202" s="11"/>
      <c r="E202" s="22"/>
      <c r="F202" s="817" t="str">
        <f t="shared" si="7"/>
        <v xml:space="preserve"> </v>
      </c>
      <c r="G202" s="142" t="str">
        <f t="shared" ref="G202:G265" si="8">IFERROR(E202/D202%," ")</f>
        <v xml:space="preserve"> </v>
      </c>
      <c r="H202" s="66"/>
      <c r="I202" s="66"/>
      <c r="J202" s="11"/>
    </row>
    <row r="203" spans="4:10" ht="15.75" x14ac:dyDescent="0.25">
      <c r="D203" s="11"/>
      <c r="E203" s="22"/>
      <c r="F203" s="817" t="str">
        <f t="shared" ref="F203:F266" si="9">IF(E203-D203=0," ",E203-D203)</f>
        <v xml:space="preserve"> </v>
      </c>
      <c r="G203" s="142" t="str">
        <f t="shared" si="8"/>
        <v xml:space="preserve"> </v>
      </c>
      <c r="H203" s="66"/>
      <c r="I203" s="66"/>
      <c r="J203" s="11"/>
    </row>
    <row r="204" spans="4:10" ht="15.75" x14ac:dyDescent="0.25">
      <c r="D204" s="11"/>
      <c r="E204" s="22"/>
      <c r="F204" s="817" t="str">
        <f t="shared" si="9"/>
        <v xml:space="preserve"> </v>
      </c>
      <c r="G204" s="142" t="str">
        <f t="shared" si="8"/>
        <v xml:space="preserve"> </v>
      </c>
      <c r="H204" s="66"/>
      <c r="I204" s="66"/>
      <c r="J204" s="11"/>
    </row>
    <row r="205" spans="4:10" ht="15.75" x14ac:dyDescent="0.25">
      <c r="D205" s="11"/>
      <c r="E205" s="22"/>
      <c r="F205" s="817" t="str">
        <f t="shared" si="9"/>
        <v xml:space="preserve"> </v>
      </c>
      <c r="G205" s="142" t="str">
        <f t="shared" si="8"/>
        <v xml:space="preserve"> </v>
      </c>
      <c r="H205" s="66"/>
      <c r="I205" s="66"/>
      <c r="J205" s="11"/>
    </row>
    <row r="206" spans="4:10" ht="15.75" x14ac:dyDescent="0.25">
      <c r="D206" s="11"/>
      <c r="E206" s="22"/>
      <c r="F206" s="817" t="str">
        <f t="shared" si="9"/>
        <v xml:space="preserve"> </v>
      </c>
      <c r="G206" s="142" t="str">
        <f t="shared" si="8"/>
        <v xml:space="preserve"> </v>
      </c>
      <c r="H206" s="66"/>
      <c r="I206" s="66"/>
      <c r="J206" s="11"/>
    </row>
    <row r="207" spans="4:10" ht="15.75" x14ac:dyDescent="0.25">
      <c r="D207" s="11"/>
      <c r="E207" s="22"/>
      <c r="F207" s="817" t="str">
        <f t="shared" si="9"/>
        <v xml:space="preserve"> </v>
      </c>
      <c r="G207" s="142" t="str">
        <f t="shared" si="8"/>
        <v xml:space="preserve"> </v>
      </c>
      <c r="H207" s="66"/>
      <c r="I207" s="66"/>
      <c r="J207" s="11"/>
    </row>
    <row r="208" spans="4:10" ht="15.75" x14ac:dyDescent="0.25">
      <c r="D208" s="11"/>
      <c r="E208" s="22"/>
      <c r="F208" s="817" t="str">
        <f t="shared" si="9"/>
        <v xml:space="preserve"> </v>
      </c>
      <c r="G208" s="142" t="str">
        <f t="shared" si="8"/>
        <v xml:space="preserve"> </v>
      </c>
      <c r="H208" s="66"/>
      <c r="I208" s="66"/>
      <c r="J208" s="11"/>
    </row>
    <row r="209" spans="4:10" ht="15.75" x14ac:dyDescent="0.25">
      <c r="D209" s="11"/>
      <c r="E209" s="22"/>
      <c r="F209" s="817" t="str">
        <f t="shared" si="9"/>
        <v xml:space="preserve"> </v>
      </c>
      <c r="G209" s="142" t="str">
        <f t="shared" si="8"/>
        <v xml:space="preserve"> </v>
      </c>
      <c r="H209" s="66"/>
      <c r="I209" s="66"/>
      <c r="J209" s="11"/>
    </row>
    <row r="210" spans="4:10" ht="15.75" x14ac:dyDescent="0.25">
      <c r="D210" s="11"/>
      <c r="E210" s="22"/>
      <c r="F210" s="817" t="str">
        <f t="shared" si="9"/>
        <v xml:space="preserve"> </v>
      </c>
      <c r="G210" s="142" t="str">
        <f t="shared" si="8"/>
        <v xml:space="preserve"> </v>
      </c>
      <c r="H210" s="66"/>
      <c r="I210" s="66"/>
      <c r="J210" s="11"/>
    </row>
    <row r="211" spans="4:10" ht="15.75" x14ac:dyDescent="0.25">
      <c r="D211" s="11"/>
      <c r="E211" s="22"/>
      <c r="F211" s="817" t="str">
        <f t="shared" si="9"/>
        <v xml:space="preserve"> </v>
      </c>
      <c r="G211" s="142" t="str">
        <f t="shared" si="8"/>
        <v xml:space="preserve"> </v>
      </c>
      <c r="H211" s="66"/>
      <c r="I211" s="66"/>
      <c r="J211" s="11"/>
    </row>
    <row r="212" spans="4:10" ht="15.75" x14ac:dyDescent="0.25">
      <c r="D212" s="11"/>
      <c r="E212" s="22"/>
      <c r="F212" s="817" t="str">
        <f t="shared" si="9"/>
        <v xml:space="preserve"> </v>
      </c>
      <c r="G212" s="142" t="str">
        <f t="shared" si="8"/>
        <v xml:space="preserve"> </v>
      </c>
      <c r="H212" s="66"/>
      <c r="I212" s="66"/>
      <c r="J212" s="11"/>
    </row>
    <row r="213" spans="4:10" ht="15.75" x14ac:dyDescent="0.25">
      <c r="D213" s="11"/>
      <c r="E213" s="22"/>
      <c r="F213" s="817" t="str">
        <f t="shared" si="9"/>
        <v xml:space="preserve"> </v>
      </c>
      <c r="G213" s="142" t="str">
        <f t="shared" si="8"/>
        <v xml:space="preserve"> </v>
      </c>
      <c r="H213" s="66"/>
      <c r="I213" s="66"/>
      <c r="J213" s="11"/>
    </row>
    <row r="214" spans="4:10" ht="15.75" x14ac:dyDescent="0.25">
      <c r="D214" s="11"/>
      <c r="E214" s="22"/>
      <c r="F214" s="817" t="str">
        <f t="shared" si="9"/>
        <v xml:space="preserve"> </v>
      </c>
      <c r="G214" s="142" t="str">
        <f t="shared" si="8"/>
        <v xml:space="preserve"> </v>
      </c>
      <c r="H214" s="66"/>
      <c r="I214" s="66"/>
      <c r="J214" s="11"/>
    </row>
    <row r="215" spans="4:10" ht="15.75" x14ac:dyDescent="0.25">
      <c r="D215" s="11"/>
      <c r="E215" s="22"/>
      <c r="F215" s="817" t="str">
        <f t="shared" si="9"/>
        <v xml:space="preserve"> </v>
      </c>
      <c r="G215" s="142" t="str">
        <f t="shared" si="8"/>
        <v xml:space="preserve"> </v>
      </c>
      <c r="H215" s="66"/>
      <c r="I215" s="66"/>
      <c r="J215" s="11"/>
    </row>
    <row r="216" spans="4:10" ht="15.75" x14ac:dyDescent="0.25">
      <c r="D216" s="11"/>
      <c r="E216" s="22"/>
      <c r="F216" s="817" t="str">
        <f t="shared" si="9"/>
        <v xml:space="preserve"> </v>
      </c>
      <c r="G216" s="142" t="str">
        <f t="shared" si="8"/>
        <v xml:space="preserve"> </v>
      </c>
      <c r="H216" s="66"/>
      <c r="I216" s="66"/>
      <c r="J216" s="11"/>
    </row>
    <row r="217" spans="4:10" ht="15.75" x14ac:dyDescent="0.25">
      <c r="D217" s="11"/>
      <c r="E217" s="22"/>
      <c r="F217" s="817" t="str">
        <f t="shared" si="9"/>
        <v xml:space="preserve"> </v>
      </c>
      <c r="G217" s="142" t="str">
        <f t="shared" si="8"/>
        <v xml:space="preserve"> </v>
      </c>
      <c r="H217" s="66"/>
      <c r="I217" s="66"/>
      <c r="J217" s="11"/>
    </row>
    <row r="218" spans="4:10" ht="15.75" x14ac:dyDescent="0.25">
      <c r="D218" s="11"/>
      <c r="E218" s="22"/>
      <c r="F218" s="817" t="str">
        <f t="shared" si="9"/>
        <v xml:space="preserve"> </v>
      </c>
      <c r="G218" s="142" t="str">
        <f t="shared" si="8"/>
        <v xml:space="preserve"> </v>
      </c>
      <c r="H218" s="66"/>
      <c r="I218" s="66"/>
      <c r="J218" s="11"/>
    </row>
    <row r="219" spans="4:10" ht="15.75" x14ac:dyDescent="0.25">
      <c r="D219" s="11"/>
      <c r="E219" s="22"/>
      <c r="F219" s="817" t="str">
        <f t="shared" si="9"/>
        <v xml:space="preserve"> </v>
      </c>
      <c r="G219" s="142" t="str">
        <f t="shared" si="8"/>
        <v xml:space="preserve"> </v>
      </c>
      <c r="H219" s="66"/>
      <c r="I219" s="66"/>
      <c r="J219" s="11"/>
    </row>
    <row r="220" spans="4:10" ht="15.75" x14ac:dyDescent="0.25">
      <c r="D220" s="11"/>
      <c r="E220" s="22"/>
      <c r="F220" s="817" t="str">
        <f t="shared" si="9"/>
        <v xml:space="preserve"> </v>
      </c>
      <c r="G220" s="142" t="str">
        <f t="shared" si="8"/>
        <v xml:space="preserve"> </v>
      </c>
      <c r="H220" s="66"/>
      <c r="I220" s="66"/>
      <c r="J220" s="11"/>
    </row>
    <row r="221" spans="4:10" ht="15.75" x14ac:dyDescent="0.25">
      <c r="D221" s="11"/>
      <c r="E221" s="22"/>
      <c r="F221" s="817" t="str">
        <f t="shared" si="9"/>
        <v xml:space="preserve"> </v>
      </c>
      <c r="G221" s="142" t="str">
        <f t="shared" si="8"/>
        <v xml:space="preserve"> </v>
      </c>
      <c r="H221" s="66"/>
      <c r="I221" s="66"/>
      <c r="J221" s="11"/>
    </row>
    <row r="222" spans="4:10" ht="15.75" x14ac:dyDescent="0.25">
      <c r="D222" s="11"/>
      <c r="E222" s="22"/>
      <c r="F222" s="817" t="str">
        <f t="shared" si="9"/>
        <v xml:space="preserve"> </v>
      </c>
      <c r="G222" s="142" t="str">
        <f t="shared" si="8"/>
        <v xml:space="preserve"> </v>
      </c>
      <c r="H222" s="66"/>
      <c r="I222" s="66"/>
      <c r="J222" s="11"/>
    </row>
    <row r="223" spans="4:10" ht="15.75" x14ac:dyDescent="0.25">
      <c r="D223" s="11"/>
      <c r="E223" s="22"/>
      <c r="F223" s="817" t="str">
        <f t="shared" si="9"/>
        <v xml:space="preserve"> </v>
      </c>
      <c r="G223" s="142" t="str">
        <f t="shared" si="8"/>
        <v xml:space="preserve"> </v>
      </c>
      <c r="H223" s="66"/>
      <c r="I223" s="66"/>
      <c r="J223" s="11"/>
    </row>
    <row r="224" spans="4:10" ht="15.75" x14ac:dyDescent="0.25">
      <c r="D224" s="11"/>
      <c r="E224" s="22"/>
      <c r="F224" s="817" t="str">
        <f t="shared" si="9"/>
        <v xml:space="preserve"> </v>
      </c>
      <c r="G224" s="142" t="str">
        <f t="shared" si="8"/>
        <v xml:space="preserve"> </v>
      </c>
      <c r="H224" s="66"/>
      <c r="I224" s="66"/>
      <c r="J224" s="11"/>
    </row>
    <row r="225" spans="4:10" ht="15.75" x14ac:dyDescent="0.25">
      <c r="D225" s="11"/>
      <c r="E225" s="22"/>
      <c r="F225" s="817" t="str">
        <f t="shared" si="9"/>
        <v xml:space="preserve"> </v>
      </c>
      <c r="G225" s="142" t="str">
        <f t="shared" si="8"/>
        <v xml:space="preserve"> </v>
      </c>
      <c r="H225" s="66"/>
      <c r="I225" s="66"/>
      <c r="J225" s="11"/>
    </row>
    <row r="226" spans="4:10" ht="15.75" x14ac:dyDescent="0.25">
      <c r="D226" s="11"/>
      <c r="E226" s="22"/>
      <c r="F226" s="817" t="str">
        <f t="shared" si="9"/>
        <v xml:space="preserve"> </v>
      </c>
      <c r="G226" s="142" t="str">
        <f t="shared" si="8"/>
        <v xml:space="preserve"> </v>
      </c>
      <c r="H226" s="66"/>
      <c r="I226" s="66"/>
      <c r="J226" s="11"/>
    </row>
    <row r="227" spans="4:10" ht="15.75" x14ac:dyDescent="0.25">
      <c r="D227" s="11"/>
      <c r="E227" s="22"/>
      <c r="F227" s="817" t="str">
        <f t="shared" si="9"/>
        <v xml:space="preserve"> </v>
      </c>
      <c r="G227" s="142" t="str">
        <f t="shared" si="8"/>
        <v xml:space="preserve"> </v>
      </c>
      <c r="H227" s="66"/>
      <c r="I227" s="66"/>
      <c r="J227" s="11"/>
    </row>
    <row r="228" spans="4:10" ht="15.75" x14ac:dyDescent="0.25">
      <c r="D228" s="11"/>
      <c r="E228" s="22"/>
      <c r="F228" s="817" t="str">
        <f t="shared" si="9"/>
        <v xml:space="preserve"> </v>
      </c>
      <c r="G228" s="142" t="str">
        <f t="shared" si="8"/>
        <v xml:space="preserve"> </v>
      </c>
      <c r="H228" s="66"/>
      <c r="I228" s="66"/>
      <c r="J228" s="11"/>
    </row>
    <row r="229" spans="4:10" ht="15.75" x14ac:dyDescent="0.25">
      <c r="D229" s="11"/>
      <c r="E229" s="22"/>
      <c r="F229" s="817" t="str">
        <f t="shared" si="9"/>
        <v xml:space="preserve"> </v>
      </c>
      <c r="G229" s="142" t="str">
        <f t="shared" si="8"/>
        <v xml:space="preserve"> </v>
      </c>
      <c r="H229" s="66"/>
      <c r="I229" s="66"/>
      <c r="J229" s="11"/>
    </row>
    <row r="230" spans="4:10" ht="15.75" x14ac:dyDescent="0.25">
      <c r="D230" s="11"/>
      <c r="E230" s="22"/>
      <c r="F230" s="817" t="str">
        <f t="shared" si="9"/>
        <v xml:space="preserve"> </v>
      </c>
      <c r="G230" s="142" t="str">
        <f t="shared" si="8"/>
        <v xml:space="preserve"> </v>
      </c>
      <c r="H230" s="66"/>
      <c r="I230" s="66"/>
      <c r="J230" s="11"/>
    </row>
    <row r="231" spans="4:10" ht="15.75" x14ac:dyDescent="0.25">
      <c r="D231" s="11"/>
      <c r="E231" s="22"/>
      <c r="F231" s="817" t="str">
        <f t="shared" si="9"/>
        <v xml:space="preserve"> </v>
      </c>
      <c r="G231" s="142" t="str">
        <f t="shared" si="8"/>
        <v xml:space="preserve"> </v>
      </c>
      <c r="H231" s="66"/>
      <c r="I231" s="66"/>
      <c r="J231" s="11"/>
    </row>
    <row r="232" spans="4:10" ht="15.75" x14ac:dyDescent="0.25">
      <c r="D232" s="11"/>
      <c r="E232" s="22"/>
      <c r="F232" s="817" t="str">
        <f t="shared" si="9"/>
        <v xml:space="preserve"> </v>
      </c>
      <c r="G232" s="142" t="str">
        <f t="shared" si="8"/>
        <v xml:space="preserve"> </v>
      </c>
      <c r="H232" s="66"/>
      <c r="I232" s="66"/>
      <c r="J232" s="11"/>
    </row>
    <row r="233" spans="4:10" ht="15.75" x14ac:dyDescent="0.25">
      <c r="D233" s="11"/>
      <c r="E233" s="22"/>
      <c r="F233" s="817" t="str">
        <f t="shared" si="9"/>
        <v xml:space="preserve"> </v>
      </c>
      <c r="G233" s="142" t="str">
        <f t="shared" si="8"/>
        <v xml:space="preserve"> </v>
      </c>
      <c r="H233" s="66"/>
      <c r="I233" s="66"/>
      <c r="J233" s="11"/>
    </row>
    <row r="234" spans="4:10" ht="15.75" x14ac:dyDescent="0.25">
      <c r="D234" s="11"/>
      <c r="E234" s="22"/>
      <c r="F234" s="817" t="str">
        <f t="shared" si="9"/>
        <v xml:space="preserve"> </v>
      </c>
      <c r="G234" s="142" t="str">
        <f t="shared" si="8"/>
        <v xml:space="preserve"> </v>
      </c>
      <c r="H234" s="66"/>
      <c r="I234" s="66"/>
      <c r="J234" s="11"/>
    </row>
    <row r="235" spans="4:10" ht="15.75" x14ac:dyDescent="0.25">
      <c r="D235" s="11"/>
      <c r="E235" s="22"/>
      <c r="F235" s="817" t="str">
        <f t="shared" si="9"/>
        <v xml:space="preserve"> </v>
      </c>
      <c r="G235" s="142" t="str">
        <f t="shared" si="8"/>
        <v xml:space="preserve"> </v>
      </c>
      <c r="H235" s="66"/>
      <c r="I235" s="66"/>
      <c r="J235" s="11"/>
    </row>
    <row r="236" spans="4:10" ht="15.75" x14ac:dyDescent="0.25">
      <c r="D236" s="11"/>
      <c r="E236" s="22"/>
      <c r="F236" s="817" t="str">
        <f t="shared" si="9"/>
        <v xml:space="preserve"> </v>
      </c>
      <c r="G236" s="142" t="str">
        <f t="shared" si="8"/>
        <v xml:space="preserve"> </v>
      </c>
      <c r="H236" s="66"/>
      <c r="I236" s="66"/>
      <c r="J236" s="11"/>
    </row>
    <row r="237" spans="4:10" ht="15.75" x14ac:dyDescent="0.25">
      <c r="D237" s="11"/>
      <c r="E237" s="22"/>
      <c r="F237" s="817" t="str">
        <f t="shared" si="9"/>
        <v xml:space="preserve"> </v>
      </c>
      <c r="G237" s="142" t="str">
        <f t="shared" si="8"/>
        <v xml:space="preserve"> </v>
      </c>
      <c r="H237" s="66"/>
      <c r="I237" s="66"/>
      <c r="J237" s="11"/>
    </row>
    <row r="238" spans="4:10" ht="15.75" x14ac:dyDescent="0.25">
      <c r="D238" s="11"/>
      <c r="E238" s="22"/>
      <c r="F238" s="817" t="str">
        <f t="shared" si="9"/>
        <v xml:space="preserve"> </v>
      </c>
      <c r="G238" s="142" t="str">
        <f t="shared" si="8"/>
        <v xml:space="preserve"> </v>
      </c>
      <c r="H238" s="66"/>
      <c r="I238" s="66"/>
      <c r="J238" s="11"/>
    </row>
    <row r="239" spans="4:10" ht="15.75" x14ac:dyDescent="0.25">
      <c r="D239" s="11"/>
      <c r="E239" s="22"/>
      <c r="F239" s="817" t="str">
        <f t="shared" si="9"/>
        <v xml:space="preserve"> </v>
      </c>
      <c r="G239" s="142" t="str">
        <f t="shared" si="8"/>
        <v xml:space="preserve"> </v>
      </c>
      <c r="H239" s="66"/>
      <c r="I239" s="66"/>
      <c r="J239" s="11"/>
    </row>
    <row r="240" spans="4:10" ht="15.75" x14ac:dyDescent="0.25">
      <c r="D240" s="11"/>
      <c r="E240" s="22"/>
      <c r="F240" s="817" t="str">
        <f t="shared" si="9"/>
        <v xml:space="preserve"> </v>
      </c>
      <c r="G240" s="142" t="str">
        <f t="shared" si="8"/>
        <v xml:space="preserve"> </v>
      </c>
      <c r="H240" s="66"/>
      <c r="I240" s="66"/>
      <c r="J240" s="11"/>
    </row>
    <row r="241" spans="4:10" ht="15.75" x14ac:dyDescent="0.25">
      <c r="D241" s="11"/>
      <c r="E241" s="22"/>
      <c r="F241" s="817" t="str">
        <f t="shared" si="9"/>
        <v xml:space="preserve"> </v>
      </c>
      <c r="G241" s="142" t="str">
        <f t="shared" si="8"/>
        <v xml:space="preserve"> </v>
      </c>
      <c r="H241" s="66"/>
      <c r="I241" s="66"/>
      <c r="J241" s="11"/>
    </row>
    <row r="242" spans="4:10" ht="15.75" x14ac:dyDescent="0.25">
      <c r="D242" s="11"/>
      <c r="E242" s="22"/>
      <c r="F242" s="817" t="str">
        <f t="shared" si="9"/>
        <v xml:space="preserve"> </v>
      </c>
      <c r="G242" s="142" t="str">
        <f t="shared" si="8"/>
        <v xml:space="preserve"> </v>
      </c>
      <c r="H242" s="66"/>
      <c r="I242" s="66"/>
      <c r="J242" s="11"/>
    </row>
    <row r="243" spans="4:10" ht="15.75" x14ac:dyDescent="0.25">
      <c r="D243" s="11"/>
      <c r="E243" s="22"/>
      <c r="F243" s="817" t="str">
        <f t="shared" si="9"/>
        <v xml:space="preserve"> </v>
      </c>
      <c r="G243" s="142" t="str">
        <f t="shared" si="8"/>
        <v xml:space="preserve"> </v>
      </c>
      <c r="H243" s="66"/>
      <c r="I243" s="66"/>
      <c r="J243" s="11"/>
    </row>
    <row r="244" spans="4:10" ht="15.75" x14ac:dyDescent="0.25">
      <c r="D244" s="11"/>
      <c r="E244" s="22"/>
      <c r="F244" s="817" t="str">
        <f t="shared" si="9"/>
        <v xml:space="preserve"> </v>
      </c>
      <c r="G244" s="142" t="str">
        <f t="shared" si="8"/>
        <v xml:space="preserve"> </v>
      </c>
      <c r="H244" s="66"/>
      <c r="I244" s="66"/>
      <c r="J244" s="11"/>
    </row>
    <row r="245" spans="4:10" ht="15.75" x14ac:dyDescent="0.25">
      <c r="D245" s="11"/>
      <c r="E245" s="22"/>
      <c r="F245" s="817" t="str">
        <f t="shared" si="9"/>
        <v xml:space="preserve"> </v>
      </c>
      <c r="G245" s="142" t="str">
        <f t="shared" si="8"/>
        <v xml:space="preserve"> </v>
      </c>
      <c r="H245" s="66"/>
      <c r="I245" s="66"/>
      <c r="J245" s="11"/>
    </row>
    <row r="246" spans="4:10" ht="15.75" x14ac:dyDescent="0.25">
      <c r="D246" s="11"/>
      <c r="E246" s="22"/>
      <c r="F246" s="817" t="str">
        <f t="shared" si="9"/>
        <v xml:space="preserve"> </v>
      </c>
      <c r="G246" s="142" t="str">
        <f t="shared" si="8"/>
        <v xml:space="preserve"> </v>
      </c>
      <c r="H246" s="66"/>
      <c r="I246" s="66"/>
      <c r="J246" s="11"/>
    </row>
    <row r="247" spans="4:10" ht="15.75" x14ac:dyDescent="0.25">
      <c r="D247" s="11"/>
      <c r="E247" s="22"/>
      <c r="F247" s="817" t="str">
        <f t="shared" si="9"/>
        <v xml:space="preserve"> </v>
      </c>
      <c r="G247" s="142" t="str">
        <f t="shared" si="8"/>
        <v xml:space="preserve"> </v>
      </c>
      <c r="H247" s="66"/>
      <c r="I247" s="66"/>
      <c r="J247" s="11"/>
    </row>
    <row r="248" spans="4:10" ht="15.75" x14ac:dyDescent="0.25">
      <c r="D248" s="11"/>
      <c r="E248" s="22"/>
      <c r="F248" s="817" t="str">
        <f t="shared" si="9"/>
        <v xml:space="preserve"> </v>
      </c>
      <c r="G248" s="142" t="str">
        <f t="shared" si="8"/>
        <v xml:space="preserve"> </v>
      </c>
      <c r="H248" s="66"/>
      <c r="I248" s="66"/>
      <c r="J248" s="11"/>
    </row>
    <row r="249" spans="4:10" ht="15.75" x14ac:dyDescent="0.25">
      <c r="D249" s="11"/>
      <c r="E249" s="22"/>
      <c r="F249" s="817" t="str">
        <f t="shared" si="9"/>
        <v xml:space="preserve"> </v>
      </c>
      <c r="G249" s="142" t="str">
        <f t="shared" si="8"/>
        <v xml:space="preserve"> </v>
      </c>
      <c r="H249" s="66"/>
      <c r="I249" s="66"/>
      <c r="J249" s="11"/>
    </row>
    <row r="250" spans="4:10" ht="15.75" x14ac:dyDescent="0.25">
      <c r="D250" s="11"/>
      <c r="E250" s="22"/>
      <c r="F250" s="817" t="str">
        <f t="shared" si="9"/>
        <v xml:space="preserve"> </v>
      </c>
      <c r="G250" s="142" t="str">
        <f t="shared" si="8"/>
        <v xml:space="preserve"> </v>
      </c>
      <c r="H250" s="66"/>
      <c r="I250" s="66"/>
      <c r="J250" s="11"/>
    </row>
    <row r="251" spans="4:10" ht="15.75" x14ac:dyDescent="0.25">
      <c r="D251" s="11"/>
      <c r="E251" s="22"/>
      <c r="F251" s="817" t="str">
        <f t="shared" si="9"/>
        <v xml:space="preserve"> </v>
      </c>
      <c r="G251" s="142" t="str">
        <f t="shared" si="8"/>
        <v xml:space="preserve"> </v>
      </c>
      <c r="H251" s="66"/>
      <c r="I251" s="66"/>
      <c r="J251" s="11"/>
    </row>
    <row r="252" spans="4:10" ht="15.75" x14ac:dyDescent="0.25">
      <c r="D252" s="11"/>
      <c r="E252" s="22"/>
      <c r="F252" s="817" t="str">
        <f t="shared" si="9"/>
        <v xml:space="preserve"> </v>
      </c>
      <c r="G252" s="142" t="str">
        <f t="shared" si="8"/>
        <v xml:space="preserve"> </v>
      </c>
      <c r="H252" s="66"/>
      <c r="I252" s="66"/>
      <c r="J252" s="11"/>
    </row>
    <row r="253" spans="4:10" ht="15.75" x14ac:dyDescent="0.25">
      <c r="D253" s="11"/>
      <c r="E253" s="22"/>
      <c r="F253" s="817" t="str">
        <f t="shared" si="9"/>
        <v xml:space="preserve"> </v>
      </c>
      <c r="G253" s="142" t="str">
        <f t="shared" si="8"/>
        <v xml:space="preserve"> </v>
      </c>
      <c r="H253" s="66"/>
      <c r="I253" s="66"/>
      <c r="J253" s="11"/>
    </row>
    <row r="254" spans="4:10" ht="15.75" x14ac:dyDescent="0.25">
      <c r="D254" s="11"/>
      <c r="E254" s="22"/>
      <c r="F254" s="817" t="str">
        <f t="shared" si="9"/>
        <v xml:space="preserve"> </v>
      </c>
      <c r="G254" s="142" t="str">
        <f t="shared" si="8"/>
        <v xml:space="preserve"> </v>
      </c>
      <c r="H254" s="66"/>
      <c r="I254" s="66"/>
      <c r="J254" s="11"/>
    </row>
    <row r="255" spans="4:10" ht="15.75" x14ac:dyDescent="0.25">
      <c r="D255" s="11"/>
      <c r="E255" s="22"/>
      <c r="F255" s="817" t="str">
        <f t="shared" si="9"/>
        <v xml:space="preserve"> </v>
      </c>
      <c r="G255" s="142" t="str">
        <f t="shared" si="8"/>
        <v xml:space="preserve"> </v>
      </c>
      <c r="H255" s="66"/>
      <c r="I255" s="66"/>
      <c r="J255" s="11"/>
    </row>
    <row r="256" spans="4:10" ht="15.75" x14ac:dyDescent="0.25">
      <c r="D256" s="11"/>
      <c r="E256" s="22"/>
      <c r="F256" s="817" t="str">
        <f t="shared" si="9"/>
        <v xml:space="preserve"> </v>
      </c>
      <c r="G256" s="142" t="str">
        <f t="shared" si="8"/>
        <v xml:space="preserve"> </v>
      </c>
      <c r="H256" s="66"/>
      <c r="I256" s="66"/>
      <c r="J256" s="11"/>
    </row>
    <row r="257" spans="4:10" ht="15.75" x14ac:dyDescent="0.25">
      <c r="D257" s="11"/>
      <c r="E257" s="22"/>
      <c r="F257" s="817" t="str">
        <f t="shared" si="9"/>
        <v xml:space="preserve"> </v>
      </c>
      <c r="G257" s="142" t="str">
        <f t="shared" si="8"/>
        <v xml:space="preserve"> </v>
      </c>
      <c r="H257" s="66"/>
      <c r="I257" s="66"/>
      <c r="J257" s="11"/>
    </row>
    <row r="258" spans="4:10" ht="15.75" x14ac:dyDescent="0.25">
      <c r="D258" s="11"/>
      <c r="E258" s="22"/>
      <c r="F258" s="817" t="str">
        <f t="shared" si="9"/>
        <v xml:space="preserve"> </v>
      </c>
      <c r="G258" s="142" t="str">
        <f t="shared" si="8"/>
        <v xml:space="preserve"> </v>
      </c>
      <c r="H258" s="66"/>
      <c r="I258" s="66"/>
      <c r="J258" s="11"/>
    </row>
    <row r="259" spans="4:10" ht="15.75" x14ac:dyDescent="0.25">
      <c r="D259" s="11"/>
      <c r="E259" s="22"/>
      <c r="F259" s="817" t="str">
        <f t="shared" si="9"/>
        <v xml:space="preserve"> </v>
      </c>
      <c r="G259" s="142" t="str">
        <f t="shared" si="8"/>
        <v xml:space="preserve"> </v>
      </c>
      <c r="H259" s="66"/>
      <c r="I259" s="66"/>
      <c r="J259" s="11"/>
    </row>
    <row r="260" spans="4:10" ht="15.75" x14ac:dyDescent="0.25">
      <c r="D260" s="11"/>
      <c r="E260" s="22"/>
      <c r="F260" s="817" t="str">
        <f t="shared" si="9"/>
        <v xml:space="preserve"> </v>
      </c>
      <c r="G260" s="142" t="str">
        <f t="shared" si="8"/>
        <v xml:space="preserve"> </v>
      </c>
      <c r="H260" s="66"/>
      <c r="I260" s="66"/>
      <c r="J260" s="11"/>
    </row>
    <row r="261" spans="4:10" ht="15.75" x14ac:dyDescent="0.25">
      <c r="D261" s="11"/>
      <c r="E261" s="22"/>
      <c r="F261" s="817" t="str">
        <f t="shared" si="9"/>
        <v xml:space="preserve"> </v>
      </c>
      <c r="G261" s="142" t="str">
        <f t="shared" si="8"/>
        <v xml:space="preserve"> </v>
      </c>
      <c r="H261" s="66"/>
      <c r="I261" s="66"/>
      <c r="J261" s="11"/>
    </row>
    <row r="262" spans="4:10" ht="15.75" x14ac:dyDescent="0.25">
      <c r="D262" s="11"/>
      <c r="E262" s="22"/>
      <c r="F262" s="817" t="str">
        <f t="shared" si="9"/>
        <v xml:space="preserve"> </v>
      </c>
      <c r="G262" s="142" t="str">
        <f t="shared" si="8"/>
        <v xml:space="preserve"> </v>
      </c>
      <c r="H262" s="66"/>
      <c r="I262" s="66"/>
      <c r="J262" s="11"/>
    </row>
    <row r="263" spans="4:10" ht="15.75" x14ac:dyDescent="0.25">
      <c r="D263" s="11"/>
      <c r="E263" s="22"/>
      <c r="F263" s="817" t="str">
        <f t="shared" si="9"/>
        <v xml:space="preserve"> </v>
      </c>
      <c r="G263" s="142" t="str">
        <f t="shared" si="8"/>
        <v xml:space="preserve"> </v>
      </c>
      <c r="H263" s="66"/>
      <c r="I263" s="66"/>
      <c r="J263" s="11"/>
    </row>
    <row r="264" spans="4:10" ht="15.75" x14ac:dyDescent="0.25">
      <c r="D264" s="11"/>
      <c r="E264" s="22"/>
      <c r="F264" s="817" t="str">
        <f t="shared" si="9"/>
        <v xml:space="preserve"> </v>
      </c>
      <c r="G264" s="142" t="str">
        <f t="shared" si="8"/>
        <v xml:space="preserve"> </v>
      </c>
      <c r="H264" s="66"/>
      <c r="I264" s="66"/>
      <c r="J264" s="11"/>
    </row>
    <row r="265" spans="4:10" ht="15.75" x14ac:dyDescent="0.25">
      <c r="D265" s="11"/>
      <c r="E265" s="22"/>
      <c r="F265" s="817" t="str">
        <f t="shared" si="9"/>
        <v xml:space="preserve"> </v>
      </c>
      <c r="G265" s="142" t="str">
        <f t="shared" si="8"/>
        <v xml:space="preserve"> </v>
      </c>
      <c r="H265" s="66"/>
      <c r="I265" s="66"/>
      <c r="J265" s="11"/>
    </row>
    <row r="266" spans="4:10" ht="15.75" x14ac:dyDescent="0.25">
      <c r="D266" s="11"/>
      <c r="E266" s="22"/>
      <c r="F266" s="817" t="str">
        <f t="shared" si="9"/>
        <v xml:space="preserve"> </v>
      </c>
      <c r="G266" s="142" t="str">
        <f t="shared" ref="G266:G329" si="10">IFERROR(E266/D266%," ")</f>
        <v xml:space="preserve"> </v>
      </c>
      <c r="H266" s="66"/>
      <c r="I266" s="66"/>
      <c r="J266" s="11"/>
    </row>
    <row r="267" spans="4:10" ht="15.75" x14ac:dyDescent="0.25">
      <c r="D267" s="11"/>
      <c r="E267" s="22"/>
      <c r="F267" s="817" t="str">
        <f t="shared" ref="F267:F330" si="11">IF(E267-D267=0," ",E267-D267)</f>
        <v xml:space="preserve"> </v>
      </c>
      <c r="G267" s="142" t="str">
        <f t="shared" si="10"/>
        <v xml:space="preserve"> </v>
      </c>
      <c r="H267" s="66"/>
      <c r="I267" s="66"/>
      <c r="J267" s="11"/>
    </row>
    <row r="268" spans="4:10" ht="15.75" x14ac:dyDescent="0.25">
      <c r="D268" s="11"/>
      <c r="E268" s="22"/>
      <c r="F268" s="817" t="str">
        <f t="shared" si="11"/>
        <v xml:space="preserve"> </v>
      </c>
      <c r="G268" s="142" t="str">
        <f t="shared" si="10"/>
        <v xml:space="preserve"> </v>
      </c>
      <c r="H268" s="66"/>
      <c r="I268" s="66"/>
      <c r="J268" s="11"/>
    </row>
    <row r="269" spans="4:10" ht="15.75" x14ac:dyDescent="0.25">
      <c r="D269" s="11"/>
      <c r="E269" s="22"/>
      <c r="F269" s="817" t="str">
        <f t="shared" si="11"/>
        <v xml:space="preserve"> </v>
      </c>
      <c r="G269" s="142" t="str">
        <f t="shared" si="10"/>
        <v xml:space="preserve"> </v>
      </c>
      <c r="H269" s="66"/>
      <c r="I269" s="66"/>
      <c r="J269" s="11"/>
    </row>
    <row r="270" spans="4:10" ht="15.75" x14ac:dyDescent="0.25">
      <c r="D270" s="11"/>
      <c r="E270" s="22"/>
      <c r="F270" s="817" t="str">
        <f t="shared" si="11"/>
        <v xml:space="preserve"> </v>
      </c>
      <c r="G270" s="142" t="str">
        <f t="shared" si="10"/>
        <v xml:space="preserve"> </v>
      </c>
      <c r="H270" s="66"/>
      <c r="I270" s="66"/>
      <c r="J270" s="11"/>
    </row>
    <row r="271" spans="4:10" ht="15.75" x14ac:dyDescent="0.25">
      <c r="D271" s="11"/>
      <c r="E271" s="22"/>
      <c r="F271" s="817" t="str">
        <f t="shared" si="11"/>
        <v xml:space="preserve"> </v>
      </c>
      <c r="G271" s="142" t="str">
        <f t="shared" si="10"/>
        <v xml:space="preserve"> </v>
      </c>
      <c r="H271" s="66"/>
      <c r="I271" s="66"/>
      <c r="J271" s="11"/>
    </row>
    <row r="272" spans="4:10" ht="15.75" x14ac:dyDescent="0.25">
      <c r="D272" s="11"/>
      <c r="E272" s="22"/>
      <c r="F272" s="817" t="str">
        <f t="shared" si="11"/>
        <v xml:space="preserve"> </v>
      </c>
      <c r="G272" s="142" t="str">
        <f t="shared" si="10"/>
        <v xml:space="preserve"> </v>
      </c>
      <c r="H272" s="66"/>
      <c r="I272" s="66"/>
      <c r="J272" s="11"/>
    </row>
    <row r="273" spans="4:10" ht="15.75" x14ac:dyDescent="0.25">
      <c r="D273" s="11"/>
      <c r="E273" s="22"/>
      <c r="F273" s="817" t="str">
        <f t="shared" si="11"/>
        <v xml:space="preserve"> </v>
      </c>
      <c r="G273" s="142" t="str">
        <f t="shared" si="10"/>
        <v xml:space="preserve"> </v>
      </c>
      <c r="H273" s="66"/>
      <c r="I273" s="66"/>
      <c r="J273" s="11"/>
    </row>
    <row r="274" spans="4:10" ht="15.75" x14ac:dyDescent="0.25">
      <c r="D274" s="11"/>
      <c r="E274" s="22"/>
      <c r="F274" s="817" t="str">
        <f t="shared" si="11"/>
        <v xml:space="preserve"> </v>
      </c>
      <c r="G274" s="142" t="str">
        <f t="shared" si="10"/>
        <v xml:space="preserve"> </v>
      </c>
      <c r="H274" s="66"/>
      <c r="I274" s="66"/>
      <c r="J274" s="11"/>
    </row>
    <row r="275" spans="4:10" ht="15.75" x14ac:dyDescent="0.25">
      <c r="D275" s="11"/>
      <c r="E275" s="22"/>
      <c r="F275" s="817" t="str">
        <f t="shared" si="11"/>
        <v xml:space="preserve"> </v>
      </c>
      <c r="G275" s="142" t="str">
        <f t="shared" si="10"/>
        <v xml:space="preserve"> </v>
      </c>
      <c r="H275" s="66"/>
      <c r="I275" s="66"/>
      <c r="J275" s="11"/>
    </row>
    <row r="276" spans="4:10" ht="15.75" x14ac:dyDescent="0.25">
      <c r="D276" s="11"/>
      <c r="E276" s="22"/>
      <c r="F276" s="817" t="str">
        <f t="shared" si="11"/>
        <v xml:space="preserve"> </v>
      </c>
      <c r="G276" s="142" t="str">
        <f t="shared" si="10"/>
        <v xml:space="preserve"> </v>
      </c>
      <c r="H276" s="66"/>
      <c r="I276" s="66"/>
      <c r="J276" s="11"/>
    </row>
    <row r="277" spans="4:10" ht="15.75" x14ac:dyDescent="0.25">
      <c r="D277" s="11"/>
      <c r="E277" s="22"/>
      <c r="F277" s="817" t="str">
        <f t="shared" si="11"/>
        <v xml:space="preserve"> </v>
      </c>
      <c r="G277" s="142" t="str">
        <f t="shared" si="10"/>
        <v xml:space="preserve"> </v>
      </c>
      <c r="H277" s="66"/>
      <c r="I277" s="66"/>
      <c r="J277" s="11"/>
    </row>
    <row r="278" spans="4:10" ht="15.75" x14ac:dyDescent="0.25">
      <c r="D278" s="11"/>
      <c r="E278" s="22"/>
      <c r="F278" s="817" t="str">
        <f t="shared" si="11"/>
        <v xml:space="preserve"> </v>
      </c>
      <c r="G278" s="142" t="str">
        <f t="shared" si="10"/>
        <v xml:space="preserve"> </v>
      </c>
      <c r="H278" s="66"/>
      <c r="I278" s="66"/>
      <c r="J278" s="11"/>
    </row>
    <row r="279" spans="4:10" ht="15.75" x14ac:dyDescent="0.25">
      <c r="D279" s="11"/>
      <c r="E279" s="22"/>
      <c r="F279" s="817" t="str">
        <f t="shared" si="11"/>
        <v xml:space="preserve"> </v>
      </c>
      <c r="G279" s="142" t="str">
        <f t="shared" si="10"/>
        <v xml:space="preserve"> </v>
      </c>
      <c r="H279" s="66"/>
      <c r="I279" s="66"/>
      <c r="J279" s="11"/>
    </row>
    <row r="280" spans="4:10" ht="15.75" x14ac:dyDescent="0.25">
      <c r="D280" s="11"/>
      <c r="E280" s="22"/>
      <c r="F280" s="817" t="str">
        <f t="shared" si="11"/>
        <v xml:space="preserve"> </v>
      </c>
      <c r="G280" s="142" t="str">
        <f t="shared" si="10"/>
        <v xml:space="preserve"> </v>
      </c>
      <c r="H280" s="66"/>
      <c r="I280" s="66"/>
      <c r="J280" s="11"/>
    </row>
    <row r="281" spans="4:10" ht="15.75" x14ac:dyDescent="0.25">
      <c r="D281" s="11"/>
      <c r="E281" s="22"/>
      <c r="F281" s="817" t="str">
        <f t="shared" si="11"/>
        <v xml:space="preserve"> </v>
      </c>
      <c r="G281" s="142" t="str">
        <f t="shared" si="10"/>
        <v xml:space="preserve"> </v>
      </c>
      <c r="H281" s="66"/>
      <c r="I281" s="66"/>
      <c r="J281" s="11"/>
    </row>
    <row r="282" spans="4:10" ht="15.75" x14ac:dyDescent="0.25">
      <c r="D282" s="11"/>
      <c r="E282" s="22"/>
      <c r="F282" s="817" t="str">
        <f t="shared" si="11"/>
        <v xml:space="preserve"> </v>
      </c>
      <c r="G282" s="142" t="str">
        <f t="shared" si="10"/>
        <v xml:space="preserve"> </v>
      </c>
      <c r="H282" s="66"/>
      <c r="I282" s="66"/>
      <c r="J282" s="11"/>
    </row>
    <row r="283" spans="4:10" ht="15.75" x14ac:dyDescent="0.25">
      <c r="D283" s="11"/>
      <c r="E283" s="22"/>
      <c r="F283" s="817" t="str">
        <f t="shared" si="11"/>
        <v xml:space="preserve"> </v>
      </c>
      <c r="G283" s="142" t="str">
        <f t="shared" si="10"/>
        <v xml:space="preserve"> </v>
      </c>
      <c r="H283" s="66"/>
      <c r="I283" s="66"/>
      <c r="J283" s="11"/>
    </row>
    <row r="284" spans="4:10" ht="15.75" x14ac:dyDescent="0.25">
      <c r="D284" s="11"/>
      <c r="E284" s="22"/>
      <c r="F284" s="817" t="str">
        <f t="shared" si="11"/>
        <v xml:space="preserve"> </v>
      </c>
      <c r="G284" s="142" t="str">
        <f t="shared" si="10"/>
        <v xml:space="preserve"> </v>
      </c>
      <c r="H284" s="66"/>
      <c r="I284" s="66"/>
      <c r="J284" s="11"/>
    </row>
    <row r="285" spans="4:10" ht="15.75" x14ac:dyDescent="0.25">
      <c r="D285" s="11"/>
      <c r="E285" s="22"/>
      <c r="F285" s="817" t="str">
        <f t="shared" si="11"/>
        <v xml:space="preserve"> </v>
      </c>
      <c r="G285" s="142" t="str">
        <f t="shared" si="10"/>
        <v xml:space="preserve"> </v>
      </c>
      <c r="H285" s="66"/>
      <c r="I285" s="66"/>
      <c r="J285" s="11"/>
    </row>
    <row r="286" spans="4:10" ht="15.75" x14ac:dyDescent="0.25">
      <c r="D286" s="11"/>
      <c r="E286" s="22"/>
      <c r="F286" s="817" t="str">
        <f t="shared" si="11"/>
        <v xml:space="preserve"> </v>
      </c>
      <c r="G286" s="142" t="str">
        <f t="shared" si="10"/>
        <v xml:space="preserve"> </v>
      </c>
      <c r="H286" s="66"/>
      <c r="I286" s="66"/>
      <c r="J286" s="11"/>
    </row>
    <row r="287" spans="4:10" ht="15.75" x14ac:dyDescent="0.25">
      <c r="D287" s="11"/>
      <c r="E287" s="22"/>
      <c r="F287" s="817" t="str">
        <f t="shared" si="11"/>
        <v xml:space="preserve"> </v>
      </c>
      <c r="G287" s="142" t="str">
        <f t="shared" si="10"/>
        <v xml:space="preserve"> </v>
      </c>
      <c r="H287" s="66"/>
      <c r="I287" s="66"/>
      <c r="J287" s="11"/>
    </row>
    <row r="288" spans="4:10" ht="15.75" x14ac:dyDescent="0.25">
      <c r="D288" s="11"/>
      <c r="E288" s="22"/>
      <c r="F288" s="817" t="str">
        <f t="shared" si="11"/>
        <v xml:space="preserve"> </v>
      </c>
      <c r="G288" s="142" t="str">
        <f t="shared" si="10"/>
        <v xml:space="preserve"> </v>
      </c>
      <c r="H288" s="66"/>
      <c r="I288" s="66"/>
      <c r="J288" s="11"/>
    </row>
    <row r="289" spans="4:10" ht="15.75" x14ac:dyDescent="0.25">
      <c r="D289" s="11"/>
      <c r="E289" s="22"/>
      <c r="F289" s="817" t="str">
        <f t="shared" si="11"/>
        <v xml:space="preserve"> </v>
      </c>
      <c r="G289" s="142" t="str">
        <f t="shared" si="10"/>
        <v xml:space="preserve"> </v>
      </c>
      <c r="H289" s="66"/>
      <c r="I289" s="66"/>
      <c r="J289" s="11"/>
    </row>
    <row r="290" spans="4:10" ht="15.75" x14ac:dyDescent="0.25">
      <c r="D290" s="11"/>
      <c r="E290" s="22"/>
      <c r="F290" s="817" t="str">
        <f t="shared" si="11"/>
        <v xml:space="preserve"> </v>
      </c>
      <c r="G290" s="142" t="str">
        <f t="shared" si="10"/>
        <v xml:space="preserve"> </v>
      </c>
      <c r="H290" s="66"/>
      <c r="I290" s="66"/>
      <c r="J290" s="11"/>
    </row>
    <row r="291" spans="4:10" ht="15.75" x14ac:dyDescent="0.25">
      <c r="D291" s="11"/>
      <c r="E291" s="22"/>
      <c r="F291" s="817" t="str">
        <f t="shared" si="11"/>
        <v xml:space="preserve"> </v>
      </c>
      <c r="G291" s="142" t="str">
        <f t="shared" si="10"/>
        <v xml:space="preserve"> </v>
      </c>
      <c r="H291" s="66"/>
      <c r="I291" s="66"/>
      <c r="J291" s="11"/>
    </row>
    <row r="292" spans="4:10" ht="15.75" x14ac:dyDescent="0.25">
      <c r="D292" s="11"/>
      <c r="E292" s="22"/>
      <c r="F292" s="817" t="str">
        <f t="shared" si="11"/>
        <v xml:space="preserve"> </v>
      </c>
      <c r="G292" s="142" t="str">
        <f t="shared" si="10"/>
        <v xml:space="preserve"> </v>
      </c>
      <c r="H292" s="66"/>
      <c r="I292" s="66"/>
      <c r="J292" s="11"/>
    </row>
    <row r="293" spans="4:10" ht="15.75" x14ac:dyDescent="0.25">
      <c r="D293" s="11"/>
      <c r="E293" s="22"/>
      <c r="F293" s="817" t="str">
        <f t="shared" si="11"/>
        <v xml:space="preserve"> </v>
      </c>
      <c r="G293" s="142" t="str">
        <f t="shared" si="10"/>
        <v xml:space="preserve"> </v>
      </c>
      <c r="H293" s="66"/>
      <c r="I293" s="66"/>
      <c r="J293" s="11"/>
    </row>
    <row r="294" spans="4:10" ht="15.75" x14ac:dyDescent="0.25">
      <c r="D294" s="11"/>
      <c r="E294" s="22"/>
      <c r="F294" s="817" t="str">
        <f t="shared" si="11"/>
        <v xml:space="preserve"> </v>
      </c>
      <c r="G294" s="142" t="str">
        <f t="shared" si="10"/>
        <v xml:space="preserve"> </v>
      </c>
      <c r="H294" s="66"/>
      <c r="I294" s="66"/>
      <c r="J294" s="11"/>
    </row>
    <row r="295" spans="4:10" ht="15.75" x14ac:dyDescent="0.25">
      <c r="D295" s="11"/>
      <c r="E295" s="22"/>
      <c r="F295" s="817" t="str">
        <f t="shared" si="11"/>
        <v xml:space="preserve"> </v>
      </c>
      <c r="G295" s="142" t="str">
        <f t="shared" si="10"/>
        <v xml:space="preserve"> </v>
      </c>
      <c r="H295" s="66"/>
      <c r="I295" s="66"/>
      <c r="J295" s="11"/>
    </row>
    <row r="296" spans="4:10" ht="15.75" x14ac:dyDescent="0.25">
      <c r="D296" s="11"/>
      <c r="E296" s="22"/>
      <c r="F296" s="817" t="str">
        <f t="shared" si="11"/>
        <v xml:space="preserve"> </v>
      </c>
      <c r="G296" s="142" t="str">
        <f t="shared" si="10"/>
        <v xml:space="preserve"> </v>
      </c>
      <c r="H296" s="66"/>
      <c r="I296" s="66"/>
      <c r="J296" s="11"/>
    </row>
    <row r="297" spans="4:10" ht="15.75" x14ac:dyDescent="0.25">
      <c r="D297" s="11"/>
      <c r="E297" s="22"/>
      <c r="F297" s="817" t="str">
        <f t="shared" si="11"/>
        <v xml:space="preserve"> </v>
      </c>
      <c r="G297" s="142" t="str">
        <f t="shared" si="10"/>
        <v xml:space="preserve"> </v>
      </c>
      <c r="H297" s="66"/>
      <c r="I297" s="66"/>
      <c r="J297" s="11"/>
    </row>
    <row r="298" spans="4:10" ht="15.75" x14ac:dyDescent="0.25">
      <c r="D298" s="11"/>
      <c r="E298" s="22"/>
      <c r="F298" s="817" t="str">
        <f t="shared" si="11"/>
        <v xml:space="preserve"> </v>
      </c>
      <c r="G298" s="142" t="str">
        <f t="shared" si="10"/>
        <v xml:space="preserve"> </v>
      </c>
      <c r="H298" s="66"/>
      <c r="I298" s="66"/>
      <c r="J298" s="11"/>
    </row>
    <row r="299" spans="4:10" ht="15.75" x14ac:dyDescent="0.25">
      <c r="D299" s="11"/>
      <c r="E299" s="22"/>
      <c r="F299" s="817" t="str">
        <f t="shared" si="11"/>
        <v xml:space="preserve"> </v>
      </c>
      <c r="G299" s="142" t="str">
        <f t="shared" si="10"/>
        <v xml:space="preserve"> </v>
      </c>
      <c r="H299" s="66"/>
      <c r="I299" s="66"/>
      <c r="J299" s="11"/>
    </row>
    <row r="300" spans="4:10" ht="15.75" x14ac:dyDescent="0.25">
      <c r="D300" s="11"/>
      <c r="E300" s="22"/>
      <c r="F300" s="817" t="str">
        <f t="shared" si="11"/>
        <v xml:space="preserve"> </v>
      </c>
      <c r="G300" s="142" t="str">
        <f t="shared" si="10"/>
        <v xml:space="preserve"> </v>
      </c>
      <c r="H300" s="66"/>
      <c r="I300" s="66"/>
      <c r="J300" s="11"/>
    </row>
    <row r="301" spans="4:10" ht="15.75" x14ac:dyDescent="0.25">
      <c r="D301" s="11"/>
      <c r="E301" s="22"/>
      <c r="F301" s="817" t="str">
        <f t="shared" si="11"/>
        <v xml:space="preserve"> </v>
      </c>
      <c r="G301" s="142" t="str">
        <f t="shared" si="10"/>
        <v xml:space="preserve"> </v>
      </c>
      <c r="H301" s="66"/>
      <c r="I301" s="66"/>
      <c r="J301" s="11"/>
    </row>
    <row r="302" spans="4:10" ht="15.75" x14ac:dyDescent="0.25">
      <c r="D302" s="11"/>
      <c r="E302" s="22"/>
      <c r="F302" s="817" t="str">
        <f t="shared" si="11"/>
        <v xml:space="preserve"> </v>
      </c>
      <c r="G302" s="142" t="str">
        <f t="shared" si="10"/>
        <v xml:space="preserve"> </v>
      </c>
      <c r="H302" s="66"/>
      <c r="I302" s="66"/>
      <c r="J302" s="11"/>
    </row>
    <row r="303" spans="4:10" ht="15.75" x14ac:dyDescent="0.25">
      <c r="D303" s="11"/>
      <c r="E303" s="22"/>
      <c r="F303" s="817" t="str">
        <f t="shared" si="11"/>
        <v xml:space="preserve"> </v>
      </c>
      <c r="G303" s="142" t="str">
        <f t="shared" si="10"/>
        <v xml:space="preserve"> </v>
      </c>
      <c r="H303" s="66"/>
      <c r="I303" s="66"/>
      <c r="J303" s="11"/>
    </row>
    <row r="304" spans="4:10" ht="15.75" x14ac:dyDescent="0.25">
      <c r="D304" s="11"/>
      <c r="E304" s="22"/>
      <c r="F304" s="817" t="str">
        <f t="shared" si="11"/>
        <v xml:space="preserve"> </v>
      </c>
      <c r="G304" s="142" t="str">
        <f t="shared" si="10"/>
        <v xml:space="preserve"> </v>
      </c>
      <c r="H304" s="66"/>
      <c r="I304" s="66"/>
      <c r="J304" s="11"/>
    </row>
    <row r="305" spans="4:10" ht="15.75" x14ac:dyDescent="0.25">
      <c r="D305" s="11"/>
      <c r="E305" s="22"/>
      <c r="F305" s="817" t="str">
        <f t="shared" si="11"/>
        <v xml:space="preserve"> </v>
      </c>
      <c r="G305" s="142" t="str">
        <f t="shared" si="10"/>
        <v xml:space="preserve"> </v>
      </c>
      <c r="H305" s="66"/>
      <c r="I305" s="66"/>
      <c r="J305" s="11"/>
    </row>
    <row r="306" spans="4:10" ht="15.75" x14ac:dyDescent="0.25">
      <c r="D306" s="11"/>
      <c r="E306" s="22"/>
      <c r="F306" s="817" t="str">
        <f t="shared" si="11"/>
        <v xml:space="preserve"> </v>
      </c>
      <c r="G306" s="142" t="str">
        <f t="shared" si="10"/>
        <v xml:space="preserve"> </v>
      </c>
      <c r="H306" s="66"/>
      <c r="I306" s="66"/>
      <c r="J306" s="11"/>
    </row>
    <row r="307" spans="4:10" ht="15.75" x14ac:dyDescent="0.25">
      <c r="D307" s="11"/>
      <c r="E307" s="22"/>
      <c r="F307" s="817" t="str">
        <f t="shared" si="11"/>
        <v xml:space="preserve"> </v>
      </c>
      <c r="G307" s="142" t="str">
        <f t="shared" si="10"/>
        <v xml:space="preserve"> </v>
      </c>
      <c r="H307" s="66"/>
      <c r="I307" s="66"/>
      <c r="J307" s="11"/>
    </row>
    <row r="308" spans="4:10" ht="15.75" x14ac:dyDescent="0.25">
      <c r="D308" s="11"/>
      <c r="E308" s="22"/>
      <c r="F308" s="817" t="str">
        <f t="shared" si="11"/>
        <v xml:space="preserve"> </v>
      </c>
      <c r="G308" s="142" t="str">
        <f t="shared" si="10"/>
        <v xml:space="preserve"> </v>
      </c>
      <c r="H308" s="66"/>
      <c r="I308" s="66"/>
      <c r="J308" s="11"/>
    </row>
    <row r="309" spans="4:10" ht="15.75" x14ac:dyDescent="0.25">
      <c r="D309" s="11"/>
      <c r="E309" s="22"/>
      <c r="F309" s="817" t="str">
        <f t="shared" si="11"/>
        <v xml:space="preserve"> </v>
      </c>
      <c r="G309" s="142" t="str">
        <f t="shared" si="10"/>
        <v xml:space="preserve"> </v>
      </c>
      <c r="H309" s="66"/>
      <c r="I309" s="66"/>
      <c r="J309" s="11"/>
    </row>
    <row r="310" spans="4:10" ht="15.75" x14ac:dyDescent="0.25">
      <c r="D310" s="11"/>
      <c r="E310" s="22"/>
      <c r="F310" s="817" t="str">
        <f t="shared" si="11"/>
        <v xml:space="preserve"> </v>
      </c>
      <c r="G310" s="142" t="str">
        <f t="shared" si="10"/>
        <v xml:space="preserve"> </v>
      </c>
      <c r="H310" s="66"/>
      <c r="I310" s="66"/>
      <c r="J310" s="11"/>
    </row>
    <row r="311" spans="4:10" ht="15.75" x14ac:dyDescent="0.25">
      <c r="D311" s="11"/>
      <c r="E311" s="22"/>
      <c r="F311" s="817" t="str">
        <f t="shared" si="11"/>
        <v xml:space="preserve"> </v>
      </c>
      <c r="G311" s="142" t="str">
        <f t="shared" si="10"/>
        <v xml:space="preserve"> </v>
      </c>
      <c r="H311" s="66"/>
      <c r="I311" s="66"/>
      <c r="J311" s="11"/>
    </row>
    <row r="312" spans="4:10" ht="15.75" x14ac:dyDescent="0.25">
      <c r="D312" s="11"/>
      <c r="E312" s="22"/>
      <c r="F312" s="817" t="str">
        <f t="shared" si="11"/>
        <v xml:space="preserve"> </v>
      </c>
      <c r="G312" s="142" t="str">
        <f t="shared" si="10"/>
        <v xml:space="preserve"> </v>
      </c>
      <c r="H312" s="66"/>
      <c r="I312" s="66"/>
      <c r="J312" s="11"/>
    </row>
    <row r="313" spans="4:10" ht="15.75" x14ac:dyDescent="0.25">
      <c r="D313" s="11"/>
      <c r="E313" s="22"/>
      <c r="F313" s="817" t="str">
        <f t="shared" si="11"/>
        <v xml:space="preserve"> </v>
      </c>
      <c r="G313" s="142" t="str">
        <f t="shared" si="10"/>
        <v xml:space="preserve"> </v>
      </c>
      <c r="H313" s="66"/>
      <c r="I313" s="66"/>
      <c r="J313" s="11"/>
    </row>
    <row r="314" spans="4:10" ht="15.75" x14ac:dyDescent="0.25">
      <c r="D314" s="11"/>
      <c r="E314" s="22"/>
      <c r="F314" s="817" t="str">
        <f t="shared" si="11"/>
        <v xml:space="preserve"> </v>
      </c>
      <c r="G314" s="142" t="str">
        <f t="shared" si="10"/>
        <v xml:space="preserve"> </v>
      </c>
      <c r="H314" s="66"/>
      <c r="I314" s="66"/>
      <c r="J314" s="11"/>
    </row>
    <row r="315" spans="4:10" ht="15.75" x14ac:dyDescent="0.25">
      <c r="D315" s="11"/>
      <c r="E315" s="22"/>
      <c r="F315" s="817" t="str">
        <f t="shared" si="11"/>
        <v xml:space="preserve"> </v>
      </c>
      <c r="G315" s="142" t="str">
        <f t="shared" si="10"/>
        <v xml:space="preserve"> </v>
      </c>
      <c r="H315" s="66"/>
      <c r="I315" s="66"/>
      <c r="J315" s="11"/>
    </row>
    <row r="316" spans="4:10" ht="15.75" x14ac:dyDescent="0.25">
      <c r="D316" s="11"/>
      <c r="E316" s="22"/>
      <c r="F316" s="817" t="str">
        <f t="shared" si="11"/>
        <v xml:space="preserve"> </v>
      </c>
      <c r="G316" s="142" t="str">
        <f t="shared" si="10"/>
        <v xml:space="preserve"> </v>
      </c>
      <c r="H316" s="66"/>
      <c r="I316" s="66"/>
      <c r="J316" s="11"/>
    </row>
    <row r="317" spans="4:10" ht="15.75" x14ac:dyDescent="0.25">
      <c r="D317" s="11"/>
      <c r="E317" s="22"/>
      <c r="F317" s="817" t="str">
        <f t="shared" si="11"/>
        <v xml:space="preserve"> </v>
      </c>
      <c r="G317" s="142" t="str">
        <f t="shared" si="10"/>
        <v xml:space="preserve"> </v>
      </c>
      <c r="H317" s="66"/>
      <c r="I317" s="66"/>
      <c r="J317" s="11"/>
    </row>
    <row r="318" spans="4:10" ht="15.75" x14ac:dyDescent="0.25">
      <c r="D318" s="11"/>
      <c r="E318" s="22"/>
      <c r="F318" s="817" t="str">
        <f t="shared" si="11"/>
        <v xml:space="preserve"> </v>
      </c>
      <c r="G318" s="142" t="str">
        <f t="shared" si="10"/>
        <v xml:space="preserve"> </v>
      </c>
      <c r="H318" s="66"/>
      <c r="I318" s="66"/>
      <c r="J318" s="11"/>
    </row>
    <row r="319" spans="4:10" ht="15.75" x14ac:dyDescent="0.25">
      <c r="D319" s="11"/>
      <c r="E319" s="22"/>
      <c r="F319" s="817" t="str">
        <f t="shared" si="11"/>
        <v xml:space="preserve"> </v>
      </c>
      <c r="G319" s="142" t="str">
        <f t="shared" si="10"/>
        <v xml:space="preserve"> </v>
      </c>
      <c r="H319" s="66"/>
      <c r="I319" s="66"/>
      <c r="J319" s="11"/>
    </row>
    <row r="320" spans="4:10" ht="15.75" x14ac:dyDescent="0.25">
      <c r="D320" s="11"/>
      <c r="E320" s="22"/>
      <c r="F320" s="817" t="str">
        <f t="shared" si="11"/>
        <v xml:space="preserve"> </v>
      </c>
      <c r="G320" s="142" t="str">
        <f t="shared" si="10"/>
        <v xml:space="preserve"> </v>
      </c>
      <c r="H320" s="66"/>
      <c r="I320" s="66"/>
      <c r="J320" s="11"/>
    </row>
    <row r="321" spans="4:10" ht="15.75" x14ac:dyDescent="0.25">
      <c r="D321" s="11"/>
      <c r="E321" s="22"/>
      <c r="F321" s="817" t="str">
        <f t="shared" si="11"/>
        <v xml:space="preserve"> </v>
      </c>
      <c r="G321" s="142" t="str">
        <f t="shared" si="10"/>
        <v xml:space="preserve"> </v>
      </c>
      <c r="H321" s="66"/>
      <c r="I321" s="66"/>
      <c r="J321" s="11"/>
    </row>
    <row r="322" spans="4:10" ht="15.75" x14ac:dyDescent="0.25">
      <c r="D322" s="11"/>
      <c r="E322" s="22"/>
      <c r="F322" s="817" t="str">
        <f t="shared" si="11"/>
        <v xml:space="preserve"> </v>
      </c>
      <c r="G322" s="142" t="str">
        <f t="shared" si="10"/>
        <v xml:space="preserve"> </v>
      </c>
      <c r="H322" s="66"/>
      <c r="I322" s="66"/>
      <c r="J322" s="11"/>
    </row>
    <row r="323" spans="4:10" ht="15.75" x14ac:dyDescent="0.25">
      <c r="D323" s="11"/>
      <c r="E323" s="22"/>
      <c r="F323" s="817" t="str">
        <f t="shared" si="11"/>
        <v xml:space="preserve"> </v>
      </c>
      <c r="G323" s="142" t="str">
        <f t="shared" si="10"/>
        <v xml:space="preserve"> </v>
      </c>
      <c r="H323" s="66"/>
      <c r="I323" s="66"/>
      <c r="J323" s="11"/>
    </row>
    <row r="324" spans="4:10" ht="15.75" x14ac:dyDescent="0.25">
      <c r="D324" s="11"/>
      <c r="E324" s="22"/>
      <c r="F324" s="817" t="str">
        <f t="shared" si="11"/>
        <v xml:space="preserve"> </v>
      </c>
      <c r="G324" s="142" t="str">
        <f t="shared" si="10"/>
        <v xml:space="preserve"> </v>
      </c>
      <c r="H324" s="66"/>
      <c r="I324" s="66"/>
      <c r="J324" s="11"/>
    </row>
    <row r="325" spans="4:10" ht="15.75" x14ac:dyDescent="0.25">
      <c r="D325" s="11"/>
      <c r="E325" s="22"/>
      <c r="F325" s="817" t="str">
        <f t="shared" si="11"/>
        <v xml:space="preserve"> </v>
      </c>
      <c r="G325" s="142" t="str">
        <f t="shared" si="10"/>
        <v xml:space="preserve"> </v>
      </c>
      <c r="H325" s="66"/>
      <c r="I325" s="66"/>
      <c r="J325" s="11"/>
    </row>
    <row r="326" spans="4:10" ht="15.75" x14ac:dyDescent="0.25">
      <c r="D326" s="11"/>
      <c r="E326" s="22"/>
      <c r="F326" s="817" t="str">
        <f t="shared" si="11"/>
        <v xml:space="preserve"> </v>
      </c>
      <c r="G326" s="142" t="str">
        <f t="shared" si="10"/>
        <v xml:space="preserve"> </v>
      </c>
      <c r="H326" s="66"/>
      <c r="I326" s="66"/>
      <c r="J326" s="11"/>
    </row>
    <row r="327" spans="4:10" ht="15.75" x14ac:dyDescent="0.25">
      <c r="D327" s="11"/>
      <c r="E327" s="22"/>
      <c r="F327" s="817" t="str">
        <f t="shared" si="11"/>
        <v xml:space="preserve"> </v>
      </c>
      <c r="G327" s="142" t="str">
        <f t="shared" si="10"/>
        <v xml:space="preserve"> </v>
      </c>
      <c r="H327" s="66"/>
      <c r="I327" s="66"/>
      <c r="J327" s="11"/>
    </row>
    <row r="328" spans="4:10" ht="15.75" x14ac:dyDescent="0.25">
      <c r="D328" s="11"/>
      <c r="E328" s="22"/>
      <c r="F328" s="817" t="str">
        <f t="shared" si="11"/>
        <v xml:space="preserve"> </v>
      </c>
      <c r="G328" s="142" t="str">
        <f t="shared" si="10"/>
        <v xml:space="preserve"> </v>
      </c>
      <c r="H328" s="66"/>
      <c r="I328" s="66"/>
      <c r="J328" s="11"/>
    </row>
    <row r="329" spans="4:10" ht="15.75" x14ac:dyDescent="0.25">
      <c r="D329" s="11"/>
      <c r="E329" s="22"/>
      <c r="F329" s="817" t="str">
        <f t="shared" si="11"/>
        <v xml:space="preserve"> </v>
      </c>
      <c r="G329" s="142" t="str">
        <f t="shared" si="10"/>
        <v xml:space="preserve"> </v>
      </c>
      <c r="H329" s="66"/>
      <c r="I329" s="66"/>
      <c r="J329" s="11"/>
    </row>
    <row r="330" spans="4:10" ht="15.75" x14ac:dyDescent="0.25">
      <c r="D330" s="11"/>
      <c r="E330" s="22"/>
      <c r="F330" s="817" t="str">
        <f t="shared" si="11"/>
        <v xml:space="preserve"> </v>
      </c>
      <c r="G330" s="142" t="str">
        <f t="shared" ref="G330:G385" si="12">IFERROR(E330/D330%," ")</f>
        <v xml:space="preserve"> </v>
      </c>
      <c r="H330" s="66"/>
      <c r="I330" s="66"/>
      <c r="J330" s="11"/>
    </row>
    <row r="331" spans="4:10" ht="15.75" x14ac:dyDescent="0.25">
      <c r="D331" s="11"/>
      <c r="E331" s="22"/>
      <c r="F331" s="817" t="str">
        <f t="shared" ref="F331:F385" si="13">IF(E331-D331=0," ",E331-D331)</f>
        <v xml:space="preserve"> </v>
      </c>
      <c r="G331" s="142" t="str">
        <f t="shared" si="12"/>
        <v xml:space="preserve"> </v>
      </c>
      <c r="H331" s="66"/>
      <c r="I331" s="66"/>
      <c r="J331" s="11"/>
    </row>
    <row r="332" spans="4:10" ht="15.75" x14ac:dyDescent="0.25">
      <c r="D332" s="11"/>
      <c r="E332" s="22"/>
      <c r="F332" s="817" t="str">
        <f t="shared" si="13"/>
        <v xml:space="preserve"> </v>
      </c>
      <c r="G332" s="142" t="str">
        <f t="shared" si="12"/>
        <v xml:space="preserve"> </v>
      </c>
      <c r="H332" s="66"/>
      <c r="I332" s="66"/>
      <c r="J332" s="11"/>
    </row>
    <row r="333" spans="4:10" ht="15.75" x14ac:dyDescent="0.25">
      <c r="D333" s="11"/>
      <c r="E333" s="22"/>
      <c r="F333" s="817" t="str">
        <f t="shared" si="13"/>
        <v xml:space="preserve"> </v>
      </c>
      <c r="G333" s="142" t="str">
        <f t="shared" si="12"/>
        <v xml:space="preserve"> </v>
      </c>
      <c r="H333" s="66"/>
      <c r="I333" s="66"/>
      <c r="J333" s="11"/>
    </row>
    <row r="334" spans="4:10" ht="15.75" x14ac:dyDescent="0.25">
      <c r="D334" s="11"/>
      <c r="E334" s="22"/>
      <c r="F334" s="817" t="str">
        <f t="shared" si="13"/>
        <v xml:space="preserve"> </v>
      </c>
      <c r="G334" s="142" t="str">
        <f t="shared" si="12"/>
        <v xml:space="preserve"> </v>
      </c>
      <c r="H334" s="66"/>
      <c r="I334" s="66"/>
      <c r="J334" s="11"/>
    </row>
    <row r="335" spans="4:10" ht="15.75" x14ac:dyDescent="0.25">
      <c r="D335" s="11"/>
      <c r="E335" s="22"/>
      <c r="F335" s="817" t="str">
        <f t="shared" si="13"/>
        <v xml:space="preserve"> </v>
      </c>
      <c r="G335" s="142" t="str">
        <f t="shared" si="12"/>
        <v xml:space="preserve"> </v>
      </c>
      <c r="H335" s="66"/>
      <c r="I335" s="66"/>
      <c r="J335" s="11"/>
    </row>
    <row r="336" spans="4:10" ht="15.75" x14ac:dyDescent="0.25">
      <c r="D336" s="11"/>
      <c r="E336" s="22"/>
      <c r="F336" s="817" t="str">
        <f t="shared" si="13"/>
        <v xml:space="preserve"> </v>
      </c>
      <c r="G336" s="142" t="str">
        <f t="shared" si="12"/>
        <v xml:space="preserve"> </v>
      </c>
      <c r="H336" s="66"/>
      <c r="I336" s="66"/>
      <c r="J336" s="11"/>
    </row>
    <row r="337" spans="4:10" ht="15.75" x14ac:dyDescent="0.25">
      <c r="D337" s="11"/>
      <c r="E337" s="22"/>
      <c r="F337" s="817" t="str">
        <f t="shared" si="13"/>
        <v xml:space="preserve"> </v>
      </c>
      <c r="G337" s="142" t="str">
        <f t="shared" si="12"/>
        <v xml:space="preserve"> </v>
      </c>
      <c r="H337" s="66"/>
      <c r="I337" s="66"/>
      <c r="J337" s="11"/>
    </row>
    <row r="338" spans="4:10" ht="15.75" x14ac:dyDescent="0.25">
      <c r="D338" s="11"/>
      <c r="E338" s="22"/>
      <c r="F338" s="817" t="str">
        <f t="shared" si="13"/>
        <v xml:space="preserve"> </v>
      </c>
      <c r="G338" s="142" t="str">
        <f t="shared" si="12"/>
        <v xml:space="preserve"> </v>
      </c>
      <c r="H338" s="66"/>
      <c r="I338" s="66"/>
      <c r="J338" s="11"/>
    </row>
    <row r="339" spans="4:10" ht="15.75" x14ac:dyDescent="0.25">
      <c r="D339" s="11"/>
      <c r="E339" s="22"/>
      <c r="F339" s="817" t="str">
        <f t="shared" si="13"/>
        <v xml:space="preserve"> </v>
      </c>
      <c r="G339" s="142" t="str">
        <f t="shared" si="12"/>
        <v xml:space="preserve"> </v>
      </c>
      <c r="H339" s="66"/>
      <c r="I339" s="66"/>
      <c r="J339" s="11"/>
    </row>
    <row r="340" spans="4:10" ht="15.75" x14ac:dyDescent="0.25">
      <c r="D340" s="11"/>
      <c r="E340" s="22"/>
      <c r="F340" s="817" t="str">
        <f t="shared" si="13"/>
        <v xml:space="preserve"> </v>
      </c>
      <c r="G340" s="142" t="str">
        <f t="shared" si="12"/>
        <v xml:space="preserve"> </v>
      </c>
      <c r="H340" s="66"/>
      <c r="I340" s="66"/>
      <c r="J340" s="11"/>
    </row>
    <row r="341" spans="4:10" ht="15.75" x14ac:dyDescent="0.25">
      <c r="D341" s="11"/>
      <c r="E341" s="22"/>
      <c r="F341" s="817" t="str">
        <f t="shared" si="13"/>
        <v xml:space="preserve"> </v>
      </c>
      <c r="G341" s="142" t="str">
        <f t="shared" si="12"/>
        <v xml:space="preserve"> </v>
      </c>
      <c r="H341" s="66"/>
      <c r="I341" s="66"/>
      <c r="J341" s="11"/>
    </row>
    <row r="342" spans="4:10" ht="15.75" x14ac:dyDescent="0.25">
      <c r="D342" s="11"/>
      <c r="E342" s="22"/>
      <c r="F342" s="817" t="str">
        <f t="shared" si="13"/>
        <v xml:space="preserve"> </v>
      </c>
      <c r="G342" s="142" t="str">
        <f t="shared" si="12"/>
        <v xml:space="preserve"> </v>
      </c>
      <c r="H342" s="66"/>
      <c r="I342" s="66"/>
      <c r="J342" s="11"/>
    </row>
    <row r="343" spans="4:10" ht="15.75" x14ac:dyDescent="0.25">
      <c r="D343" s="11"/>
      <c r="E343" s="22"/>
      <c r="F343" s="817" t="str">
        <f t="shared" si="13"/>
        <v xml:space="preserve"> </v>
      </c>
      <c r="G343" s="142" t="str">
        <f t="shared" si="12"/>
        <v xml:space="preserve"> </v>
      </c>
      <c r="H343" s="66"/>
      <c r="I343" s="66"/>
      <c r="J343" s="11"/>
    </row>
    <row r="344" spans="4:10" ht="15.75" x14ac:dyDescent="0.25">
      <c r="D344" s="11"/>
      <c r="E344" s="22"/>
      <c r="F344" s="817" t="str">
        <f t="shared" si="13"/>
        <v xml:space="preserve"> </v>
      </c>
      <c r="G344" s="142" t="str">
        <f t="shared" si="12"/>
        <v xml:space="preserve"> </v>
      </c>
      <c r="H344" s="66"/>
      <c r="I344" s="66"/>
      <c r="J344" s="11"/>
    </row>
    <row r="345" spans="4:10" ht="15.75" x14ac:dyDescent="0.25">
      <c r="D345" s="11"/>
      <c r="E345" s="22"/>
      <c r="F345" s="817" t="str">
        <f t="shared" si="13"/>
        <v xml:space="preserve"> </v>
      </c>
      <c r="G345" s="142" t="str">
        <f t="shared" si="12"/>
        <v xml:space="preserve"> </v>
      </c>
      <c r="H345" s="66"/>
      <c r="I345" s="66"/>
      <c r="J345" s="11"/>
    </row>
    <row r="346" spans="4:10" ht="15.75" x14ac:dyDescent="0.25">
      <c r="D346" s="11"/>
      <c r="E346" s="22"/>
      <c r="F346" s="817" t="str">
        <f t="shared" si="13"/>
        <v xml:space="preserve"> </v>
      </c>
      <c r="G346" s="142" t="str">
        <f t="shared" si="12"/>
        <v xml:space="preserve"> </v>
      </c>
      <c r="H346" s="66"/>
      <c r="I346" s="66"/>
      <c r="J346" s="11"/>
    </row>
    <row r="347" spans="4:10" ht="15.75" x14ac:dyDescent="0.25">
      <c r="D347" s="11"/>
      <c r="E347" s="22"/>
      <c r="F347" s="817" t="str">
        <f t="shared" si="13"/>
        <v xml:space="preserve"> </v>
      </c>
      <c r="G347" s="142" t="str">
        <f t="shared" si="12"/>
        <v xml:space="preserve"> </v>
      </c>
      <c r="H347" s="66"/>
      <c r="I347" s="66"/>
      <c r="J347" s="11"/>
    </row>
    <row r="348" spans="4:10" ht="15.75" x14ac:dyDescent="0.25">
      <c r="D348" s="11"/>
      <c r="E348" s="22"/>
      <c r="F348" s="817" t="str">
        <f t="shared" si="13"/>
        <v xml:space="preserve"> </v>
      </c>
      <c r="G348" s="142" t="str">
        <f t="shared" si="12"/>
        <v xml:space="preserve"> </v>
      </c>
      <c r="H348" s="66"/>
      <c r="I348" s="66"/>
      <c r="J348" s="11"/>
    </row>
    <row r="349" spans="4:10" ht="15.75" x14ac:dyDescent="0.25">
      <c r="D349" s="11"/>
      <c r="E349" s="22"/>
      <c r="F349" s="817" t="str">
        <f t="shared" si="13"/>
        <v xml:space="preserve"> </v>
      </c>
      <c r="G349" s="142" t="str">
        <f t="shared" si="12"/>
        <v xml:space="preserve"> </v>
      </c>
      <c r="H349" s="66"/>
      <c r="I349" s="66"/>
      <c r="J349" s="11"/>
    </row>
    <row r="350" spans="4:10" ht="15.75" x14ac:dyDescent="0.25">
      <c r="D350" s="11"/>
      <c r="E350" s="22"/>
      <c r="F350" s="817" t="str">
        <f t="shared" si="13"/>
        <v xml:space="preserve"> </v>
      </c>
      <c r="G350" s="142" t="str">
        <f t="shared" si="12"/>
        <v xml:space="preserve"> </v>
      </c>
      <c r="H350" s="66"/>
      <c r="I350" s="66"/>
      <c r="J350" s="11"/>
    </row>
    <row r="351" spans="4:10" ht="15.75" x14ac:dyDescent="0.25">
      <c r="D351" s="11"/>
      <c r="E351" s="22"/>
      <c r="F351" s="817" t="str">
        <f t="shared" si="13"/>
        <v xml:space="preserve"> </v>
      </c>
      <c r="G351" s="142" t="str">
        <f t="shared" si="12"/>
        <v xml:space="preserve"> </v>
      </c>
      <c r="H351" s="66"/>
      <c r="I351" s="66"/>
      <c r="J351" s="11"/>
    </row>
    <row r="352" spans="4:10" ht="15.75" x14ac:dyDescent="0.25">
      <c r="D352" s="11"/>
      <c r="E352" s="22"/>
      <c r="F352" s="817" t="str">
        <f t="shared" si="13"/>
        <v xml:space="preserve"> </v>
      </c>
      <c r="G352" s="142" t="str">
        <f t="shared" si="12"/>
        <v xml:space="preserve"> </v>
      </c>
      <c r="H352" s="66"/>
      <c r="I352" s="66"/>
      <c r="J352" s="11"/>
    </row>
    <row r="353" spans="4:10" ht="15.75" x14ac:dyDescent="0.25">
      <c r="D353" s="11"/>
      <c r="E353" s="22"/>
      <c r="F353" s="817" t="str">
        <f t="shared" si="13"/>
        <v xml:space="preserve"> </v>
      </c>
      <c r="G353" s="142" t="str">
        <f t="shared" si="12"/>
        <v xml:space="preserve"> </v>
      </c>
      <c r="H353" s="66"/>
      <c r="I353" s="66"/>
      <c r="J353" s="11"/>
    </row>
    <row r="354" spans="4:10" ht="15.75" x14ac:dyDescent="0.25">
      <c r="D354" s="11"/>
      <c r="E354" s="22"/>
      <c r="F354" s="817" t="str">
        <f t="shared" si="13"/>
        <v xml:space="preserve"> </v>
      </c>
      <c r="G354" s="142" t="str">
        <f t="shared" si="12"/>
        <v xml:space="preserve"> </v>
      </c>
      <c r="H354" s="66"/>
      <c r="I354" s="66"/>
      <c r="J354" s="11"/>
    </row>
    <row r="355" spans="4:10" ht="15.75" x14ac:dyDescent="0.25">
      <c r="D355" s="11"/>
      <c r="E355" s="22"/>
      <c r="F355" s="817" t="str">
        <f t="shared" si="13"/>
        <v xml:space="preserve"> </v>
      </c>
      <c r="G355" s="142" t="str">
        <f t="shared" si="12"/>
        <v xml:space="preserve"> </v>
      </c>
      <c r="H355" s="66"/>
      <c r="I355" s="66"/>
      <c r="J355" s="11"/>
    </row>
    <row r="356" spans="4:10" ht="15.75" x14ac:dyDescent="0.25">
      <c r="D356" s="11"/>
      <c r="E356" s="22"/>
      <c r="F356" s="817" t="str">
        <f t="shared" si="13"/>
        <v xml:space="preserve"> </v>
      </c>
      <c r="G356" s="142" t="str">
        <f t="shared" si="12"/>
        <v xml:space="preserve"> </v>
      </c>
      <c r="H356" s="66"/>
      <c r="I356" s="66"/>
      <c r="J356" s="11"/>
    </row>
    <row r="357" spans="4:10" ht="15.75" x14ac:dyDescent="0.25">
      <c r="D357" s="11"/>
      <c r="E357" s="22"/>
      <c r="F357" s="817" t="str">
        <f t="shared" si="13"/>
        <v xml:space="preserve"> </v>
      </c>
      <c r="G357" s="142" t="str">
        <f t="shared" si="12"/>
        <v xml:space="preserve"> </v>
      </c>
      <c r="H357" s="66"/>
      <c r="I357" s="66"/>
      <c r="J357" s="11"/>
    </row>
    <row r="358" spans="4:10" ht="15.75" x14ac:dyDescent="0.25">
      <c r="D358" s="11"/>
      <c r="E358" s="22"/>
      <c r="F358" s="817" t="str">
        <f t="shared" si="13"/>
        <v xml:space="preserve"> </v>
      </c>
      <c r="G358" s="142" t="str">
        <f t="shared" si="12"/>
        <v xml:space="preserve"> </v>
      </c>
      <c r="H358" s="66"/>
      <c r="I358" s="66"/>
      <c r="J358" s="11"/>
    </row>
    <row r="359" spans="4:10" ht="15.75" x14ac:dyDescent="0.25">
      <c r="D359" s="11"/>
      <c r="E359" s="22"/>
      <c r="F359" s="817" t="str">
        <f t="shared" si="13"/>
        <v xml:space="preserve"> </v>
      </c>
      <c r="G359" s="142" t="str">
        <f t="shared" si="12"/>
        <v xml:space="preserve"> </v>
      </c>
      <c r="H359" s="66"/>
      <c r="I359" s="66"/>
      <c r="J359" s="11"/>
    </row>
    <row r="360" spans="4:10" ht="15.75" x14ac:dyDescent="0.25">
      <c r="D360" s="11"/>
      <c r="E360" s="22"/>
      <c r="F360" s="817" t="str">
        <f t="shared" si="13"/>
        <v xml:space="preserve"> </v>
      </c>
      <c r="G360" s="142" t="str">
        <f t="shared" si="12"/>
        <v xml:space="preserve"> </v>
      </c>
      <c r="H360" s="66"/>
      <c r="I360" s="66"/>
      <c r="J360" s="11"/>
    </row>
    <row r="361" spans="4:10" ht="15.75" x14ac:dyDescent="0.25">
      <c r="D361" s="11"/>
      <c r="E361" s="22"/>
      <c r="F361" s="817" t="str">
        <f t="shared" si="13"/>
        <v xml:space="preserve"> </v>
      </c>
      <c r="G361" s="142" t="str">
        <f t="shared" si="12"/>
        <v xml:space="preserve"> </v>
      </c>
      <c r="H361" s="66"/>
      <c r="I361" s="66"/>
      <c r="J361" s="11"/>
    </row>
    <row r="362" spans="4:10" ht="15.75" x14ac:dyDescent="0.25">
      <c r="D362" s="11"/>
      <c r="E362" s="22"/>
      <c r="F362" s="817" t="str">
        <f t="shared" si="13"/>
        <v xml:space="preserve"> </v>
      </c>
      <c r="G362" s="142" t="str">
        <f t="shared" si="12"/>
        <v xml:space="preserve"> </v>
      </c>
      <c r="H362" s="66"/>
      <c r="I362" s="66"/>
      <c r="J362" s="11"/>
    </row>
    <row r="363" spans="4:10" ht="15.75" x14ac:dyDescent="0.25">
      <c r="D363" s="11"/>
      <c r="E363" s="22"/>
      <c r="F363" s="817" t="str">
        <f t="shared" si="13"/>
        <v xml:space="preserve"> </v>
      </c>
      <c r="G363" s="142" t="str">
        <f t="shared" si="12"/>
        <v xml:space="preserve"> </v>
      </c>
      <c r="H363" s="66"/>
      <c r="I363" s="66"/>
      <c r="J363" s="11"/>
    </row>
    <row r="364" spans="4:10" ht="15.75" x14ac:dyDescent="0.25">
      <c r="D364" s="11"/>
      <c r="E364" s="22"/>
      <c r="F364" s="817" t="str">
        <f t="shared" si="13"/>
        <v xml:space="preserve"> </v>
      </c>
      <c r="G364" s="142" t="str">
        <f t="shared" si="12"/>
        <v xml:space="preserve"> </v>
      </c>
      <c r="H364" s="66"/>
      <c r="I364" s="66"/>
      <c r="J364" s="11"/>
    </row>
    <row r="365" spans="4:10" ht="15.75" x14ac:dyDescent="0.25">
      <c r="D365" s="11"/>
      <c r="E365" s="22"/>
      <c r="F365" s="817" t="str">
        <f t="shared" si="13"/>
        <v xml:space="preserve"> </v>
      </c>
      <c r="G365" s="142" t="str">
        <f t="shared" si="12"/>
        <v xml:space="preserve"> </v>
      </c>
      <c r="H365" s="66"/>
      <c r="I365" s="66"/>
      <c r="J365" s="11"/>
    </row>
    <row r="366" spans="4:10" ht="15.75" x14ac:dyDescent="0.25">
      <c r="D366" s="11"/>
      <c r="E366" s="22"/>
      <c r="F366" s="817" t="str">
        <f t="shared" si="13"/>
        <v xml:space="preserve"> </v>
      </c>
      <c r="G366" s="142" t="str">
        <f t="shared" si="12"/>
        <v xml:space="preserve"> </v>
      </c>
      <c r="H366" s="66"/>
      <c r="I366" s="66"/>
      <c r="J366" s="11"/>
    </row>
    <row r="367" spans="4:10" ht="15.75" x14ac:dyDescent="0.25">
      <c r="D367" s="11"/>
      <c r="E367" s="22"/>
      <c r="F367" s="817" t="str">
        <f t="shared" si="13"/>
        <v xml:space="preserve"> </v>
      </c>
      <c r="G367" s="142" t="str">
        <f t="shared" si="12"/>
        <v xml:space="preserve"> </v>
      </c>
      <c r="H367" s="66"/>
      <c r="I367" s="66"/>
      <c r="J367" s="11"/>
    </row>
    <row r="368" spans="4:10" ht="15.75" x14ac:dyDescent="0.25">
      <c r="D368" s="11"/>
      <c r="E368" s="22"/>
      <c r="F368" s="817" t="str">
        <f t="shared" si="13"/>
        <v xml:space="preserve"> </v>
      </c>
      <c r="G368" s="142" t="str">
        <f t="shared" si="12"/>
        <v xml:space="preserve"> </v>
      </c>
      <c r="H368" s="66"/>
      <c r="I368" s="66"/>
      <c r="J368" s="11"/>
    </row>
    <row r="369" spans="4:10" ht="15.75" x14ac:dyDescent="0.25">
      <c r="D369" s="11"/>
      <c r="E369" s="22"/>
      <c r="F369" s="817" t="str">
        <f t="shared" si="13"/>
        <v xml:space="preserve"> </v>
      </c>
      <c r="G369" s="142" t="str">
        <f t="shared" si="12"/>
        <v xml:space="preserve"> </v>
      </c>
      <c r="H369" s="66"/>
      <c r="I369" s="66"/>
      <c r="J369" s="11"/>
    </row>
    <row r="370" spans="4:10" ht="15.75" x14ac:dyDescent="0.25">
      <c r="D370" s="11"/>
      <c r="E370" s="22"/>
      <c r="F370" s="817" t="str">
        <f t="shared" si="13"/>
        <v xml:space="preserve"> </v>
      </c>
      <c r="G370" s="142" t="str">
        <f t="shared" si="12"/>
        <v xml:space="preserve"> </v>
      </c>
      <c r="H370" s="66"/>
      <c r="I370" s="66"/>
      <c r="J370" s="11"/>
    </row>
    <row r="371" spans="4:10" ht="15.75" x14ac:dyDescent="0.25">
      <c r="D371" s="11"/>
      <c r="E371" s="22"/>
      <c r="F371" s="817" t="str">
        <f t="shared" si="13"/>
        <v xml:space="preserve"> </v>
      </c>
      <c r="G371" s="142" t="str">
        <f t="shared" si="12"/>
        <v xml:space="preserve"> </v>
      </c>
      <c r="H371" s="66"/>
      <c r="I371" s="66"/>
      <c r="J371" s="11"/>
    </row>
    <row r="372" spans="4:10" ht="15.75" x14ac:dyDescent="0.25">
      <c r="D372" s="11"/>
      <c r="E372" s="22"/>
      <c r="F372" s="817" t="str">
        <f t="shared" si="13"/>
        <v xml:space="preserve"> </v>
      </c>
      <c r="G372" s="142" t="str">
        <f t="shared" si="12"/>
        <v xml:space="preserve"> </v>
      </c>
      <c r="H372" s="66"/>
      <c r="I372" s="66"/>
      <c r="J372" s="11"/>
    </row>
    <row r="373" spans="4:10" ht="15.75" x14ac:dyDescent="0.25">
      <c r="D373" s="11"/>
      <c r="E373" s="22"/>
      <c r="F373" s="817" t="str">
        <f t="shared" si="13"/>
        <v xml:space="preserve"> </v>
      </c>
      <c r="G373" s="142" t="str">
        <f t="shared" si="12"/>
        <v xml:space="preserve"> </v>
      </c>
      <c r="H373" s="66"/>
      <c r="I373" s="66"/>
      <c r="J373" s="11"/>
    </row>
    <row r="374" spans="4:10" ht="15.75" x14ac:dyDescent="0.25">
      <c r="D374" s="11"/>
      <c r="E374" s="22"/>
      <c r="F374" s="817" t="str">
        <f t="shared" si="13"/>
        <v xml:space="preserve"> </v>
      </c>
      <c r="G374" s="142" t="str">
        <f t="shared" si="12"/>
        <v xml:space="preserve"> </v>
      </c>
      <c r="H374" s="66"/>
      <c r="I374" s="66"/>
      <c r="J374" s="11"/>
    </row>
    <row r="375" spans="4:10" ht="15.75" x14ac:dyDescent="0.25">
      <c r="D375" s="11"/>
      <c r="E375" s="22"/>
      <c r="F375" s="817" t="str">
        <f t="shared" si="13"/>
        <v xml:space="preserve"> </v>
      </c>
      <c r="G375" s="142" t="str">
        <f t="shared" si="12"/>
        <v xml:space="preserve"> </v>
      </c>
      <c r="H375" s="66"/>
      <c r="I375" s="66"/>
      <c r="J375" s="11"/>
    </row>
    <row r="376" spans="4:10" ht="15.75" x14ac:dyDescent="0.25">
      <c r="D376" s="11"/>
      <c r="E376" s="22"/>
      <c r="F376" s="817" t="str">
        <f t="shared" si="13"/>
        <v xml:space="preserve"> </v>
      </c>
      <c r="G376" s="142" t="str">
        <f t="shared" si="12"/>
        <v xml:space="preserve"> </v>
      </c>
      <c r="H376" s="66"/>
      <c r="I376" s="66"/>
      <c r="J376" s="11"/>
    </row>
    <row r="377" spans="4:10" ht="15.75" x14ac:dyDescent="0.25">
      <c r="D377" s="11"/>
      <c r="E377" s="22"/>
      <c r="F377" s="817" t="str">
        <f t="shared" si="13"/>
        <v xml:space="preserve"> </v>
      </c>
      <c r="G377" s="142" t="str">
        <f t="shared" si="12"/>
        <v xml:space="preserve"> </v>
      </c>
      <c r="H377" s="66"/>
      <c r="I377" s="66"/>
      <c r="J377" s="11"/>
    </row>
    <row r="378" spans="4:10" ht="15.75" x14ac:dyDescent="0.25">
      <c r="D378" s="11"/>
      <c r="E378" s="22"/>
      <c r="F378" s="817" t="str">
        <f t="shared" si="13"/>
        <v xml:space="preserve"> </v>
      </c>
      <c r="G378" s="142" t="str">
        <f t="shared" si="12"/>
        <v xml:space="preserve"> </v>
      </c>
      <c r="H378" s="66"/>
      <c r="I378" s="66"/>
      <c r="J378" s="11"/>
    </row>
    <row r="379" spans="4:10" ht="15.75" x14ac:dyDescent="0.25">
      <c r="D379" s="11"/>
      <c r="E379" s="22"/>
      <c r="F379" s="817" t="str">
        <f t="shared" si="13"/>
        <v xml:space="preserve"> </v>
      </c>
      <c r="G379" s="142" t="str">
        <f t="shared" si="12"/>
        <v xml:space="preserve"> </v>
      </c>
      <c r="H379" s="66"/>
      <c r="I379" s="66"/>
      <c r="J379" s="11"/>
    </row>
    <row r="380" spans="4:10" ht="15.75" x14ac:dyDescent="0.25">
      <c r="D380" s="11"/>
      <c r="E380" s="22"/>
      <c r="F380" s="817" t="str">
        <f t="shared" si="13"/>
        <v xml:space="preserve"> </v>
      </c>
      <c r="G380" s="142" t="str">
        <f t="shared" si="12"/>
        <v xml:space="preserve"> </v>
      </c>
      <c r="H380" s="66"/>
      <c r="I380" s="66"/>
      <c r="J380" s="11"/>
    </row>
    <row r="381" spans="4:10" ht="15.75" x14ac:dyDescent="0.25">
      <c r="D381" s="11"/>
      <c r="E381" s="22"/>
      <c r="F381" s="817" t="str">
        <f t="shared" si="13"/>
        <v xml:space="preserve"> </v>
      </c>
      <c r="G381" s="142" t="str">
        <f t="shared" si="12"/>
        <v xml:space="preserve"> </v>
      </c>
      <c r="H381" s="66"/>
      <c r="I381" s="66"/>
      <c r="J381" s="11"/>
    </row>
    <row r="382" spans="4:10" ht="15.75" x14ac:dyDescent="0.25">
      <c r="D382" s="11"/>
      <c r="E382" s="22"/>
      <c r="F382" s="817" t="str">
        <f t="shared" si="13"/>
        <v xml:space="preserve"> </v>
      </c>
      <c r="G382" s="142" t="str">
        <f t="shared" si="12"/>
        <v xml:space="preserve"> </v>
      </c>
      <c r="H382" s="66"/>
      <c r="I382" s="66"/>
      <c r="J382" s="11"/>
    </row>
    <row r="383" spans="4:10" ht="15.75" x14ac:dyDescent="0.25">
      <c r="D383" s="11"/>
      <c r="E383" s="22"/>
      <c r="F383" s="817" t="str">
        <f t="shared" si="13"/>
        <v xml:space="preserve"> </v>
      </c>
      <c r="G383" s="142" t="str">
        <f t="shared" si="12"/>
        <v xml:space="preserve"> </v>
      </c>
      <c r="H383" s="66"/>
      <c r="I383" s="66"/>
      <c r="J383" s="11"/>
    </row>
    <row r="384" spans="4:10" ht="15.75" x14ac:dyDescent="0.25">
      <c r="D384" s="11"/>
      <c r="E384" s="22"/>
      <c r="F384" s="817" t="str">
        <f t="shared" si="13"/>
        <v xml:space="preserve"> </v>
      </c>
      <c r="G384" s="142" t="str">
        <f t="shared" si="12"/>
        <v xml:space="preserve"> </v>
      </c>
      <c r="H384" s="66"/>
      <c r="I384" s="66"/>
      <c r="J384" s="11"/>
    </row>
    <row r="385" spans="4:11" ht="15.75" x14ac:dyDescent="0.25">
      <c r="D385" s="11"/>
      <c r="E385" s="22"/>
      <c r="F385" s="817" t="str">
        <f t="shared" si="13"/>
        <v xml:space="preserve"> </v>
      </c>
      <c r="G385" s="142" t="str">
        <f t="shared" si="12"/>
        <v xml:space="preserve"> </v>
      </c>
      <c r="H385" s="66"/>
      <c r="I385" s="66"/>
      <c r="J385" s="11"/>
    </row>
    <row r="386" spans="4:11" ht="15.75" x14ac:dyDescent="0.25">
      <c r="D386" s="11"/>
      <c r="E386" s="22"/>
      <c r="F386" s="817" t="str">
        <f t="shared" ref="F386:F400" si="14">IF(E386-D386=0," ",E386-D386)</f>
        <v xml:space="preserve"> </v>
      </c>
      <c r="G386" s="142" t="str">
        <f t="shared" ref="G386:G400" si="15">IFERROR(E386/D386%," ")</f>
        <v xml:space="preserve"> </v>
      </c>
      <c r="J386" s="11"/>
    </row>
    <row r="387" spans="4:11" ht="15.75" x14ac:dyDescent="0.25">
      <c r="D387" s="11"/>
      <c r="E387" s="22"/>
      <c r="F387" s="817" t="str">
        <f t="shared" si="14"/>
        <v xml:space="preserve"> </v>
      </c>
      <c r="G387" s="142" t="str">
        <f t="shared" si="15"/>
        <v xml:space="preserve"> </v>
      </c>
      <c r="J387" s="11"/>
    </row>
    <row r="388" spans="4:11" ht="15.75" x14ac:dyDescent="0.25">
      <c r="D388" s="11"/>
      <c r="E388" s="22"/>
      <c r="F388" s="817" t="str">
        <f t="shared" si="14"/>
        <v xml:space="preserve"> </v>
      </c>
      <c r="G388" s="142" t="str">
        <f t="shared" si="15"/>
        <v xml:space="preserve"> </v>
      </c>
      <c r="J388" s="11"/>
    </row>
    <row r="389" spans="4:11" ht="15.75" x14ac:dyDescent="0.25">
      <c r="D389" s="11"/>
      <c r="E389" s="22"/>
      <c r="F389" s="817" t="str">
        <f t="shared" si="14"/>
        <v xml:space="preserve"> </v>
      </c>
      <c r="G389" s="142" t="str">
        <f t="shared" si="15"/>
        <v xml:space="preserve"> </v>
      </c>
      <c r="J389" s="11"/>
    </row>
    <row r="390" spans="4:11" ht="15.75" x14ac:dyDescent="0.25">
      <c r="D390" s="11"/>
      <c r="E390" s="22"/>
      <c r="F390" s="817" t="str">
        <f t="shared" si="14"/>
        <v xml:space="preserve"> </v>
      </c>
      <c r="G390" s="142" t="str">
        <f t="shared" si="15"/>
        <v xml:space="preserve"> </v>
      </c>
      <c r="J390" s="11"/>
    </row>
    <row r="391" spans="4:11" ht="15.75" x14ac:dyDescent="0.25">
      <c r="D391" s="11"/>
      <c r="E391" s="22"/>
      <c r="F391" s="817" t="str">
        <f t="shared" si="14"/>
        <v xml:space="preserve"> </v>
      </c>
      <c r="G391" s="142" t="str">
        <f t="shared" si="15"/>
        <v xml:space="preserve"> </v>
      </c>
      <c r="J391" s="11"/>
    </row>
    <row r="392" spans="4:11" ht="15.75" x14ac:dyDescent="0.25">
      <c r="D392" s="11"/>
      <c r="E392" s="22"/>
      <c r="F392" s="817" t="str">
        <f t="shared" si="14"/>
        <v xml:space="preserve"> </v>
      </c>
      <c r="G392" s="142" t="str">
        <f t="shared" si="15"/>
        <v xml:space="preserve"> </v>
      </c>
      <c r="J392" s="11"/>
    </row>
    <row r="393" spans="4:11" ht="15.75" x14ac:dyDescent="0.25">
      <c r="D393" s="11"/>
      <c r="E393" s="22"/>
      <c r="F393" s="817" t="str">
        <f t="shared" si="14"/>
        <v xml:space="preserve"> </v>
      </c>
      <c r="G393" s="142" t="str">
        <f t="shared" si="15"/>
        <v xml:space="preserve"> </v>
      </c>
      <c r="J393" s="11"/>
    </row>
    <row r="394" spans="4:11" ht="15.75" x14ac:dyDescent="0.25">
      <c r="D394" s="11"/>
      <c r="E394" s="22"/>
      <c r="F394" s="817" t="str">
        <f t="shared" si="14"/>
        <v xml:space="preserve"> </v>
      </c>
      <c r="G394" s="142" t="str">
        <f t="shared" si="15"/>
        <v xml:space="preserve"> </v>
      </c>
      <c r="J394" s="11"/>
    </row>
    <row r="395" spans="4:11" ht="15.75" x14ac:dyDescent="0.25">
      <c r="D395" s="11"/>
      <c r="E395" s="22"/>
      <c r="F395" s="817" t="str">
        <f t="shared" si="14"/>
        <v xml:space="preserve"> </v>
      </c>
      <c r="G395" s="142" t="str">
        <f t="shared" si="15"/>
        <v xml:space="preserve"> </v>
      </c>
      <c r="J395" s="11"/>
    </row>
    <row r="396" spans="4:11" ht="15.75" x14ac:dyDescent="0.25">
      <c r="D396" s="11"/>
      <c r="E396" s="22"/>
      <c r="F396" s="817" t="str">
        <f t="shared" si="14"/>
        <v xml:space="preserve"> </v>
      </c>
      <c r="G396" s="142" t="str">
        <f t="shared" si="15"/>
        <v xml:space="preserve"> </v>
      </c>
      <c r="J396" s="11"/>
    </row>
    <row r="397" spans="4:11" ht="15.75" x14ac:dyDescent="0.25">
      <c r="D397" s="11"/>
      <c r="E397" s="22"/>
      <c r="F397" s="817" t="str">
        <f t="shared" si="14"/>
        <v xml:space="preserve"> </v>
      </c>
      <c r="G397" s="142" t="str">
        <f t="shared" si="15"/>
        <v xml:space="preserve"> </v>
      </c>
      <c r="J397" s="11"/>
    </row>
    <row r="398" spans="4:11" ht="15.75" x14ac:dyDescent="0.25">
      <c r="D398" s="11"/>
      <c r="E398" s="22"/>
      <c r="F398" s="817" t="str">
        <f t="shared" si="14"/>
        <v xml:space="preserve"> </v>
      </c>
      <c r="G398" s="142" t="str">
        <f t="shared" si="15"/>
        <v xml:space="preserve"> </v>
      </c>
      <c r="J398" s="11"/>
    </row>
    <row r="399" spans="4:11" ht="15.75" x14ac:dyDescent="0.25">
      <c r="D399" s="11"/>
      <c r="E399" s="22"/>
      <c r="F399" s="817" t="str">
        <f t="shared" si="14"/>
        <v xml:space="preserve"> </v>
      </c>
      <c r="G399" s="142" t="str">
        <f t="shared" si="15"/>
        <v xml:space="preserve"> </v>
      </c>
      <c r="J399" s="11"/>
    </row>
    <row r="400" spans="4:11" ht="15.75" x14ac:dyDescent="0.25">
      <c r="D400" s="11"/>
      <c r="E400" s="22"/>
      <c r="F400" s="817" t="str">
        <f t="shared" si="14"/>
        <v xml:space="preserve"> </v>
      </c>
      <c r="G400" s="142" t="str">
        <f t="shared" si="15"/>
        <v xml:space="preserve"> </v>
      </c>
      <c r="J400" s="11"/>
      <c r="K400" s="57" t="s">
        <v>37</v>
      </c>
    </row>
  </sheetData>
  <hyperlinks>
    <hyperlink ref="K3" location="Tartalom!A1" display="Tartalom" xr:uid="{00000000-0004-0000-4900-000008000000}"/>
  </hyperlinks>
  <pageMargins left="0.70866141732283472" right="0.70866141732283472" top="0.70866141732283472" bottom="0.70866141732283472" header="0.51181102362204722" footer="0.51181102362204722"/>
  <pageSetup paperSize="9" scale="91" orientation="portrait" r:id="rId1"/>
  <headerFooter alignWithMargins="0">
    <oddFooter xml:space="preserve">&amp;L&amp;8&amp;F/&amp;A&amp;C &amp;"Arial Narrow,Normál"&amp;8&amp;P/&amp;N&amp;R&amp;8DigitAudit/AuditDok&amp;11 </oddFooter>
  </headerFooter>
  <rowBreaks count="2" manualBreakCount="2">
    <brk id="35" max="9" man="1"/>
    <brk id="88" max="9"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Munka73">
    <tabColor rgb="FFFFC000"/>
    <pageSetUpPr fitToPage="1"/>
  </sheetPr>
  <dimension ref="A1:O153"/>
  <sheetViews>
    <sheetView showGridLines="0" workbookViewId="0"/>
  </sheetViews>
  <sheetFormatPr defaultRowHeight="15.75" x14ac:dyDescent="0.25"/>
  <cols>
    <col min="1" max="1" width="5.25" style="18" customWidth="1"/>
    <col min="2" max="2" width="23.125" style="18" customWidth="1"/>
    <col min="3" max="8" width="15.125" style="18" customWidth="1"/>
    <col min="9" max="9" width="12.625" style="18" customWidth="1"/>
    <col min="10" max="16384" width="9" style="18"/>
  </cols>
  <sheetData>
    <row r="1" spans="1:15" ht="16.5" customHeight="1" x14ac:dyDescent="0.3">
      <c r="A1" s="3" t="s">
        <v>75</v>
      </c>
      <c r="B1" s="3"/>
      <c r="C1" s="7"/>
      <c r="D1" s="7"/>
      <c r="E1" s="7"/>
      <c r="F1" s="12"/>
      <c r="G1" s="12"/>
      <c r="H1" s="12"/>
    </row>
    <row r="2" spans="1:15" ht="16.5" customHeight="1" x14ac:dyDescent="0.3">
      <c r="A2" s="12"/>
      <c r="B2" s="745">
        <f>D17</f>
        <v>0</v>
      </c>
      <c r="C2" s="12"/>
      <c r="D2" s="12"/>
      <c r="E2" s="12"/>
      <c r="F2" s="803" t="str">
        <f>J16</f>
        <v>NINCS FK. ADAT</v>
      </c>
      <c r="G2" s="803" t="str">
        <f>J18</f>
        <v>Ide írja a következtetés szövegét</v>
      </c>
      <c r="H2" s="12"/>
      <c r="I2" s="20" t="s">
        <v>32</v>
      </c>
    </row>
    <row r="3" spans="1:15" ht="16.5" customHeight="1" x14ac:dyDescent="0.3">
      <c r="A3" s="6"/>
      <c r="B3" s="6"/>
      <c r="C3" s="4" t="s">
        <v>36</v>
      </c>
      <c r="D3" s="6"/>
      <c r="E3" s="6"/>
      <c r="F3" s="803" t="str">
        <f>J17</f>
        <v>Következtetés:</v>
      </c>
      <c r="G3" s="12"/>
      <c r="H3" s="12"/>
      <c r="I3" s="730" t="s">
        <v>34</v>
      </c>
      <c r="J3" s="197" t="s">
        <v>34</v>
      </c>
    </row>
    <row r="4" spans="1:15" ht="16.5" customHeight="1" x14ac:dyDescent="0.25">
      <c r="A4" s="6"/>
      <c r="B4" s="6"/>
      <c r="C4" s="12"/>
      <c r="D4" s="12"/>
      <c r="E4" s="12"/>
      <c r="F4" s="12"/>
      <c r="G4" s="12"/>
      <c r="H4" s="12"/>
      <c r="I4" s="76" t="s">
        <v>35</v>
      </c>
      <c r="J4" s="18" t="s">
        <v>36</v>
      </c>
    </row>
    <row r="5" spans="1:15" ht="16.5" customHeight="1" x14ac:dyDescent="0.25">
      <c r="A5" s="5" t="str">
        <f>"Ügyfél:   "&amp;Alapa!C17</f>
        <v xml:space="preserve">Ügyfél:   </v>
      </c>
      <c r="B5" s="708"/>
      <c r="C5" s="29"/>
      <c r="D5" s="29"/>
      <c r="E5" s="29"/>
      <c r="F5" s="50" t="s">
        <v>1</v>
      </c>
      <c r="G5" s="772">
        <f>Alapa!C15</f>
        <v>0</v>
      </c>
      <c r="H5" s="13"/>
      <c r="I5" s="76" t="s">
        <v>33</v>
      </c>
      <c r="J5" s="18" t="s">
        <v>9</v>
      </c>
    </row>
    <row r="6" spans="1:15" ht="16.5" customHeight="1" x14ac:dyDescent="0.25">
      <c r="A6" s="5" t="str">
        <f>"Fordulónap: "&amp;Alapa!C12</f>
        <v xml:space="preserve">Fordulónap: </v>
      </c>
      <c r="B6" s="708"/>
      <c r="C6" s="29"/>
      <c r="D6" s="29"/>
      <c r="E6" s="29"/>
      <c r="F6" s="50" t="s">
        <v>2</v>
      </c>
      <c r="G6" s="554" t="str">
        <f>IFERROR(VLOOKUP(J12,Alapa!$K$2:$M$11,3),"")</f>
        <v/>
      </c>
      <c r="H6" s="13"/>
      <c r="I6" s="76" t="s">
        <v>79</v>
      </c>
      <c r="J6" s="18" t="s">
        <v>80</v>
      </c>
    </row>
    <row r="7" spans="1:15" ht="16.5" customHeight="1" x14ac:dyDescent="0.25">
      <c r="A7" s="6"/>
      <c r="B7" s="6"/>
      <c r="C7" s="7"/>
      <c r="D7" s="7"/>
      <c r="E7" s="7"/>
      <c r="F7" s="50" t="s">
        <v>10</v>
      </c>
      <c r="G7" s="124" t="str">
        <f>IF(Alapa!$M$2=0," ",Alapa!$M$2)</f>
        <v xml:space="preserve"> </v>
      </c>
      <c r="H7" s="13"/>
      <c r="I7" s="76" t="s">
        <v>81</v>
      </c>
      <c r="J7" s="18" t="s">
        <v>78</v>
      </c>
    </row>
    <row r="8" spans="1:15" ht="16.5" customHeight="1" x14ac:dyDescent="0.25">
      <c r="A8" s="6"/>
      <c r="B8" s="6"/>
      <c r="C8" s="7"/>
      <c r="D8" s="7"/>
      <c r="E8" s="7"/>
      <c r="F8" s="7"/>
      <c r="G8" s="7"/>
      <c r="H8" s="7"/>
      <c r="I8" s="76" t="s">
        <v>82</v>
      </c>
      <c r="J8" s="18" t="s">
        <v>83</v>
      </c>
    </row>
    <row r="9" spans="1:15" s="22" customFormat="1" ht="16.5" customHeight="1" x14ac:dyDescent="0.25">
      <c r="A9" s="6" t="s">
        <v>74</v>
      </c>
      <c r="B9" s="6"/>
      <c r="C9" s="11"/>
      <c r="D9" s="100" t="str">
        <f>IF(SUM(E12:E15)=0,"NINCS FK. ADAT",IF(SUM(D12:D13)=0,"NINCS ANALITIKA",IF(D17=0,"EGYEZIK","NEM EGYEZIK !")))</f>
        <v>NINCS FK. ADAT</v>
      </c>
      <c r="E9" s="11"/>
      <c r="F9" s="11"/>
      <c r="G9" s="11"/>
      <c r="H9" s="31" t="str">
        <f>"Adatok "&amp;Alapa!E33&amp;" "&amp;Alapa!D34&amp;"-ban"</f>
        <v>Adatok  -ban</v>
      </c>
      <c r="I9" s="76" t="s">
        <v>84</v>
      </c>
      <c r="J9" s="18" t="s">
        <v>78</v>
      </c>
      <c r="K9" s="18"/>
    </row>
    <row r="10" spans="1:15" s="22" customFormat="1" ht="16.5" customHeight="1" thickBot="1" x14ac:dyDescent="0.3">
      <c r="A10" s="1042"/>
      <c r="B10" s="1042"/>
      <c r="C10" s="1042"/>
      <c r="D10" s="1042"/>
      <c r="E10" s="1042"/>
      <c r="F10" s="1042"/>
      <c r="G10" s="1042"/>
      <c r="H10" s="1042"/>
      <c r="I10" s="76" t="s">
        <v>85</v>
      </c>
      <c r="J10" s="18" t="s">
        <v>86</v>
      </c>
      <c r="K10" s="18"/>
    </row>
    <row r="11" spans="1:15" s="22" customFormat="1" ht="16.5" customHeight="1" thickBot="1" x14ac:dyDescent="0.3">
      <c r="A11" s="1022" t="s">
        <v>345</v>
      </c>
      <c r="B11" s="1008" t="s">
        <v>31</v>
      </c>
      <c r="C11" s="1061" t="str">
        <f>CONCATENATE("Előző év ",Alapa!E33," ",Alapa!D34)</f>
        <v xml:space="preserve">Előző év  </v>
      </c>
      <c r="D11" s="1061" t="str">
        <f>CONCATENATE("ANALITIKA ",Alapa!D34)</f>
        <v xml:space="preserve">ANALITIKA </v>
      </c>
      <c r="E11" s="1061" t="str">
        <f>CONCATENATE("Tárgy év ",Alapa!D34)</f>
        <v xml:space="preserve">Tárgy év </v>
      </c>
      <c r="F11" s="1061" t="str">
        <f>CONCATENATE("Tárgy év ",Alapa!E33," ",Alapa!D34)</f>
        <v xml:space="preserve">Tárgy év  </v>
      </c>
      <c r="G11" s="1061" t="str">
        <f>CONCATENATE("Változás ",Alapa!E33," ",Alapa!D34)</f>
        <v xml:space="preserve">Változás  </v>
      </c>
      <c r="H11" s="38" t="s">
        <v>3</v>
      </c>
      <c r="I11" s="76" t="s">
        <v>87</v>
      </c>
      <c r="J11" s="18" t="s">
        <v>78</v>
      </c>
    </row>
    <row r="12" spans="1:15" s="22" customFormat="1" ht="16.5" customHeight="1" thickBot="1" x14ac:dyDescent="0.35">
      <c r="A12" s="1019">
        <f>COUNT(A$11:$A11)+1</f>
        <v>1</v>
      </c>
      <c r="B12" s="1012" t="s">
        <v>76</v>
      </c>
      <c r="C12" s="77">
        <f>Import_O!D47</f>
        <v>0</v>
      </c>
      <c r="D12" s="1062"/>
      <c r="E12" s="1063">
        <f>Import_O!H47</f>
        <v>0</v>
      </c>
      <c r="F12" s="77">
        <f>Import_O!F47</f>
        <v>0</v>
      </c>
      <c r="G12" s="77">
        <f>F12-C12</f>
        <v>0</v>
      </c>
      <c r="H12" s="69">
        <f>IF(C12&lt;&gt;0,F12/C12%,0)</f>
        <v>0</v>
      </c>
      <c r="I12" s="555" t="s">
        <v>2</v>
      </c>
      <c r="J12" s="673">
        <v>2</v>
      </c>
    </row>
    <row r="13" spans="1:15" s="22" customFormat="1" ht="16.5" customHeight="1" x14ac:dyDescent="0.25">
      <c r="A13" s="1019">
        <f>COUNT(A$11:$A12)+1</f>
        <v>2</v>
      </c>
      <c r="B13" s="206" t="s">
        <v>77</v>
      </c>
      <c r="C13" s="77">
        <f>Import_O!D48</f>
        <v>0</v>
      </c>
      <c r="D13" s="1062"/>
      <c r="E13" s="1063">
        <f>Import_O!H48</f>
        <v>0</v>
      </c>
      <c r="F13" s="77">
        <f>Import_O!F48</f>
        <v>0</v>
      </c>
      <c r="G13" s="77">
        <f>F13-C13</f>
        <v>0</v>
      </c>
      <c r="H13" s="69">
        <f>IF(C13&lt;&gt;0,F13/C13%,0)</f>
        <v>0</v>
      </c>
    </row>
    <row r="14" spans="1:15" s="22" customFormat="1" ht="16.5" customHeight="1" x14ac:dyDescent="0.25">
      <c r="A14" s="1115">
        <f>COUNT(A$11:$A13)+1</f>
        <v>3</v>
      </c>
      <c r="B14" s="1116" t="s">
        <v>1230</v>
      </c>
      <c r="C14" s="1117">
        <f>Import_O!D49</f>
        <v>0</v>
      </c>
      <c r="D14" s="1118"/>
      <c r="E14" s="1119">
        <f>Import_O!H49</f>
        <v>0</v>
      </c>
      <c r="F14" s="1117">
        <f>Import_O!F49</f>
        <v>0</v>
      </c>
      <c r="G14" s="1117">
        <f>F14-C14</f>
        <v>0</v>
      </c>
      <c r="H14" s="1120">
        <f>IF(C14&lt;&gt;0,F14/C14%,0)</f>
        <v>0</v>
      </c>
    </row>
    <row r="15" spans="1:15" s="22" customFormat="1" ht="16.5" customHeight="1" thickBot="1" x14ac:dyDescent="0.3">
      <c r="A15" s="1020">
        <f>COUNT(A$11:$A14)+1</f>
        <v>4</v>
      </c>
      <c r="B15" s="1021" t="s">
        <v>74</v>
      </c>
      <c r="C15" s="75">
        <f>Import_O!D50</f>
        <v>0</v>
      </c>
      <c r="D15" s="1064">
        <f>ROUND(SUM(D12-D13-D14),0)</f>
        <v>0</v>
      </c>
      <c r="E15" s="1064">
        <f>Import_O!H50</f>
        <v>0</v>
      </c>
      <c r="F15" s="75">
        <f>Import_O!F50</f>
        <v>0</v>
      </c>
      <c r="G15" s="75">
        <f>F15-C15</f>
        <v>0</v>
      </c>
      <c r="H15" s="74">
        <f>IF(C15&lt;&gt;0,F15/C15%,0)</f>
        <v>0</v>
      </c>
      <c r="J15" s="15" t="s">
        <v>185</v>
      </c>
      <c r="K15" s="36"/>
      <c r="L15" s="36"/>
      <c r="M15" s="36"/>
      <c r="N15" s="36"/>
      <c r="O15" s="12"/>
    </row>
    <row r="16" spans="1:15" s="22" customFormat="1" ht="16.5" customHeight="1" x14ac:dyDescent="0.3">
      <c r="A16" s="35"/>
      <c r="B16" s="35"/>
      <c r="C16" s="7"/>
      <c r="D16" s="7"/>
      <c r="E16" s="7"/>
      <c r="F16" s="7"/>
      <c r="G16" s="7"/>
      <c r="H16" s="7"/>
      <c r="J16" s="68" t="str">
        <f>D9</f>
        <v>NINCS FK. ADAT</v>
      </c>
      <c r="K16" s="23"/>
      <c r="L16" s="23"/>
      <c r="M16" s="17"/>
      <c r="N16" s="17"/>
      <c r="O16" s="18"/>
    </row>
    <row r="17" spans="1:15" s="22" customFormat="1" ht="16.5" customHeight="1" thickBot="1" x14ac:dyDescent="0.3">
      <c r="A17" s="35"/>
      <c r="B17" s="35"/>
      <c r="C17" s="119" t="s">
        <v>208</v>
      </c>
      <c r="D17" s="120">
        <f>D15-E15</f>
        <v>0</v>
      </c>
      <c r="E17" s="119"/>
      <c r="F17" s="11"/>
      <c r="G17" s="7"/>
      <c r="H17" s="7"/>
      <c r="J17" s="16" t="s">
        <v>4</v>
      </c>
      <c r="K17" s="8"/>
      <c r="L17" s="8"/>
      <c r="M17" s="7"/>
      <c r="N17" s="7"/>
      <c r="O17" s="12"/>
    </row>
    <row r="18" spans="1:15" s="22" customFormat="1" ht="16.5" customHeight="1" x14ac:dyDescent="0.3">
      <c r="A18" s="35" t="s">
        <v>1173</v>
      </c>
      <c r="B18" s="35"/>
      <c r="C18" s="7"/>
      <c r="D18" s="7"/>
      <c r="E18" s="7"/>
      <c r="F18" s="7"/>
      <c r="G18" s="7"/>
      <c r="H18" s="7"/>
      <c r="J18" s="68" t="s">
        <v>38</v>
      </c>
      <c r="K18" s="23"/>
      <c r="L18" s="23"/>
      <c r="M18" s="17"/>
      <c r="N18" s="17"/>
      <c r="O18" s="18"/>
    </row>
    <row r="19" spans="1:15" s="22" customFormat="1" ht="16.5" customHeight="1" x14ac:dyDescent="0.25">
      <c r="A19" s="35"/>
      <c r="B19" s="35"/>
      <c r="C19" s="7"/>
      <c r="D19" s="7"/>
      <c r="E19" s="7"/>
      <c r="F19" s="7"/>
      <c r="G19" s="7"/>
      <c r="H19" s="7"/>
      <c r="J19" s="67"/>
      <c r="K19" s="67"/>
      <c r="L19" s="8"/>
      <c r="M19" s="7"/>
      <c r="N19" s="7"/>
      <c r="O19" s="12"/>
    </row>
    <row r="20" spans="1:15" s="22" customFormat="1" ht="16.5" customHeight="1" x14ac:dyDescent="0.25">
      <c r="A20" s="35"/>
      <c r="B20" s="35"/>
      <c r="C20" s="7"/>
      <c r="D20" s="7"/>
      <c r="E20" s="7"/>
      <c r="F20" s="7"/>
      <c r="G20" s="7"/>
      <c r="H20" s="7"/>
      <c r="J20" s="17"/>
      <c r="K20" s="17"/>
      <c r="L20" s="17"/>
      <c r="M20" s="17"/>
      <c r="N20" s="17"/>
    </row>
    <row r="21" spans="1:15" s="22" customFormat="1" ht="16.5" customHeight="1" x14ac:dyDescent="0.25">
      <c r="A21" s="35"/>
      <c r="B21" s="35"/>
      <c r="C21" s="7"/>
      <c r="D21" s="7"/>
      <c r="E21" s="7"/>
      <c r="F21" s="7"/>
      <c r="G21" s="7"/>
      <c r="H21" s="7"/>
      <c r="J21" s="17"/>
      <c r="K21" s="17"/>
      <c r="L21" s="17"/>
      <c r="M21" s="17"/>
      <c r="N21" s="17"/>
    </row>
    <row r="22" spans="1:15" s="22" customFormat="1" ht="16.5" customHeight="1" x14ac:dyDescent="0.25">
      <c r="A22" s="35"/>
      <c r="B22" s="35"/>
      <c r="C22" s="7"/>
      <c r="D22" s="7"/>
      <c r="E22" s="7"/>
      <c r="F22" s="7"/>
      <c r="G22" s="7"/>
      <c r="H22" s="7"/>
      <c r="J22" s="17"/>
      <c r="K22" s="17"/>
      <c r="L22" s="17"/>
      <c r="M22" s="17"/>
      <c r="N22" s="17"/>
    </row>
    <row r="23" spans="1:15" s="22" customFormat="1" ht="16.5" customHeight="1" x14ac:dyDescent="0.25">
      <c r="A23" s="35"/>
      <c r="B23" s="35"/>
      <c r="C23" s="7"/>
      <c r="D23" s="7"/>
      <c r="E23" s="7"/>
      <c r="F23" s="7"/>
      <c r="G23" s="7"/>
      <c r="H23" s="7"/>
      <c r="J23" s="17"/>
      <c r="K23" s="17"/>
      <c r="L23" s="17"/>
      <c r="M23" s="17"/>
      <c r="N23" s="17"/>
    </row>
    <row r="24" spans="1:15" s="22" customFormat="1" ht="16.5" customHeight="1" x14ac:dyDescent="0.25">
      <c r="A24" s="35"/>
      <c r="B24" s="35"/>
      <c r="C24" s="7"/>
      <c r="D24" s="7"/>
      <c r="E24" s="7"/>
      <c r="F24" s="7"/>
      <c r="G24" s="7"/>
      <c r="H24" s="7"/>
      <c r="J24" s="17"/>
      <c r="K24" s="17"/>
      <c r="L24" s="17"/>
      <c r="M24" s="17"/>
      <c r="N24" s="17"/>
    </row>
    <row r="25" spans="1:15" s="22" customFormat="1" ht="16.5" customHeight="1" x14ac:dyDescent="0.25">
      <c r="A25" s="35"/>
      <c r="B25" s="35"/>
      <c r="C25" s="7"/>
      <c r="D25" s="7"/>
      <c r="E25" s="7"/>
      <c r="F25" s="7"/>
      <c r="G25" s="7"/>
      <c r="H25" s="7"/>
      <c r="J25" s="17"/>
      <c r="K25" s="17"/>
      <c r="L25" s="17"/>
      <c r="M25" s="17"/>
      <c r="N25" s="17"/>
    </row>
    <row r="26" spans="1:15" s="22" customFormat="1" ht="16.5" customHeight="1" x14ac:dyDescent="0.25">
      <c r="A26" s="35"/>
      <c r="B26" s="35"/>
      <c r="C26" s="7"/>
      <c r="D26" s="7"/>
      <c r="E26" s="7"/>
      <c r="F26" s="7"/>
      <c r="G26" s="7"/>
      <c r="H26" s="7"/>
      <c r="J26" s="19"/>
      <c r="K26" s="19"/>
      <c r="L26" s="19"/>
      <c r="M26" s="19"/>
      <c r="N26" s="19"/>
    </row>
    <row r="27" spans="1:15" x14ac:dyDescent="0.25">
      <c r="A27" s="19"/>
      <c r="B27" s="19"/>
      <c r="C27" s="24"/>
      <c r="D27" s="24"/>
      <c r="E27" s="24"/>
      <c r="F27" s="22"/>
      <c r="G27" s="22"/>
      <c r="H27" s="22"/>
    </row>
    <row r="28" spans="1:15" x14ac:dyDescent="0.25">
      <c r="A28" s="25"/>
      <c r="B28" s="25"/>
      <c r="C28" s="24"/>
      <c r="D28" s="24"/>
      <c r="E28" s="24"/>
      <c r="F28" s="22"/>
      <c r="G28" s="26"/>
      <c r="H28" s="22"/>
    </row>
    <row r="29" spans="1:15" x14ac:dyDescent="0.25">
      <c r="A29" s="22"/>
      <c r="B29" s="22"/>
      <c r="C29" s="27"/>
      <c r="D29" s="27"/>
      <c r="E29" s="27"/>
      <c r="F29" s="22"/>
      <c r="G29" s="22"/>
      <c r="H29" s="22"/>
    </row>
    <row r="30" spans="1:15" x14ac:dyDescent="0.25">
      <c r="A30" s="22"/>
      <c r="B30" s="22"/>
      <c r="C30" s="24"/>
      <c r="D30" s="24"/>
      <c r="E30" s="24"/>
      <c r="F30" s="24"/>
      <c r="G30" s="22"/>
      <c r="H30" s="22"/>
    </row>
    <row r="31" spans="1:15" x14ac:dyDescent="0.25">
      <c r="A31" s="22"/>
      <c r="B31" s="22"/>
      <c r="C31" s="24"/>
      <c r="D31" s="24"/>
      <c r="E31" s="24"/>
      <c r="F31" s="24"/>
      <c r="G31" s="22"/>
      <c r="H31" s="22"/>
    </row>
    <row r="32" spans="1:15" x14ac:dyDescent="0.25">
      <c r="A32" s="22"/>
      <c r="B32" s="22"/>
      <c r="C32" s="24"/>
      <c r="D32" s="24"/>
      <c r="E32" s="24"/>
      <c r="F32" s="24"/>
      <c r="G32" s="22"/>
      <c r="H32" s="22"/>
    </row>
    <row r="33" spans="1:8" x14ac:dyDescent="0.25">
      <c r="A33" s="25"/>
      <c r="B33" s="25"/>
      <c r="C33" s="24"/>
      <c r="D33" s="24"/>
      <c r="E33" s="24"/>
      <c r="F33" s="24"/>
      <c r="G33" s="26"/>
      <c r="H33" s="22"/>
    </row>
    <row r="34" spans="1:8" x14ac:dyDescent="0.25">
      <c r="A34" s="22"/>
      <c r="B34" s="22"/>
      <c r="C34" s="27"/>
      <c r="D34" s="27"/>
      <c r="E34" s="27"/>
      <c r="F34" s="24"/>
      <c r="G34" s="22"/>
      <c r="H34" s="22"/>
    </row>
    <row r="35" spans="1:8" x14ac:dyDescent="0.25">
      <c r="A35" s="25"/>
      <c r="B35" s="25"/>
      <c r="C35" s="27"/>
      <c r="D35" s="27"/>
      <c r="E35" s="27"/>
      <c r="F35" s="22"/>
      <c r="G35" s="26"/>
      <c r="H35" s="22"/>
    </row>
    <row r="36" spans="1:8" x14ac:dyDescent="0.25">
      <c r="A36" s="22"/>
      <c r="B36" s="22"/>
      <c r="C36" s="27"/>
      <c r="D36" s="27"/>
      <c r="E36" s="27"/>
      <c r="F36" s="24"/>
      <c r="G36" s="22"/>
      <c r="H36" s="22"/>
    </row>
    <row r="37" spans="1:8" x14ac:dyDescent="0.25">
      <c r="A37" s="22"/>
      <c r="B37" s="22"/>
      <c r="C37" s="24"/>
      <c r="D37" s="24"/>
      <c r="E37" s="24"/>
      <c r="F37" s="24"/>
      <c r="G37" s="22"/>
      <c r="H37" s="22"/>
    </row>
    <row r="38" spans="1:8" x14ac:dyDescent="0.25">
      <c r="A38" s="22"/>
      <c r="B38" s="22"/>
      <c r="C38" s="24"/>
      <c r="D38" s="24"/>
      <c r="E38" s="24"/>
      <c r="F38" s="24"/>
      <c r="G38" s="22"/>
      <c r="H38" s="22"/>
    </row>
    <row r="39" spans="1:8" x14ac:dyDescent="0.25">
      <c r="A39" s="25"/>
      <c r="B39" s="25"/>
      <c r="C39" s="24"/>
      <c r="D39" s="24"/>
      <c r="E39" s="24"/>
      <c r="F39" s="24"/>
      <c r="G39" s="26"/>
      <c r="H39" s="22"/>
    </row>
    <row r="40" spans="1:8" x14ac:dyDescent="0.25">
      <c r="A40" s="22"/>
      <c r="B40" s="22"/>
      <c r="C40" s="24"/>
      <c r="D40" s="24"/>
      <c r="E40" s="24"/>
      <c r="F40" s="24"/>
      <c r="G40" s="22"/>
      <c r="H40" s="22"/>
    </row>
    <row r="41" spans="1:8" x14ac:dyDescent="0.25">
      <c r="A41" s="22"/>
      <c r="B41" s="22"/>
      <c r="C41" s="24"/>
      <c r="D41" s="24"/>
      <c r="E41" s="24"/>
      <c r="F41" s="24"/>
      <c r="G41" s="22"/>
      <c r="H41" s="22"/>
    </row>
    <row r="42" spans="1:8" x14ac:dyDescent="0.25">
      <c r="A42" s="22"/>
      <c r="B42" s="22"/>
      <c r="C42" s="24"/>
      <c r="D42" s="24"/>
      <c r="E42" s="24"/>
      <c r="F42" s="24"/>
      <c r="G42" s="22"/>
      <c r="H42" s="22"/>
    </row>
    <row r="43" spans="1:8" x14ac:dyDescent="0.25">
      <c r="A43" s="22"/>
      <c r="B43" s="22"/>
      <c r="C43" s="24"/>
      <c r="D43" s="24"/>
      <c r="E43" s="24"/>
      <c r="F43" s="24"/>
      <c r="G43" s="22"/>
      <c r="H43" s="22"/>
    </row>
    <row r="44" spans="1:8" x14ac:dyDescent="0.25">
      <c r="A44" s="22"/>
      <c r="B44" s="22"/>
      <c r="C44" s="24"/>
      <c r="D44" s="24"/>
      <c r="E44" s="24"/>
      <c r="F44" s="24"/>
      <c r="G44" s="22"/>
      <c r="H44" s="22"/>
    </row>
    <row r="45" spans="1:8" x14ac:dyDescent="0.25">
      <c r="A45" s="22"/>
      <c r="B45" s="22"/>
      <c r="C45" s="24"/>
      <c r="D45" s="24"/>
      <c r="E45" s="24"/>
      <c r="F45" s="24"/>
      <c r="G45" s="22"/>
      <c r="H45" s="22"/>
    </row>
    <row r="46" spans="1:8" x14ac:dyDescent="0.25">
      <c r="A46" s="22"/>
      <c r="B46" s="22"/>
      <c r="C46" s="24"/>
      <c r="D46" s="24"/>
      <c r="E46" s="24"/>
      <c r="F46" s="24"/>
      <c r="G46" s="22"/>
      <c r="H46" s="22"/>
    </row>
    <row r="47" spans="1:8" x14ac:dyDescent="0.25">
      <c r="A47" s="25"/>
      <c r="B47" s="25"/>
      <c r="C47" s="24"/>
      <c r="D47" s="24"/>
      <c r="E47" s="24"/>
      <c r="F47" s="24"/>
      <c r="G47" s="26"/>
      <c r="H47" s="22"/>
    </row>
    <row r="48" spans="1:8" x14ac:dyDescent="0.25">
      <c r="A48" s="22"/>
      <c r="B48" s="22"/>
      <c r="C48" s="27"/>
      <c r="D48" s="27"/>
      <c r="E48" s="27"/>
      <c r="F48" s="22"/>
      <c r="G48" s="22"/>
      <c r="H48" s="22"/>
    </row>
    <row r="49" spans="1:7" x14ac:dyDescent="0.25">
      <c r="C49" s="24"/>
      <c r="D49" s="24"/>
      <c r="E49" s="24"/>
      <c r="F49" s="24"/>
    </row>
    <row r="50" spans="1:7" x14ac:dyDescent="0.25">
      <c r="A50" s="25"/>
      <c r="B50" s="25"/>
      <c r="C50" s="28"/>
      <c r="D50" s="28"/>
      <c r="E50" s="28"/>
      <c r="G50" s="26"/>
    </row>
    <row r="51" spans="1:7" x14ac:dyDescent="0.25">
      <c r="A51" s="25"/>
      <c r="B51" s="25"/>
      <c r="C51" s="28"/>
      <c r="D51" s="28"/>
      <c r="E51" s="28"/>
      <c r="G51" s="26"/>
    </row>
    <row r="52" spans="1:7" x14ac:dyDescent="0.25">
      <c r="A52" s="25"/>
      <c r="B52" s="25"/>
      <c r="C52" s="27"/>
      <c r="D52" s="27"/>
      <c r="E52" s="27"/>
      <c r="G52" s="26"/>
    </row>
    <row r="53" spans="1:7" x14ac:dyDescent="0.25">
      <c r="C53" s="24"/>
      <c r="D53" s="24"/>
      <c r="E53" s="24"/>
      <c r="F53" s="24"/>
    </row>
    <row r="54" spans="1:7" x14ac:dyDescent="0.25">
      <c r="C54" s="24"/>
      <c r="D54" s="24"/>
      <c r="E54" s="24"/>
      <c r="F54" s="24"/>
    </row>
    <row r="55" spans="1:7" x14ac:dyDescent="0.25">
      <c r="C55" s="24"/>
      <c r="D55" s="24"/>
      <c r="E55" s="24"/>
      <c r="F55" s="24"/>
    </row>
    <row r="56" spans="1:7" x14ac:dyDescent="0.25">
      <c r="A56" s="25"/>
      <c r="B56" s="25"/>
      <c r="C56" s="24"/>
      <c r="D56" s="24"/>
      <c r="E56" s="24"/>
      <c r="F56" s="24"/>
      <c r="G56" s="26"/>
    </row>
    <row r="57" spans="1:7" x14ac:dyDescent="0.25">
      <c r="C57" s="24"/>
      <c r="D57" s="24"/>
      <c r="E57" s="24"/>
      <c r="F57" s="24"/>
    </row>
    <row r="58" spans="1:7" x14ac:dyDescent="0.25">
      <c r="A58" s="25"/>
      <c r="B58" s="25"/>
      <c r="C58" s="24"/>
      <c r="D58" s="24"/>
      <c r="E58" s="24"/>
      <c r="F58" s="24"/>
      <c r="G58" s="26"/>
    </row>
    <row r="59" spans="1:7" x14ac:dyDescent="0.25">
      <c r="A59" s="18" t="s">
        <v>0</v>
      </c>
      <c r="C59" s="27"/>
      <c r="D59" s="27"/>
      <c r="E59" s="27"/>
      <c r="F59" s="24"/>
    </row>
    <row r="60" spans="1:7" x14ac:dyDescent="0.25">
      <c r="C60" s="24"/>
      <c r="D60" s="24"/>
      <c r="E60" s="24"/>
      <c r="F60" s="24"/>
    </row>
    <row r="61" spans="1:7" x14ac:dyDescent="0.25">
      <c r="C61" s="24"/>
      <c r="D61" s="24"/>
      <c r="E61" s="24"/>
      <c r="F61" s="24"/>
    </row>
    <row r="62" spans="1:7" x14ac:dyDescent="0.25">
      <c r="A62" s="25"/>
      <c r="B62" s="25"/>
      <c r="C62" s="24"/>
      <c r="D62" s="24"/>
      <c r="E62" s="24"/>
      <c r="F62" s="24"/>
      <c r="G62" s="26"/>
    </row>
    <row r="63" spans="1:7" x14ac:dyDescent="0.25">
      <c r="C63" s="27"/>
      <c r="D63" s="27"/>
      <c r="E63" s="27"/>
      <c r="F63" s="24"/>
    </row>
    <row r="64" spans="1:7" x14ac:dyDescent="0.25">
      <c r="C64" s="24"/>
      <c r="D64" s="24"/>
      <c r="E64" s="24"/>
      <c r="F64" s="24"/>
    </row>
    <row r="66" spans="1:7" x14ac:dyDescent="0.25">
      <c r="A66" s="25"/>
      <c r="B66" s="25"/>
      <c r="G66" s="26"/>
    </row>
    <row r="67" spans="1:7" x14ac:dyDescent="0.25">
      <c r="C67" s="27"/>
      <c r="D67" s="27"/>
      <c r="E67" s="27"/>
    </row>
    <row r="68" spans="1:7" x14ac:dyDescent="0.25">
      <c r="C68" s="24"/>
      <c r="D68" s="24"/>
      <c r="E68" s="24"/>
      <c r="F68" s="24"/>
    </row>
    <row r="69" spans="1:7" x14ac:dyDescent="0.25">
      <c r="C69" s="24"/>
      <c r="D69" s="24"/>
      <c r="E69" s="24"/>
      <c r="F69" s="24"/>
    </row>
    <row r="70" spans="1:7" x14ac:dyDescent="0.25">
      <c r="C70" s="24"/>
      <c r="D70" s="24"/>
      <c r="E70" s="24"/>
      <c r="F70" s="24"/>
    </row>
    <row r="71" spans="1:7" x14ac:dyDescent="0.25">
      <c r="A71" s="25"/>
      <c r="B71" s="25"/>
      <c r="C71" s="24"/>
      <c r="D71" s="24"/>
      <c r="E71" s="24"/>
      <c r="F71" s="24"/>
      <c r="G71" s="26"/>
    </row>
    <row r="72" spans="1:7" x14ac:dyDescent="0.25">
      <c r="C72" s="27"/>
      <c r="D72" s="27"/>
      <c r="E72" s="27"/>
      <c r="F72" s="24"/>
    </row>
    <row r="73" spans="1:7" x14ac:dyDescent="0.25">
      <c r="C73" s="24"/>
      <c r="D73" s="24"/>
      <c r="E73" s="24"/>
      <c r="F73" s="24"/>
    </row>
    <row r="74" spans="1:7" x14ac:dyDescent="0.25">
      <c r="C74" s="24"/>
      <c r="D74" s="24"/>
      <c r="E74" s="24"/>
      <c r="F74" s="24"/>
    </row>
    <row r="75" spans="1:7" x14ac:dyDescent="0.25">
      <c r="C75" s="24"/>
      <c r="D75" s="24"/>
      <c r="E75" s="24"/>
      <c r="F75" s="24"/>
    </row>
    <row r="76" spans="1:7" x14ac:dyDescent="0.25">
      <c r="A76" s="25"/>
      <c r="B76" s="25"/>
      <c r="C76" s="24"/>
      <c r="D76" s="24"/>
      <c r="E76" s="24"/>
      <c r="F76" s="24"/>
      <c r="G76" s="26"/>
    </row>
    <row r="77" spans="1:7" x14ac:dyDescent="0.25">
      <c r="C77" s="27"/>
      <c r="D77" s="27"/>
      <c r="E77" s="27"/>
      <c r="F77" s="24"/>
    </row>
    <row r="78" spans="1:7" x14ac:dyDescent="0.25">
      <c r="C78" s="24"/>
      <c r="D78" s="24"/>
      <c r="E78" s="24"/>
      <c r="F78" s="24"/>
    </row>
    <row r="79" spans="1:7" x14ac:dyDescent="0.25">
      <c r="C79" s="24"/>
      <c r="D79" s="24"/>
      <c r="E79" s="24"/>
      <c r="F79" s="24"/>
    </row>
    <row r="80" spans="1:7" x14ac:dyDescent="0.25">
      <c r="C80" s="24"/>
      <c r="D80" s="24"/>
      <c r="E80" s="24"/>
      <c r="F80" s="24"/>
    </row>
    <row r="81" spans="1:7" x14ac:dyDescent="0.25">
      <c r="C81" s="24"/>
      <c r="D81" s="24"/>
      <c r="E81" s="24"/>
      <c r="F81" s="24"/>
    </row>
    <row r="82" spans="1:7" x14ac:dyDescent="0.25">
      <c r="C82" s="24"/>
      <c r="D82" s="24"/>
      <c r="E82" s="24"/>
      <c r="F82" s="24"/>
    </row>
    <row r="83" spans="1:7" x14ac:dyDescent="0.25">
      <c r="C83" s="24"/>
      <c r="D83" s="24"/>
      <c r="E83" s="24"/>
      <c r="F83" s="24"/>
    </row>
    <row r="85" spans="1:7" x14ac:dyDescent="0.25">
      <c r="A85" s="25"/>
      <c r="B85" s="25"/>
      <c r="G85" s="26"/>
    </row>
    <row r="86" spans="1:7" x14ac:dyDescent="0.25">
      <c r="A86" s="25"/>
      <c r="B86" s="25"/>
      <c r="C86" s="27"/>
      <c r="D86" s="27"/>
      <c r="E86" s="27"/>
      <c r="G86" s="26"/>
    </row>
    <row r="87" spans="1:7" x14ac:dyDescent="0.25">
      <c r="C87" s="24"/>
      <c r="D87" s="24"/>
      <c r="E87" s="24"/>
      <c r="F87" s="24"/>
    </row>
    <row r="88" spans="1:7" x14ac:dyDescent="0.25">
      <c r="C88" s="24"/>
      <c r="D88" s="24"/>
      <c r="E88" s="24"/>
      <c r="F88" s="24"/>
    </row>
    <row r="89" spans="1:7" x14ac:dyDescent="0.25">
      <c r="C89" s="24"/>
      <c r="D89" s="24"/>
      <c r="E89" s="24"/>
      <c r="F89" s="24"/>
    </row>
    <row r="90" spans="1:7" x14ac:dyDescent="0.25">
      <c r="C90" s="24"/>
      <c r="D90" s="24"/>
      <c r="E90" s="24"/>
      <c r="F90" s="24"/>
    </row>
    <row r="92" spans="1:7" x14ac:dyDescent="0.25">
      <c r="A92" s="25"/>
      <c r="B92" s="25"/>
      <c r="G92" s="26"/>
    </row>
    <row r="93" spans="1:7" x14ac:dyDescent="0.25">
      <c r="C93" s="27"/>
      <c r="D93" s="27"/>
      <c r="E93" s="27"/>
    </row>
    <row r="94" spans="1:7" x14ac:dyDescent="0.25">
      <c r="C94" s="24"/>
      <c r="D94" s="24"/>
      <c r="E94" s="24"/>
      <c r="F94" s="24"/>
    </row>
    <row r="95" spans="1:7" x14ac:dyDescent="0.25">
      <c r="C95" s="24"/>
      <c r="D95" s="24"/>
      <c r="E95" s="24"/>
      <c r="F95" s="24"/>
    </row>
    <row r="96" spans="1:7" x14ac:dyDescent="0.25">
      <c r="C96" s="24"/>
      <c r="D96" s="24"/>
      <c r="E96" s="24"/>
      <c r="F96" s="24"/>
    </row>
    <row r="99" spans="1:7" x14ac:dyDescent="0.25">
      <c r="A99" s="25"/>
      <c r="B99" s="25"/>
      <c r="G99" s="26"/>
    </row>
    <row r="101" spans="1:7" x14ac:dyDescent="0.25">
      <c r="A101" s="25"/>
      <c r="B101" s="25"/>
      <c r="G101" s="26"/>
    </row>
    <row r="102" spans="1:7" x14ac:dyDescent="0.25">
      <c r="C102" s="27"/>
      <c r="D102" s="27"/>
      <c r="E102" s="27"/>
    </row>
    <row r="103" spans="1:7" x14ac:dyDescent="0.25">
      <c r="C103" s="24"/>
      <c r="D103" s="24"/>
      <c r="E103" s="24"/>
      <c r="F103" s="24"/>
    </row>
    <row r="104" spans="1:7" x14ac:dyDescent="0.25">
      <c r="C104" s="24"/>
      <c r="D104" s="24"/>
      <c r="E104" s="24"/>
      <c r="F104" s="24"/>
    </row>
    <row r="105" spans="1:7" x14ac:dyDescent="0.25">
      <c r="C105" s="24"/>
      <c r="D105" s="24"/>
      <c r="E105" s="24"/>
      <c r="F105" s="24"/>
    </row>
    <row r="106" spans="1:7" x14ac:dyDescent="0.25">
      <c r="C106" s="24"/>
      <c r="D106" s="24"/>
      <c r="E106" s="24"/>
      <c r="F106" s="24"/>
    </row>
    <row r="108" spans="1:7" x14ac:dyDescent="0.25">
      <c r="A108" s="25"/>
      <c r="B108" s="25"/>
      <c r="G108" s="26"/>
    </row>
    <row r="109" spans="1:7" x14ac:dyDescent="0.25">
      <c r="C109" s="27"/>
      <c r="D109" s="27"/>
      <c r="E109" s="27"/>
    </row>
    <row r="110" spans="1:7" x14ac:dyDescent="0.25">
      <c r="C110" s="24"/>
      <c r="D110" s="24"/>
      <c r="E110" s="24"/>
      <c r="F110" s="24"/>
    </row>
    <row r="111" spans="1:7" x14ac:dyDescent="0.25">
      <c r="C111" s="24"/>
      <c r="D111" s="24"/>
      <c r="E111" s="24"/>
      <c r="F111" s="24"/>
    </row>
    <row r="112" spans="1:7" x14ac:dyDescent="0.25">
      <c r="C112" s="24"/>
      <c r="D112" s="24"/>
      <c r="E112" s="24"/>
      <c r="F112" s="24"/>
    </row>
    <row r="113" spans="1:7" x14ac:dyDescent="0.25">
      <c r="C113" s="24"/>
      <c r="D113" s="24"/>
      <c r="E113" s="24"/>
      <c r="F113" s="24"/>
    </row>
    <row r="114" spans="1:7" x14ac:dyDescent="0.25">
      <c r="C114" s="24"/>
      <c r="D114" s="24"/>
      <c r="E114" s="24"/>
      <c r="F114" s="24"/>
    </row>
    <row r="115" spans="1:7" x14ac:dyDescent="0.25">
      <c r="C115" s="24"/>
      <c r="D115" s="24"/>
      <c r="E115" s="24"/>
      <c r="F115" s="24"/>
    </row>
    <row r="116" spans="1:7" x14ac:dyDescent="0.25">
      <c r="C116" s="24"/>
      <c r="D116" s="24"/>
      <c r="E116" s="24"/>
      <c r="F116" s="24"/>
    </row>
    <row r="117" spans="1:7" x14ac:dyDescent="0.25">
      <c r="C117" s="24"/>
      <c r="D117" s="24"/>
      <c r="E117" s="24"/>
      <c r="F117" s="24"/>
    </row>
    <row r="118" spans="1:7" x14ac:dyDescent="0.25">
      <c r="C118" s="24"/>
      <c r="D118" s="24"/>
      <c r="E118" s="24"/>
      <c r="F118" s="24"/>
    </row>
    <row r="120" spans="1:7" x14ac:dyDescent="0.25">
      <c r="A120" s="25"/>
      <c r="B120" s="25"/>
      <c r="G120" s="26"/>
    </row>
    <row r="121" spans="1:7" x14ac:dyDescent="0.25">
      <c r="C121" s="27"/>
      <c r="D121" s="27"/>
      <c r="E121" s="27"/>
    </row>
    <row r="122" spans="1:7" x14ac:dyDescent="0.25">
      <c r="C122" s="24"/>
      <c r="D122" s="24"/>
      <c r="E122" s="24"/>
      <c r="F122" s="24"/>
    </row>
    <row r="123" spans="1:7" x14ac:dyDescent="0.25">
      <c r="C123" s="24"/>
      <c r="D123" s="24"/>
      <c r="E123" s="24"/>
      <c r="F123" s="24"/>
    </row>
    <row r="124" spans="1:7" x14ac:dyDescent="0.25">
      <c r="C124" s="24"/>
      <c r="D124" s="24"/>
      <c r="E124" s="24"/>
      <c r="F124" s="24"/>
    </row>
    <row r="125" spans="1:7" x14ac:dyDescent="0.25">
      <c r="C125" s="24"/>
      <c r="D125" s="24"/>
      <c r="E125" s="24"/>
      <c r="F125" s="24"/>
    </row>
    <row r="126" spans="1:7" x14ac:dyDescent="0.25">
      <c r="C126" s="24"/>
      <c r="D126" s="24"/>
      <c r="E126" s="24"/>
      <c r="F126" s="24"/>
    </row>
    <row r="127" spans="1:7" x14ac:dyDescent="0.25">
      <c r="C127" s="24"/>
      <c r="D127" s="24"/>
      <c r="E127" s="24"/>
      <c r="F127" s="24"/>
    </row>
    <row r="130" spans="1:7" x14ac:dyDescent="0.25">
      <c r="A130" s="25"/>
      <c r="B130" s="25"/>
      <c r="G130" s="26"/>
    </row>
    <row r="131" spans="1:7" x14ac:dyDescent="0.25">
      <c r="C131" s="27"/>
      <c r="D131" s="27"/>
      <c r="E131" s="27"/>
    </row>
    <row r="132" spans="1:7" x14ac:dyDescent="0.25">
      <c r="C132" s="24"/>
      <c r="D132" s="24"/>
      <c r="E132" s="24"/>
      <c r="F132" s="24"/>
    </row>
    <row r="133" spans="1:7" x14ac:dyDescent="0.25">
      <c r="C133" s="24"/>
      <c r="D133" s="24"/>
      <c r="E133" s="24"/>
      <c r="F133" s="24"/>
    </row>
    <row r="136" spans="1:7" x14ac:dyDescent="0.25">
      <c r="A136" s="25"/>
      <c r="B136" s="25"/>
      <c r="G136" s="26"/>
    </row>
    <row r="137" spans="1:7" x14ac:dyDescent="0.25">
      <c r="C137" s="27"/>
      <c r="D137" s="27"/>
      <c r="E137" s="27"/>
    </row>
    <row r="138" spans="1:7" x14ac:dyDescent="0.25">
      <c r="C138" s="24"/>
      <c r="D138" s="24"/>
      <c r="E138" s="24"/>
      <c r="F138" s="24"/>
    </row>
    <row r="139" spans="1:7" x14ac:dyDescent="0.25">
      <c r="C139" s="24"/>
      <c r="D139" s="24"/>
      <c r="E139" s="24"/>
      <c r="F139" s="24"/>
    </row>
    <row r="140" spans="1:7" x14ac:dyDescent="0.25">
      <c r="C140" s="24"/>
      <c r="D140" s="24"/>
      <c r="E140" s="24"/>
      <c r="F140" s="24"/>
    </row>
    <row r="141" spans="1:7" x14ac:dyDescent="0.25">
      <c r="C141" s="24"/>
      <c r="D141" s="24"/>
      <c r="E141" s="24"/>
      <c r="F141" s="24"/>
    </row>
    <row r="142" spans="1:7" x14ac:dyDescent="0.25">
      <c r="C142" s="24"/>
      <c r="D142" s="24"/>
      <c r="E142" s="24"/>
      <c r="F142" s="24"/>
    </row>
    <row r="143" spans="1:7" x14ac:dyDescent="0.25">
      <c r="C143" s="24"/>
      <c r="D143" s="24"/>
      <c r="E143" s="24"/>
      <c r="F143" s="24"/>
    </row>
    <row r="144" spans="1:7" x14ac:dyDescent="0.25">
      <c r="C144" s="24"/>
      <c r="D144" s="24"/>
      <c r="E144" s="24"/>
      <c r="F144" s="24"/>
    </row>
    <row r="145" spans="1:7" x14ac:dyDescent="0.25">
      <c r="C145" s="24"/>
      <c r="D145" s="24"/>
      <c r="E145" s="24"/>
      <c r="F145" s="24"/>
    </row>
    <row r="146" spans="1:7" x14ac:dyDescent="0.25">
      <c r="C146" s="24"/>
      <c r="D146" s="24"/>
      <c r="E146" s="24"/>
      <c r="F146" s="24"/>
    </row>
    <row r="147" spans="1:7" x14ac:dyDescent="0.25">
      <c r="C147" s="24"/>
      <c r="D147" s="24"/>
      <c r="E147" s="24"/>
      <c r="F147" s="24"/>
    </row>
    <row r="148" spans="1:7" x14ac:dyDescent="0.25">
      <c r="C148" s="24"/>
      <c r="D148" s="24"/>
      <c r="E148" s="24"/>
      <c r="F148" s="24"/>
    </row>
    <row r="149" spans="1:7" x14ac:dyDescent="0.25">
      <c r="C149" s="24"/>
      <c r="D149" s="24"/>
      <c r="E149" s="24"/>
      <c r="F149" s="24"/>
    </row>
    <row r="150" spans="1:7" x14ac:dyDescent="0.25">
      <c r="C150" s="24"/>
      <c r="D150" s="24"/>
      <c r="E150" s="24"/>
      <c r="F150" s="24"/>
    </row>
    <row r="153" spans="1:7" x14ac:dyDescent="0.25">
      <c r="A153" s="25"/>
      <c r="B153" s="25"/>
      <c r="G153" s="26"/>
    </row>
  </sheetData>
  <hyperlinks>
    <hyperlink ref="I3" location="Tartalom!A1" display="Tartalom" xr:uid="{00000000-0004-0000-4A00-000008000000}"/>
  </hyperlinks>
  <pageMargins left="0.70866141732283472" right="0.70866141732283472" top="0.70866141732283472" bottom="0.70866141732283472" header="0.51181102362204722" footer="0.51181102362204722"/>
  <pageSetup paperSize="9" scale="96" orientation="portrait" r:id="rId1"/>
  <headerFooter alignWithMargins="0">
    <oddHeader>&amp;R&amp;"Arial Narrow,Normál" &amp;P/&amp;N</oddHeader>
    <oddFooter xml:space="preserve">&amp;L&amp;"Arial Narrow,Normál"&amp;8&amp;F/&amp;A&amp;C&amp;"Arial Narrow,Normál"&amp;8&amp;P/&amp;N&amp;R&amp;"Arial Narrow,Normál"&amp;8DigitAudit/AuditBeszámoló&amp;11 </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Munka74"/>
  <dimension ref="A1:Q400"/>
  <sheetViews>
    <sheetView showGridLines="0" zoomScaleNormal="100" workbookViewId="0">
      <pane ySplit="9" topLeftCell="A10" activePane="bottomLeft" state="frozen"/>
      <selection pane="bottomLeft"/>
    </sheetView>
  </sheetViews>
  <sheetFormatPr defaultRowHeight="16.5" x14ac:dyDescent="0.3"/>
  <cols>
    <col min="1" max="1" width="8.25" style="132" customWidth="1"/>
    <col min="2" max="2" width="8.125" style="132" customWidth="1"/>
    <col min="3" max="3" width="23.375" style="132" customWidth="1"/>
    <col min="4" max="5" width="10.75" style="846" customWidth="1"/>
    <col min="6" max="6" width="10.75" style="806" customWidth="1"/>
    <col min="7" max="7" width="9.125" style="53" bestFit="1" customWidth="1"/>
    <col min="8" max="9" width="11.5" style="810" customWidth="1"/>
    <col min="10" max="10" width="11.5" style="53" customWidth="1"/>
    <col min="11" max="11" width="12.875" style="838" customWidth="1"/>
    <col min="12" max="12" width="9" style="18"/>
    <col min="13" max="18" width="9" style="18" customWidth="1"/>
    <col min="19" max="19" width="9" style="18"/>
    <col min="20" max="20" width="35" style="18" bestFit="1" customWidth="1"/>
    <col min="21" max="16384" width="9" style="18"/>
  </cols>
  <sheetData>
    <row r="1" spans="1:17" x14ac:dyDescent="0.3">
      <c r="A1" s="144" t="s">
        <v>73</v>
      </c>
      <c r="C1" s="306" t="s">
        <v>74</v>
      </c>
      <c r="D1" s="806"/>
      <c r="E1" s="806"/>
    </row>
    <row r="2" spans="1:17" ht="15.75" x14ac:dyDescent="0.25">
      <c r="A2" s="53"/>
      <c r="B2" s="53"/>
      <c r="C2" s="53"/>
      <c r="D2" s="818" t="str">
        <f>L15</f>
        <v>Ide írja az egyeztetés / vizsgálat szöveges értékelését</v>
      </c>
      <c r="E2" s="818" t="str">
        <f>L17</f>
        <v>Ide írja a következtetés szövegét</v>
      </c>
      <c r="F2" s="815"/>
      <c r="G2" s="816"/>
      <c r="K2" s="839" t="s">
        <v>32</v>
      </c>
    </row>
    <row r="3" spans="1:17" ht="15.75" x14ac:dyDescent="0.25">
      <c r="A3" s="123" t="str">
        <f>"Ügyfél:   "&amp;Alapa!C17</f>
        <v xml:space="preserve">Ügyfél:   </v>
      </c>
      <c r="B3" s="124"/>
      <c r="C3" s="124"/>
      <c r="D3" s="809"/>
      <c r="E3" s="819" t="s">
        <v>1</v>
      </c>
      <c r="F3" s="807">
        <f>Alapa!C15</f>
        <v>0</v>
      </c>
      <c r="G3" s="126"/>
      <c r="H3" s="809"/>
      <c r="I3" s="809"/>
      <c r="J3" s="840"/>
      <c r="K3" s="730" t="s">
        <v>34</v>
      </c>
      <c r="L3" s="197" t="s">
        <v>34</v>
      </c>
    </row>
    <row r="4" spans="1:17" ht="15.75" x14ac:dyDescent="0.25">
      <c r="A4" s="123" t="str">
        <f>"Fordulónap: "&amp;Alapa!C12</f>
        <v xml:space="preserve">Fordulónap: </v>
      </c>
      <c r="B4" s="129"/>
      <c r="C4" s="129"/>
      <c r="D4" s="820"/>
      <c r="E4" s="819" t="s">
        <v>2</v>
      </c>
      <c r="F4" s="808" t="str">
        <f>IFERROR(VLOOKUP(L12,Alapa!$K$2:$M$11,3),"")</f>
        <v/>
      </c>
      <c r="G4" s="130"/>
      <c r="H4" s="809"/>
      <c r="I4" s="809"/>
      <c r="J4" s="840"/>
      <c r="K4" s="76" t="s">
        <v>35</v>
      </c>
      <c r="L4" s="18" t="s">
        <v>36</v>
      </c>
    </row>
    <row r="5" spans="1:17" ht="15.75" x14ac:dyDescent="0.25">
      <c r="D5" s="821"/>
      <c r="E5" s="819" t="s">
        <v>10</v>
      </c>
      <c r="F5" s="809" t="str">
        <f>IF(Alapa!$M$2=0," ",Alapa!$M$2)</f>
        <v xml:space="preserve"> </v>
      </c>
      <c r="G5" s="130"/>
      <c r="H5" s="809"/>
      <c r="I5" s="809"/>
      <c r="J5" s="840"/>
      <c r="K5" s="76" t="s">
        <v>33</v>
      </c>
      <c r="L5" s="18" t="s">
        <v>9</v>
      </c>
    </row>
    <row r="6" spans="1:17" x14ac:dyDescent="0.3">
      <c r="A6" s="306" t="s">
        <v>5</v>
      </c>
      <c r="D6" s="810"/>
      <c r="E6" s="810"/>
      <c r="F6" s="810"/>
      <c r="G6" s="1058" t="s">
        <v>1172</v>
      </c>
      <c r="H6" s="849">
        <f>Tartalom!$F$112*Alapa!D33</f>
        <v>0</v>
      </c>
      <c r="I6" s="132"/>
      <c r="J6" s="841"/>
      <c r="K6" s="76" t="s">
        <v>79</v>
      </c>
      <c r="L6" s="18" t="s">
        <v>80</v>
      </c>
    </row>
    <row r="7" spans="1:17" ht="15.75" x14ac:dyDescent="0.25">
      <c r="A7" s="842" t="str">
        <f>"Mérlegértékek "&amp;Alapa!E33&amp;" "&amp;Alapa!D34&amp;"-ban"</f>
        <v>Mérlegértékek  -ban</v>
      </c>
      <c r="B7" s="136"/>
      <c r="C7" s="136"/>
      <c r="D7" s="811">
        <f>Alapa!C10</f>
        <v>0</v>
      </c>
      <c r="E7" s="811">
        <f>Alapa!C11</f>
        <v>0</v>
      </c>
      <c r="F7" s="811" t="s">
        <v>8</v>
      </c>
      <c r="G7" s="59" t="str">
        <f>Alapa!C11&amp;"/"&amp;Alapa!C10</f>
        <v>/</v>
      </c>
      <c r="H7" s="811"/>
      <c r="I7" s="59"/>
      <c r="J7" s="59"/>
      <c r="K7" s="76" t="s">
        <v>81</v>
      </c>
      <c r="L7" s="18" t="s">
        <v>78</v>
      </c>
    </row>
    <row r="8" spans="1:17" ht="15.75" x14ac:dyDescent="0.25">
      <c r="A8" s="843"/>
      <c r="B8" s="843" t="str">
        <f>"Számlaegyenlegek "&amp;Alapa!D34&amp;"-ban"</f>
        <v>Számlaegyenlegek -ban</v>
      </c>
      <c r="C8" s="147"/>
      <c r="D8" s="844">
        <f>Alapa!D35</f>
        <v>0</v>
      </c>
      <c r="E8" s="844">
        <f>Alapa!D35</f>
        <v>0</v>
      </c>
      <c r="F8" s="844">
        <f>Alapa!D35</f>
        <v>0</v>
      </c>
      <c r="G8" s="845" t="s">
        <v>7</v>
      </c>
      <c r="H8" s="844"/>
      <c r="I8" s="845"/>
      <c r="J8" s="845"/>
      <c r="K8" s="76" t="s">
        <v>82</v>
      </c>
      <c r="L8" s="18" t="s">
        <v>83</v>
      </c>
    </row>
    <row r="9" spans="1:17" x14ac:dyDescent="0.3">
      <c r="F9" s="810"/>
      <c r="G9" s="847"/>
      <c r="J9" s="848"/>
      <c r="K9" s="76" t="s">
        <v>84</v>
      </c>
      <c r="L9" s="18" t="s">
        <v>78</v>
      </c>
    </row>
    <row r="10" spans="1:17" ht="15.75" x14ac:dyDescent="0.25">
      <c r="A10" s="11"/>
      <c r="B10" s="11"/>
      <c r="C10" s="11"/>
      <c r="D10" s="11"/>
      <c r="E10" s="22"/>
      <c r="F10" s="817" t="str">
        <f>IF(E10-D10=0," ",E10-D10)</f>
        <v xml:space="preserve"> </v>
      </c>
      <c r="G10" s="142" t="str">
        <f>IFERROR(E10/D10%," ")</f>
        <v xml:space="preserve"> </v>
      </c>
      <c r="H10" s="849"/>
      <c r="I10" s="849"/>
      <c r="J10" s="132"/>
      <c r="K10" s="76" t="s">
        <v>85</v>
      </c>
      <c r="L10" s="18" t="s">
        <v>86</v>
      </c>
    </row>
    <row r="11" spans="1:17" thickBot="1" x14ac:dyDescent="0.3">
      <c r="A11" s="11"/>
      <c r="B11" s="11"/>
      <c r="C11" s="11"/>
      <c r="D11" s="11"/>
      <c r="E11" s="22"/>
      <c r="F11" s="817" t="str">
        <f>IF(E11-D11=0," ",E11-D11)</f>
        <v xml:space="preserve"> </v>
      </c>
      <c r="G11" s="142" t="str">
        <f>IFERROR(E11/D11%," ")</f>
        <v xml:space="preserve"> </v>
      </c>
      <c r="H11" s="849"/>
      <c r="I11" s="849"/>
      <c r="J11" s="132"/>
      <c r="K11" s="76" t="s">
        <v>87</v>
      </c>
      <c r="L11" s="18" t="s">
        <v>78</v>
      </c>
    </row>
    <row r="12" spans="1:17" ht="17.25" thickBot="1" x14ac:dyDescent="0.35">
      <c r="A12" s="11"/>
      <c r="B12" s="11"/>
      <c r="C12" s="11"/>
      <c r="D12" s="11"/>
      <c r="E12" s="22"/>
      <c r="F12" s="817" t="str">
        <f>IF(E12-D12=0," ",E12-D12)</f>
        <v xml:space="preserve"> </v>
      </c>
      <c r="G12" s="142" t="str">
        <f>IFERROR(E12/D12%," ")</f>
        <v xml:space="preserve"> </v>
      </c>
      <c r="H12" s="849"/>
      <c r="I12" s="849"/>
      <c r="J12" s="132"/>
      <c r="K12" s="850" t="s">
        <v>2</v>
      </c>
      <c r="L12" s="673">
        <v>2</v>
      </c>
    </row>
    <row r="13" spans="1:17" ht="15.75" x14ac:dyDescent="0.25">
      <c r="A13" s="11"/>
      <c r="B13" s="11"/>
      <c r="C13" s="11"/>
      <c r="D13" s="11"/>
      <c r="E13" s="22"/>
      <c r="F13" s="817" t="str">
        <f>IF(E13-D13=0," ",E13-D13)</f>
        <v xml:space="preserve"> </v>
      </c>
      <c r="G13" s="142" t="str">
        <f>IFERROR(E13/D13%," ")</f>
        <v xml:space="preserve"> </v>
      </c>
      <c r="H13" s="849"/>
      <c r="I13" s="849"/>
      <c r="J13" s="132"/>
      <c r="K13" s="851"/>
    </row>
    <row r="14" spans="1:17" ht="15.75" x14ac:dyDescent="0.25">
      <c r="A14" s="11"/>
      <c r="B14" s="11"/>
      <c r="C14" s="11"/>
      <c r="D14" s="11"/>
      <c r="E14" s="22"/>
      <c r="F14" s="817" t="str">
        <f t="shared" ref="F14:F77" si="0">IF(E14-D14=0," ",E14-D14)</f>
        <v xml:space="preserve"> </v>
      </c>
      <c r="G14" s="142" t="str">
        <f t="shared" ref="G14:G77" si="1">IFERROR(E14/D14%," ")</f>
        <v xml:space="preserve"> </v>
      </c>
      <c r="H14" s="849"/>
      <c r="I14" s="849"/>
      <c r="J14" s="132"/>
      <c r="L14" s="15" t="s">
        <v>185</v>
      </c>
      <c r="M14" s="36"/>
      <c r="N14" s="36"/>
      <c r="O14" s="36"/>
      <c r="P14" s="36"/>
      <c r="Q14" s="12"/>
    </row>
    <row r="15" spans="1:17" x14ac:dyDescent="0.3">
      <c r="A15" s="11"/>
      <c r="B15" s="11"/>
      <c r="C15" s="11"/>
      <c r="D15" s="11"/>
      <c r="E15" s="22"/>
      <c r="F15" s="817" t="str">
        <f t="shared" si="0"/>
        <v xml:space="preserve"> </v>
      </c>
      <c r="G15" s="142" t="str">
        <f t="shared" si="1"/>
        <v xml:space="preserve"> </v>
      </c>
      <c r="H15" s="849"/>
      <c r="I15" s="849"/>
      <c r="J15" s="132"/>
      <c r="L15" s="68" t="s">
        <v>186</v>
      </c>
      <c r="M15" s="23"/>
      <c r="N15" s="23"/>
      <c r="O15" s="17"/>
      <c r="P15" s="17"/>
    </row>
    <row r="16" spans="1:17" ht="15.75" x14ac:dyDescent="0.25">
      <c r="A16" s="11"/>
      <c r="B16" s="11"/>
      <c r="C16" s="11"/>
      <c r="D16" s="11"/>
      <c r="E16" s="22"/>
      <c r="F16" s="817" t="str">
        <f t="shared" si="0"/>
        <v xml:space="preserve"> </v>
      </c>
      <c r="G16" s="142" t="str">
        <f t="shared" si="1"/>
        <v xml:space="preserve"> </v>
      </c>
      <c r="H16" s="849"/>
      <c r="I16" s="849"/>
      <c r="J16" s="132"/>
      <c r="L16" s="16" t="s">
        <v>4</v>
      </c>
      <c r="M16" s="8"/>
      <c r="N16" s="8"/>
      <c r="O16" s="7"/>
      <c r="P16" s="7"/>
      <c r="Q16" s="12"/>
    </row>
    <row r="17" spans="1:17" x14ac:dyDescent="0.3">
      <c r="A17" s="11"/>
      <c r="B17" s="11"/>
      <c r="C17" s="11"/>
      <c r="D17" s="11"/>
      <c r="E17" s="22"/>
      <c r="F17" s="817" t="str">
        <f t="shared" si="0"/>
        <v xml:space="preserve"> </v>
      </c>
      <c r="G17" s="142" t="str">
        <f t="shared" si="1"/>
        <v xml:space="preserve"> </v>
      </c>
      <c r="H17" s="849"/>
      <c r="I17" s="849"/>
      <c r="J17" s="132"/>
      <c r="L17" s="68" t="s">
        <v>38</v>
      </c>
      <c r="M17" s="23"/>
      <c r="N17" s="23"/>
      <c r="O17" s="17"/>
      <c r="P17" s="17"/>
    </row>
    <row r="18" spans="1:17" ht="15.75" x14ac:dyDescent="0.25">
      <c r="A18" s="11"/>
      <c r="B18" s="11"/>
      <c r="C18" s="11"/>
      <c r="D18" s="11"/>
      <c r="E18" s="22"/>
      <c r="F18" s="817" t="str">
        <f t="shared" si="0"/>
        <v xml:space="preserve"> </v>
      </c>
      <c r="G18" s="142" t="str">
        <f t="shared" si="1"/>
        <v xml:space="preserve"> </v>
      </c>
      <c r="H18" s="849"/>
      <c r="I18" s="849"/>
      <c r="J18" s="132"/>
      <c r="L18" s="67"/>
      <c r="M18" s="67"/>
      <c r="N18" s="8"/>
      <c r="O18" s="7"/>
      <c r="P18" s="7"/>
      <c r="Q18" s="12"/>
    </row>
    <row r="19" spans="1:17" ht="15.75" x14ac:dyDescent="0.25">
      <c r="A19" s="11"/>
      <c r="B19" s="11"/>
      <c r="C19" s="11"/>
      <c r="D19" s="11"/>
      <c r="E19" s="22"/>
      <c r="F19" s="817" t="str">
        <f t="shared" si="0"/>
        <v xml:space="preserve"> </v>
      </c>
      <c r="G19" s="142" t="str">
        <f t="shared" si="1"/>
        <v xml:space="preserve"> </v>
      </c>
      <c r="H19" s="849"/>
      <c r="I19" s="849"/>
      <c r="J19" s="132"/>
    </row>
    <row r="20" spans="1:17" ht="15.75" x14ac:dyDescent="0.25">
      <c r="A20" s="11"/>
      <c r="B20" s="11"/>
      <c r="C20" s="11"/>
      <c r="D20" s="11"/>
      <c r="E20" s="22"/>
      <c r="F20" s="817" t="str">
        <f t="shared" si="0"/>
        <v xml:space="preserve"> </v>
      </c>
      <c r="G20" s="142" t="str">
        <f t="shared" si="1"/>
        <v xml:space="preserve"> </v>
      </c>
      <c r="H20" s="849"/>
      <c r="I20" s="849"/>
      <c r="J20" s="132"/>
    </row>
    <row r="21" spans="1:17" ht="15.75" x14ac:dyDescent="0.25">
      <c r="A21" s="11"/>
      <c r="B21" s="11"/>
      <c r="C21" s="11"/>
      <c r="D21" s="11"/>
      <c r="E21" s="22"/>
      <c r="F21" s="817" t="str">
        <f t="shared" si="0"/>
        <v xml:space="preserve"> </v>
      </c>
      <c r="G21" s="142" t="str">
        <f t="shared" si="1"/>
        <v xml:space="preserve"> </v>
      </c>
      <c r="H21" s="849"/>
      <c r="I21" s="849"/>
      <c r="J21" s="132"/>
    </row>
    <row r="22" spans="1:17" ht="15.75" x14ac:dyDescent="0.25">
      <c r="A22" s="11"/>
      <c r="B22" s="11"/>
      <c r="C22" s="11"/>
      <c r="D22" s="11"/>
      <c r="E22" s="22"/>
      <c r="F22" s="817" t="str">
        <f t="shared" si="0"/>
        <v xml:space="preserve"> </v>
      </c>
      <c r="G22" s="142" t="str">
        <f t="shared" si="1"/>
        <v xml:space="preserve"> </v>
      </c>
      <c r="H22" s="849"/>
      <c r="I22" s="849"/>
      <c r="J22" s="132"/>
    </row>
    <row r="23" spans="1:17" ht="15.75" x14ac:dyDescent="0.25">
      <c r="A23" s="11"/>
      <c r="B23" s="11"/>
      <c r="C23" s="11"/>
      <c r="D23" s="11"/>
      <c r="E23" s="22"/>
      <c r="F23" s="817" t="str">
        <f t="shared" si="0"/>
        <v xml:space="preserve"> </v>
      </c>
      <c r="G23" s="142" t="str">
        <f t="shared" si="1"/>
        <v xml:space="preserve"> </v>
      </c>
      <c r="H23" s="849"/>
      <c r="I23" s="849"/>
      <c r="J23" s="132"/>
    </row>
    <row r="24" spans="1:17" ht="15.75" x14ac:dyDescent="0.25">
      <c r="A24" s="11"/>
      <c r="B24" s="11"/>
      <c r="C24" s="11"/>
      <c r="D24" s="11"/>
      <c r="E24" s="22"/>
      <c r="F24" s="817" t="str">
        <f t="shared" si="0"/>
        <v xml:space="preserve"> </v>
      </c>
      <c r="G24" s="142" t="str">
        <f t="shared" si="1"/>
        <v xml:space="preserve"> </v>
      </c>
      <c r="H24" s="849"/>
      <c r="I24" s="849"/>
      <c r="J24" s="132"/>
    </row>
    <row r="25" spans="1:17" ht="15.75" x14ac:dyDescent="0.25">
      <c r="A25" s="11"/>
      <c r="B25" s="11"/>
      <c r="C25" s="11"/>
      <c r="D25" s="11"/>
      <c r="E25" s="22"/>
      <c r="F25" s="817" t="str">
        <f t="shared" si="0"/>
        <v xml:space="preserve"> </v>
      </c>
      <c r="G25" s="142" t="str">
        <f t="shared" si="1"/>
        <v xml:space="preserve"> </v>
      </c>
      <c r="H25" s="849"/>
      <c r="I25" s="849"/>
      <c r="J25" s="132"/>
    </row>
    <row r="26" spans="1:17" ht="15.75" x14ac:dyDescent="0.25">
      <c r="A26" s="11"/>
      <c r="B26" s="11"/>
      <c r="C26" s="11"/>
      <c r="D26" s="11"/>
      <c r="E26" s="22"/>
      <c r="F26" s="817" t="str">
        <f t="shared" si="0"/>
        <v xml:space="preserve"> </v>
      </c>
      <c r="G26" s="142" t="str">
        <f t="shared" si="1"/>
        <v xml:space="preserve"> </v>
      </c>
      <c r="H26" s="849"/>
      <c r="I26" s="849"/>
      <c r="J26" s="132"/>
    </row>
    <row r="27" spans="1:17" ht="15.75" x14ac:dyDescent="0.25">
      <c r="A27" s="11"/>
      <c r="B27" s="11"/>
      <c r="C27" s="11"/>
      <c r="D27" s="11"/>
      <c r="E27" s="22"/>
      <c r="F27" s="817" t="str">
        <f t="shared" si="0"/>
        <v xml:space="preserve"> </v>
      </c>
      <c r="G27" s="142" t="str">
        <f t="shared" si="1"/>
        <v xml:space="preserve"> </v>
      </c>
      <c r="H27" s="849"/>
      <c r="I27" s="849"/>
      <c r="J27" s="132"/>
    </row>
    <row r="28" spans="1:17" ht="15.75" x14ac:dyDescent="0.25">
      <c r="A28" s="11"/>
      <c r="B28" s="11"/>
      <c r="C28" s="11"/>
      <c r="D28" s="11"/>
      <c r="E28" s="22"/>
      <c r="F28" s="817" t="str">
        <f t="shared" si="0"/>
        <v xml:space="preserve"> </v>
      </c>
      <c r="G28" s="142" t="str">
        <f t="shared" si="1"/>
        <v xml:space="preserve"> </v>
      </c>
      <c r="H28" s="849"/>
      <c r="I28" s="849"/>
      <c r="J28" s="132"/>
    </row>
    <row r="29" spans="1:17" ht="15.75" x14ac:dyDescent="0.25">
      <c r="A29" s="11"/>
      <c r="B29" s="11"/>
      <c r="C29" s="11"/>
      <c r="D29" s="11"/>
      <c r="E29" s="22"/>
      <c r="F29" s="817" t="str">
        <f t="shared" si="0"/>
        <v xml:space="preserve"> </v>
      </c>
      <c r="G29" s="142" t="str">
        <f t="shared" si="1"/>
        <v xml:space="preserve"> </v>
      </c>
      <c r="H29" s="849"/>
      <c r="I29" s="849"/>
      <c r="J29" s="132"/>
    </row>
    <row r="30" spans="1:17" ht="15.75" x14ac:dyDescent="0.25">
      <c r="A30" s="11"/>
      <c r="B30" s="11"/>
      <c r="C30" s="11"/>
      <c r="D30" s="11"/>
      <c r="E30" s="22"/>
      <c r="F30" s="817" t="str">
        <f t="shared" si="0"/>
        <v xml:space="preserve"> </v>
      </c>
      <c r="G30" s="142" t="str">
        <f t="shared" si="1"/>
        <v xml:space="preserve"> </v>
      </c>
      <c r="H30" s="849"/>
      <c r="I30" s="849"/>
      <c r="J30" s="132"/>
    </row>
    <row r="31" spans="1:17" ht="15.75" x14ac:dyDescent="0.25">
      <c r="A31" s="11"/>
      <c r="B31" s="11"/>
      <c r="C31" s="11"/>
      <c r="D31" s="11"/>
      <c r="E31" s="22"/>
      <c r="F31" s="817" t="str">
        <f t="shared" si="0"/>
        <v xml:space="preserve"> </v>
      </c>
      <c r="G31" s="142" t="str">
        <f t="shared" si="1"/>
        <v xml:space="preserve"> </v>
      </c>
      <c r="H31" s="849"/>
      <c r="I31" s="849"/>
      <c r="J31" s="132"/>
    </row>
    <row r="32" spans="1:17" ht="15.75" x14ac:dyDescent="0.25">
      <c r="A32" s="11"/>
      <c r="B32" s="11"/>
      <c r="C32" s="11"/>
      <c r="D32" s="11"/>
      <c r="E32" s="22"/>
      <c r="F32" s="817" t="str">
        <f t="shared" si="0"/>
        <v xml:space="preserve"> </v>
      </c>
      <c r="G32" s="142" t="str">
        <f t="shared" si="1"/>
        <v xml:space="preserve"> </v>
      </c>
      <c r="H32" s="849"/>
      <c r="I32" s="849"/>
      <c r="J32" s="132"/>
    </row>
    <row r="33" spans="1:10" ht="15.75" x14ac:dyDescent="0.25">
      <c r="A33" s="11"/>
      <c r="B33" s="11"/>
      <c r="C33" s="11"/>
      <c r="D33" s="11"/>
      <c r="E33" s="22"/>
      <c r="F33" s="817" t="str">
        <f t="shared" si="0"/>
        <v xml:space="preserve"> </v>
      </c>
      <c r="G33" s="142" t="str">
        <f t="shared" si="1"/>
        <v xml:space="preserve"> </v>
      </c>
      <c r="H33" s="849"/>
      <c r="I33" s="849"/>
      <c r="J33" s="132"/>
    </row>
    <row r="34" spans="1:10" ht="15.75" x14ac:dyDescent="0.25">
      <c r="A34" s="11"/>
      <c r="B34" s="11"/>
      <c r="C34" s="11"/>
      <c r="D34" s="11"/>
      <c r="E34" s="22"/>
      <c r="F34" s="817" t="str">
        <f t="shared" si="0"/>
        <v xml:space="preserve"> </v>
      </c>
      <c r="G34" s="142" t="str">
        <f t="shared" si="1"/>
        <v xml:space="preserve"> </v>
      </c>
      <c r="H34" s="849"/>
      <c r="I34" s="849"/>
      <c r="J34" s="132"/>
    </row>
    <row r="35" spans="1:10" ht="15.75" x14ac:dyDescent="0.25">
      <c r="A35" s="11"/>
      <c r="B35" s="11"/>
      <c r="C35" s="11"/>
      <c r="D35" s="11"/>
      <c r="E35" s="22"/>
      <c r="F35" s="817" t="str">
        <f t="shared" si="0"/>
        <v xml:space="preserve"> </v>
      </c>
      <c r="G35" s="142" t="str">
        <f t="shared" si="1"/>
        <v xml:space="preserve"> </v>
      </c>
      <c r="H35" s="849"/>
      <c r="I35" s="849"/>
      <c r="J35" s="132"/>
    </row>
    <row r="36" spans="1:10" ht="15.75" x14ac:dyDescent="0.25">
      <c r="A36" s="11"/>
      <c r="B36" s="11"/>
      <c r="C36" s="11"/>
      <c r="D36" s="11"/>
      <c r="E36" s="22"/>
      <c r="F36" s="817" t="str">
        <f t="shared" si="0"/>
        <v xml:space="preserve"> </v>
      </c>
      <c r="G36" s="142" t="str">
        <f t="shared" si="1"/>
        <v xml:space="preserve"> </v>
      </c>
      <c r="H36" s="849"/>
      <c r="I36" s="849"/>
      <c r="J36" s="132"/>
    </row>
    <row r="37" spans="1:10" ht="15.75" x14ac:dyDescent="0.25">
      <c r="A37" s="11"/>
      <c r="B37" s="11"/>
      <c r="C37" s="11"/>
      <c r="D37" s="11"/>
      <c r="E37" s="22"/>
      <c r="F37" s="817" t="str">
        <f t="shared" si="0"/>
        <v xml:space="preserve"> </v>
      </c>
      <c r="G37" s="142" t="str">
        <f t="shared" si="1"/>
        <v xml:space="preserve"> </v>
      </c>
      <c r="H37" s="849"/>
      <c r="I37" s="849"/>
      <c r="J37" s="132"/>
    </row>
    <row r="38" spans="1:10" ht="15.75" x14ac:dyDescent="0.25">
      <c r="A38" s="11"/>
      <c r="B38" s="11"/>
      <c r="C38" s="11"/>
      <c r="D38" s="11"/>
      <c r="E38" s="22"/>
      <c r="F38" s="817" t="str">
        <f t="shared" si="0"/>
        <v xml:space="preserve"> </v>
      </c>
      <c r="G38" s="142" t="str">
        <f t="shared" si="1"/>
        <v xml:space="preserve"> </v>
      </c>
      <c r="H38" s="849"/>
      <c r="I38" s="849"/>
      <c r="J38" s="132"/>
    </row>
    <row r="39" spans="1:10" ht="15.75" x14ac:dyDescent="0.25">
      <c r="A39" s="11"/>
      <c r="B39" s="11"/>
      <c r="C39" s="11"/>
      <c r="D39" s="11"/>
      <c r="E39" s="22"/>
      <c r="F39" s="817" t="str">
        <f t="shared" si="0"/>
        <v xml:space="preserve"> </v>
      </c>
      <c r="G39" s="142" t="str">
        <f t="shared" si="1"/>
        <v xml:space="preserve"> </v>
      </c>
      <c r="H39" s="849"/>
      <c r="I39" s="849"/>
      <c r="J39" s="132"/>
    </row>
    <row r="40" spans="1:10" ht="15.75" x14ac:dyDescent="0.25">
      <c r="A40" s="11"/>
      <c r="B40" s="11"/>
      <c r="C40" s="11"/>
      <c r="D40" s="11"/>
      <c r="E40" s="22"/>
      <c r="F40" s="817" t="str">
        <f t="shared" si="0"/>
        <v xml:space="preserve"> </v>
      </c>
      <c r="G40" s="142" t="str">
        <f t="shared" si="1"/>
        <v xml:space="preserve"> </v>
      </c>
      <c r="H40" s="849"/>
      <c r="I40" s="849"/>
      <c r="J40" s="132"/>
    </row>
    <row r="41" spans="1:10" ht="15.75" x14ac:dyDescent="0.25">
      <c r="A41" s="11"/>
      <c r="B41" s="11"/>
      <c r="C41" s="11"/>
      <c r="D41" s="11"/>
      <c r="E41" s="22"/>
      <c r="F41" s="817" t="str">
        <f t="shared" si="0"/>
        <v xml:space="preserve"> </v>
      </c>
      <c r="G41" s="142" t="str">
        <f t="shared" si="1"/>
        <v xml:space="preserve"> </v>
      </c>
      <c r="H41" s="849"/>
      <c r="I41" s="849"/>
      <c r="J41" s="132"/>
    </row>
    <row r="42" spans="1:10" ht="15.75" x14ac:dyDescent="0.25">
      <c r="A42" s="11"/>
      <c r="B42" s="11"/>
      <c r="C42" s="11"/>
      <c r="D42" s="11"/>
      <c r="E42" s="22"/>
      <c r="F42" s="817" t="str">
        <f t="shared" si="0"/>
        <v xml:space="preserve"> </v>
      </c>
      <c r="G42" s="142" t="str">
        <f t="shared" si="1"/>
        <v xml:space="preserve"> </v>
      </c>
      <c r="H42" s="849"/>
      <c r="I42" s="849"/>
      <c r="J42" s="132"/>
    </row>
    <row r="43" spans="1:10" ht="15.75" x14ac:dyDescent="0.25">
      <c r="A43" s="11"/>
      <c r="B43" s="11"/>
      <c r="C43" s="11"/>
      <c r="D43" s="11"/>
      <c r="E43" s="22"/>
      <c r="F43" s="817" t="str">
        <f t="shared" si="0"/>
        <v xml:space="preserve"> </v>
      </c>
      <c r="G43" s="142" t="str">
        <f t="shared" si="1"/>
        <v xml:space="preserve"> </v>
      </c>
      <c r="H43" s="849"/>
      <c r="I43" s="849"/>
      <c r="J43" s="132"/>
    </row>
    <row r="44" spans="1:10" ht="15.75" x14ac:dyDescent="0.25">
      <c r="A44" s="11"/>
      <c r="B44" s="11"/>
      <c r="C44" s="11"/>
      <c r="D44" s="11"/>
      <c r="E44" s="22"/>
      <c r="F44" s="817" t="str">
        <f t="shared" si="0"/>
        <v xml:space="preserve"> </v>
      </c>
      <c r="G44" s="142" t="str">
        <f t="shared" si="1"/>
        <v xml:space="preserve"> </v>
      </c>
      <c r="H44" s="849"/>
      <c r="I44" s="849"/>
      <c r="J44" s="132"/>
    </row>
    <row r="45" spans="1:10" ht="15.75" x14ac:dyDescent="0.25">
      <c r="A45" s="11"/>
      <c r="B45" s="11"/>
      <c r="C45" s="11"/>
      <c r="D45" s="11"/>
      <c r="E45" s="22"/>
      <c r="F45" s="817" t="str">
        <f t="shared" si="0"/>
        <v xml:space="preserve"> </v>
      </c>
      <c r="G45" s="142" t="str">
        <f t="shared" si="1"/>
        <v xml:space="preserve"> </v>
      </c>
      <c r="H45" s="849"/>
      <c r="I45" s="849"/>
      <c r="J45" s="132"/>
    </row>
    <row r="46" spans="1:10" ht="15.75" x14ac:dyDescent="0.25">
      <c r="A46" s="11"/>
      <c r="B46" s="11"/>
      <c r="C46" s="11"/>
      <c r="D46" s="11"/>
      <c r="E46" s="22"/>
      <c r="F46" s="817" t="str">
        <f t="shared" si="0"/>
        <v xml:space="preserve"> </v>
      </c>
      <c r="G46" s="142" t="str">
        <f t="shared" si="1"/>
        <v xml:space="preserve"> </v>
      </c>
      <c r="H46" s="849"/>
      <c r="I46" s="849"/>
      <c r="J46" s="132"/>
    </row>
    <row r="47" spans="1:10" ht="15.75" x14ac:dyDescent="0.25">
      <c r="A47" s="11"/>
      <c r="B47" s="11"/>
      <c r="C47" s="11"/>
      <c r="D47" s="11"/>
      <c r="E47" s="22"/>
      <c r="F47" s="817" t="str">
        <f t="shared" si="0"/>
        <v xml:space="preserve"> </v>
      </c>
      <c r="G47" s="142" t="str">
        <f t="shared" si="1"/>
        <v xml:space="preserve"> </v>
      </c>
      <c r="H47" s="849"/>
      <c r="I47" s="849"/>
      <c r="J47" s="132"/>
    </row>
    <row r="48" spans="1:10" ht="15.75" x14ac:dyDescent="0.25">
      <c r="A48" s="11"/>
      <c r="B48" s="11"/>
      <c r="C48" s="11"/>
      <c r="D48" s="11"/>
      <c r="E48" s="22"/>
      <c r="F48" s="817" t="str">
        <f t="shared" si="0"/>
        <v xml:space="preserve"> </v>
      </c>
      <c r="G48" s="142" t="str">
        <f t="shared" si="1"/>
        <v xml:space="preserve"> </v>
      </c>
      <c r="H48" s="849"/>
      <c r="I48" s="849"/>
      <c r="J48" s="132"/>
    </row>
    <row r="49" spans="1:10" ht="15.75" x14ac:dyDescent="0.25">
      <c r="A49" s="11"/>
      <c r="B49" s="11"/>
      <c r="C49" s="11"/>
      <c r="D49" s="11"/>
      <c r="E49" s="22"/>
      <c r="F49" s="817" t="str">
        <f t="shared" si="0"/>
        <v xml:space="preserve"> </v>
      </c>
      <c r="G49" s="142" t="str">
        <f t="shared" si="1"/>
        <v xml:space="preserve"> </v>
      </c>
      <c r="H49" s="849"/>
      <c r="I49" s="849"/>
      <c r="J49" s="132"/>
    </row>
    <row r="50" spans="1:10" ht="15.75" x14ac:dyDescent="0.25">
      <c r="A50" s="11"/>
      <c r="B50" s="11"/>
      <c r="C50" s="11"/>
      <c r="D50" s="11"/>
      <c r="E50" s="22"/>
      <c r="F50" s="817" t="str">
        <f t="shared" si="0"/>
        <v xml:space="preserve"> </v>
      </c>
      <c r="G50" s="142" t="str">
        <f t="shared" si="1"/>
        <v xml:space="preserve"> </v>
      </c>
      <c r="H50" s="849"/>
      <c r="I50" s="849"/>
      <c r="J50" s="132"/>
    </row>
    <row r="51" spans="1:10" ht="15.75" x14ac:dyDescent="0.25">
      <c r="A51" s="11"/>
      <c r="B51" s="11"/>
      <c r="C51" s="11"/>
      <c r="D51" s="11"/>
      <c r="E51" s="22"/>
      <c r="F51" s="817" t="str">
        <f t="shared" si="0"/>
        <v xml:space="preserve"> </v>
      </c>
      <c r="G51" s="142" t="str">
        <f t="shared" si="1"/>
        <v xml:space="preserve"> </v>
      </c>
      <c r="H51" s="849"/>
      <c r="I51" s="849"/>
      <c r="J51" s="132"/>
    </row>
    <row r="52" spans="1:10" ht="15.75" x14ac:dyDescent="0.25">
      <c r="A52" s="11"/>
      <c r="B52" s="11"/>
      <c r="C52" s="11"/>
      <c r="D52" s="11"/>
      <c r="E52" s="22"/>
      <c r="F52" s="817" t="str">
        <f t="shared" si="0"/>
        <v xml:space="preserve"> </v>
      </c>
      <c r="G52" s="142" t="str">
        <f t="shared" si="1"/>
        <v xml:space="preserve"> </v>
      </c>
      <c r="H52" s="849"/>
      <c r="I52" s="849"/>
      <c r="J52" s="132"/>
    </row>
    <row r="53" spans="1:10" ht="15.75" x14ac:dyDescent="0.25">
      <c r="A53" s="11"/>
      <c r="B53" s="11"/>
      <c r="C53" s="11"/>
      <c r="D53" s="11"/>
      <c r="E53" s="22"/>
      <c r="F53" s="817" t="str">
        <f t="shared" si="0"/>
        <v xml:space="preserve"> </v>
      </c>
      <c r="G53" s="142" t="str">
        <f t="shared" si="1"/>
        <v xml:space="preserve"> </v>
      </c>
      <c r="H53" s="849"/>
      <c r="I53" s="849"/>
      <c r="J53" s="132"/>
    </row>
    <row r="54" spans="1:10" ht="15.75" x14ac:dyDescent="0.25">
      <c r="A54" s="11"/>
      <c r="B54" s="11"/>
      <c r="C54" s="11"/>
      <c r="D54" s="11"/>
      <c r="E54" s="22"/>
      <c r="F54" s="817" t="str">
        <f t="shared" si="0"/>
        <v xml:space="preserve"> </v>
      </c>
      <c r="G54" s="142" t="str">
        <f t="shared" si="1"/>
        <v xml:space="preserve"> </v>
      </c>
      <c r="H54" s="849"/>
      <c r="I54" s="849"/>
      <c r="J54" s="132"/>
    </row>
    <row r="55" spans="1:10" ht="15.75" x14ac:dyDescent="0.25">
      <c r="A55" s="11"/>
      <c r="B55" s="11"/>
      <c r="C55" s="11"/>
      <c r="D55" s="11"/>
      <c r="E55" s="22"/>
      <c r="F55" s="817" t="str">
        <f t="shared" si="0"/>
        <v xml:space="preserve"> </v>
      </c>
      <c r="G55" s="142" t="str">
        <f t="shared" si="1"/>
        <v xml:space="preserve"> </v>
      </c>
      <c r="H55" s="849"/>
      <c r="I55" s="849"/>
      <c r="J55" s="132"/>
    </row>
    <row r="56" spans="1:10" ht="15.75" x14ac:dyDescent="0.25">
      <c r="A56" s="11"/>
      <c r="B56" s="11"/>
      <c r="C56" s="11"/>
      <c r="D56" s="11"/>
      <c r="E56" s="22"/>
      <c r="F56" s="817" t="str">
        <f t="shared" si="0"/>
        <v xml:space="preserve"> </v>
      </c>
      <c r="G56" s="142" t="str">
        <f t="shared" si="1"/>
        <v xml:space="preserve"> </v>
      </c>
      <c r="H56" s="849"/>
      <c r="I56" s="849"/>
      <c r="J56" s="132"/>
    </row>
    <row r="57" spans="1:10" ht="15.75" x14ac:dyDescent="0.25">
      <c r="A57" s="11"/>
      <c r="B57" s="11"/>
      <c r="C57" s="11"/>
      <c r="D57" s="11"/>
      <c r="E57" s="22"/>
      <c r="F57" s="817" t="str">
        <f t="shared" si="0"/>
        <v xml:space="preserve"> </v>
      </c>
      <c r="G57" s="142" t="str">
        <f t="shared" si="1"/>
        <v xml:space="preserve"> </v>
      </c>
      <c r="H57" s="849"/>
      <c r="I57" s="849"/>
      <c r="J57" s="132"/>
    </row>
    <row r="58" spans="1:10" ht="15.75" x14ac:dyDescent="0.25">
      <c r="A58" s="11"/>
      <c r="B58" s="11"/>
      <c r="C58" s="11"/>
      <c r="D58" s="11"/>
      <c r="E58" s="22"/>
      <c r="F58" s="817" t="str">
        <f t="shared" si="0"/>
        <v xml:space="preserve"> </v>
      </c>
      <c r="G58" s="142" t="str">
        <f t="shared" si="1"/>
        <v xml:space="preserve"> </v>
      </c>
      <c r="H58" s="849"/>
      <c r="I58" s="849"/>
      <c r="J58" s="132"/>
    </row>
    <row r="59" spans="1:10" ht="15.75" x14ac:dyDescent="0.25">
      <c r="A59" s="11"/>
      <c r="B59" s="11"/>
      <c r="C59" s="11"/>
      <c r="D59" s="11"/>
      <c r="E59" s="22"/>
      <c r="F59" s="817" t="str">
        <f t="shared" si="0"/>
        <v xml:space="preserve"> </v>
      </c>
      <c r="G59" s="142" t="str">
        <f t="shared" si="1"/>
        <v xml:space="preserve"> </v>
      </c>
      <c r="H59" s="849"/>
      <c r="I59" s="849"/>
      <c r="J59" s="132"/>
    </row>
    <row r="60" spans="1:10" ht="15.75" x14ac:dyDescent="0.25">
      <c r="A60" s="11"/>
      <c r="B60" s="11"/>
      <c r="C60" s="11"/>
      <c r="D60" s="11"/>
      <c r="E60" s="22"/>
      <c r="F60" s="817" t="str">
        <f t="shared" si="0"/>
        <v xml:space="preserve"> </v>
      </c>
      <c r="G60" s="142" t="str">
        <f t="shared" si="1"/>
        <v xml:space="preserve"> </v>
      </c>
      <c r="H60" s="849"/>
      <c r="I60" s="849"/>
      <c r="J60" s="132"/>
    </row>
    <row r="61" spans="1:10" ht="15.75" x14ac:dyDescent="0.25">
      <c r="A61" s="11"/>
      <c r="B61" s="11"/>
      <c r="C61" s="11"/>
      <c r="D61" s="11"/>
      <c r="E61" s="22"/>
      <c r="F61" s="817" t="str">
        <f t="shared" si="0"/>
        <v xml:space="preserve"> </v>
      </c>
      <c r="G61" s="142" t="str">
        <f t="shared" si="1"/>
        <v xml:space="preserve"> </v>
      </c>
      <c r="H61" s="849"/>
      <c r="I61" s="849"/>
      <c r="J61" s="132"/>
    </row>
    <row r="62" spans="1:10" ht="15.75" x14ac:dyDescent="0.25">
      <c r="A62" s="11"/>
      <c r="B62" s="11"/>
      <c r="C62" s="11"/>
      <c r="D62" s="11"/>
      <c r="E62" s="22"/>
      <c r="F62" s="817" t="str">
        <f t="shared" si="0"/>
        <v xml:space="preserve"> </v>
      </c>
      <c r="G62" s="142" t="str">
        <f t="shared" si="1"/>
        <v xml:space="preserve"> </v>
      </c>
      <c r="H62" s="849"/>
      <c r="I62" s="849"/>
      <c r="J62" s="132"/>
    </row>
    <row r="63" spans="1:10" ht="15.75" x14ac:dyDescent="0.25">
      <c r="A63" s="11"/>
      <c r="B63" s="11"/>
      <c r="C63" s="11"/>
      <c r="D63" s="11"/>
      <c r="E63" s="22"/>
      <c r="F63" s="817" t="str">
        <f t="shared" si="0"/>
        <v xml:space="preserve"> </v>
      </c>
      <c r="G63" s="142" t="str">
        <f t="shared" si="1"/>
        <v xml:space="preserve"> </v>
      </c>
      <c r="H63" s="849"/>
      <c r="I63" s="849"/>
      <c r="J63" s="132"/>
    </row>
    <row r="64" spans="1:10" ht="15.75" x14ac:dyDescent="0.25">
      <c r="A64" s="11"/>
      <c r="B64" s="11"/>
      <c r="C64" s="11"/>
      <c r="D64" s="11"/>
      <c r="E64" s="22"/>
      <c r="F64" s="817" t="str">
        <f t="shared" si="0"/>
        <v xml:space="preserve"> </v>
      </c>
      <c r="G64" s="142" t="str">
        <f t="shared" si="1"/>
        <v xml:space="preserve"> </v>
      </c>
      <c r="H64" s="849"/>
      <c r="I64" s="849"/>
      <c r="J64" s="132"/>
    </row>
    <row r="65" spans="1:10" ht="15.75" x14ac:dyDescent="0.25">
      <c r="A65" s="11"/>
      <c r="B65" s="11"/>
      <c r="C65" s="11"/>
      <c r="D65" s="11"/>
      <c r="E65" s="22"/>
      <c r="F65" s="817" t="str">
        <f t="shared" si="0"/>
        <v xml:space="preserve"> </v>
      </c>
      <c r="G65" s="142" t="str">
        <f t="shared" si="1"/>
        <v xml:space="preserve"> </v>
      </c>
      <c r="H65" s="849"/>
      <c r="I65" s="849"/>
      <c r="J65" s="132"/>
    </row>
    <row r="66" spans="1:10" ht="15.75" x14ac:dyDescent="0.25">
      <c r="A66" s="11"/>
      <c r="B66" s="11"/>
      <c r="C66" s="11"/>
      <c r="D66" s="11"/>
      <c r="E66" s="22"/>
      <c r="F66" s="817" t="str">
        <f t="shared" si="0"/>
        <v xml:space="preserve"> </v>
      </c>
      <c r="G66" s="142" t="str">
        <f t="shared" si="1"/>
        <v xml:space="preserve"> </v>
      </c>
      <c r="H66" s="849"/>
      <c r="I66" s="849"/>
      <c r="J66" s="132"/>
    </row>
    <row r="67" spans="1:10" ht="15.75" x14ac:dyDescent="0.25">
      <c r="A67" s="11"/>
      <c r="B67" s="11"/>
      <c r="C67" s="11"/>
      <c r="D67" s="11"/>
      <c r="E67" s="22"/>
      <c r="F67" s="817" t="str">
        <f t="shared" si="0"/>
        <v xml:space="preserve"> </v>
      </c>
      <c r="G67" s="142" t="str">
        <f t="shared" si="1"/>
        <v xml:space="preserve"> </v>
      </c>
      <c r="H67" s="849"/>
      <c r="I67" s="849"/>
      <c r="J67" s="132"/>
    </row>
    <row r="68" spans="1:10" ht="15.75" x14ac:dyDescent="0.25">
      <c r="A68" s="11"/>
      <c r="B68" s="11"/>
      <c r="C68" s="11"/>
      <c r="D68" s="11"/>
      <c r="E68" s="22"/>
      <c r="F68" s="817" t="str">
        <f t="shared" si="0"/>
        <v xml:space="preserve"> </v>
      </c>
      <c r="G68" s="142" t="str">
        <f t="shared" si="1"/>
        <v xml:space="preserve"> </v>
      </c>
      <c r="H68" s="849"/>
      <c r="I68" s="849"/>
      <c r="J68" s="132"/>
    </row>
    <row r="69" spans="1:10" ht="15.75" x14ac:dyDescent="0.25">
      <c r="A69" s="11"/>
      <c r="B69" s="11"/>
      <c r="C69" s="11"/>
      <c r="D69" s="11"/>
      <c r="E69" s="22"/>
      <c r="F69" s="817" t="str">
        <f t="shared" si="0"/>
        <v xml:space="preserve"> </v>
      </c>
      <c r="G69" s="142" t="str">
        <f t="shared" si="1"/>
        <v xml:space="preserve"> </v>
      </c>
      <c r="H69" s="849"/>
      <c r="I69" s="849"/>
      <c r="J69" s="132"/>
    </row>
    <row r="70" spans="1:10" ht="15.75" x14ac:dyDescent="0.25">
      <c r="A70" s="11"/>
      <c r="B70" s="11"/>
      <c r="C70" s="11"/>
      <c r="D70" s="11"/>
      <c r="E70" s="22"/>
      <c r="F70" s="817" t="str">
        <f t="shared" si="0"/>
        <v xml:space="preserve"> </v>
      </c>
      <c r="G70" s="142" t="str">
        <f t="shared" si="1"/>
        <v xml:space="preserve"> </v>
      </c>
      <c r="H70" s="849"/>
      <c r="I70" s="849"/>
      <c r="J70" s="132"/>
    </row>
    <row r="71" spans="1:10" ht="15.75" x14ac:dyDescent="0.25">
      <c r="A71" s="11"/>
      <c r="B71" s="11"/>
      <c r="C71" s="11"/>
      <c r="D71" s="11"/>
      <c r="E71" s="22"/>
      <c r="F71" s="817" t="str">
        <f t="shared" si="0"/>
        <v xml:space="preserve"> </v>
      </c>
      <c r="G71" s="142" t="str">
        <f t="shared" si="1"/>
        <v xml:space="preserve"> </v>
      </c>
      <c r="H71" s="849"/>
      <c r="I71" s="849"/>
      <c r="J71" s="132"/>
    </row>
    <row r="72" spans="1:10" ht="15.75" x14ac:dyDescent="0.25">
      <c r="A72" s="11"/>
      <c r="B72" s="11"/>
      <c r="C72" s="11"/>
      <c r="D72" s="11"/>
      <c r="E72" s="22"/>
      <c r="F72" s="817" t="str">
        <f t="shared" si="0"/>
        <v xml:space="preserve"> </v>
      </c>
      <c r="G72" s="142" t="str">
        <f t="shared" si="1"/>
        <v xml:space="preserve"> </v>
      </c>
      <c r="H72" s="849"/>
      <c r="I72" s="849"/>
      <c r="J72" s="132"/>
    </row>
    <row r="73" spans="1:10" ht="15.75" x14ac:dyDescent="0.25">
      <c r="A73" s="11"/>
      <c r="B73" s="11"/>
      <c r="C73" s="11"/>
      <c r="D73" s="11"/>
      <c r="E73" s="22"/>
      <c r="F73" s="817" t="str">
        <f t="shared" si="0"/>
        <v xml:space="preserve"> </v>
      </c>
      <c r="G73" s="142" t="str">
        <f t="shared" si="1"/>
        <v xml:space="preserve"> </v>
      </c>
      <c r="H73" s="849"/>
      <c r="I73" s="849"/>
      <c r="J73" s="132"/>
    </row>
    <row r="74" spans="1:10" ht="15.75" x14ac:dyDescent="0.25">
      <c r="A74" s="11"/>
      <c r="B74" s="11"/>
      <c r="C74" s="11"/>
      <c r="D74" s="11"/>
      <c r="E74" s="22"/>
      <c r="F74" s="817" t="str">
        <f t="shared" si="0"/>
        <v xml:space="preserve"> </v>
      </c>
      <c r="G74" s="142" t="str">
        <f t="shared" si="1"/>
        <v xml:space="preserve"> </v>
      </c>
      <c r="H74" s="849"/>
      <c r="I74" s="849"/>
      <c r="J74" s="132"/>
    </row>
    <row r="75" spans="1:10" ht="15.75" x14ac:dyDescent="0.25">
      <c r="A75" s="11"/>
      <c r="B75" s="11"/>
      <c r="C75" s="11"/>
      <c r="D75" s="11"/>
      <c r="E75" s="22"/>
      <c r="F75" s="817" t="str">
        <f t="shared" si="0"/>
        <v xml:space="preserve"> </v>
      </c>
      <c r="G75" s="142" t="str">
        <f t="shared" si="1"/>
        <v xml:space="preserve"> </v>
      </c>
      <c r="H75" s="849"/>
      <c r="I75" s="849"/>
      <c r="J75" s="132"/>
    </row>
    <row r="76" spans="1:10" ht="15.75" x14ac:dyDescent="0.25">
      <c r="A76" s="11"/>
      <c r="B76" s="11"/>
      <c r="C76" s="11"/>
      <c r="D76" s="11"/>
      <c r="E76" s="22"/>
      <c r="F76" s="817" t="str">
        <f t="shared" si="0"/>
        <v xml:space="preserve"> </v>
      </c>
      <c r="G76" s="142" t="str">
        <f t="shared" si="1"/>
        <v xml:space="preserve"> </v>
      </c>
      <c r="H76" s="849"/>
      <c r="I76" s="849"/>
      <c r="J76" s="132"/>
    </row>
    <row r="77" spans="1:10" ht="15.75" x14ac:dyDescent="0.25">
      <c r="A77" s="11"/>
      <c r="B77" s="11"/>
      <c r="C77" s="11"/>
      <c r="D77" s="11"/>
      <c r="E77" s="22"/>
      <c r="F77" s="817" t="str">
        <f t="shared" si="0"/>
        <v xml:space="preserve"> </v>
      </c>
      <c r="G77" s="142" t="str">
        <f t="shared" si="1"/>
        <v xml:space="preserve"> </v>
      </c>
      <c r="H77" s="849"/>
      <c r="I77" s="849"/>
      <c r="J77" s="132"/>
    </row>
    <row r="78" spans="1:10" ht="15.75" x14ac:dyDescent="0.25">
      <c r="A78" s="11"/>
      <c r="B78" s="11"/>
      <c r="C78" s="11"/>
      <c r="D78" s="11"/>
      <c r="E78" s="22"/>
      <c r="F78" s="817" t="str">
        <f t="shared" ref="F78:F141" si="2">IF(E78-D78=0," ",E78-D78)</f>
        <v xml:space="preserve"> </v>
      </c>
      <c r="G78" s="142" t="str">
        <f t="shared" ref="G78:G141" si="3">IFERROR(E78/D78%," ")</f>
        <v xml:space="preserve"> </v>
      </c>
      <c r="H78" s="849"/>
      <c r="I78" s="849"/>
      <c r="J78" s="132"/>
    </row>
    <row r="79" spans="1:10" ht="15.75" x14ac:dyDescent="0.25">
      <c r="A79" s="11"/>
      <c r="B79" s="11"/>
      <c r="C79" s="11"/>
      <c r="D79" s="11"/>
      <c r="E79" s="22"/>
      <c r="F79" s="817" t="str">
        <f t="shared" si="2"/>
        <v xml:space="preserve"> </v>
      </c>
      <c r="G79" s="142" t="str">
        <f t="shared" si="3"/>
        <v xml:space="preserve"> </v>
      </c>
      <c r="H79" s="849"/>
      <c r="I79" s="849"/>
      <c r="J79" s="132"/>
    </row>
    <row r="80" spans="1:10" ht="15.75" x14ac:dyDescent="0.25">
      <c r="A80" s="11"/>
      <c r="B80" s="11"/>
      <c r="C80" s="11"/>
      <c r="D80" s="11"/>
      <c r="E80" s="22"/>
      <c r="F80" s="817" t="str">
        <f t="shared" si="2"/>
        <v xml:space="preserve"> </v>
      </c>
      <c r="G80" s="142" t="str">
        <f t="shared" si="3"/>
        <v xml:space="preserve"> </v>
      </c>
      <c r="H80" s="849"/>
      <c r="I80" s="849"/>
      <c r="J80" s="132"/>
    </row>
    <row r="81" spans="1:10" ht="15.75" x14ac:dyDescent="0.25">
      <c r="A81" s="11"/>
      <c r="B81" s="11"/>
      <c r="C81" s="11"/>
      <c r="D81" s="11"/>
      <c r="E81" s="22"/>
      <c r="F81" s="817" t="str">
        <f t="shared" si="2"/>
        <v xml:space="preserve"> </v>
      </c>
      <c r="G81" s="142" t="str">
        <f t="shared" si="3"/>
        <v xml:space="preserve"> </v>
      </c>
      <c r="H81" s="849"/>
      <c r="I81" s="849"/>
      <c r="J81" s="132"/>
    </row>
    <row r="82" spans="1:10" ht="15.75" x14ac:dyDescent="0.25">
      <c r="A82" s="11"/>
      <c r="B82" s="11"/>
      <c r="C82" s="11"/>
      <c r="D82" s="11"/>
      <c r="E82" s="22"/>
      <c r="F82" s="817" t="str">
        <f t="shared" si="2"/>
        <v xml:space="preserve"> </v>
      </c>
      <c r="G82" s="142" t="str">
        <f t="shared" si="3"/>
        <v xml:space="preserve"> </v>
      </c>
      <c r="H82" s="849"/>
      <c r="I82" s="849"/>
      <c r="J82" s="132"/>
    </row>
    <row r="83" spans="1:10" ht="15.75" x14ac:dyDescent="0.25">
      <c r="A83" s="11"/>
      <c r="B83" s="11"/>
      <c r="C83" s="11"/>
      <c r="D83" s="11"/>
      <c r="E83" s="22"/>
      <c r="F83" s="817" t="str">
        <f t="shared" si="2"/>
        <v xml:space="preserve"> </v>
      </c>
      <c r="G83" s="142" t="str">
        <f t="shared" si="3"/>
        <v xml:space="preserve"> </v>
      </c>
      <c r="H83" s="849"/>
      <c r="I83" s="849"/>
      <c r="J83" s="132"/>
    </row>
    <row r="84" spans="1:10" ht="15.75" x14ac:dyDescent="0.25">
      <c r="A84" s="11"/>
      <c r="B84" s="11"/>
      <c r="C84" s="11"/>
      <c r="D84" s="11"/>
      <c r="E84" s="22"/>
      <c r="F84" s="817" t="str">
        <f t="shared" si="2"/>
        <v xml:space="preserve"> </v>
      </c>
      <c r="G84" s="142" t="str">
        <f t="shared" si="3"/>
        <v xml:space="preserve"> </v>
      </c>
      <c r="H84" s="849"/>
      <c r="I84" s="849"/>
      <c r="J84" s="132"/>
    </row>
    <row r="85" spans="1:10" ht="15.75" x14ac:dyDescent="0.25">
      <c r="A85" s="11"/>
      <c r="B85" s="11"/>
      <c r="C85" s="11"/>
      <c r="D85" s="11"/>
      <c r="E85" s="22"/>
      <c r="F85" s="817" t="str">
        <f t="shared" si="2"/>
        <v xml:space="preserve"> </v>
      </c>
      <c r="G85" s="142" t="str">
        <f t="shared" si="3"/>
        <v xml:space="preserve"> </v>
      </c>
      <c r="H85" s="849"/>
      <c r="I85" s="849"/>
      <c r="J85" s="132"/>
    </row>
    <row r="86" spans="1:10" ht="15.75" x14ac:dyDescent="0.25">
      <c r="A86" s="11"/>
      <c r="B86" s="11"/>
      <c r="C86" s="11"/>
      <c r="D86" s="11"/>
      <c r="E86" s="22"/>
      <c r="F86" s="817" t="str">
        <f t="shared" si="2"/>
        <v xml:space="preserve"> </v>
      </c>
      <c r="G86" s="142" t="str">
        <f t="shared" si="3"/>
        <v xml:space="preserve"> </v>
      </c>
      <c r="H86" s="849"/>
      <c r="I86" s="849"/>
      <c r="J86" s="132"/>
    </row>
    <row r="87" spans="1:10" ht="15.75" x14ac:dyDescent="0.25">
      <c r="A87" s="11"/>
      <c r="B87" s="11"/>
      <c r="C87" s="11"/>
      <c r="D87" s="11"/>
      <c r="E87" s="22"/>
      <c r="F87" s="817" t="str">
        <f t="shared" si="2"/>
        <v xml:space="preserve"> </v>
      </c>
      <c r="G87" s="142" t="str">
        <f t="shared" si="3"/>
        <v xml:space="preserve"> </v>
      </c>
      <c r="H87" s="849"/>
      <c r="I87" s="849"/>
      <c r="J87" s="132"/>
    </row>
    <row r="88" spans="1:10" ht="15.75" x14ac:dyDescent="0.25">
      <c r="A88" s="11"/>
      <c r="B88" s="11"/>
      <c r="C88" s="11"/>
      <c r="D88" s="11"/>
      <c r="E88" s="22"/>
      <c r="F88" s="817" t="str">
        <f t="shared" si="2"/>
        <v xml:space="preserve"> </v>
      </c>
      <c r="G88" s="142" t="str">
        <f t="shared" si="3"/>
        <v xml:space="preserve"> </v>
      </c>
      <c r="H88" s="849"/>
      <c r="I88" s="849"/>
      <c r="J88" s="132"/>
    </row>
    <row r="89" spans="1:10" ht="15.75" x14ac:dyDescent="0.25">
      <c r="A89" s="11"/>
      <c r="B89" s="11"/>
      <c r="C89" s="11"/>
      <c r="D89" s="11"/>
      <c r="E89" s="22"/>
      <c r="F89" s="817" t="str">
        <f t="shared" si="2"/>
        <v xml:space="preserve"> </v>
      </c>
      <c r="G89" s="142" t="str">
        <f t="shared" si="3"/>
        <v xml:space="preserve"> </v>
      </c>
      <c r="H89" s="849"/>
      <c r="I89" s="849"/>
      <c r="J89" s="132"/>
    </row>
    <row r="90" spans="1:10" ht="15.75" x14ac:dyDescent="0.25">
      <c r="A90" s="11"/>
      <c r="B90" s="11"/>
      <c r="C90" s="11"/>
      <c r="D90" s="11"/>
      <c r="E90" s="22"/>
      <c r="F90" s="817" t="str">
        <f t="shared" si="2"/>
        <v xml:space="preserve"> </v>
      </c>
      <c r="G90" s="142" t="str">
        <f t="shared" si="3"/>
        <v xml:space="preserve"> </v>
      </c>
      <c r="H90" s="849"/>
      <c r="I90" s="849"/>
      <c r="J90" s="132"/>
    </row>
    <row r="91" spans="1:10" ht="15.75" x14ac:dyDescent="0.25">
      <c r="A91" s="11"/>
      <c r="B91" s="11"/>
      <c r="C91" s="11"/>
      <c r="D91" s="11"/>
      <c r="E91" s="22"/>
      <c r="F91" s="817" t="str">
        <f t="shared" si="2"/>
        <v xml:space="preserve"> </v>
      </c>
      <c r="G91" s="142" t="str">
        <f t="shared" si="3"/>
        <v xml:space="preserve"> </v>
      </c>
      <c r="H91" s="849"/>
      <c r="I91" s="849"/>
      <c r="J91" s="132"/>
    </row>
    <row r="92" spans="1:10" ht="15.75" x14ac:dyDescent="0.25">
      <c r="A92" s="11"/>
      <c r="B92" s="11"/>
      <c r="C92" s="11"/>
      <c r="D92" s="11"/>
      <c r="E92" s="22"/>
      <c r="F92" s="817" t="str">
        <f t="shared" si="2"/>
        <v xml:space="preserve"> </v>
      </c>
      <c r="G92" s="142" t="str">
        <f t="shared" si="3"/>
        <v xml:space="preserve"> </v>
      </c>
      <c r="H92" s="849"/>
      <c r="I92" s="849"/>
      <c r="J92" s="132"/>
    </row>
    <row r="93" spans="1:10" ht="15.75" x14ac:dyDescent="0.25">
      <c r="A93" s="11"/>
      <c r="B93" s="11"/>
      <c r="C93" s="11"/>
      <c r="D93" s="11"/>
      <c r="E93" s="22"/>
      <c r="F93" s="817" t="str">
        <f t="shared" si="2"/>
        <v xml:space="preserve"> </v>
      </c>
      <c r="G93" s="142" t="str">
        <f t="shared" si="3"/>
        <v xml:space="preserve"> </v>
      </c>
      <c r="H93" s="849"/>
      <c r="I93" s="849"/>
      <c r="J93" s="132"/>
    </row>
    <row r="94" spans="1:10" ht="15.75" x14ac:dyDescent="0.25">
      <c r="A94" s="11"/>
      <c r="B94" s="11"/>
      <c r="C94" s="11"/>
      <c r="D94" s="11"/>
      <c r="E94" s="22"/>
      <c r="F94" s="817" t="str">
        <f t="shared" si="2"/>
        <v xml:space="preserve"> </v>
      </c>
      <c r="G94" s="142" t="str">
        <f t="shared" si="3"/>
        <v xml:space="preserve"> </v>
      </c>
      <c r="H94" s="849"/>
      <c r="I94" s="849"/>
      <c r="J94" s="132"/>
    </row>
    <row r="95" spans="1:10" ht="15.75" x14ac:dyDescent="0.25">
      <c r="A95" s="11"/>
      <c r="B95" s="11"/>
      <c r="C95" s="11"/>
      <c r="D95" s="11"/>
      <c r="E95" s="22"/>
      <c r="F95" s="817" t="str">
        <f t="shared" si="2"/>
        <v xml:space="preserve"> </v>
      </c>
      <c r="G95" s="142" t="str">
        <f t="shared" si="3"/>
        <v xml:space="preserve"> </v>
      </c>
      <c r="H95" s="849"/>
      <c r="I95" s="849"/>
      <c r="J95" s="132"/>
    </row>
    <row r="96" spans="1:10" ht="15.75" x14ac:dyDescent="0.25">
      <c r="A96" s="11"/>
      <c r="B96" s="11"/>
      <c r="C96" s="11"/>
      <c r="D96" s="11"/>
      <c r="E96" s="22"/>
      <c r="F96" s="817" t="str">
        <f t="shared" si="2"/>
        <v xml:space="preserve"> </v>
      </c>
      <c r="G96" s="142" t="str">
        <f t="shared" si="3"/>
        <v xml:space="preserve"> </v>
      </c>
      <c r="H96" s="849"/>
      <c r="I96" s="849"/>
      <c r="J96" s="132"/>
    </row>
    <row r="97" spans="1:10" ht="15.75" x14ac:dyDescent="0.25">
      <c r="A97" s="11"/>
      <c r="B97" s="11"/>
      <c r="C97" s="11"/>
      <c r="D97" s="11"/>
      <c r="E97" s="22"/>
      <c r="F97" s="817" t="str">
        <f t="shared" si="2"/>
        <v xml:space="preserve"> </v>
      </c>
      <c r="G97" s="142" t="str">
        <f t="shared" si="3"/>
        <v xml:space="preserve"> </v>
      </c>
      <c r="H97" s="849"/>
      <c r="I97" s="849"/>
      <c r="J97" s="132"/>
    </row>
    <row r="98" spans="1:10" ht="15.75" x14ac:dyDescent="0.25">
      <c r="A98" s="11"/>
      <c r="B98" s="11"/>
      <c r="C98" s="11"/>
      <c r="D98" s="11"/>
      <c r="E98" s="22"/>
      <c r="F98" s="817" t="str">
        <f t="shared" si="2"/>
        <v xml:space="preserve"> </v>
      </c>
      <c r="G98" s="142" t="str">
        <f t="shared" si="3"/>
        <v xml:space="preserve"> </v>
      </c>
      <c r="H98" s="849"/>
      <c r="I98" s="849"/>
      <c r="J98" s="132"/>
    </row>
    <row r="99" spans="1:10" ht="15.75" x14ac:dyDescent="0.25">
      <c r="A99" s="11"/>
      <c r="B99" s="11"/>
      <c r="C99" s="11"/>
      <c r="D99" s="11"/>
      <c r="E99" s="22"/>
      <c r="F99" s="817" t="str">
        <f t="shared" si="2"/>
        <v xml:space="preserve"> </v>
      </c>
      <c r="G99" s="142" t="str">
        <f t="shared" si="3"/>
        <v xml:space="preserve"> </v>
      </c>
      <c r="H99" s="849"/>
      <c r="I99" s="849"/>
      <c r="J99" s="132"/>
    </row>
    <row r="100" spans="1:10" ht="15.75" x14ac:dyDescent="0.25">
      <c r="A100" s="11"/>
      <c r="B100" s="11"/>
      <c r="C100" s="11"/>
      <c r="D100" s="11"/>
      <c r="E100" s="22"/>
      <c r="F100" s="817" t="str">
        <f t="shared" si="2"/>
        <v xml:space="preserve"> </v>
      </c>
      <c r="G100" s="142" t="str">
        <f t="shared" si="3"/>
        <v xml:space="preserve"> </v>
      </c>
      <c r="H100" s="849"/>
      <c r="I100" s="849"/>
      <c r="J100" s="132"/>
    </row>
    <row r="101" spans="1:10" ht="15.75" x14ac:dyDescent="0.25">
      <c r="A101" s="11"/>
      <c r="B101" s="11"/>
      <c r="C101" s="11"/>
      <c r="D101" s="11"/>
      <c r="E101" s="22"/>
      <c r="F101" s="817" t="str">
        <f t="shared" si="2"/>
        <v xml:space="preserve"> </v>
      </c>
      <c r="G101" s="142" t="str">
        <f t="shared" si="3"/>
        <v xml:space="preserve"> </v>
      </c>
      <c r="H101" s="849"/>
      <c r="I101" s="849"/>
      <c r="J101" s="132"/>
    </row>
    <row r="102" spans="1:10" ht="15.75" x14ac:dyDescent="0.25">
      <c r="A102" s="11"/>
      <c r="B102" s="11"/>
      <c r="C102" s="11"/>
      <c r="D102" s="11"/>
      <c r="E102" s="22"/>
      <c r="F102" s="817" t="str">
        <f t="shared" si="2"/>
        <v xml:space="preserve"> </v>
      </c>
      <c r="G102" s="142" t="str">
        <f t="shared" si="3"/>
        <v xml:space="preserve"> </v>
      </c>
      <c r="H102" s="849"/>
      <c r="I102" s="849"/>
      <c r="J102" s="132"/>
    </row>
    <row r="103" spans="1:10" ht="15.75" x14ac:dyDescent="0.25">
      <c r="A103" s="11"/>
      <c r="B103" s="11"/>
      <c r="C103" s="11"/>
      <c r="D103" s="11"/>
      <c r="E103" s="22"/>
      <c r="F103" s="817" t="str">
        <f t="shared" si="2"/>
        <v xml:space="preserve"> </v>
      </c>
      <c r="G103" s="142" t="str">
        <f t="shared" si="3"/>
        <v xml:space="preserve"> </v>
      </c>
      <c r="H103" s="849"/>
      <c r="I103" s="849"/>
      <c r="J103" s="132"/>
    </row>
    <row r="104" spans="1:10" ht="15.75" x14ac:dyDescent="0.25">
      <c r="A104" s="11"/>
      <c r="B104" s="11"/>
      <c r="C104" s="11"/>
      <c r="D104" s="11"/>
      <c r="E104" s="22"/>
      <c r="F104" s="817" t="str">
        <f t="shared" si="2"/>
        <v xml:space="preserve"> </v>
      </c>
      <c r="G104" s="142" t="str">
        <f t="shared" si="3"/>
        <v xml:space="preserve"> </v>
      </c>
      <c r="H104" s="849"/>
      <c r="I104" s="849"/>
      <c r="J104" s="132"/>
    </row>
    <row r="105" spans="1:10" ht="15.75" x14ac:dyDescent="0.25">
      <c r="A105" s="11"/>
      <c r="B105" s="11"/>
      <c r="C105" s="11"/>
      <c r="D105" s="11"/>
      <c r="E105" s="22"/>
      <c r="F105" s="817" t="str">
        <f t="shared" si="2"/>
        <v xml:space="preserve"> </v>
      </c>
      <c r="G105" s="142" t="str">
        <f t="shared" si="3"/>
        <v xml:space="preserve"> </v>
      </c>
      <c r="H105" s="849"/>
      <c r="I105" s="849"/>
      <c r="J105" s="132"/>
    </row>
    <row r="106" spans="1:10" ht="15.75" x14ac:dyDescent="0.25">
      <c r="A106" s="11"/>
      <c r="B106" s="11"/>
      <c r="C106" s="11"/>
      <c r="D106" s="11"/>
      <c r="E106" s="22"/>
      <c r="F106" s="817" t="str">
        <f t="shared" si="2"/>
        <v xml:space="preserve"> </v>
      </c>
      <c r="G106" s="142" t="str">
        <f t="shared" si="3"/>
        <v xml:space="preserve"> </v>
      </c>
      <c r="H106" s="849"/>
      <c r="I106" s="849"/>
      <c r="J106" s="132"/>
    </row>
    <row r="107" spans="1:10" ht="15.75" x14ac:dyDescent="0.25">
      <c r="A107" s="11"/>
      <c r="B107" s="11"/>
      <c r="C107" s="11"/>
      <c r="D107" s="11"/>
      <c r="E107" s="22"/>
      <c r="F107" s="817" t="str">
        <f t="shared" si="2"/>
        <v xml:space="preserve"> </v>
      </c>
      <c r="G107" s="142" t="str">
        <f t="shared" si="3"/>
        <v xml:space="preserve"> </v>
      </c>
      <c r="H107" s="849"/>
      <c r="I107" s="849"/>
      <c r="J107" s="132"/>
    </row>
    <row r="108" spans="1:10" ht="15.75" x14ac:dyDescent="0.25">
      <c r="A108" s="11"/>
      <c r="B108" s="11"/>
      <c r="C108" s="11"/>
      <c r="D108" s="11"/>
      <c r="E108" s="22"/>
      <c r="F108" s="817" t="str">
        <f t="shared" si="2"/>
        <v xml:space="preserve"> </v>
      </c>
      <c r="G108" s="142" t="str">
        <f t="shared" si="3"/>
        <v xml:space="preserve"> </v>
      </c>
      <c r="H108" s="849"/>
      <c r="I108" s="849"/>
      <c r="J108" s="132"/>
    </row>
    <row r="109" spans="1:10" ht="15.75" x14ac:dyDescent="0.25">
      <c r="A109" s="11"/>
      <c r="B109" s="11"/>
      <c r="C109" s="11"/>
      <c r="D109" s="11"/>
      <c r="E109" s="22"/>
      <c r="F109" s="817" t="str">
        <f t="shared" si="2"/>
        <v xml:space="preserve"> </v>
      </c>
      <c r="G109" s="142" t="str">
        <f t="shared" si="3"/>
        <v xml:space="preserve"> </v>
      </c>
      <c r="H109" s="849"/>
      <c r="I109" s="849"/>
      <c r="J109" s="132"/>
    </row>
    <row r="110" spans="1:10" ht="15.75" x14ac:dyDescent="0.25">
      <c r="A110" s="11"/>
      <c r="B110" s="11"/>
      <c r="C110" s="11"/>
      <c r="D110" s="11"/>
      <c r="E110" s="22"/>
      <c r="F110" s="817" t="str">
        <f t="shared" si="2"/>
        <v xml:space="preserve"> </v>
      </c>
      <c r="G110" s="142" t="str">
        <f t="shared" si="3"/>
        <v xml:space="preserve"> </v>
      </c>
      <c r="H110" s="849"/>
      <c r="I110" s="849"/>
      <c r="J110" s="132"/>
    </row>
    <row r="111" spans="1:10" ht="15.75" x14ac:dyDescent="0.25">
      <c r="A111" s="11"/>
      <c r="B111" s="11"/>
      <c r="C111" s="11"/>
      <c r="D111" s="11"/>
      <c r="E111" s="22"/>
      <c r="F111" s="817" t="str">
        <f t="shared" si="2"/>
        <v xml:space="preserve"> </v>
      </c>
      <c r="G111" s="142" t="str">
        <f t="shared" si="3"/>
        <v xml:space="preserve"> </v>
      </c>
      <c r="H111" s="849"/>
      <c r="I111" s="849"/>
      <c r="J111" s="132"/>
    </row>
    <row r="112" spans="1:10" ht="15.75" x14ac:dyDescent="0.25">
      <c r="A112" s="11"/>
      <c r="B112" s="11"/>
      <c r="C112" s="11"/>
      <c r="D112" s="11"/>
      <c r="E112" s="22"/>
      <c r="F112" s="817" t="str">
        <f t="shared" si="2"/>
        <v xml:space="preserve"> </v>
      </c>
      <c r="G112" s="142" t="str">
        <f t="shared" si="3"/>
        <v xml:space="preserve"> </v>
      </c>
      <c r="H112" s="849"/>
      <c r="I112" s="849"/>
      <c r="J112" s="132"/>
    </row>
    <row r="113" spans="1:10" ht="15.75" x14ac:dyDescent="0.25">
      <c r="A113" s="11"/>
      <c r="B113" s="11"/>
      <c r="C113" s="11"/>
      <c r="D113" s="11"/>
      <c r="E113" s="22"/>
      <c r="F113" s="817" t="str">
        <f t="shared" si="2"/>
        <v xml:space="preserve"> </v>
      </c>
      <c r="G113" s="142" t="str">
        <f t="shared" si="3"/>
        <v xml:space="preserve"> </v>
      </c>
      <c r="H113" s="849"/>
      <c r="I113" s="849"/>
      <c r="J113" s="132"/>
    </row>
    <row r="114" spans="1:10" ht="15.75" x14ac:dyDescent="0.25">
      <c r="A114" s="11"/>
      <c r="B114" s="11"/>
      <c r="C114" s="11"/>
      <c r="D114" s="11"/>
      <c r="E114" s="22"/>
      <c r="F114" s="817" t="str">
        <f t="shared" si="2"/>
        <v xml:space="preserve"> </v>
      </c>
      <c r="G114" s="142" t="str">
        <f t="shared" si="3"/>
        <v xml:space="preserve"> </v>
      </c>
      <c r="H114" s="849"/>
      <c r="I114" s="849"/>
      <c r="J114" s="132"/>
    </row>
    <row r="115" spans="1:10" ht="15.75" x14ac:dyDescent="0.25">
      <c r="A115" s="11"/>
      <c r="B115" s="11"/>
      <c r="C115" s="11"/>
      <c r="D115" s="11"/>
      <c r="E115" s="22"/>
      <c r="F115" s="817" t="str">
        <f t="shared" si="2"/>
        <v xml:space="preserve"> </v>
      </c>
      <c r="G115" s="142" t="str">
        <f t="shared" si="3"/>
        <v xml:space="preserve"> </v>
      </c>
      <c r="H115" s="849"/>
      <c r="I115" s="849"/>
      <c r="J115" s="132"/>
    </row>
    <row r="116" spans="1:10" ht="15.75" x14ac:dyDescent="0.25">
      <c r="A116" s="11"/>
      <c r="B116" s="11"/>
      <c r="C116" s="11"/>
      <c r="D116" s="11"/>
      <c r="E116" s="22"/>
      <c r="F116" s="817" t="str">
        <f t="shared" si="2"/>
        <v xml:space="preserve"> </v>
      </c>
      <c r="G116" s="142" t="str">
        <f t="shared" si="3"/>
        <v xml:space="preserve"> </v>
      </c>
      <c r="H116" s="849"/>
      <c r="I116" s="849"/>
      <c r="J116" s="132"/>
    </row>
    <row r="117" spans="1:10" ht="15.75" x14ac:dyDescent="0.25">
      <c r="A117" s="11"/>
      <c r="B117" s="11"/>
      <c r="C117" s="11"/>
      <c r="D117" s="11"/>
      <c r="E117" s="22"/>
      <c r="F117" s="817" t="str">
        <f t="shared" si="2"/>
        <v xml:space="preserve"> </v>
      </c>
      <c r="G117" s="142" t="str">
        <f t="shared" si="3"/>
        <v xml:space="preserve"> </v>
      </c>
      <c r="H117" s="849"/>
      <c r="I117" s="849"/>
      <c r="J117" s="132"/>
    </row>
    <row r="118" spans="1:10" ht="15.75" x14ac:dyDescent="0.25">
      <c r="A118" s="11"/>
      <c r="B118" s="11"/>
      <c r="C118" s="11"/>
      <c r="D118" s="11"/>
      <c r="E118" s="22"/>
      <c r="F118" s="817" t="str">
        <f t="shared" si="2"/>
        <v xml:space="preserve"> </v>
      </c>
      <c r="G118" s="142" t="str">
        <f t="shared" si="3"/>
        <v xml:space="preserve"> </v>
      </c>
      <c r="H118" s="849"/>
      <c r="I118" s="849"/>
      <c r="J118" s="132"/>
    </row>
    <row r="119" spans="1:10" ht="15.75" x14ac:dyDescent="0.25">
      <c r="A119" s="11"/>
      <c r="B119" s="11"/>
      <c r="C119" s="11"/>
      <c r="D119" s="11"/>
      <c r="E119" s="22"/>
      <c r="F119" s="817" t="str">
        <f t="shared" si="2"/>
        <v xml:space="preserve"> </v>
      </c>
      <c r="G119" s="142" t="str">
        <f t="shared" si="3"/>
        <v xml:space="preserve"> </v>
      </c>
      <c r="H119" s="849"/>
      <c r="I119" s="849"/>
      <c r="J119" s="132"/>
    </row>
    <row r="120" spans="1:10" ht="15.75" x14ac:dyDescent="0.25">
      <c r="A120" s="11"/>
      <c r="B120" s="11"/>
      <c r="C120" s="11"/>
      <c r="D120" s="11"/>
      <c r="E120" s="22"/>
      <c r="F120" s="817" t="str">
        <f t="shared" si="2"/>
        <v xml:space="preserve"> </v>
      </c>
      <c r="G120" s="142" t="str">
        <f t="shared" si="3"/>
        <v xml:space="preserve"> </v>
      </c>
      <c r="H120" s="849"/>
      <c r="I120" s="849"/>
      <c r="J120" s="132"/>
    </row>
    <row r="121" spans="1:10" ht="15.75" x14ac:dyDescent="0.25">
      <c r="A121" s="11"/>
      <c r="B121" s="11"/>
      <c r="C121" s="11"/>
      <c r="D121" s="11"/>
      <c r="E121" s="22"/>
      <c r="F121" s="817" t="str">
        <f t="shared" si="2"/>
        <v xml:space="preserve"> </v>
      </c>
      <c r="G121" s="142" t="str">
        <f t="shared" si="3"/>
        <v xml:space="preserve"> </v>
      </c>
      <c r="H121" s="849"/>
      <c r="I121" s="849"/>
      <c r="J121" s="132"/>
    </row>
    <row r="122" spans="1:10" ht="15.75" x14ac:dyDescent="0.25">
      <c r="A122" s="11"/>
      <c r="B122" s="11"/>
      <c r="C122" s="11"/>
      <c r="D122" s="11"/>
      <c r="E122" s="22"/>
      <c r="F122" s="817" t="str">
        <f t="shared" si="2"/>
        <v xml:space="preserve"> </v>
      </c>
      <c r="G122" s="142" t="str">
        <f t="shared" si="3"/>
        <v xml:space="preserve"> </v>
      </c>
      <c r="H122" s="849"/>
      <c r="I122" s="849"/>
      <c r="J122" s="132"/>
    </row>
    <row r="123" spans="1:10" ht="15.75" x14ac:dyDescent="0.25">
      <c r="A123" s="11"/>
      <c r="B123" s="11"/>
      <c r="C123" s="11"/>
      <c r="D123" s="11"/>
      <c r="E123" s="22"/>
      <c r="F123" s="817" t="str">
        <f t="shared" si="2"/>
        <v xml:space="preserve"> </v>
      </c>
      <c r="G123" s="142" t="str">
        <f t="shared" si="3"/>
        <v xml:space="preserve"> </v>
      </c>
      <c r="H123" s="849"/>
      <c r="I123" s="849"/>
      <c r="J123" s="132"/>
    </row>
    <row r="124" spans="1:10" ht="15.75" x14ac:dyDescent="0.25">
      <c r="A124" s="11"/>
      <c r="B124" s="11"/>
      <c r="C124" s="11"/>
      <c r="D124" s="11"/>
      <c r="E124" s="22"/>
      <c r="F124" s="817" t="str">
        <f t="shared" si="2"/>
        <v xml:space="preserve"> </v>
      </c>
      <c r="G124" s="142" t="str">
        <f t="shared" si="3"/>
        <v xml:space="preserve"> </v>
      </c>
      <c r="H124" s="849"/>
      <c r="I124" s="849"/>
      <c r="J124" s="132"/>
    </row>
    <row r="125" spans="1:10" ht="15.75" x14ac:dyDescent="0.25">
      <c r="A125" s="11"/>
      <c r="B125" s="11"/>
      <c r="C125" s="11"/>
      <c r="D125" s="11"/>
      <c r="E125" s="22"/>
      <c r="F125" s="817" t="str">
        <f t="shared" si="2"/>
        <v xml:space="preserve"> </v>
      </c>
      <c r="G125" s="142" t="str">
        <f t="shared" si="3"/>
        <v xml:space="preserve"> </v>
      </c>
      <c r="H125" s="849"/>
      <c r="I125" s="849"/>
      <c r="J125" s="132"/>
    </row>
    <row r="126" spans="1:10" ht="15.75" x14ac:dyDescent="0.25">
      <c r="A126" s="11"/>
      <c r="B126" s="11"/>
      <c r="C126" s="11"/>
      <c r="D126" s="11"/>
      <c r="E126" s="22"/>
      <c r="F126" s="817" t="str">
        <f t="shared" si="2"/>
        <v xml:space="preserve"> </v>
      </c>
      <c r="G126" s="142" t="str">
        <f t="shared" si="3"/>
        <v xml:space="preserve"> </v>
      </c>
      <c r="H126" s="849"/>
      <c r="I126" s="849"/>
      <c r="J126" s="132"/>
    </row>
    <row r="127" spans="1:10" ht="15.75" x14ac:dyDescent="0.25">
      <c r="A127" s="11"/>
      <c r="B127" s="11"/>
      <c r="C127" s="11"/>
      <c r="D127" s="11"/>
      <c r="E127" s="22"/>
      <c r="F127" s="817" t="str">
        <f t="shared" si="2"/>
        <v xml:space="preserve"> </v>
      </c>
      <c r="G127" s="142" t="str">
        <f t="shared" si="3"/>
        <v xml:space="preserve"> </v>
      </c>
      <c r="H127" s="849"/>
      <c r="I127" s="849"/>
      <c r="J127" s="132"/>
    </row>
    <row r="128" spans="1:10" ht="15.75" x14ac:dyDescent="0.25">
      <c r="A128" s="11"/>
      <c r="B128" s="11"/>
      <c r="C128" s="11"/>
      <c r="D128" s="11"/>
      <c r="E128" s="22"/>
      <c r="F128" s="817" t="str">
        <f t="shared" si="2"/>
        <v xml:space="preserve"> </v>
      </c>
      <c r="G128" s="142" t="str">
        <f t="shared" si="3"/>
        <v xml:space="preserve"> </v>
      </c>
      <c r="H128" s="849"/>
      <c r="I128" s="849"/>
      <c r="J128" s="132"/>
    </row>
    <row r="129" spans="1:10" ht="15.75" x14ac:dyDescent="0.25">
      <c r="A129" s="11"/>
      <c r="B129" s="11"/>
      <c r="C129" s="11"/>
      <c r="D129" s="11"/>
      <c r="E129" s="22"/>
      <c r="F129" s="817" t="str">
        <f t="shared" si="2"/>
        <v xml:space="preserve"> </v>
      </c>
      <c r="G129" s="142" t="str">
        <f t="shared" si="3"/>
        <v xml:space="preserve"> </v>
      </c>
      <c r="H129" s="849"/>
      <c r="I129" s="849"/>
      <c r="J129" s="132"/>
    </row>
    <row r="130" spans="1:10" ht="15.75" x14ac:dyDescent="0.25">
      <c r="A130" s="11"/>
      <c r="B130" s="11"/>
      <c r="C130" s="11"/>
      <c r="D130" s="11"/>
      <c r="E130" s="22"/>
      <c r="F130" s="817" t="str">
        <f t="shared" si="2"/>
        <v xml:space="preserve"> </v>
      </c>
      <c r="G130" s="142" t="str">
        <f t="shared" si="3"/>
        <v xml:space="preserve"> </v>
      </c>
      <c r="H130" s="849"/>
      <c r="I130" s="849"/>
      <c r="J130" s="132"/>
    </row>
    <row r="131" spans="1:10" ht="15.75" x14ac:dyDescent="0.25">
      <c r="A131" s="11"/>
      <c r="B131" s="11"/>
      <c r="C131" s="11"/>
      <c r="D131" s="11"/>
      <c r="E131" s="22"/>
      <c r="F131" s="817" t="str">
        <f t="shared" si="2"/>
        <v xml:space="preserve"> </v>
      </c>
      <c r="G131" s="142" t="str">
        <f t="shared" si="3"/>
        <v xml:space="preserve"> </v>
      </c>
      <c r="H131" s="849"/>
      <c r="I131" s="849"/>
      <c r="J131" s="132"/>
    </row>
    <row r="132" spans="1:10" ht="15.75" x14ac:dyDescent="0.25">
      <c r="A132" s="11"/>
      <c r="B132" s="11"/>
      <c r="C132" s="11"/>
      <c r="D132" s="11"/>
      <c r="E132" s="22"/>
      <c r="F132" s="817" t="str">
        <f t="shared" si="2"/>
        <v xml:space="preserve"> </v>
      </c>
      <c r="G132" s="142" t="str">
        <f t="shared" si="3"/>
        <v xml:space="preserve"> </v>
      </c>
      <c r="H132" s="849"/>
      <c r="I132" s="849"/>
      <c r="J132" s="132"/>
    </row>
    <row r="133" spans="1:10" ht="15.75" x14ac:dyDescent="0.25">
      <c r="A133" s="11"/>
      <c r="B133" s="11"/>
      <c r="C133" s="11"/>
      <c r="D133" s="11"/>
      <c r="E133" s="22"/>
      <c r="F133" s="817" t="str">
        <f t="shared" si="2"/>
        <v xml:space="preserve"> </v>
      </c>
      <c r="G133" s="142" t="str">
        <f t="shared" si="3"/>
        <v xml:space="preserve"> </v>
      </c>
      <c r="H133" s="849"/>
      <c r="I133" s="849"/>
      <c r="J133" s="132"/>
    </row>
    <row r="134" spans="1:10" ht="15.75" x14ac:dyDescent="0.25">
      <c r="A134" s="11"/>
      <c r="B134" s="11"/>
      <c r="C134" s="11"/>
      <c r="D134" s="11"/>
      <c r="E134" s="22"/>
      <c r="F134" s="817" t="str">
        <f t="shared" si="2"/>
        <v xml:space="preserve"> </v>
      </c>
      <c r="G134" s="142" t="str">
        <f t="shared" si="3"/>
        <v xml:space="preserve"> </v>
      </c>
      <c r="H134" s="849"/>
      <c r="I134" s="849"/>
      <c r="J134" s="132"/>
    </row>
    <row r="135" spans="1:10" ht="15.75" x14ac:dyDescent="0.25">
      <c r="A135" s="11"/>
      <c r="B135" s="11"/>
      <c r="C135" s="11"/>
      <c r="D135" s="11"/>
      <c r="E135" s="22"/>
      <c r="F135" s="817" t="str">
        <f t="shared" si="2"/>
        <v xml:space="preserve"> </v>
      </c>
      <c r="G135" s="142" t="str">
        <f t="shared" si="3"/>
        <v xml:space="preserve"> </v>
      </c>
      <c r="H135" s="849"/>
      <c r="I135" s="849"/>
      <c r="J135" s="132"/>
    </row>
    <row r="136" spans="1:10" ht="15.75" x14ac:dyDescent="0.25">
      <c r="A136" s="11"/>
      <c r="B136" s="11"/>
      <c r="C136" s="11"/>
      <c r="D136" s="11"/>
      <c r="E136" s="22"/>
      <c r="F136" s="817" t="str">
        <f t="shared" si="2"/>
        <v xml:space="preserve"> </v>
      </c>
      <c r="G136" s="142" t="str">
        <f t="shared" si="3"/>
        <v xml:space="preserve"> </v>
      </c>
      <c r="H136" s="849"/>
      <c r="I136" s="849"/>
      <c r="J136" s="132"/>
    </row>
    <row r="137" spans="1:10" ht="15.75" x14ac:dyDescent="0.25">
      <c r="A137" s="11"/>
      <c r="B137" s="11"/>
      <c r="C137" s="11"/>
      <c r="D137" s="11"/>
      <c r="E137" s="22"/>
      <c r="F137" s="817" t="str">
        <f t="shared" si="2"/>
        <v xml:space="preserve"> </v>
      </c>
      <c r="G137" s="142" t="str">
        <f t="shared" si="3"/>
        <v xml:space="preserve"> </v>
      </c>
      <c r="H137" s="849"/>
      <c r="I137" s="849"/>
      <c r="J137" s="132"/>
    </row>
    <row r="138" spans="1:10" ht="15.75" x14ac:dyDescent="0.25">
      <c r="A138" s="11"/>
      <c r="B138" s="11"/>
      <c r="C138" s="11"/>
      <c r="D138" s="11"/>
      <c r="E138" s="22"/>
      <c r="F138" s="817" t="str">
        <f t="shared" si="2"/>
        <v xml:space="preserve"> </v>
      </c>
      <c r="G138" s="142" t="str">
        <f t="shared" si="3"/>
        <v xml:space="preserve"> </v>
      </c>
      <c r="H138" s="849"/>
      <c r="I138" s="849"/>
      <c r="J138" s="132"/>
    </row>
    <row r="139" spans="1:10" ht="15.75" x14ac:dyDescent="0.25">
      <c r="A139" s="11"/>
      <c r="B139" s="11"/>
      <c r="C139" s="11"/>
      <c r="D139" s="11"/>
      <c r="E139" s="22"/>
      <c r="F139" s="817" t="str">
        <f t="shared" si="2"/>
        <v xml:space="preserve"> </v>
      </c>
      <c r="G139" s="142" t="str">
        <f t="shared" si="3"/>
        <v xml:space="preserve"> </v>
      </c>
      <c r="H139" s="849"/>
      <c r="I139" s="849"/>
      <c r="J139" s="132"/>
    </row>
    <row r="140" spans="1:10" ht="15.75" x14ac:dyDescent="0.25">
      <c r="A140" s="11"/>
      <c r="B140" s="11"/>
      <c r="C140" s="11"/>
      <c r="D140" s="11"/>
      <c r="E140" s="22"/>
      <c r="F140" s="817" t="str">
        <f t="shared" si="2"/>
        <v xml:space="preserve"> </v>
      </c>
      <c r="G140" s="142" t="str">
        <f t="shared" si="3"/>
        <v xml:space="preserve"> </v>
      </c>
      <c r="H140" s="849"/>
      <c r="I140" s="849"/>
      <c r="J140" s="132"/>
    </row>
    <row r="141" spans="1:10" ht="15.75" x14ac:dyDescent="0.25">
      <c r="A141" s="11"/>
      <c r="B141" s="11"/>
      <c r="C141" s="11"/>
      <c r="D141" s="11"/>
      <c r="E141" s="22"/>
      <c r="F141" s="817" t="str">
        <f t="shared" si="2"/>
        <v xml:space="preserve"> </v>
      </c>
      <c r="G141" s="142" t="str">
        <f t="shared" si="3"/>
        <v xml:space="preserve"> </v>
      </c>
      <c r="H141" s="849"/>
      <c r="I141" s="849"/>
      <c r="J141" s="132"/>
    </row>
    <row r="142" spans="1:10" ht="15.75" x14ac:dyDescent="0.25">
      <c r="A142" s="11"/>
      <c r="B142" s="11"/>
      <c r="C142" s="11"/>
      <c r="D142" s="11"/>
      <c r="E142" s="22"/>
      <c r="F142" s="817" t="str">
        <f t="shared" ref="F142:F205" si="4">IF(E142-D142=0," ",E142-D142)</f>
        <v xml:space="preserve"> </v>
      </c>
      <c r="G142" s="142" t="str">
        <f t="shared" ref="G142:G205" si="5">IFERROR(E142/D142%," ")</f>
        <v xml:space="preserve"> </v>
      </c>
      <c r="H142" s="849"/>
      <c r="I142" s="849"/>
      <c r="J142" s="132"/>
    </row>
    <row r="143" spans="1:10" ht="15.75" x14ac:dyDescent="0.25">
      <c r="A143" s="11"/>
      <c r="B143" s="11"/>
      <c r="C143" s="11"/>
      <c r="D143" s="11"/>
      <c r="E143" s="22"/>
      <c r="F143" s="817" t="str">
        <f t="shared" si="4"/>
        <v xml:space="preserve"> </v>
      </c>
      <c r="G143" s="142" t="str">
        <f t="shared" si="5"/>
        <v xml:space="preserve"> </v>
      </c>
      <c r="H143" s="849"/>
      <c r="I143" s="849"/>
      <c r="J143" s="132"/>
    </row>
    <row r="144" spans="1:10" ht="15.75" x14ac:dyDescent="0.25">
      <c r="A144" s="11"/>
      <c r="B144" s="11"/>
      <c r="C144" s="11"/>
      <c r="D144" s="11"/>
      <c r="E144" s="22"/>
      <c r="F144" s="817" t="str">
        <f t="shared" si="4"/>
        <v xml:space="preserve"> </v>
      </c>
      <c r="G144" s="142" t="str">
        <f t="shared" si="5"/>
        <v xml:space="preserve"> </v>
      </c>
      <c r="H144" s="849"/>
      <c r="I144" s="849"/>
      <c r="J144" s="132"/>
    </row>
    <row r="145" spans="1:10" ht="15.75" x14ac:dyDescent="0.25">
      <c r="A145" s="11"/>
      <c r="B145" s="11"/>
      <c r="C145" s="11"/>
      <c r="D145" s="11"/>
      <c r="E145" s="22"/>
      <c r="F145" s="817" t="str">
        <f t="shared" si="4"/>
        <v xml:space="preserve"> </v>
      </c>
      <c r="G145" s="142" t="str">
        <f t="shared" si="5"/>
        <v xml:space="preserve"> </v>
      </c>
      <c r="H145" s="849"/>
      <c r="I145" s="849"/>
      <c r="J145" s="132"/>
    </row>
    <row r="146" spans="1:10" ht="15.75" x14ac:dyDescent="0.25">
      <c r="A146" s="11"/>
      <c r="B146" s="11"/>
      <c r="C146" s="11"/>
      <c r="D146" s="11"/>
      <c r="E146" s="22"/>
      <c r="F146" s="817" t="str">
        <f t="shared" si="4"/>
        <v xml:space="preserve"> </v>
      </c>
      <c r="G146" s="142" t="str">
        <f t="shared" si="5"/>
        <v xml:space="preserve"> </v>
      </c>
      <c r="H146" s="849"/>
      <c r="I146" s="849"/>
      <c r="J146" s="132"/>
    </row>
    <row r="147" spans="1:10" ht="15.75" x14ac:dyDescent="0.25">
      <c r="A147" s="11"/>
      <c r="B147" s="11"/>
      <c r="C147" s="11"/>
      <c r="D147" s="11"/>
      <c r="E147" s="22"/>
      <c r="F147" s="817" t="str">
        <f t="shared" si="4"/>
        <v xml:space="preserve"> </v>
      </c>
      <c r="G147" s="142" t="str">
        <f t="shared" si="5"/>
        <v xml:space="preserve"> </v>
      </c>
      <c r="H147" s="849"/>
      <c r="I147" s="849"/>
      <c r="J147" s="132"/>
    </row>
    <row r="148" spans="1:10" ht="15.75" x14ac:dyDescent="0.25">
      <c r="A148" s="11"/>
      <c r="B148" s="11"/>
      <c r="C148" s="11"/>
      <c r="D148" s="11"/>
      <c r="E148" s="22"/>
      <c r="F148" s="817" t="str">
        <f t="shared" si="4"/>
        <v xml:space="preserve"> </v>
      </c>
      <c r="G148" s="142" t="str">
        <f t="shared" si="5"/>
        <v xml:space="preserve"> </v>
      </c>
      <c r="H148" s="849"/>
      <c r="I148" s="849"/>
      <c r="J148" s="132"/>
    </row>
    <row r="149" spans="1:10" ht="15.75" x14ac:dyDescent="0.25">
      <c r="A149" s="11"/>
      <c r="B149" s="11"/>
      <c r="C149" s="11"/>
      <c r="D149" s="11"/>
      <c r="E149" s="22"/>
      <c r="F149" s="817" t="str">
        <f t="shared" si="4"/>
        <v xml:space="preserve"> </v>
      </c>
      <c r="G149" s="142" t="str">
        <f t="shared" si="5"/>
        <v xml:space="preserve"> </v>
      </c>
      <c r="H149" s="849"/>
      <c r="I149" s="849"/>
      <c r="J149" s="132"/>
    </row>
    <row r="150" spans="1:10" ht="15.75" x14ac:dyDescent="0.25">
      <c r="A150" s="11"/>
      <c r="B150" s="11"/>
      <c r="C150" s="11"/>
      <c r="D150" s="11"/>
      <c r="E150" s="22"/>
      <c r="F150" s="817" t="str">
        <f t="shared" si="4"/>
        <v xml:space="preserve"> </v>
      </c>
      <c r="G150" s="142" t="str">
        <f t="shared" si="5"/>
        <v xml:space="preserve"> </v>
      </c>
      <c r="H150" s="849"/>
      <c r="I150" s="849"/>
      <c r="J150" s="132"/>
    </row>
    <row r="151" spans="1:10" ht="15.75" x14ac:dyDescent="0.25">
      <c r="A151" s="11"/>
      <c r="B151" s="11"/>
      <c r="C151" s="11"/>
      <c r="D151" s="11"/>
      <c r="E151" s="22"/>
      <c r="F151" s="817" t="str">
        <f t="shared" si="4"/>
        <v xml:space="preserve"> </v>
      </c>
      <c r="G151" s="142" t="str">
        <f t="shared" si="5"/>
        <v xml:space="preserve"> </v>
      </c>
      <c r="H151" s="849"/>
      <c r="I151" s="849"/>
      <c r="J151" s="132"/>
    </row>
    <row r="152" spans="1:10" ht="15.75" x14ac:dyDescent="0.25">
      <c r="A152" s="11"/>
      <c r="B152" s="11"/>
      <c r="C152" s="11"/>
      <c r="D152" s="11"/>
      <c r="E152" s="22"/>
      <c r="F152" s="817" t="str">
        <f t="shared" si="4"/>
        <v xml:space="preserve"> </v>
      </c>
      <c r="G152" s="142" t="str">
        <f t="shared" si="5"/>
        <v xml:space="preserve"> </v>
      </c>
      <c r="H152" s="849"/>
      <c r="I152" s="849"/>
      <c r="J152" s="132"/>
    </row>
    <row r="153" spans="1:10" ht="15.75" x14ac:dyDescent="0.25">
      <c r="A153" s="11"/>
      <c r="B153" s="11"/>
      <c r="C153" s="11"/>
      <c r="D153" s="11"/>
      <c r="E153" s="22"/>
      <c r="F153" s="817" t="str">
        <f t="shared" si="4"/>
        <v xml:space="preserve"> </v>
      </c>
      <c r="G153" s="142" t="str">
        <f t="shared" si="5"/>
        <v xml:space="preserve"> </v>
      </c>
      <c r="H153" s="849"/>
      <c r="I153" s="849"/>
      <c r="J153" s="132"/>
    </row>
    <row r="154" spans="1:10" ht="15.75" x14ac:dyDescent="0.25">
      <c r="A154" s="11"/>
      <c r="B154" s="11"/>
      <c r="C154" s="11"/>
      <c r="D154" s="11"/>
      <c r="E154" s="22"/>
      <c r="F154" s="817" t="str">
        <f t="shared" si="4"/>
        <v xml:space="preserve"> </v>
      </c>
      <c r="G154" s="142" t="str">
        <f t="shared" si="5"/>
        <v xml:space="preserve"> </v>
      </c>
      <c r="H154" s="849"/>
      <c r="I154" s="849"/>
      <c r="J154" s="132"/>
    </row>
    <row r="155" spans="1:10" ht="15.75" x14ac:dyDescent="0.25">
      <c r="A155" s="11"/>
      <c r="B155" s="11"/>
      <c r="C155" s="11"/>
      <c r="D155" s="11"/>
      <c r="E155" s="22"/>
      <c r="F155" s="817" t="str">
        <f t="shared" si="4"/>
        <v xml:space="preserve"> </v>
      </c>
      <c r="G155" s="142" t="str">
        <f t="shared" si="5"/>
        <v xml:space="preserve"> </v>
      </c>
      <c r="H155" s="849"/>
      <c r="I155" s="849"/>
      <c r="J155" s="132"/>
    </row>
    <row r="156" spans="1:10" ht="15.75" x14ac:dyDescent="0.25">
      <c r="A156" s="11"/>
      <c r="B156" s="11"/>
      <c r="C156" s="11"/>
      <c r="D156" s="11"/>
      <c r="E156" s="22"/>
      <c r="F156" s="817" t="str">
        <f t="shared" si="4"/>
        <v xml:space="preserve"> </v>
      </c>
      <c r="G156" s="142" t="str">
        <f t="shared" si="5"/>
        <v xml:space="preserve"> </v>
      </c>
      <c r="H156" s="849"/>
      <c r="I156" s="849"/>
      <c r="J156" s="132"/>
    </row>
    <row r="157" spans="1:10" ht="15.75" x14ac:dyDescent="0.25">
      <c r="A157" s="11"/>
      <c r="B157" s="11"/>
      <c r="C157" s="11"/>
      <c r="D157" s="11"/>
      <c r="E157" s="22"/>
      <c r="F157" s="817" t="str">
        <f t="shared" si="4"/>
        <v xml:space="preserve"> </v>
      </c>
      <c r="G157" s="142" t="str">
        <f t="shared" si="5"/>
        <v xml:space="preserve"> </v>
      </c>
      <c r="H157" s="849"/>
      <c r="I157" s="849"/>
      <c r="J157" s="132"/>
    </row>
    <row r="158" spans="1:10" ht="15.75" x14ac:dyDescent="0.25">
      <c r="A158" s="11"/>
      <c r="B158" s="11"/>
      <c r="C158" s="11"/>
      <c r="D158" s="11"/>
      <c r="E158" s="22"/>
      <c r="F158" s="817" t="str">
        <f t="shared" si="4"/>
        <v xml:space="preserve"> </v>
      </c>
      <c r="G158" s="142" t="str">
        <f t="shared" si="5"/>
        <v xml:space="preserve"> </v>
      </c>
      <c r="H158" s="849"/>
      <c r="I158" s="849"/>
      <c r="J158" s="132"/>
    </row>
    <row r="159" spans="1:10" ht="15.75" x14ac:dyDescent="0.25">
      <c r="A159" s="11"/>
      <c r="B159" s="11"/>
      <c r="C159" s="11"/>
      <c r="D159" s="11"/>
      <c r="E159" s="22"/>
      <c r="F159" s="817" t="str">
        <f t="shared" si="4"/>
        <v xml:space="preserve"> </v>
      </c>
      <c r="G159" s="142" t="str">
        <f t="shared" si="5"/>
        <v xml:space="preserve"> </v>
      </c>
      <c r="H159" s="849"/>
      <c r="I159" s="849"/>
      <c r="J159" s="132"/>
    </row>
    <row r="160" spans="1:10" ht="15.75" x14ac:dyDescent="0.25">
      <c r="A160" s="11"/>
      <c r="B160" s="11"/>
      <c r="C160" s="11"/>
      <c r="D160" s="11"/>
      <c r="E160" s="22"/>
      <c r="F160" s="817" t="str">
        <f t="shared" si="4"/>
        <v xml:space="preserve"> </v>
      </c>
      <c r="G160" s="142" t="str">
        <f t="shared" si="5"/>
        <v xml:space="preserve"> </v>
      </c>
      <c r="H160" s="849"/>
      <c r="I160" s="849"/>
      <c r="J160" s="132"/>
    </row>
    <row r="161" spans="1:10" ht="15.75" x14ac:dyDescent="0.25">
      <c r="A161" s="11"/>
      <c r="B161" s="11"/>
      <c r="C161" s="11"/>
      <c r="D161" s="11"/>
      <c r="E161" s="22"/>
      <c r="F161" s="817" t="str">
        <f t="shared" si="4"/>
        <v xml:space="preserve"> </v>
      </c>
      <c r="G161" s="142" t="str">
        <f t="shared" si="5"/>
        <v xml:space="preserve"> </v>
      </c>
      <c r="H161" s="849"/>
      <c r="I161" s="849"/>
      <c r="J161" s="132"/>
    </row>
    <row r="162" spans="1:10" ht="15.75" x14ac:dyDescent="0.25">
      <c r="A162" s="11"/>
      <c r="B162" s="11"/>
      <c r="C162" s="11"/>
      <c r="D162" s="11"/>
      <c r="E162" s="22"/>
      <c r="F162" s="817" t="str">
        <f t="shared" si="4"/>
        <v xml:space="preserve"> </v>
      </c>
      <c r="G162" s="142" t="str">
        <f t="shared" si="5"/>
        <v xml:space="preserve"> </v>
      </c>
      <c r="H162" s="849"/>
      <c r="I162" s="849"/>
      <c r="J162" s="132"/>
    </row>
    <row r="163" spans="1:10" ht="15.75" x14ac:dyDescent="0.25">
      <c r="A163" s="11"/>
      <c r="B163" s="11"/>
      <c r="C163" s="11"/>
      <c r="D163" s="11"/>
      <c r="E163" s="22"/>
      <c r="F163" s="817" t="str">
        <f t="shared" si="4"/>
        <v xml:space="preserve"> </v>
      </c>
      <c r="G163" s="142" t="str">
        <f t="shared" si="5"/>
        <v xml:space="preserve"> </v>
      </c>
      <c r="H163" s="849"/>
      <c r="I163" s="849"/>
      <c r="J163" s="132"/>
    </row>
    <row r="164" spans="1:10" ht="15.75" x14ac:dyDescent="0.25">
      <c r="A164" s="11"/>
      <c r="B164" s="11"/>
      <c r="C164" s="11"/>
      <c r="D164" s="11"/>
      <c r="E164" s="22"/>
      <c r="F164" s="817" t="str">
        <f t="shared" si="4"/>
        <v xml:space="preserve"> </v>
      </c>
      <c r="G164" s="142" t="str">
        <f t="shared" si="5"/>
        <v xml:space="preserve"> </v>
      </c>
      <c r="H164" s="849"/>
      <c r="I164" s="849"/>
      <c r="J164" s="132"/>
    </row>
    <row r="165" spans="1:10" ht="15.75" x14ac:dyDescent="0.25">
      <c r="A165" s="11"/>
      <c r="B165" s="11"/>
      <c r="C165" s="11"/>
      <c r="D165" s="11"/>
      <c r="E165" s="22"/>
      <c r="F165" s="817" t="str">
        <f t="shared" si="4"/>
        <v xml:space="preserve"> </v>
      </c>
      <c r="G165" s="142" t="str">
        <f t="shared" si="5"/>
        <v xml:space="preserve"> </v>
      </c>
      <c r="H165" s="849"/>
      <c r="I165" s="849"/>
      <c r="J165" s="132"/>
    </row>
    <row r="166" spans="1:10" ht="15.75" x14ac:dyDescent="0.25">
      <c r="A166" s="11"/>
      <c r="B166" s="11"/>
      <c r="C166" s="11"/>
      <c r="D166" s="11"/>
      <c r="E166" s="22"/>
      <c r="F166" s="817" t="str">
        <f t="shared" si="4"/>
        <v xml:space="preserve"> </v>
      </c>
      <c r="G166" s="142" t="str">
        <f t="shared" si="5"/>
        <v xml:space="preserve"> </v>
      </c>
      <c r="H166" s="849"/>
      <c r="I166" s="849"/>
      <c r="J166" s="132"/>
    </row>
    <row r="167" spans="1:10" ht="15.75" x14ac:dyDescent="0.25">
      <c r="A167" s="11"/>
      <c r="B167" s="11"/>
      <c r="C167" s="11"/>
      <c r="D167" s="11"/>
      <c r="E167" s="22"/>
      <c r="F167" s="817" t="str">
        <f t="shared" si="4"/>
        <v xml:space="preserve"> </v>
      </c>
      <c r="G167" s="142" t="str">
        <f t="shared" si="5"/>
        <v xml:space="preserve"> </v>
      </c>
      <c r="H167" s="849"/>
      <c r="I167" s="849"/>
      <c r="J167" s="132"/>
    </row>
    <row r="168" spans="1:10" ht="15.75" x14ac:dyDescent="0.25">
      <c r="A168" s="11"/>
      <c r="B168" s="11"/>
      <c r="C168" s="11"/>
      <c r="D168" s="11"/>
      <c r="E168" s="22"/>
      <c r="F168" s="817" t="str">
        <f t="shared" si="4"/>
        <v xml:space="preserve"> </v>
      </c>
      <c r="G168" s="142" t="str">
        <f t="shared" si="5"/>
        <v xml:space="preserve"> </v>
      </c>
      <c r="H168" s="849"/>
      <c r="I168" s="849"/>
      <c r="J168" s="132"/>
    </row>
    <row r="169" spans="1:10" ht="15.75" x14ac:dyDescent="0.25">
      <c r="A169" s="11"/>
      <c r="B169" s="11"/>
      <c r="C169" s="11"/>
      <c r="D169" s="11"/>
      <c r="E169" s="22"/>
      <c r="F169" s="817" t="str">
        <f t="shared" si="4"/>
        <v xml:space="preserve"> </v>
      </c>
      <c r="G169" s="142" t="str">
        <f t="shared" si="5"/>
        <v xml:space="preserve"> </v>
      </c>
      <c r="H169" s="849"/>
      <c r="I169" s="849"/>
      <c r="J169" s="132"/>
    </row>
    <row r="170" spans="1:10" ht="15.75" x14ac:dyDescent="0.25">
      <c r="A170" s="11"/>
      <c r="B170" s="11"/>
      <c r="C170" s="11"/>
      <c r="D170" s="11"/>
      <c r="E170" s="22"/>
      <c r="F170" s="817" t="str">
        <f t="shared" si="4"/>
        <v xml:space="preserve"> </v>
      </c>
      <c r="G170" s="142" t="str">
        <f t="shared" si="5"/>
        <v xml:space="preserve"> </v>
      </c>
      <c r="H170" s="849"/>
      <c r="I170" s="849"/>
      <c r="J170" s="132"/>
    </row>
    <row r="171" spans="1:10" ht="15.75" x14ac:dyDescent="0.25">
      <c r="A171" s="11"/>
      <c r="B171" s="11"/>
      <c r="C171" s="11"/>
      <c r="D171" s="11"/>
      <c r="E171" s="22"/>
      <c r="F171" s="817" t="str">
        <f t="shared" si="4"/>
        <v xml:space="preserve"> </v>
      </c>
      <c r="G171" s="142" t="str">
        <f t="shared" si="5"/>
        <v xml:space="preserve"> </v>
      </c>
      <c r="H171" s="849"/>
      <c r="I171" s="849"/>
      <c r="J171" s="132"/>
    </row>
    <row r="172" spans="1:10" ht="15.75" x14ac:dyDescent="0.25">
      <c r="A172" s="11"/>
      <c r="B172" s="11"/>
      <c r="C172" s="11"/>
      <c r="D172" s="11"/>
      <c r="E172" s="22"/>
      <c r="F172" s="817" t="str">
        <f t="shared" si="4"/>
        <v xml:space="preserve"> </v>
      </c>
      <c r="G172" s="142" t="str">
        <f t="shared" si="5"/>
        <v xml:space="preserve"> </v>
      </c>
      <c r="H172" s="849"/>
      <c r="I172" s="849"/>
      <c r="J172" s="132"/>
    </row>
    <row r="173" spans="1:10" ht="15.75" x14ac:dyDescent="0.25">
      <c r="A173" s="11"/>
      <c r="B173" s="11"/>
      <c r="C173" s="11"/>
      <c r="D173" s="11"/>
      <c r="E173" s="22"/>
      <c r="F173" s="817" t="str">
        <f t="shared" si="4"/>
        <v xml:space="preserve"> </v>
      </c>
      <c r="G173" s="142" t="str">
        <f t="shared" si="5"/>
        <v xml:space="preserve"> </v>
      </c>
      <c r="H173" s="849"/>
      <c r="I173" s="849"/>
      <c r="J173" s="132"/>
    </row>
    <row r="174" spans="1:10" ht="15.75" x14ac:dyDescent="0.25">
      <c r="A174" s="11"/>
      <c r="B174" s="11"/>
      <c r="C174" s="11"/>
      <c r="D174" s="11"/>
      <c r="E174" s="22"/>
      <c r="F174" s="817" t="str">
        <f t="shared" si="4"/>
        <v xml:space="preserve"> </v>
      </c>
      <c r="G174" s="142" t="str">
        <f t="shared" si="5"/>
        <v xml:space="preserve"> </v>
      </c>
      <c r="H174" s="849"/>
      <c r="I174" s="849"/>
      <c r="J174" s="132"/>
    </row>
    <row r="175" spans="1:10" ht="15.75" x14ac:dyDescent="0.25">
      <c r="A175" s="11"/>
      <c r="B175" s="11"/>
      <c r="C175" s="11"/>
      <c r="D175" s="11"/>
      <c r="E175" s="22"/>
      <c r="F175" s="817" t="str">
        <f t="shared" si="4"/>
        <v xml:space="preserve"> </v>
      </c>
      <c r="G175" s="142" t="str">
        <f t="shared" si="5"/>
        <v xml:space="preserve"> </v>
      </c>
      <c r="H175" s="849"/>
      <c r="I175" s="849"/>
      <c r="J175" s="132"/>
    </row>
    <row r="176" spans="1:10" ht="15.75" x14ac:dyDescent="0.25">
      <c r="A176" s="11"/>
      <c r="B176" s="11"/>
      <c r="C176" s="11"/>
      <c r="D176" s="11"/>
      <c r="E176" s="22"/>
      <c r="F176" s="817" t="str">
        <f t="shared" si="4"/>
        <v xml:space="preserve"> </v>
      </c>
      <c r="G176" s="142" t="str">
        <f t="shared" si="5"/>
        <v xml:space="preserve"> </v>
      </c>
      <c r="H176" s="849"/>
      <c r="I176" s="849"/>
      <c r="J176" s="132"/>
    </row>
    <row r="177" spans="1:10" ht="15.75" x14ac:dyDescent="0.25">
      <c r="A177" s="11"/>
      <c r="B177" s="11"/>
      <c r="C177" s="11"/>
      <c r="D177" s="11"/>
      <c r="E177" s="22"/>
      <c r="F177" s="817" t="str">
        <f t="shared" si="4"/>
        <v xml:space="preserve"> </v>
      </c>
      <c r="G177" s="142" t="str">
        <f t="shared" si="5"/>
        <v xml:space="preserve"> </v>
      </c>
      <c r="H177" s="849"/>
      <c r="I177" s="849"/>
      <c r="J177" s="132"/>
    </row>
    <row r="178" spans="1:10" ht="15.75" x14ac:dyDescent="0.25">
      <c r="A178" s="11"/>
      <c r="B178" s="11"/>
      <c r="C178" s="11"/>
      <c r="D178" s="11"/>
      <c r="E178" s="22"/>
      <c r="F178" s="817" t="str">
        <f t="shared" si="4"/>
        <v xml:space="preserve"> </v>
      </c>
      <c r="G178" s="142" t="str">
        <f t="shared" si="5"/>
        <v xml:space="preserve"> </v>
      </c>
      <c r="H178" s="849"/>
      <c r="I178" s="849"/>
      <c r="J178" s="132"/>
    </row>
    <row r="179" spans="1:10" ht="15.75" x14ac:dyDescent="0.25">
      <c r="A179" s="11"/>
      <c r="B179" s="11"/>
      <c r="C179" s="11"/>
      <c r="D179" s="11"/>
      <c r="E179" s="22"/>
      <c r="F179" s="817" t="str">
        <f t="shared" si="4"/>
        <v xml:space="preserve"> </v>
      </c>
      <c r="G179" s="142" t="str">
        <f t="shared" si="5"/>
        <v xml:space="preserve"> </v>
      </c>
      <c r="H179" s="849"/>
      <c r="I179" s="849"/>
      <c r="J179" s="132"/>
    </row>
    <row r="180" spans="1:10" ht="15.75" x14ac:dyDescent="0.25">
      <c r="A180" s="11"/>
      <c r="B180" s="11"/>
      <c r="C180" s="11"/>
      <c r="D180" s="11"/>
      <c r="E180" s="22"/>
      <c r="F180" s="817" t="str">
        <f t="shared" si="4"/>
        <v xml:space="preserve"> </v>
      </c>
      <c r="G180" s="142" t="str">
        <f t="shared" si="5"/>
        <v xml:space="preserve"> </v>
      </c>
      <c r="H180" s="849"/>
      <c r="I180" s="849"/>
      <c r="J180" s="132"/>
    </row>
    <row r="181" spans="1:10" ht="15.75" x14ac:dyDescent="0.25">
      <c r="A181" s="11"/>
      <c r="B181" s="11"/>
      <c r="C181" s="11"/>
      <c r="D181" s="11"/>
      <c r="E181" s="22"/>
      <c r="F181" s="817" t="str">
        <f t="shared" si="4"/>
        <v xml:space="preserve"> </v>
      </c>
      <c r="G181" s="142" t="str">
        <f t="shared" si="5"/>
        <v xml:space="preserve"> </v>
      </c>
      <c r="H181" s="849"/>
      <c r="I181" s="849"/>
      <c r="J181" s="132"/>
    </row>
    <row r="182" spans="1:10" ht="15.75" x14ac:dyDescent="0.25">
      <c r="A182" s="11"/>
      <c r="B182" s="11"/>
      <c r="C182" s="11"/>
      <c r="D182" s="11"/>
      <c r="E182" s="22"/>
      <c r="F182" s="817" t="str">
        <f t="shared" si="4"/>
        <v xml:space="preserve"> </v>
      </c>
      <c r="G182" s="142" t="str">
        <f t="shared" si="5"/>
        <v xml:space="preserve"> </v>
      </c>
      <c r="H182" s="849"/>
      <c r="I182" s="849"/>
      <c r="J182" s="132"/>
    </row>
    <row r="183" spans="1:10" ht="15.75" x14ac:dyDescent="0.25">
      <c r="A183" s="11"/>
      <c r="B183" s="11"/>
      <c r="C183" s="11"/>
      <c r="D183" s="11"/>
      <c r="E183" s="22"/>
      <c r="F183" s="817" t="str">
        <f t="shared" si="4"/>
        <v xml:space="preserve"> </v>
      </c>
      <c r="G183" s="142" t="str">
        <f t="shared" si="5"/>
        <v xml:space="preserve"> </v>
      </c>
      <c r="H183" s="849"/>
      <c r="I183" s="849"/>
      <c r="J183" s="132"/>
    </row>
    <row r="184" spans="1:10" ht="15.75" x14ac:dyDescent="0.25">
      <c r="A184" s="11"/>
      <c r="B184" s="11"/>
      <c r="C184" s="11"/>
      <c r="D184" s="11"/>
      <c r="E184" s="22"/>
      <c r="F184" s="817" t="str">
        <f t="shared" si="4"/>
        <v xml:space="preserve"> </v>
      </c>
      <c r="G184" s="142" t="str">
        <f t="shared" si="5"/>
        <v xml:space="preserve"> </v>
      </c>
      <c r="H184" s="849"/>
      <c r="I184" s="849"/>
      <c r="J184" s="132"/>
    </row>
    <row r="185" spans="1:10" ht="15.75" x14ac:dyDescent="0.25">
      <c r="A185" s="11"/>
      <c r="B185" s="11"/>
      <c r="C185" s="11"/>
      <c r="D185" s="11"/>
      <c r="E185" s="22"/>
      <c r="F185" s="817" t="str">
        <f t="shared" si="4"/>
        <v xml:space="preserve"> </v>
      </c>
      <c r="G185" s="142" t="str">
        <f t="shared" si="5"/>
        <v xml:space="preserve"> </v>
      </c>
      <c r="H185" s="849"/>
      <c r="I185" s="849"/>
      <c r="J185" s="132"/>
    </row>
    <row r="186" spans="1:10" ht="15.75" x14ac:dyDescent="0.25">
      <c r="A186" s="11"/>
      <c r="B186" s="11"/>
      <c r="C186" s="11"/>
      <c r="D186" s="11"/>
      <c r="E186" s="22"/>
      <c r="F186" s="817" t="str">
        <f t="shared" si="4"/>
        <v xml:space="preserve"> </v>
      </c>
      <c r="G186" s="142" t="str">
        <f t="shared" si="5"/>
        <v xml:space="preserve"> </v>
      </c>
      <c r="H186" s="849"/>
      <c r="I186" s="849"/>
      <c r="J186" s="132"/>
    </row>
    <row r="187" spans="1:10" ht="15.75" x14ac:dyDescent="0.25">
      <c r="A187" s="11"/>
      <c r="B187" s="11"/>
      <c r="C187" s="11"/>
      <c r="D187" s="11"/>
      <c r="E187" s="22"/>
      <c r="F187" s="817" t="str">
        <f t="shared" si="4"/>
        <v xml:space="preserve"> </v>
      </c>
      <c r="G187" s="142" t="str">
        <f t="shared" si="5"/>
        <v xml:space="preserve"> </v>
      </c>
      <c r="H187" s="849"/>
      <c r="I187" s="849"/>
      <c r="J187" s="132"/>
    </row>
    <row r="188" spans="1:10" ht="15.75" x14ac:dyDescent="0.25">
      <c r="A188" s="11"/>
      <c r="B188" s="11"/>
      <c r="C188" s="11"/>
      <c r="D188" s="11"/>
      <c r="E188" s="22"/>
      <c r="F188" s="817" t="str">
        <f t="shared" si="4"/>
        <v xml:space="preserve"> </v>
      </c>
      <c r="G188" s="142" t="str">
        <f t="shared" si="5"/>
        <v xml:space="preserve"> </v>
      </c>
      <c r="H188" s="849"/>
      <c r="I188" s="849"/>
      <c r="J188" s="132"/>
    </row>
    <row r="189" spans="1:10" ht="15.75" x14ac:dyDescent="0.25">
      <c r="A189" s="11"/>
      <c r="B189" s="11"/>
      <c r="C189" s="11"/>
      <c r="D189" s="11"/>
      <c r="E189" s="22"/>
      <c r="F189" s="817" t="str">
        <f t="shared" si="4"/>
        <v xml:space="preserve"> </v>
      </c>
      <c r="G189" s="142" t="str">
        <f t="shared" si="5"/>
        <v xml:space="preserve"> </v>
      </c>
      <c r="H189" s="849"/>
      <c r="I189" s="849"/>
      <c r="J189" s="132"/>
    </row>
    <row r="190" spans="1:10" ht="15.75" x14ac:dyDescent="0.25">
      <c r="A190" s="11"/>
      <c r="B190" s="11"/>
      <c r="C190" s="11"/>
      <c r="D190" s="11"/>
      <c r="E190" s="22"/>
      <c r="F190" s="817" t="str">
        <f t="shared" si="4"/>
        <v xml:space="preserve"> </v>
      </c>
      <c r="G190" s="142" t="str">
        <f t="shared" si="5"/>
        <v xml:space="preserve"> </v>
      </c>
      <c r="H190" s="849"/>
      <c r="I190" s="849"/>
      <c r="J190" s="132"/>
    </row>
    <row r="191" spans="1:10" ht="15.75" x14ac:dyDescent="0.25">
      <c r="A191" s="11"/>
      <c r="B191" s="11"/>
      <c r="C191" s="11"/>
      <c r="D191" s="11"/>
      <c r="E191" s="22"/>
      <c r="F191" s="817" t="str">
        <f t="shared" si="4"/>
        <v xml:space="preserve"> </v>
      </c>
      <c r="G191" s="142" t="str">
        <f t="shared" si="5"/>
        <v xml:space="preserve"> </v>
      </c>
      <c r="H191" s="849"/>
      <c r="I191" s="849"/>
      <c r="J191" s="132"/>
    </row>
    <row r="192" spans="1:10" ht="15.75" x14ac:dyDescent="0.25">
      <c r="A192" s="11"/>
      <c r="B192" s="11"/>
      <c r="C192" s="11"/>
      <c r="D192" s="11"/>
      <c r="E192" s="22"/>
      <c r="F192" s="817" t="str">
        <f t="shared" si="4"/>
        <v xml:space="preserve"> </v>
      </c>
      <c r="G192" s="142" t="str">
        <f t="shared" si="5"/>
        <v xml:space="preserve"> </v>
      </c>
      <c r="H192" s="849"/>
      <c r="I192" s="849"/>
      <c r="J192" s="132"/>
    </row>
    <row r="193" spans="1:10" ht="15.75" x14ac:dyDescent="0.25">
      <c r="A193" s="11"/>
      <c r="B193" s="11"/>
      <c r="C193" s="11"/>
      <c r="D193" s="11"/>
      <c r="E193" s="22"/>
      <c r="F193" s="817" t="str">
        <f t="shared" si="4"/>
        <v xml:space="preserve"> </v>
      </c>
      <c r="G193" s="142" t="str">
        <f t="shared" si="5"/>
        <v xml:space="preserve"> </v>
      </c>
      <c r="H193" s="849"/>
      <c r="I193" s="849"/>
      <c r="J193" s="132"/>
    </row>
    <row r="194" spans="1:10" ht="15.75" x14ac:dyDescent="0.25">
      <c r="A194" s="11"/>
      <c r="B194" s="11"/>
      <c r="C194" s="11"/>
      <c r="D194" s="11"/>
      <c r="E194" s="22"/>
      <c r="F194" s="817" t="str">
        <f t="shared" si="4"/>
        <v xml:space="preserve"> </v>
      </c>
      <c r="G194" s="142" t="str">
        <f t="shared" si="5"/>
        <v xml:space="preserve"> </v>
      </c>
      <c r="H194" s="849"/>
      <c r="I194" s="849"/>
      <c r="J194" s="132"/>
    </row>
    <row r="195" spans="1:10" ht="15.75" x14ac:dyDescent="0.25">
      <c r="A195" s="11"/>
      <c r="B195" s="11"/>
      <c r="C195" s="11"/>
      <c r="D195" s="11"/>
      <c r="E195" s="22"/>
      <c r="F195" s="817" t="str">
        <f t="shared" si="4"/>
        <v xml:space="preserve"> </v>
      </c>
      <c r="G195" s="142" t="str">
        <f t="shared" si="5"/>
        <v xml:space="preserve"> </v>
      </c>
      <c r="H195" s="849"/>
      <c r="I195" s="849"/>
      <c r="J195" s="132"/>
    </row>
    <row r="196" spans="1:10" ht="15.75" x14ac:dyDescent="0.25">
      <c r="A196" s="11"/>
      <c r="B196" s="11"/>
      <c r="C196" s="11"/>
      <c r="D196" s="11"/>
      <c r="E196" s="22"/>
      <c r="F196" s="817" t="str">
        <f t="shared" si="4"/>
        <v xml:space="preserve"> </v>
      </c>
      <c r="G196" s="142" t="str">
        <f t="shared" si="5"/>
        <v xml:space="preserve"> </v>
      </c>
      <c r="H196" s="849"/>
      <c r="I196" s="849"/>
      <c r="J196" s="132"/>
    </row>
    <row r="197" spans="1:10" ht="15.75" x14ac:dyDescent="0.25">
      <c r="A197" s="11"/>
      <c r="B197" s="11"/>
      <c r="C197" s="11"/>
      <c r="D197" s="11"/>
      <c r="E197" s="22"/>
      <c r="F197" s="817" t="str">
        <f t="shared" si="4"/>
        <v xml:space="preserve"> </v>
      </c>
      <c r="G197" s="142" t="str">
        <f t="shared" si="5"/>
        <v xml:space="preserve"> </v>
      </c>
      <c r="H197" s="849"/>
      <c r="I197" s="849"/>
      <c r="J197" s="132"/>
    </row>
    <row r="198" spans="1:10" ht="15.75" x14ac:dyDescent="0.25">
      <c r="A198" s="11"/>
      <c r="B198" s="11"/>
      <c r="C198" s="11"/>
      <c r="D198" s="11"/>
      <c r="E198" s="22"/>
      <c r="F198" s="817" t="str">
        <f t="shared" si="4"/>
        <v xml:space="preserve"> </v>
      </c>
      <c r="G198" s="142" t="str">
        <f t="shared" si="5"/>
        <v xml:space="preserve"> </v>
      </c>
      <c r="H198" s="849"/>
      <c r="I198" s="849"/>
      <c r="J198" s="132"/>
    </row>
    <row r="199" spans="1:10" ht="15.75" x14ac:dyDescent="0.25">
      <c r="A199" s="11"/>
      <c r="B199" s="11"/>
      <c r="C199" s="11"/>
      <c r="D199" s="11"/>
      <c r="E199" s="22"/>
      <c r="F199" s="817" t="str">
        <f t="shared" si="4"/>
        <v xml:space="preserve"> </v>
      </c>
      <c r="G199" s="142" t="str">
        <f t="shared" si="5"/>
        <v xml:space="preserve"> </v>
      </c>
      <c r="H199" s="849"/>
      <c r="I199" s="849"/>
      <c r="J199" s="132"/>
    </row>
    <row r="200" spans="1:10" ht="15.75" x14ac:dyDescent="0.25">
      <c r="A200" s="11"/>
      <c r="B200" s="11"/>
      <c r="C200" s="11"/>
      <c r="D200" s="11"/>
      <c r="E200" s="22"/>
      <c r="F200" s="817" t="str">
        <f t="shared" si="4"/>
        <v xml:space="preserve"> </v>
      </c>
      <c r="G200" s="142" t="str">
        <f t="shared" si="5"/>
        <v xml:space="preserve"> </v>
      </c>
      <c r="H200" s="849"/>
      <c r="I200" s="849"/>
      <c r="J200" s="132"/>
    </row>
    <row r="201" spans="1:10" ht="15.75" x14ac:dyDescent="0.25">
      <c r="A201" s="11"/>
      <c r="B201" s="11"/>
      <c r="C201" s="11"/>
      <c r="D201" s="11"/>
      <c r="E201" s="22"/>
      <c r="F201" s="817" t="str">
        <f t="shared" si="4"/>
        <v xml:space="preserve"> </v>
      </c>
      <c r="G201" s="142" t="str">
        <f t="shared" si="5"/>
        <v xml:space="preserve"> </v>
      </c>
      <c r="H201" s="849"/>
      <c r="I201" s="849"/>
      <c r="J201" s="132"/>
    </row>
    <row r="202" spans="1:10" ht="15.75" x14ac:dyDescent="0.25">
      <c r="A202" s="11"/>
      <c r="B202" s="11"/>
      <c r="C202" s="11"/>
      <c r="D202" s="11"/>
      <c r="E202" s="22"/>
      <c r="F202" s="817" t="str">
        <f t="shared" si="4"/>
        <v xml:space="preserve"> </v>
      </c>
      <c r="G202" s="142" t="str">
        <f t="shared" si="5"/>
        <v xml:space="preserve"> </v>
      </c>
      <c r="H202" s="849"/>
      <c r="I202" s="849"/>
      <c r="J202" s="132"/>
    </row>
    <row r="203" spans="1:10" ht="15.75" x14ac:dyDescent="0.25">
      <c r="A203" s="11"/>
      <c r="B203" s="11"/>
      <c r="C203" s="11"/>
      <c r="D203" s="11"/>
      <c r="E203" s="22"/>
      <c r="F203" s="817" t="str">
        <f t="shared" si="4"/>
        <v xml:space="preserve"> </v>
      </c>
      <c r="G203" s="142" t="str">
        <f t="shared" si="5"/>
        <v xml:space="preserve"> </v>
      </c>
      <c r="H203" s="849"/>
      <c r="I203" s="849"/>
      <c r="J203" s="132"/>
    </row>
    <row r="204" spans="1:10" ht="15.75" x14ac:dyDescent="0.25">
      <c r="A204" s="11"/>
      <c r="B204" s="11"/>
      <c r="C204" s="11"/>
      <c r="D204" s="11"/>
      <c r="E204" s="22"/>
      <c r="F204" s="817" t="str">
        <f t="shared" si="4"/>
        <v xml:space="preserve"> </v>
      </c>
      <c r="G204" s="142" t="str">
        <f t="shared" si="5"/>
        <v xml:space="preserve"> </v>
      </c>
      <c r="H204" s="849"/>
      <c r="I204" s="849"/>
      <c r="J204" s="132"/>
    </row>
    <row r="205" spans="1:10" ht="15.75" x14ac:dyDescent="0.25">
      <c r="A205" s="11"/>
      <c r="B205" s="11"/>
      <c r="C205" s="11"/>
      <c r="D205" s="11"/>
      <c r="E205" s="22"/>
      <c r="F205" s="817" t="str">
        <f t="shared" si="4"/>
        <v xml:space="preserve"> </v>
      </c>
      <c r="G205" s="142" t="str">
        <f t="shared" si="5"/>
        <v xml:space="preserve"> </v>
      </c>
      <c r="H205" s="849"/>
      <c r="I205" s="849"/>
      <c r="J205" s="132"/>
    </row>
    <row r="206" spans="1:10" ht="15.75" x14ac:dyDescent="0.25">
      <c r="A206" s="11"/>
      <c r="B206" s="11"/>
      <c r="C206" s="11"/>
      <c r="D206" s="11"/>
      <c r="E206" s="22"/>
      <c r="F206" s="817" t="str">
        <f t="shared" ref="F206:F269" si="6">IF(E206-D206=0," ",E206-D206)</f>
        <v xml:space="preserve"> </v>
      </c>
      <c r="G206" s="142" t="str">
        <f t="shared" ref="G206:G269" si="7">IFERROR(E206/D206%," ")</f>
        <v xml:space="preserve"> </v>
      </c>
      <c r="H206" s="849"/>
      <c r="I206" s="849"/>
      <c r="J206" s="132"/>
    </row>
    <row r="207" spans="1:10" ht="15.75" x14ac:dyDescent="0.25">
      <c r="A207" s="11"/>
      <c r="B207" s="11"/>
      <c r="C207" s="11"/>
      <c r="D207" s="11"/>
      <c r="E207" s="22"/>
      <c r="F207" s="817" t="str">
        <f t="shared" si="6"/>
        <v xml:space="preserve"> </v>
      </c>
      <c r="G207" s="142" t="str">
        <f t="shared" si="7"/>
        <v xml:space="preserve"> </v>
      </c>
      <c r="H207" s="849"/>
      <c r="I207" s="849"/>
      <c r="J207" s="132"/>
    </row>
    <row r="208" spans="1:10" ht="15.75" x14ac:dyDescent="0.25">
      <c r="A208" s="11"/>
      <c r="B208" s="11"/>
      <c r="C208" s="11"/>
      <c r="D208" s="11"/>
      <c r="E208" s="22"/>
      <c r="F208" s="817" t="str">
        <f t="shared" si="6"/>
        <v xml:space="preserve"> </v>
      </c>
      <c r="G208" s="142" t="str">
        <f t="shared" si="7"/>
        <v xml:space="preserve"> </v>
      </c>
      <c r="H208" s="849"/>
      <c r="I208" s="849"/>
      <c r="J208" s="132"/>
    </row>
    <row r="209" spans="1:10" ht="15.75" x14ac:dyDescent="0.25">
      <c r="A209" s="11"/>
      <c r="B209" s="11"/>
      <c r="C209" s="11"/>
      <c r="D209" s="11"/>
      <c r="E209" s="22"/>
      <c r="F209" s="817" t="str">
        <f t="shared" si="6"/>
        <v xml:space="preserve"> </v>
      </c>
      <c r="G209" s="142" t="str">
        <f t="shared" si="7"/>
        <v xml:space="preserve"> </v>
      </c>
      <c r="H209" s="849"/>
      <c r="I209" s="849"/>
      <c r="J209" s="132"/>
    </row>
    <row r="210" spans="1:10" ht="15.75" x14ac:dyDescent="0.25">
      <c r="A210" s="11"/>
      <c r="B210" s="11"/>
      <c r="C210" s="11"/>
      <c r="D210" s="11"/>
      <c r="E210" s="22"/>
      <c r="F210" s="817" t="str">
        <f t="shared" si="6"/>
        <v xml:space="preserve"> </v>
      </c>
      <c r="G210" s="142" t="str">
        <f t="shared" si="7"/>
        <v xml:space="preserve"> </v>
      </c>
      <c r="H210" s="849"/>
      <c r="I210" s="849"/>
      <c r="J210" s="132"/>
    </row>
    <row r="211" spans="1:10" ht="15.75" x14ac:dyDescent="0.25">
      <c r="A211" s="11"/>
      <c r="B211" s="11"/>
      <c r="C211" s="11"/>
      <c r="D211" s="11"/>
      <c r="E211" s="22"/>
      <c r="F211" s="817" t="str">
        <f t="shared" si="6"/>
        <v xml:space="preserve"> </v>
      </c>
      <c r="G211" s="142" t="str">
        <f t="shared" si="7"/>
        <v xml:space="preserve"> </v>
      </c>
      <c r="H211" s="849"/>
      <c r="I211" s="849"/>
      <c r="J211" s="132"/>
    </row>
    <row r="212" spans="1:10" ht="15.75" x14ac:dyDescent="0.25">
      <c r="A212" s="11"/>
      <c r="B212" s="11"/>
      <c r="C212" s="11"/>
      <c r="D212" s="11"/>
      <c r="E212" s="22"/>
      <c r="F212" s="817" t="str">
        <f t="shared" si="6"/>
        <v xml:space="preserve"> </v>
      </c>
      <c r="G212" s="142" t="str">
        <f t="shared" si="7"/>
        <v xml:space="preserve"> </v>
      </c>
      <c r="H212" s="849"/>
      <c r="I212" s="849"/>
      <c r="J212" s="132"/>
    </row>
    <row r="213" spans="1:10" ht="15.75" x14ac:dyDescent="0.25">
      <c r="A213" s="11"/>
      <c r="B213" s="11"/>
      <c r="C213" s="11"/>
      <c r="D213" s="11"/>
      <c r="E213" s="22"/>
      <c r="F213" s="817" t="str">
        <f t="shared" si="6"/>
        <v xml:space="preserve"> </v>
      </c>
      <c r="G213" s="142" t="str">
        <f t="shared" si="7"/>
        <v xml:space="preserve"> </v>
      </c>
      <c r="H213" s="849"/>
      <c r="I213" s="849"/>
      <c r="J213" s="132"/>
    </row>
    <row r="214" spans="1:10" ht="15.75" x14ac:dyDescent="0.25">
      <c r="A214" s="11"/>
      <c r="B214" s="11"/>
      <c r="C214" s="11"/>
      <c r="D214" s="11"/>
      <c r="E214" s="22"/>
      <c r="F214" s="817" t="str">
        <f t="shared" si="6"/>
        <v xml:space="preserve"> </v>
      </c>
      <c r="G214" s="142" t="str">
        <f t="shared" si="7"/>
        <v xml:space="preserve"> </v>
      </c>
      <c r="H214" s="849"/>
      <c r="I214" s="849"/>
      <c r="J214" s="132"/>
    </row>
    <row r="215" spans="1:10" ht="15.75" x14ac:dyDescent="0.25">
      <c r="A215" s="11"/>
      <c r="B215" s="11"/>
      <c r="C215" s="11"/>
      <c r="D215" s="11"/>
      <c r="E215" s="22"/>
      <c r="F215" s="817" t="str">
        <f t="shared" si="6"/>
        <v xml:space="preserve"> </v>
      </c>
      <c r="G215" s="142" t="str">
        <f t="shared" si="7"/>
        <v xml:space="preserve"> </v>
      </c>
      <c r="H215" s="849"/>
      <c r="I215" s="849"/>
      <c r="J215" s="132"/>
    </row>
    <row r="216" spans="1:10" ht="15.75" x14ac:dyDescent="0.25">
      <c r="A216" s="11"/>
      <c r="B216" s="11"/>
      <c r="C216" s="11"/>
      <c r="D216" s="11"/>
      <c r="E216" s="22"/>
      <c r="F216" s="817" t="str">
        <f t="shared" si="6"/>
        <v xml:space="preserve"> </v>
      </c>
      <c r="G216" s="142" t="str">
        <f t="shared" si="7"/>
        <v xml:space="preserve"> </v>
      </c>
      <c r="H216" s="849"/>
      <c r="I216" s="849"/>
      <c r="J216" s="132"/>
    </row>
    <row r="217" spans="1:10" ht="15.75" x14ac:dyDescent="0.25">
      <c r="A217" s="11"/>
      <c r="B217" s="11"/>
      <c r="C217" s="11"/>
      <c r="D217" s="11"/>
      <c r="E217" s="22"/>
      <c r="F217" s="817" t="str">
        <f t="shared" si="6"/>
        <v xml:space="preserve"> </v>
      </c>
      <c r="G217" s="142" t="str">
        <f t="shared" si="7"/>
        <v xml:space="preserve"> </v>
      </c>
      <c r="H217" s="849"/>
      <c r="I217" s="849"/>
      <c r="J217" s="132"/>
    </row>
    <row r="218" spans="1:10" ht="15.75" x14ac:dyDescent="0.25">
      <c r="A218" s="11"/>
      <c r="B218" s="11"/>
      <c r="C218" s="11"/>
      <c r="D218" s="11"/>
      <c r="E218" s="22"/>
      <c r="F218" s="817" t="str">
        <f t="shared" si="6"/>
        <v xml:space="preserve"> </v>
      </c>
      <c r="G218" s="142" t="str">
        <f t="shared" si="7"/>
        <v xml:space="preserve"> </v>
      </c>
      <c r="H218" s="849"/>
      <c r="I218" s="849"/>
      <c r="J218" s="132"/>
    </row>
    <row r="219" spans="1:10" ht="15.75" x14ac:dyDescent="0.25">
      <c r="A219" s="11"/>
      <c r="B219" s="11"/>
      <c r="C219" s="11"/>
      <c r="D219" s="11"/>
      <c r="E219" s="22"/>
      <c r="F219" s="817" t="str">
        <f t="shared" si="6"/>
        <v xml:space="preserve"> </v>
      </c>
      <c r="G219" s="142" t="str">
        <f t="shared" si="7"/>
        <v xml:space="preserve"> </v>
      </c>
      <c r="H219" s="849"/>
      <c r="I219" s="849"/>
      <c r="J219" s="132"/>
    </row>
    <row r="220" spans="1:10" ht="15.75" x14ac:dyDescent="0.25">
      <c r="A220" s="11"/>
      <c r="B220" s="11"/>
      <c r="C220" s="11"/>
      <c r="D220" s="11"/>
      <c r="E220" s="22"/>
      <c r="F220" s="817" t="str">
        <f t="shared" si="6"/>
        <v xml:space="preserve"> </v>
      </c>
      <c r="G220" s="142" t="str">
        <f t="shared" si="7"/>
        <v xml:space="preserve"> </v>
      </c>
      <c r="H220" s="849"/>
      <c r="I220" s="849"/>
      <c r="J220" s="132"/>
    </row>
    <row r="221" spans="1:10" ht="15.75" x14ac:dyDescent="0.25">
      <c r="A221" s="11"/>
      <c r="B221" s="11"/>
      <c r="C221" s="11"/>
      <c r="D221" s="11"/>
      <c r="E221" s="22"/>
      <c r="F221" s="817" t="str">
        <f t="shared" si="6"/>
        <v xml:space="preserve"> </v>
      </c>
      <c r="G221" s="142" t="str">
        <f t="shared" si="7"/>
        <v xml:space="preserve"> </v>
      </c>
      <c r="H221" s="849"/>
      <c r="I221" s="849"/>
      <c r="J221" s="132"/>
    </row>
    <row r="222" spans="1:10" ht="15.75" x14ac:dyDescent="0.25">
      <c r="A222" s="11"/>
      <c r="B222" s="11"/>
      <c r="C222" s="11"/>
      <c r="D222" s="11"/>
      <c r="E222" s="22"/>
      <c r="F222" s="817" t="str">
        <f t="shared" si="6"/>
        <v xml:space="preserve"> </v>
      </c>
      <c r="G222" s="142" t="str">
        <f t="shared" si="7"/>
        <v xml:space="preserve"> </v>
      </c>
      <c r="H222" s="849"/>
      <c r="I222" s="849"/>
      <c r="J222" s="132"/>
    </row>
    <row r="223" spans="1:10" ht="15.75" x14ac:dyDescent="0.25">
      <c r="A223" s="11"/>
      <c r="B223" s="11"/>
      <c r="C223" s="11"/>
      <c r="D223" s="11"/>
      <c r="E223" s="22"/>
      <c r="F223" s="817" t="str">
        <f t="shared" si="6"/>
        <v xml:space="preserve"> </v>
      </c>
      <c r="G223" s="142" t="str">
        <f t="shared" si="7"/>
        <v xml:space="preserve"> </v>
      </c>
      <c r="H223" s="849"/>
      <c r="I223" s="849"/>
      <c r="J223" s="132"/>
    </row>
    <row r="224" spans="1:10" ht="15.75" x14ac:dyDescent="0.25">
      <c r="A224" s="11"/>
      <c r="B224" s="11"/>
      <c r="C224" s="11"/>
      <c r="D224" s="11"/>
      <c r="E224" s="22"/>
      <c r="F224" s="817" t="str">
        <f t="shared" si="6"/>
        <v xml:space="preserve"> </v>
      </c>
      <c r="G224" s="142" t="str">
        <f t="shared" si="7"/>
        <v xml:space="preserve"> </v>
      </c>
      <c r="H224" s="849"/>
      <c r="I224" s="849"/>
      <c r="J224" s="132"/>
    </row>
    <row r="225" spans="1:10" ht="15.75" x14ac:dyDescent="0.25">
      <c r="A225" s="11"/>
      <c r="B225" s="11"/>
      <c r="C225" s="11"/>
      <c r="D225" s="11"/>
      <c r="E225" s="22"/>
      <c r="F225" s="817" t="str">
        <f t="shared" si="6"/>
        <v xml:space="preserve"> </v>
      </c>
      <c r="G225" s="142" t="str">
        <f t="shared" si="7"/>
        <v xml:space="preserve"> </v>
      </c>
      <c r="H225" s="849"/>
      <c r="I225" s="849"/>
      <c r="J225" s="132"/>
    </row>
    <row r="226" spans="1:10" ht="15.75" x14ac:dyDescent="0.25">
      <c r="A226" s="11"/>
      <c r="B226" s="11"/>
      <c r="C226" s="11"/>
      <c r="D226" s="11"/>
      <c r="E226" s="22"/>
      <c r="F226" s="817" t="str">
        <f t="shared" si="6"/>
        <v xml:space="preserve"> </v>
      </c>
      <c r="G226" s="142" t="str">
        <f t="shared" si="7"/>
        <v xml:space="preserve"> </v>
      </c>
      <c r="H226" s="849"/>
      <c r="I226" s="849"/>
      <c r="J226" s="132"/>
    </row>
    <row r="227" spans="1:10" ht="15.75" x14ac:dyDescent="0.25">
      <c r="A227" s="11"/>
      <c r="B227" s="11"/>
      <c r="C227" s="11"/>
      <c r="D227" s="11"/>
      <c r="E227" s="22"/>
      <c r="F227" s="817" t="str">
        <f t="shared" si="6"/>
        <v xml:space="preserve"> </v>
      </c>
      <c r="G227" s="142" t="str">
        <f t="shared" si="7"/>
        <v xml:space="preserve"> </v>
      </c>
      <c r="H227" s="849"/>
      <c r="I227" s="849"/>
      <c r="J227" s="132"/>
    </row>
    <row r="228" spans="1:10" ht="15.75" x14ac:dyDescent="0.25">
      <c r="A228" s="11"/>
      <c r="B228" s="11"/>
      <c r="C228" s="11"/>
      <c r="D228" s="11"/>
      <c r="E228" s="22"/>
      <c r="F228" s="817" t="str">
        <f t="shared" si="6"/>
        <v xml:space="preserve"> </v>
      </c>
      <c r="G228" s="142" t="str">
        <f t="shared" si="7"/>
        <v xml:space="preserve"> </v>
      </c>
      <c r="H228" s="849"/>
      <c r="I228" s="849"/>
      <c r="J228" s="132"/>
    </row>
    <row r="229" spans="1:10" ht="15.75" x14ac:dyDescent="0.25">
      <c r="A229" s="11"/>
      <c r="B229" s="11"/>
      <c r="C229" s="11"/>
      <c r="D229" s="11"/>
      <c r="E229" s="22"/>
      <c r="F229" s="817" t="str">
        <f t="shared" si="6"/>
        <v xml:space="preserve"> </v>
      </c>
      <c r="G229" s="142" t="str">
        <f t="shared" si="7"/>
        <v xml:space="preserve"> </v>
      </c>
      <c r="H229" s="849"/>
      <c r="I229" s="849"/>
      <c r="J229" s="132"/>
    </row>
    <row r="230" spans="1:10" ht="15.75" x14ac:dyDescent="0.25">
      <c r="A230" s="11"/>
      <c r="B230" s="11"/>
      <c r="C230" s="11"/>
      <c r="D230" s="11"/>
      <c r="E230" s="22"/>
      <c r="F230" s="817" t="str">
        <f t="shared" si="6"/>
        <v xml:space="preserve"> </v>
      </c>
      <c r="G230" s="142" t="str">
        <f t="shared" si="7"/>
        <v xml:space="preserve"> </v>
      </c>
      <c r="H230" s="849"/>
      <c r="I230" s="849"/>
      <c r="J230" s="132"/>
    </row>
    <row r="231" spans="1:10" ht="15.75" x14ac:dyDescent="0.25">
      <c r="A231" s="11"/>
      <c r="B231" s="11"/>
      <c r="C231" s="11"/>
      <c r="D231" s="11"/>
      <c r="E231" s="22"/>
      <c r="F231" s="817" t="str">
        <f t="shared" si="6"/>
        <v xml:space="preserve"> </v>
      </c>
      <c r="G231" s="142" t="str">
        <f t="shared" si="7"/>
        <v xml:space="preserve"> </v>
      </c>
      <c r="H231" s="849"/>
      <c r="I231" s="849"/>
      <c r="J231" s="132"/>
    </row>
    <row r="232" spans="1:10" ht="15.75" x14ac:dyDescent="0.25">
      <c r="A232" s="11"/>
      <c r="B232" s="11"/>
      <c r="C232" s="11"/>
      <c r="D232" s="11"/>
      <c r="E232" s="22"/>
      <c r="F232" s="817" t="str">
        <f t="shared" si="6"/>
        <v xml:space="preserve"> </v>
      </c>
      <c r="G232" s="142" t="str">
        <f t="shared" si="7"/>
        <v xml:space="preserve"> </v>
      </c>
      <c r="H232" s="849"/>
      <c r="I232" s="849"/>
      <c r="J232" s="132"/>
    </row>
    <row r="233" spans="1:10" ht="15.75" x14ac:dyDescent="0.25">
      <c r="A233" s="11"/>
      <c r="B233" s="11"/>
      <c r="C233" s="11"/>
      <c r="D233" s="11"/>
      <c r="E233" s="22"/>
      <c r="F233" s="817" t="str">
        <f t="shared" si="6"/>
        <v xml:space="preserve"> </v>
      </c>
      <c r="G233" s="142" t="str">
        <f t="shared" si="7"/>
        <v xml:space="preserve"> </v>
      </c>
      <c r="H233" s="849"/>
      <c r="I233" s="849"/>
      <c r="J233" s="132"/>
    </row>
    <row r="234" spans="1:10" ht="15.75" x14ac:dyDescent="0.25">
      <c r="A234" s="11"/>
      <c r="B234" s="11"/>
      <c r="C234" s="11"/>
      <c r="D234" s="11"/>
      <c r="E234" s="22"/>
      <c r="F234" s="817" t="str">
        <f t="shared" si="6"/>
        <v xml:space="preserve"> </v>
      </c>
      <c r="G234" s="142" t="str">
        <f t="shared" si="7"/>
        <v xml:space="preserve"> </v>
      </c>
      <c r="H234" s="849"/>
      <c r="I234" s="849"/>
      <c r="J234" s="132"/>
    </row>
    <row r="235" spans="1:10" ht="15.75" x14ac:dyDescent="0.25">
      <c r="A235" s="11"/>
      <c r="B235" s="11"/>
      <c r="C235" s="11"/>
      <c r="D235" s="11"/>
      <c r="E235" s="22"/>
      <c r="F235" s="817" t="str">
        <f t="shared" si="6"/>
        <v xml:space="preserve"> </v>
      </c>
      <c r="G235" s="142" t="str">
        <f t="shared" si="7"/>
        <v xml:space="preserve"> </v>
      </c>
      <c r="H235" s="849"/>
      <c r="I235" s="849"/>
      <c r="J235" s="132"/>
    </row>
    <row r="236" spans="1:10" ht="15.75" x14ac:dyDescent="0.25">
      <c r="A236" s="11"/>
      <c r="B236" s="11"/>
      <c r="C236" s="11"/>
      <c r="D236" s="11"/>
      <c r="E236" s="22"/>
      <c r="F236" s="817" t="str">
        <f t="shared" si="6"/>
        <v xml:space="preserve"> </v>
      </c>
      <c r="G236" s="142" t="str">
        <f t="shared" si="7"/>
        <v xml:space="preserve"> </v>
      </c>
      <c r="H236" s="849"/>
      <c r="I236" s="849"/>
      <c r="J236" s="132"/>
    </row>
    <row r="237" spans="1:10" ht="15.75" x14ac:dyDescent="0.25">
      <c r="A237" s="11"/>
      <c r="B237" s="11"/>
      <c r="C237" s="11"/>
      <c r="D237" s="11"/>
      <c r="E237" s="22"/>
      <c r="F237" s="817" t="str">
        <f t="shared" si="6"/>
        <v xml:space="preserve"> </v>
      </c>
      <c r="G237" s="142" t="str">
        <f t="shared" si="7"/>
        <v xml:space="preserve"> </v>
      </c>
      <c r="H237" s="849"/>
      <c r="I237" s="849"/>
      <c r="J237" s="132"/>
    </row>
    <row r="238" spans="1:10" ht="15.75" x14ac:dyDescent="0.25">
      <c r="A238" s="11"/>
      <c r="B238" s="11"/>
      <c r="C238" s="11"/>
      <c r="D238" s="11"/>
      <c r="E238" s="22"/>
      <c r="F238" s="817" t="str">
        <f t="shared" si="6"/>
        <v xml:space="preserve"> </v>
      </c>
      <c r="G238" s="142" t="str">
        <f t="shared" si="7"/>
        <v xml:space="preserve"> </v>
      </c>
      <c r="H238" s="849"/>
      <c r="I238" s="849"/>
      <c r="J238" s="132"/>
    </row>
    <row r="239" spans="1:10" ht="15.75" x14ac:dyDescent="0.25">
      <c r="A239" s="11"/>
      <c r="B239" s="11"/>
      <c r="C239" s="11"/>
      <c r="D239" s="11"/>
      <c r="E239" s="22"/>
      <c r="F239" s="817" t="str">
        <f t="shared" si="6"/>
        <v xml:space="preserve"> </v>
      </c>
      <c r="G239" s="142" t="str">
        <f t="shared" si="7"/>
        <v xml:space="preserve"> </v>
      </c>
      <c r="H239" s="849"/>
      <c r="I239" s="849"/>
      <c r="J239" s="132"/>
    </row>
    <row r="240" spans="1:10" ht="15.75" x14ac:dyDescent="0.25">
      <c r="A240" s="11"/>
      <c r="B240" s="11"/>
      <c r="C240" s="11"/>
      <c r="D240" s="11"/>
      <c r="E240" s="22"/>
      <c r="F240" s="817" t="str">
        <f t="shared" si="6"/>
        <v xml:space="preserve"> </v>
      </c>
      <c r="G240" s="142" t="str">
        <f t="shared" si="7"/>
        <v xml:space="preserve"> </v>
      </c>
      <c r="H240" s="849"/>
      <c r="I240" s="849"/>
      <c r="J240" s="132"/>
    </row>
    <row r="241" spans="1:10" ht="15.75" x14ac:dyDescent="0.25">
      <c r="A241" s="11"/>
      <c r="B241" s="11"/>
      <c r="C241" s="11"/>
      <c r="D241" s="11"/>
      <c r="E241" s="22"/>
      <c r="F241" s="817" t="str">
        <f t="shared" si="6"/>
        <v xml:space="preserve"> </v>
      </c>
      <c r="G241" s="142" t="str">
        <f t="shared" si="7"/>
        <v xml:space="preserve"> </v>
      </c>
      <c r="H241" s="849"/>
      <c r="I241" s="849"/>
      <c r="J241" s="132"/>
    </row>
    <row r="242" spans="1:10" ht="15.75" x14ac:dyDescent="0.25">
      <c r="A242" s="11"/>
      <c r="B242" s="11"/>
      <c r="C242" s="11"/>
      <c r="D242" s="11"/>
      <c r="E242" s="22"/>
      <c r="F242" s="817" t="str">
        <f t="shared" si="6"/>
        <v xml:space="preserve"> </v>
      </c>
      <c r="G242" s="142" t="str">
        <f t="shared" si="7"/>
        <v xml:space="preserve"> </v>
      </c>
      <c r="H242" s="849"/>
      <c r="I242" s="849"/>
      <c r="J242" s="132"/>
    </row>
    <row r="243" spans="1:10" ht="15.75" x14ac:dyDescent="0.25">
      <c r="A243" s="11"/>
      <c r="B243" s="11"/>
      <c r="C243" s="11"/>
      <c r="D243" s="11"/>
      <c r="E243" s="22"/>
      <c r="F243" s="817" t="str">
        <f t="shared" si="6"/>
        <v xml:space="preserve"> </v>
      </c>
      <c r="G243" s="142" t="str">
        <f t="shared" si="7"/>
        <v xml:space="preserve"> </v>
      </c>
      <c r="H243" s="849"/>
      <c r="I243" s="849"/>
      <c r="J243" s="132"/>
    </row>
    <row r="244" spans="1:10" ht="15.75" x14ac:dyDescent="0.25">
      <c r="A244" s="11"/>
      <c r="B244" s="11"/>
      <c r="C244" s="11"/>
      <c r="D244" s="11"/>
      <c r="E244" s="22"/>
      <c r="F244" s="817" t="str">
        <f t="shared" si="6"/>
        <v xml:space="preserve"> </v>
      </c>
      <c r="G244" s="142" t="str">
        <f t="shared" si="7"/>
        <v xml:space="preserve"> </v>
      </c>
      <c r="H244" s="849"/>
      <c r="I244" s="849"/>
      <c r="J244" s="132"/>
    </row>
    <row r="245" spans="1:10" ht="15.75" x14ac:dyDescent="0.25">
      <c r="A245" s="11"/>
      <c r="B245" s="11"/>
      <c r="C245" s="11"/>
      <c r="D245" s="11"/>
      <c r="E245" s="22"/>
      <c r="F245" s="817" t="str">
        <f t="shared" si="6"/>
        <v xml:space="preserve"> </v>
      </c>
      <c r="G245" s="142" t="str">
        <f t="shared" si="7"/>
        <v xml:space="preserve"> </v>
      </c>
      <c r="H245" s="849"/>
      <c r="I245" s="849"/>
      <c r="J245" s="132"/>
    </row>
    <row r="246" spans="1:10" ht="15.75" x14ac:dyDescent="0.25">
      <c r="A246" s="11"/>
      <c r="B246" s="11"/>
      <c r="C246" s="11"/>
      <c r="D246" s="11"/>
      <c r="E246" s="22"/>
      <c r="F246" s="817" t="str">
        <f t="shared" si="6"/>
        <v xml:space="preserve"> </v>
      </c>
      <c r="G246" s="142" t="str">
        <f t="shared" si="7"/>
        <v xml:space="preserve"> </v>
      </c>
      <c r="H246" s="849"/>
      <c r="I246" s="849"/>
      <c r="J246" s="132"/>
    </row>
    <row r="247" spans="1:10" ht="15.75" x14ac:dyDescent="0.25">
      <c r="A247" s="11"/>
      <c r="B247" s="11"/>
      <c r="C247" s="11"/>
      <c r="D247" s="11"/>
      <c r="E247" s="22"/>
      <c r="F247" s="817" t="str">
        <f t="shared" si="6"/>
        <v xml:space="preserve"> </v>
      </c>
      <c r="G247" s="142" t="str">
        <f t="shared" si="7"/>
        <v xml:space="preserve"> </v>
      </c>
      <c r="H247" s="849"/>
      <c r="I247" s="849"/>
      <c r="J247" s="132"/>
    </row>
    <row r="248" spans="1:10" ht="15.75" x14ac:dyDescent="0.25">
      <c r="A248" s="11"/>
      <c r="B248" s="11"/>
      <c r="C248" s="11"/>
      <c r="D248" s="11"/>
      <c r="E248" s="22"/>
      <c r="F248" s="817" t="str">
        <f t="shared" si="6"/>
        <v xml:space="preserve"> </v>
      </c>
      <c r="G248" s="142" t="str">
        <f t="shared" si="7"/>
        <v xml:space="preserve"> </v>
      </c>
      <c r="H248" s="849"/>
      <c r="I248" s="849"/>
      <c r="J248" s="132"/>
    </row>
    <row r="249" spans="1:10" ht="15.75" x14ac:dyDescent="0.25">
      <c r="A249" s="11"/>
      <c r="B249" s="11"/>
      <c r="C249" s="11"/>
      <c r="D249" s="11"/>
      <c r="E249" s="22"/>
      <c r="F249" s="817" t="str">
        <f t="shared" si="6"/>
        <v xml:space="preserve"> </v>
      </c>
      <c r="G249" s="142" t="str">
        <f t="shared" si="7"/>
        <v xml:space="preserve"> </v>
      </c>
      <c r="H249" s="849"/>
      <c r="I249" s="849"/>
      <c r="J249" s="132"/>
    </row>
    <row r="250" spans="1:10" ht="15.75" x14ac:dyDescent="0.25">
      <c r="A250" s="11"/>
      <c r="B250" s="11"/>
      <c r="C250" s="11"/>
      <c r="D250" s="11"/>
      <c r="E250" s="22"/>
      <c r="F250" s="817" t="str">
        <f t="shared" si="6"/>
        <v xml:space="preserve"> </v>
      </c>
      <c r="G250" s="142" t="str">
        <f t="shared" si="7"/>
        <v xml:space="preserve"> </v>
      </c>
      <c r="H250" s="849"/>
      <c r="I250" s="849"/>
      <c r="J250" s="132"/>
    </row>
    <row r="251" spans="1:10" ht="15.75" x14ac:dyDescent="0.25">
      <c r="A251" s="11"/>
      <c r="B251" s="11"/>
      <c r="C251" s="11"/>
      <c r="D251" s="11"/>
      <c r="E251" s="22"/>
      <c r="F251" s="817" t="str">
        <f t="shared" si="6"/>
        <v xml:space="preserve"> </v>
      </c>
      <c r="G251" s="142" t="str">
        <f t="shared" si="7"/>
        <v xml:space="preserve"> </v>
      </c>
      <c r="H251" s="849"/>
      <c r="I251" s="849"/>
      <c r="J251" s="132"/>
    </row>
    <row r="252" spans="1:10" ht="15.75" x14ac:dyDescent="0.25">
      <c r="A252" s="11"/>
      <c r="B252" s="11"/>
      <c r="C252" s="11"/>
      <c r="D252" s="11"/>
      <c r="E252" s="22"/>
      <c r="F252" s="817" t="str">
        <f t="shared" si="6"/>
        <v xml:space="preserve"> </v>
      </c>
      <c r="G252" s="142" t="str">
        <f t="shared" si="7"/>
        <v xml:space="preserve"> </v>
      </c>
      <c r="H252" s="849"/>
      <c r="I252" s="849"/>
      <c r="J252" s="132"/>
    </row>
    <row r="253" spans="1:10" ht="15.75" x14ac:dyDescent="0.25">
      <c r="A253" s="11"/>
      <c r="B253" s="11"/>
      <c r="C253" s="11"/>
      <c r="D253" s="11"/>
      <c r="E253" s="22"/>
      <c r="F253" s="817" t="str">
        <f t="shared" si="6"/>
        <v xml:space="preserve"> </v>
      </c>
      <c r="G253" s="142" t="str">
        <f t="shared" si="7"/>
        <v xml:space="preserve"> </v>
      </c>
      <c r="H253" s="849"/>
      <c r="I253" s="849"/>
      <c r="J253" s="132"/>
    </row>
    <row r="254" spans="1:10" ht="15.75" x14ac:dyDescent="0.25">
      <c r="A254" s="11"/>
      <c r="B254" s="11"/>
      <c r="C254" s="11"/>
      <c r="D254" s="11"/>
      <c r="E254" s="22"/>
      <c r="F254" s="817" t="str">
        <f t="shared" si="6"/>
        <v xml:space="preserve"> </v>
      </c>
      <c r="G254" s="142" t="str">
        <f t="shared" si="7"/>
        <v xml:space="preserve"> </v>
      </c>
      <c r="H254" s="849"/>
      <c r="I254" s="849"/>
      <c r="J254" s="132"/>
    </row>
    <row r="255" spans="1:10" ht="15.75" x14ac:dyDescent="0.25">
      <c r="A255" s="11"/>
      <c r="B255" s="11"/>
      <c r="C255" s="11"/>
      <c r="D255" s="11"/>
      <c r="E255" s="22"/>
      <c r="F255" s="817" t="str">
        <f t="shared" si="6"/>
        <v xml:space="preserve"> </v>
      </c>
      <c r="G255" s="142" t="str">
        <f t="shared" si="7"/>
        <v xml:space="preserve"> </v>
      </c>
      <c r="H255" s="849"/>
      <c r="I255" s="849"/>
      <c r="J255" s="132"/>
    </row>
    <row r="256" spans="1:10" ht="15.75" x14ac:dyDescent="0.25">
      <c r="A256" s="11"/>
      <c r="B256" s="11"/>
      <c r="C256" s="11"/>
      <c r="D256" s="11"/>
      <c r="E256" s="22"/>
      <c r="F256" s="817" t="str">
        <f t="shared" si="6"/>
        <v xml:space="preserve"> </v>
      </c>
      <c r="G256" s="142" t="str">
        <f t="shared" si="7"/>
        <v xml:space="preserve"> </v>
      </c>
      <c r="H256" s="849"/>
      <c r="I256" s="849"/>
      <c r="J256" s="132"/>
    </row>
    <row r="257" spans="1:10" ht="15.75" x14ac:dyDescent="0.25">
      <c r="A257" s="11"/>
      <c r="B257" s="11"/>
      <c r="C257" s="11"/>
      <c r="D257" s="11"/>
      <c r="E257" s="22"/>
      <c r="F257" s="817" t="str">
        <f t="shared" si="6"/>
        <v xml:space="preserve"> </v>
      </c>
      <c r="G257" s="142" t="str">
        <f t="shared" si="7"/>
        <v xml:space="preserve"> </v>
      </c>
      <c r="H257" s="849"/>
      <c r="I257" s="849"/>
      <c r="J257" s="132"/>
    </row>
    <row r="258" spans="1:10" ht="15.75" x14ac:dyDescent="0.25">
      <c r="A258" s="11"/>
      <c r="B258" s="11"/>
      <c r="C258" s="11"/>
      <c r="D258" s="11"/>
      <c r="E258" s="22"/>
      <c r="F258" s="817" t="str">
        <f t="shared" si="6"/>
        <v xml:space="preserve"> </v>
      </c>
      <c r="G258" s="142" t="str">
        <f t="shared" si="7"/>
        <v xml:space="preserve"> </v>
      </c>
      <c r="H258" s="849"/>
      <c r="I258" s="849"/>
      <c r="J258" s="132"/>
    </row>
    <row r="259" spans="1:10" ht="15.75" x14ac:dyDescent="0.25">
      <c r="A259" s="11"/>
      <c r="B259" s="11"/>
      <c r="C259" s="11"/>
      <c r="D259" s="11"/>
      <c r="E259" s="22"/>
      <c r="F259" s="817" t="str">
        <f t="shared" si="6"/>
        <v xml:space="preserve"> </v>
      </c>
      <c r="G259" s="142" t="str">
        <f t="shared" si="7"/>
        <v xml:space="preserve"> </v>
      </c>
      <c r="H259" s="849"/>
      <c r="I259" s="849"/>
      <c r="J259" s="132"/>
    </row>
    <row r="260" spans="1:10" ht="15.75" x14ac:dyDescent="0.25">
      <c r="A260" s="11"/>
      <c r="B260" s="11"/>
      <c r="C260" s="11"/>
      <c r="D260" s="11"/>
      <c r="E260" s="22"/>
      <c r="F260" s="817" t="str">
        <f t="shared" si="6"/>
        <v xml:space="preserve"> </v>
      </c>
      <c r="G260" s="142" t="str">
        <f t="shared" si="7"/>
        <v xml:space="preserve"> </v>
      </c>
      <c r="H260" s="849"/>
      <c r="I260" s="849"/>
      <c r="J260" s="132"/>
    </row>
    <row r="261" spans="1:10" ht="15.75" x14ac:dyDescent="0.25">
      <c r="A261" s="11"/>
      <c r="B261" s="11"/>
      <c r="C261" s="11"/>
      <c r="D261" s="11"/>
      <c r="E261" s="22"/>
      <c r="F261" s="817" t="str">
        <f t="shared" si="6"/>
        <v xml:space="preserve"> </v>
      </c>
      <c r="G261" s="142" t="str">
        <f t="shared" si="7"/>
        <v xml:space="preserve"> </v>
      </c>
      <c r="H261" s="849"/>
      <c r="I261" s="849"/>
      <c r="J261" s="132"/>
    </row>
    <row r="262" spans="1:10" ht="15.75" x14ac:dyDescent="0.25">
      <c r="A262" s="11"/>
      <c r="B262" s="11"/>
      <c r="C262" s="11"/>
      <c r="D262" s="11"/>
      <c r="E262" s="22"/>
      <c r="F262" s="817" t="str">
        <f t="shared" si="6"/>
        <v xml:space="preserve"> </v>
      </c>
      <c r="G262" s="142" t="str">
        <f t="shared" si="7"/>
        <v xml:space="preserve"> </v>
      </c>
      <c r="H262" s="849"/>
      <c r="I262" s="849"/>
      <c r="J262" s="132"/>
    </row>
    <row r="263" spans="1:10" ht="15.75" x14ac:dyDescent="0.25">
      <c r="A263" s="11"/>
      <c r="B263" s="11"/>
      <c r="C263" s="11"/>
      <c r="D263" s="11"/>
      <c r="E263" s="22"/>
      <c r="F263" s="817" t="str">
        <f t="shared" si="6"/>
        <v xml:space="preserve"> </v>
      </c>
      <c r="G263" s="142" t="str">
        <f t="shared" si="7"/>
        <v xml:space="preserve"> </v>
      </c>
      <c r="H263" s="849"/>
      <c r="I263" s="849"/>
      <c r="J263" s="132"/>
    </row>
    <row r="264" spans="1:10" ht="15.75" x14ac:dyDescent="0.25">
      <c r="A264" s="11"/>
      <c r="B264" s="11"/>
      <c r="C264" s="11"/>
      <c r="D264" s="11"/>
      <c r="E264" s="22"/>
      <c r="F264" s="817" t="str">
        <f t="shared" si="6"/>
        <v xml:space="preserve"> </v>
      </c>
      <c r="G264" s="142" t="str">
        <f t="shared" si="7"/>
        <v xml:space="preserve"> </v>
      </c>
      <c r="H264" s="849"/>
      <c r="I264" s="849"/>
      <c r="J264" s="132"/>
    </row>
    <row r="265" spans="1:10" ht="15.75" x14ac:dyDescent="0.25">
      <c r="A265" s="11"/>
      <c r="B265" s="11"/>
      <c r="C265" s="11"/>
      <c r="D265" s="11"/>
      <c r="E265" s="22"/>
      <c r="F265" s="817" t="str">
        <f t="shared" si="6"/>
        <v xml:space="preserve"> </v>
      </c>
      <c r="G265" s="142" t="str">
        <f t="shared" si="7"/>
        <v xml:space="preserve"> </v>
      </c>
      <c r="H265" s="849"/>
      <c r="I265" s="849"/>
      <c r="J265" s="132"/>
    </row>
    <row r="266" spans="1:10" ht="15.75" x14ac:dyDescent="0.25">
      <c r="A266" s="11"/>
      <c r="B266" s="11"/>
      <c r="C266" s="11"/>
      <c r="D266" s="11"/>
      <c r="E266" s="22"/>
      <c r="F266" s="817" t="str">
        <f t="shared" si="6"/>
        <v xml:space="preserve"> </v>
      </c>
      <c r="G266" s="142" t="str">
        <f t="shared" si="7"/>
        <v xml:space="preserve"> </v>
      </c>
      <c r="H266" s="849"/>
      <c r="I266" s="849"/>
      <c r="J266" s="132"/>
    </row>
    <row r="267" spans="1:10" ht="15.75" x14ac:dyDescent="0.25">
      <c r="A267" s="11"/>
      <c r="B267" s="11"/>
      <c r="C267" s="11"/>
      <c r="D267" s="11"/>
      <c r="E267" s="22"/>
      <c r="F267" s="817" t="str">
        <f t="shared" si="6"/>
        <v xml:space="preserve"> </v>
      </c>
      <c r="G267" s="142" t="str">
        <f t="shared" si="7"/>
        <v xml:space="preserve"> </v>
      </c>
      <c r="H267" s="849"/>
      <c r="I267" s="849"/>
      <c r="J267" s="132"/>
    </row>
    <row r="268" spans="1:10" ht="15.75" x14ac:dyDescent="0.25">
      <c r="A268" s="11"/>
      <c r="B268" s="11"/>
      <c r="C268" s="11"/>
      <c r="D268" s="11"/>
      <c r="E268" s="22"/>
      <c r="F268" s="817" t="str">
        <f t="shared" si="6"/>
        <v xml:space="preserve"> </v>
      </c>
      <c r="G268" s="142" t="str">
        <f t="shared" si="7"/>
        <v xml:space="preserve"> </v>
      </c>
      <c r="H268" s="849"/>
      <c r="I268" s="849"/>
      <c r="J268" s="132"/>
    </row>
    <row r="269" spans="1:10" ht="15.75" x14ac:dyDescent="0.25">
      <c r="A269" s="11"/>
      <c r="B269" s="11"/>
      <c r="C269" s="11"/>
      <c r="D269" s="11"/>
      <c r="E269" s="22"/>
      <c r="F269" s="817" t="str">
        <f t="shared" si="6"/>
        <v xml:space="preserve"> </v>
      </c>
      <c r="G269" s="142" t="str">
        <f t="shared" si="7"/>
        <v xml:space="preserve"> </v>
      </c>
      <c r="H269" s="849"/>
      <c r="I269" s="849"/>
      <c r="J269" s="132"/>
    </row>
    <row r="270" spans="1:10" ht="15.75" x14ac:dyDescent="0.25">
      <c r="A270" s="11"/>
      <c r="B270" s="11"/>
      <c r="C270" s="11"/>
      <c r="D270" s="11"/>
      <c r="E270" s="22"/>
      <c r="F270" s="817" t="str">
        <f t="shared" ref="F270:F333" si="8">IF(E270-D270=0," ",E270-D270)</f>
        <v xml:space="preserve"> </v>
      </c>
      <c r="G270" s="142" t="str">
        <f t="shared" ref="G270:G333" si="9">IFERROR(E270/D270%," ")</f>
        <v xml:space="preserve"> </v>
      </c>
      <c r="H270" s="849"/>
      <c r="I270" s="849"/>
      <c r="J270" s="132"/>
    </row>
    <row r="271" spans="1:10" ht="15.75" x14ac:dyDescent="0.25">
      <c r="A271" s="11"/>
      <c r="B271" s="11"/>
      <c r="C271" s="11"/>
      <c r="D271" s="11"/>
      <c r="E271" s="22"/>
      <c r="F271" s="817" t="str">
        <f t="shared" si="8"/>
        <v xml:space="preserve"> </v>
      </c>
      <c r="G271" s="142" t="str">
        <f t="shared" si="9"/>
        <v xml:space="preserve"> </v>
      </c>
      <c r="H271" s="849"/>
      <c r="I271" s="849"/>
      <c r="J271" s="132"/>
    </row>
    <row r="272" spans="1:10" ht="15.75" x14ac:dyDescent="0.25">
      <c r="A272" s="11"/>
      <c r="B272" s="11"/>
      <c r="C272" s="11"/>
      <c r="D272" s="11"/>
      <c r="E272" s="22"/>
      <c r="F272" s="817" t="str">
        <f t="shared" si="8"/>
        <v xml:space="preserve"> </v>
      </c>
      <c r="G272" s="142" t="str">
        <f t="shared" si="9"/>
        <v xml:space="preserve"> </v>
      </c>
      <c r="H272" s="849"/>
      <c r="I272" s="849"/>
      <c r="J272" s="132"/>
    </row>
    <row r="273" spans="1:10" ht="15.75" x14ac:dyDescent="0.25">
      <c r="A273" s="11"/>
      <c r="B273" s="11"/>
      <c r="C273" s="11"/>
      <c r="D273" s="11"/>
      <c r="E273" s="22"/>
      <c r="F273" s="817" t="str">
        <f t="shared" si="8"/>
        <v xml:space="preserve"> </v>
      </c>
      <c r="G273" s="142" t="str">
        <f t="shared" si="9"/>
        <v xml:space="preserve"> </v>
      </c>
      <c r="H273" s="849"/>
      <c r="I273" s="849"/>
      <c r="J273" s="132"/>
    </row>
    <row r="274" spans="1:10" ht="15.75" x14ac:dyDescent="0.25">
      <c r="A274" s="11"/>
      <c r="B274" s="11"/>
      <c r="C274" s="11"/>
      <c r="D274" s="11"/>
      <c r="E274" s="22"/>
      <c r="F274" s="817" t="str">
        <f t="shared" si="8"/>
        <v xml:space="preserve"> </v>
      </c>
      <c r="G274" s="142" t="str">
        <f t="shared" si="9"/>
        <v xml:space="preserve"> </v>
      </c>
      <c r="H274" s="849"/>
      <c r="I274" s="849"/>
      <c r="J274" s="132"/>
    </row>
    <row r="275" spans="1:10" ht="15.75" x14ac:dyDescent="0.25">
      <c r="A275" s="11"/>
      <c r="B275" s="11"/>
      <c r="C275" s="11"/>
      <c r="D275" s="11"/>
      <c r="E275" s="22"/>
      <c r="F275" s="817" t="str">
        <f t="shared" si="8"/>
        <v xml:space="preserve"> </v>
      </c>
      <c r="G275" s="142" t="str">
        <f t="shared" si="9"/>
        <v xml:space="preserve"> </v>
      </c>
      <c r="H275" s="849"/>
      <c r="I275" s="849"/>
      <c r="J275" s="132"/>
    </row>
    <row r="276" spans="1:10" ht="15.75" x14ac:dyDescent="0.25">
      <c r="A276" s="11"/>
      <c r="B276" s="11"/>
      <c r="C276" s="11"/>
      <c r="D276" s="11"/>
      <c r="E276" s="22"/>
      <c r="F276" s="817" t="str">
        <f t="shared" si="8"/>
        <v xml:space="preserve"> </v>
      </c>
      <c r="G276" s="142" t="str">
        <f t="shared" si="9"/>
        <v xml:space="preserve"> </v>
      </c>
      <c r="H276" s="849"/>
      <c r="I276" s="849"/>
      <c r="J276" s="132"/>
    </row>
    <row r="277" spans="1:10" ht="15.75" x14ac:dyDescent="0.25">
      <c r="A277" s="11"/>
      <c r="B277" s="11"/>
      <c r="C277" s="11"/>
      <c r="D277" s="11"/>
      <c r="E277" s="22"/>
      <c r="F277" s="817" t="str">
        <f t="shared" si="8"/>
        <v xml:space="preserve"> </v>
      </c>
      <c r="G277" s="142" t="str">
        <f t="shared" si="9"/>
        <v xml:space="preserve"> </v>
      </c>
      <c r="H277" s="849"/>
      <c r="I277" s="849"/>
      <c r="J277" s="132"/>
    </row>
    <row r="278" spans="1:10" ht="15.75" x14ac:dyDescent="0.25">
      <c r="A278" s="11"/>
      <c r="B278" s="11"/>
      <c r="C278" s="11"/>
      <c r="D278" s="11"/>
      <c r="E278" s="22"/>
      <c r="F278" s="817" t="str">
        <f t="shared" si="8"/>
        <v xml:space="preserve"> </v>
      </c>
      <c r="G278" s="142" t="str">
        <f t="shared" si="9"/>
        <v xml:space="preserve"> </v>
      </c>
      <c r="H278" s="849"/>
      <c r="I278" s="849"/>
      <c r="J278" s="132"/>
    </row>
    <row r="279" spans="1:10" ht="15.75" x14ac:dyDescent="0.25">
      <c r="A279" s="11"/>
      <c r="B279" s="11"/>
      <c r="C279" s="11"/>
      <c r="D279" s="11"/>
      <c r="E279" s="22"/>
      <c r="F279" s="817" t="str">
        <f t="shared" si="8"/>
        <v xml:space="preserve"> </v>
      </c>
      <c r="G279" s="142" t="str">
        <f t="shared" si="9"/>
        <v xml:space="preserve"> </v>
      </c>
      <c r="H279" s="849"/>
      <c r="I279" s="849"/>
      <c r="J279" s="132"/>
    </row>
    <row r="280" spans="1:10" ht="15.75" x14ac:dyDescent="0.25">
      <c r="A280" s="11"/>
      <c r="B280" s="11"/>
      <c r="C280" s="11"/>
      <c r="D280" s="11"/>
      <c r="E280" s="22"/>
      <c r="F280" s="817" t="str">
        <f t="shared" si="8"/>
        <v xml:space="preserve"> </v>
      </c>
      <c r="G280" s="142" t="str">
        <f t="shared" si="9"/>
        <v xml:space="preserve"> </v>
      </c>
      <c r="H280" s="849"/>
      <c r="I280" s="849"/>
      <c r="J280" s="132"/>
    </row>
    <row r="281" spans="1:10" ht="15.75" x14ac:dyDescent="0.25">
      <c r="A281" s="11"/>
      <c r="B281" s="11"/>
      <c r="C281" s="11"/>
      <c r="D281" s="11"/>
      <c r="E281" s="22"/>
      <c r="F281" s="817" t="str">
        <f t="shared" si="8"/>
        <v xml:space="preserve"> </v>
      </c>
      <c r="G281" s="142" t="str">
        <f t="shared" si="9"/>
        <v xml:space="preserve"> </v>
      </c>
      <c r="H281" s="849"/>
      <c r="I281" s="849"/>
      <c r="J281" s="132"/>
    </row>
    <row r="282" spans="1:10" ht="15.75" x14ac:dyDescent="0.25">
      <c r="A282" s="11"/>
      <c r="B282" s="11"/>
      <c r="C282" s="11"/>
      <c r="D282" s="11"/>
      <c r="E282" s="22"/>
      <c r="F282" s="817" t="str">
        <f t="shared" si="8"/>
        <v xml:space="preserve"> </v>
      </c>
      <c r="G282" s="142" t="str">
        <f t="shared" si="9"/>
        <v xml:space="preserve"> </v>
      </c>
      <c r="H282" s="849"/>
      <c r="I282" s="849"/>
      <c r="J282" s="132"/>
    </row>
    <row r="283" spans="1:10" ht="15.75" x14ac:dyDescent="0.25">
      <c r="A283" s="11"/>
      <c r="B283" s="11"/>
      <c r="C283" s="11"/>
      <c r="D283" s="11"/>
      <c r="E283" s="22"/>
      <c r="F283" s="817" t="str">
        <f t="shared" si="8"/>
        <v xml:space="preserve"> </v>
      </c>
      <c r="G283" s="142" t="str">
        <f t="shared" si="9"/>
        <v xml:space="preserve"> </v>
      </c>
      <c r="H283" s="849"/>
      <c r="I283" s="849"/>
      <c r="J283" s="132"/>
    </row>
    <row r="284" spans="1:10" ht="15.75" x14ac:dyDescent="0.25">
      <c r="A284" s="11"/>
      <c r="B284" s="11"/>
      <c r="C284" s="11"/>
      <c r="D284" s="11"/>
      <c r="E284" s="22"/>
      <c r="F284" s="817" t="str">
        <f t="shared" si="8"/>
        <v xml:space="preserve"> </v>
      </c>
      <c r="G284" s="142" t="str">
        <f t="shared" si="9"/>
        <v xml:space="preserve"> </v>
      </c>
      <c r="H284" s="849"/>
      <c r="I284" s="849"/>
      <c r="J284" s="132"/>
    </row>
    <row r="285" spans="1:10" ht="15.75" x14ac:dyDescent="0.25">
      <c r="A285" s="11"/>
      <c r="B285" s="11"/>
      <c r="C285" s="11"/>
      <c r="D285" s="11"/>
      <c r="E285" s="22"/>
      <c r="F285" s="817" t="str">
        <f t="shared" si="8"/>
        <v xml:space="preserve"> </v>
      </c>
      <c r="G285" s="142" t="str">
        <f t="shared" si="9"/>
        <v xml:space="preserve"> </v>
      </c>
      <c r="H285" s="849"/>
      <c r="I285" s="849"/>
      <c r="J285" s="132"/>
    </row>
    <row r="286" spans="1:10" ht="15.75" x14ac:dyDescent="0.25">
      <c r="A286" s="11"/>
      <c r="B286" s="11"/>
      <c r="C286" s="11"/>
      <c r="D286" s="11"/>
      <c r="E286" s="22"/>
      <c r="F286" s="817" t="str">
        <f t="shared" si="8"/>
        <v xml:space="preserve"> </v>
      </c>
      <c r="G286" s="142" t="str">
        <f t="shared" si="9"/>
        <v xml:space="preserve"> </v>
      </c>
      <c r="H286" s="849"/>
      <c r="I286" s="849"/>
      <c r="J286" s="132"/>
    </row>
    <row r="287" spans="1:10" ht="15.75" x14ac:dyDescent="0.25">
      <c r="A287" s="11"/>
      <c r="B287" s="11"/>
      <c r="C287" s="11"/>
      <c r="D287" s="11"/>
      <c r="E287" s="22"/>
      <c r="F287" s="817" t="str">
        <f t="shared" si="8"/>
        <v xml:space="preserve"> </v>
      </c>
      <c r="G287" s="142" t="str">
        <f t="shared" si="9"/>
        <v xml:space="preserve"> </v>
      </c>
      <c r="H287" s="849"/>
      <c r="I287" s="849"/>
      <c r="J287" s="132"/>
    </row>
    <row r="288" spans="1:10" ht="15.75" x14ac:dyDescent="0.25">
      <c r="A288" s="11"/>
      <c r="B288" s="11"/>
      <c r="C288" s="11"/>
      <c r="D288" s="11"/>
      <c r="E288" s="22"/>
      <c r="F288" s="817" t="str">
        <f t="shared" si="8"/>
        <v xml:space="preserve"> </v>
      </c>
      <c r="G288" s="142" t="str">
        <f t="shared" si="9"/>
        <v xml:space="preserve"> </v>
      </c>
      <c r="H288" s="849"/>
      <c r="I288" s="849"/>
      <c r="J288" s="132"/>
    </row>
    <row r="289" spans="1:10" ht="15.75" x14ac:dyDescent="0.25">
      <c r="A289" s="11"/>
      <c r="B289" s="11"/>
      <c r="C289" s="11"/>
      <c r="D289" s="11"/>
      <c r="E289" s="22"/>
      <c r="F289" s="817" t="str">
        <f t="shared" si="8"/>
        <v xml:space="preserve"> </v>
      </c>
      <c r="G289" s="142" t="str">
        <f t="shared" si="9"/>
        <v xml:space="preserve"> </v>
      </c>
      <c r="H289" s="849"/>
      <c r="I289" s="849"/>
      <c r="J289" s="132"/>
    </row>
    <row r="290" spans="1:10" ht="15.75" x14ac:dyDescent="0.25">
      <c r="A290" s="11"/>
      <c r="B290" s="11"/>
      <c r="C290" s="11"/>
      <c r="D290" s="11"/>
      <c r="E290" s="22"/>
      <c r="F290" s="817" t="str">
        <f t="shared" si="8"/>
        <v xml:space="preserve"> </v>
      </c>
      <c r="G290" s="142" t="str">
        <f t="shared" si="9"/>
        <v xml:space="preserve"> </v>
      </c>
      <c r="H290" s="849"/>
      <c r="I290" s="849"/>
      <c r="J290" s="132"/>
    </row>
    <row r="291" spans="1:10" ht="15.75" x14ac:dyDescent="0.25">
      <c r="A291" s="11"/>
      <c r="B291" s="11"/>
      <c r="C291" s="11"/>
      <c r="D291" s="11"/>
      <c r="E291" s="22"/>
      <c r="F291" s="817" t="str">
        <f t="shared" si="8"/>
        <v xml:space="preserve"> </v>
      </c>
      <c r="G291" s="142" t="str">
        <f t="shared" si="9"/>
        <v xml:space="preserve"> </v>
      </c>
      <c r="H291" s="849"/>
      <c r="I291" s="849"/>
      <c r="J291" s="132"/>
    </row>
    <row r="292" spans="1:10" ht="15.75" x14ac:dyDescent="0.25">
      <c r="A292" s="11"/>
      <c r="B292" s="11"/>
      <c r="C292" s="11"/>
      <c r="D292" s="11"/>
      <c r="E292" s="22"/>
      <c r="F292" s="817" t="str">
        <f t="shared" si="8"/>
        <v xml:space="preserve"> </v>
      </c>
      <c r="G292" s="142" t="str">
        <f t="shared" si="9"/>
        <v xml:space="preserve"> </v>
      </c>
      <c r="H292" s="849"/>
      <c r="I292" s="849"/>
      <c r="J292" s="132"/>
    </row>
    <row r="293" spans="1:10" ht="15.75" x14ac:dyDescent="0.25">
      <c r="A293" s="11"/>
      <c r="B293" s="11"/>
      <c r="C293" s="11"/>
      <c r="D293" s="11"/>
      <c r="E293" s="22"/>
      <c r="F293" s="817" t="str">
        <f t="shared" si="8"/>
        <v xml:space="preserve"> </v>
      </c>
      <c r="G293" s="142" t="str">
        <f t="shared" si="9"/>
        <v xml:space="preserve"> </v>
      </c>
      <c r="H293" s="849"/>
      <c r="I293" s="849"/>
      <c r="J293" s="132"/>
    </row>
    <row r="294" spans="1:10" ht="15.75" x14ac:dyDescent="0.25">
      <c r="A294" s="11"/>
      <c r="B294" s="11"/>
      <c r="C294" s="11"/>
      <c r="D294" s="11"/>
      <c r="E294" s="22"/>
      <c r="F294" s="817" t="str">
        <f t="shared" si="8"/>
        <v xml:space="preserve"> </v>
      </c>
      <c r="G294" s="142" t="str">
        <f t="shared" si="9"/>
        <v xml:space="preserve"> </v>
      </c>
      <c r="H294" s="849"/>
      <c r="I294" s="849"/>
      <c r="J294" s="132"/>
    </row>
    <row r="295" spans="1:10" ht="15.75" x14ac:dyDescent="0.25">
      <c r="A295" s="11"/>
      <c r="B295" s="11"/>
      <c r="C295" s="11"/>
      <c r="D295" s="11"/>
      <c r="E295" s="22"/>
      <c r="F295" s="817" t="str">
        <f t="shared" si="8"/>
        <v xml:space="preserve"> </v>
      </c>
      <c r="G295" s="142" t="str">
        <f t="shared" si="9"/>
        <v xml:space="preserve"> </v>
      </c>
      <c r="H295" s="849"/>
      <c r="I295" s="849"/>
      <c r="J295" s="132"/>
    </row>
    <row r="296" spans="1:10" ht="15.75" x14ac:dyDescent="0.25">
      <c r="A296" s="11"/>
      <c r="B296" s="11"/>
      <c r="C296" s="11"/>
      <c r="D296" s="11"/>
      <c r="E296" s="22"/>
      <c r="F296" s="817" t="str">
        <f t="shared" si="8"/>
        <v xml:space="preserve"> </v>
      </c>
      <c r="G296" s="142" t="str">
        <f t="shared" si="9"/>
        <v xml:space="preserve"> </v>
      </c>
      <c r="H296" s="849"/>
      <c r="I296" s="849"/>
      <c r="J296" s="132"/>
    </row>
    <row r="297" spans="1:10" ht="15.75" x14ac:dyDescent="0.25">
      <c r="A297" s="11"/>
      <c r="B297" s="11"/>
      <c r="C297" s="11"/>
      <c r="D297" s="11"/>
      <c r="E297" s="22"/>
      <c r="F297" s="817" t="str">
        <f t="shared" si="8"/>
        <v xml:space="preserve"> </v>
      </c>
      <c r="G297" s="142" t="str">
        <f t="shared" si="9"/>
        <v xml:space="preserve"> </v>
      </c>
      <c r="H297" s="849"/>
      <c r="I297" s="849"/>
      <c r="J297" s="132"/>
    </row>
    <row r="298" spans="1:10" ht="15.75" x14ac:dyDescent="0.25">
      <c r="A298" s="11"/>
      <c r="B298" s="11"/>
      <c r="C298" s="11"/>
      <c r="D298" s="11"/>
      <c r="E298" s="22"/>
      <c r="F298" s="817" t="str">
        <f t="shared" si="8"/>
        <v xml:space="preserve"> </v>
      </c>
      <c r="G298" s="142" t="str">
        <f t="shared" si="9"/>
        <v xml:space="preserve"> </v>
      </c>
      <c r="H298" s="849"/>
      <c r="I298" s="849"/>
      <c r="J298" s="132"/>
    </row>
    <row r="299" spans="1:10" ht="15.75" x14ac:dyDescent="0.25">
      <c r="A299" s="11"/>
      <c r="B299" s="11"/>
      <c r="C299" s="11"/>
      <c r="D299" s="11"/>
      <c r="E299" s="22"/>
      <c r="F299" s="817" t="str">
        <f t="shared" si="8"/>
        <v xml:space="preserve"> </v>
      </c>
      <c r="G299" s="142" t="str">
        <f t="shared" si="9"/>
        <v xml:space="preserve"> </v>
      </c>
      <c r="H299" s="849"/>
      <c r="I299" s="849"/>
      <c r="J299" s="132"/>
    </row>
    <row r="300" spans="1:10" ht="15.75" x14ac:dyDescent="0.25">
      <c r="A300" s="11"/>
      <c r="B300" s="11"/>
      <c r="C300" s="11"/>
      <c r="D300" s="11"/>
      <c r="E300" s="22"/>
      <c r="F300" s="817" t="str">
        <f t="shared" si="8"/>
        <v xml:space="preserve"> </v>
      </c>
      <c r="G300" s="142" t="str">
        <f t="shared" si="9"/>
        <v xml:space="preserve"> </v>
      </c>
      <c r="H300" s="849"/>
      <c r="I300" s="849"/>
      <c r="J300" s="132"/>
    </row>
    <row r="301" spans="1:10" ht="15.75" x14ac:dyDescent="0.25">
      <c r="A301" s="11"/>
      <c r="B301" s="11"/>
      <c r="C301" s="11"/>
      <c r="D301" s="11"/>
      <c r="E301" s="22"/>
      <c r="F301" s="817" t="str">
        <f t="shared" si="8"/>
        <v xml:space="preserve"> </v>
      </c>
      <c r="G301" s="142" t="str">
        <f t="shared" si="9"/>
        <v xml:space="preserve"> </v>
      </c>
      <c r="H301" s="849"/>
      <c r="I301" s="849"/>
      <c r="J301" s="132"/>
    </row>
    <row r="302" spans="1:10" ht="15.75" x14ac:dyDescent="0.25">
      <c r="A302" s="11"/>
      <c r="B302" s="11"/>
      <c r="C302" s="11"/>
      <c r="D302" s="11"/>
      <c r="E302" s="22"/>
      <c r="F302" s="817" t="str">
        <f t="shared" si="8"/>
        <v xml:space="preserve"> </v>
      </c>
      <c r="G302" s="142" t="str">
        <f t="shared" si="9"/>
        <v xml:space="preserve"> </v>
      </c>
      <c r="H302" s="849"/>
      <c r="I302" s="849"/>
      <c r="J302" s="132"/>
    </row>
    <row r="303" spans="1:10" ht="15.75" x14ac:dyDescent="0.25">
      <c r="A303" s="11"/>
      <c r="B303" s="11"/>
      <c r="C303" s="11"/>
      <c r="D303" s="11"/>
      <c r="E303" s="22"/>
      <c r="F303" s="817" t="str">
        <f t="shared" si="8"/>
        <v xml:space="preserve"> </v>
      </c>
      <c r="G303" s="142" t="str">
        <f t="shared" si="9"/>
        <v xml:space="preserve"> </v>
      </c>
      <c r="H303" s="849"/>
      <c r="I303" s="849"/>
      <c r="J303" s="132"/>
    </row>
    <row r="304" spans="1:10" ht="15.75" x14ac:dyDescent="0.25">
      <c r="A304" s="11"/>
      <c r="B304" s="11"/>
      <c r="C304" s="11"/>
      <c r="D304" s="11"/>
      <c r="E304" s="22"/>
      <c r="F304" s="817" t="str">
        <f t="shared" si="8"/>
        <v xml:space="preserve"> </v>
      </c>
      <c r="G304" s="142" t="str">
        <f t="shared" si="9"/>
        <v xml:space="preserve"> </v>
      </c>
      <c r="H304" s="849"/>
      <c r="I304" s="849"/>
      <c r="J304" s="132"/>
    </row>
    <row r="305" spans="1:10" ht="15.75" x14ac:dyDescent="0.25">
      <c r="A305" s="11"/>
      <c r="B305" s="11"/>
      <c r="C305" s="11"/>
      <c r="D305" s="11"/>
      <c r="E305" s="22"/>
      <c r="F305" s="817" t="str">
        <f t="shared" si="8"/>
        <v xml:space="preserve"> </v>
      </c>
      <c r="G305" s="142" t="str">
        <f t="shared" si="9"/>
        <v xml:space="preserve"> </v>
      </c>
      <c r="H305" s="849"/>
      <c r="I305" s="849"/>
      <c r="J305" s="132"/>
    </row>
    <row r="306" spans="1:10" ht="15.75" x14ac:dyDescent="0.25">
      <c r="A306" s="11"/>
      <c r="B306" s="11"/>
      <c r="C306" s="11"/>
      <c r="D306" s="11"/>
      <c r="E306" s="22"/>
      <c r="F306" s="817" t="str">
        <f t="shared" si="8"/>
        <v xml:space="preserve"> </v>
      </c>
      <c r="G306" s="142" t="str">
        <f t="shared" si="9"/>
        <v xml:space="preserve"> </v>
      </c>
      <c r="H306" s="849"/>
      <c r="I306" s="849"/>
      <c r="J306" s="132"/>
    </row>
    <row r="307" spans="1:10" ht="15.75" x14ac:dyDescent="0.25">
      <c r="A307" s="11"/>
      <c r="B307" s="11"/>
      <c r="C307" s="11"/>
      <c r="D307" s="11"/>
      <c r="E307" s="22"/>
      <c r="F307" s="817" t="str">
        <f t="shared" si="8"/>
        <v xml:space="preserve"> </v>
      </c>
      <c r="G307" s="142" t="str">
        <f t="shared" si="9"/>
        <v xml:space="preserve"> </v>
      </c>
      <c r="H307" s="849"/>
      <c r="I307" s="849"/>
      <c r="J307" s="132"/>
    </row>
    <row r="308" spans="1:10" ht="15.75" x14ac:dyDescent="0.25">
      <c r="A308" s="11"/>
      <c r="B308" s="11"/>
      <c r="C308" s="11"/>
      <c r="D308" s="11"/>
      <c r="E308" s="22"/>
      <c r="F308" s="817" t="str">
        <f t="shared" si="8"/>
        <v xml:space="preserve"> </v>
      </c>
      <c r="G308" s="142" t="str">
        <f t="shared" si="9"/>
        <v xml:space="preserve"> </v>
      </c>
      <c r="H308" s="849"/>
      <c r="I308" s="849"/>
      <c r="J308" s="132"/>
    </row>
    <row r="309" spans="1:10" ht="15.75" x14ac:dyDescent="0.25">
      <c r="A309" s="11"/>
      <c r="B309" s="11"/>
      <c r="C309" s="11"/>
      <c r="D309" s="11"/>
      <c r="E309" s="22"/>
      <c r="F309" s="817" t="str">
        <f t="shared" si="8"/>
        <v xml:space="preserve"> </v>
      </c>
      <c r="G309" s="142" t="str">
        <f t="shared" si="9"/>
        <v xml:space="preserve"> </v>
      </c>
      <c r="H309" s="849"/>
      <c r="I309" s="849"/>
      <c r="J309" s="132"/>
    </row>
    <row r="310" spans="1:10" ht="15.75" x14ac:dyDescent="0.25">
      <c r="A310" s="11"/>
      <c r="B310" s="11"/>
      <c r="C310" s="11"/>
      <c r="D310" s="11"/>
      <c r="E310" s="22"/>
      <c r="F310" s="817" t="str">
        <f t="shared" si="8"/>
        <v xml:space="preserve"> </v>
      </c>
      <c r="G310" s="142" t="str">
        <f t="shared" si="9"/>
        <v xml:space="preserve"> </v>
      </c>
      <c r="H310" s="849"/>
      <c r="I310" s="849"/>
      <c r="J310" s="132"/>
    </row>
    <row r="311" spans="1:10" ht="15.75" x14ac:dyDescent="0.25">
      <c r="A311" s="11"/>
      <c r="B311" s="11"/>
      <c r="C311" s="11"/>
      <c r="D311" s="11"/>
      <c r="E311" s="22"/>
      <c r="F311" s="817" t="str">
        <f t="shared" si="8"/>
        <v xml:space="preserve"> </v>
      </c>
      <c r="G311" s="142" t="str">
        <f t="shared" si="9"/>
        <v xml:space="preserve"> </v>
      </c>
      <c r="H311" s="849"/>
      <c r="I311" s="849"/>
      <c r="J311" s="132"/>
    </row>
    <row r="312" spans="1:10" ht="15.75" x14ac:dyDescent="0.25">
      <c r="A312" s="11"/>
      <c r="B312" s="11"/>
      <c r="C312" s="11"/>
      <c r="D312" s="11"/>
      <c r="E312" s="22"/>
      <c r="F312" s="817" t="str">
        <f t="shared" si="8"/>
        <v xml:space="preserve"> </v>
      </c>
      <c r="G312" s="142" t="str">
        <f t="shared" si="9"/>
        <v xml:space="preserve"> </v>
      </c>
      <c r="H312" s="849"/>
      <c r="I312" s="849"/>
      <c r="J312" s="132"/>
    </row>
    <row r="313" spans="1:10" ht="15.75" x14ac:dyDescent="0.25">
      <c r="A313" s="11"/>
      <c r="B313" s="11"/>
      <c r="C313" s="11"/>
      <c r="D313" s="11"/>
      <c r="E313" s="22"/>
      <c r="F313" s="817" t="str">
        <f t="shared" si="8"/>
        <v xml:space="preserve"> </v>
      </c>
      <c r="G313" s="142" t="str">
        <f t="shared" si="9"/>
        <v xml:space="preserve"> </v>
      </c>
      <c r="H313" s="849"/>
      <c r="I313" s="849"/>
      <c r="J313" s="132"/>
    </row>
    <row r="314" spans="1:10" ht="15.75" x14ac:dyDescent="0.25">
      <c r="A314" s="11"/>
      <c r="B314" s="11"/>
      <c r="C314" s="11"/>
      <c r="D314" s="11"/>
      <c r="E314" s="22"/>
      <c r="F314" s="817" t="str">
        <f t="shared" si="8"/>
        <v xml:space="preserve"> </v>
      </c>
      <c r="G314" s="142" t="str">
        <f t="shared" si="9"/>
        <v xml:space="preserve"> </v>
      </c>
      <c r="H314" s="849"/>
      <c r="I314" s="849"/>
      <c r="J314" s="132"/>
    </row>
    <row r="315" spans="1:10" ht="15.75" x14ac:dyDescent="0.25">
      <c r="A315" s="11"/>
      <c r="B315" s="11"/>
      <c r="C315" s="11"/>
      <c r="D315" s="11"/>
      <c r="E315" s="22"/>
      <c r="F315" s="817" t="str">
        <f t="shared" si="8"/>
        <v xml:space="preserve"> </v>
      </c>
      <c r="G315" s="142" t="str">
        <f t="shared" si="9"/>
        <v xml:space="preserve"> </v>
      </c>
      <c r="H315" s="849"/>
      <c r="I315" s="849"/>
      <c r="J315" s="132"/>
    </row>
    <row r="316" spans="1:10" ht="15.75" x14ac:dyDescent="0.25">
      <c r="A316" s="11"/>
      <c r="B316" s="11"/>
      <c r="C316" s="11"/>
      <c r="D316" s="11"/>
      <c r="E316" s="22"/>
      <c r="F316" s="817" t="str">
        <f t="shared" si="8"/>
        <v xml:space="preserve"> </v>
      </c>
      <c r="G316" s="142" t="str">
        <f t="shared" si="9"/>
        <v xml:space="preserve"> </v>
      </c>
      <c r="H316" s="849"/>
      <c r="I316" s="849"/>
      <c r="J316" s="132"/>
    </row>
    <row r="317" spans="1:10" ht="15.75" x14ac:dyDescent="0.25">
      <c r="A317" s="11"/>
      <c r="B317" s="11"/>
      <c r="C317" s="11"/>
      <c r="D317" s="11"/>
      <c r="E317" s="22"/>
      <c r="F317" s="817" t="str">
        <f t="shared" si="8"/>
        <v xml:space="preserve"> </v>
      </c>
      <c r="G317" s="142" t="str">
        <f t="shared" si="9"/>
        <v xml:space="preserve"> </v>
      </c>
      <c r="H317" s="849"/>
      <c r="I317" s="849"/>
      <c r="J317" s="132"/>
    </row>
    <row r="318" spans="1:10" ht="15.75" x14ac:dyDescent="0.25">
      <c r="A318" s="11"/>
      <c r="B318" s="11"/>
      <c r="C318" s="11"/>
      <c r="D318" s="11"/>
      <c r="E318" s="22"/>
      <c r="F318" s="817" t="str">
        <f t="shared" si="8"/>
        <v xml:space="preserve"> </v>
      </c>
      <c r="G318" s="142" t="str">
        <f t="shared" si="9"/>
        <v xml:space="preserve"> </v>
      </c>
      <c r="H318" s="849"/>
      <c r="I318" s="849"/>
      <c r="J318" s="132"/>
    </row>
    <row r="319" spans="1:10" ht="15.75" x14ac:dyDescent="0.25">
      <c r="A319" s="11"/>
      <c r="B319" s="11"/>
      <c r="C319" s="11"/>
      <c r="D319" s="11"/>
      <c r="E319" s="22"/>
      <c r="F319" s="817" t="str">
        <f t="shared" si="8"/>
        <v xml:space="preserve"> </v>
      </c>
      <c r="G319" s="142" t="str">
        <f t="shared" si="9"/>
        <v xml:space="preserve"> </v>
      </c>
      <c r="H319" s="849"/>
      <c r="I319" s="849"/>
      <c r="J319" s="132"/>
    </row>
    <row r="320" spans="1:10" ht="15.75" x14ac:dyDescent="0.25">
      <c r="A320" s="11"/>
      <c r="B320" s="11"/>
      <c r="C320" s="11"/>
      <c r="D320" s="11"/>
      <c r="E320" s="22"/>
      <c r="F320" s="817" t="str">
        <f t="shared" si="8"/>
        <v xml:space="preserve"> </v>
      </c>
      <c r="G320" s="142" t="str">
        <f t="shared" si="9"/>
        <v xml:space="preserve"> </v>
      </c>
      <c r="H320" s="849"/>
      <c r="I320" s="849"/>
      <c r="J320" s="132"/>
    </row>
    <row r="321" spans="1:10" ht="15.75" x14ac:dyDescent="0.25">
      <c r="A321" s="11"/>
      <c r="B321" s="11"/>
      <c r="C321" s="11"/>
      <c r="D321" s="11"/>
      <c r="E321" s="22"/>
      <c r="F321" s="817" t="str">
        <f t="shared" si="8"/>
        <v xml:space="preserve"> </v>
      </c>
      <c r="G321" s="142" t="str">
        <f t="shared" si="9"/>
        <v xml:space="preserve"> </v>
      </c>
      <c r="H321" s="849"/>
      <c r="I321" s="849"/>
      <c r="J321" s="132"/>
    </row>
    <row r="322" spans="1:10" ht="15.75" x14ac:dyDescent="0.25">
      <c r="A322" s="11"/>
      <c r="B322" s="11"/>
      <c r="C322" s="11"/>
      <c r="D322" s="11"/>
      <c r="E322" s="22"/>
      <c r="F322" s="817" t="str">
        <f t="shared" si="8"/>
        <v xml:space="preserve"> </v>
      </c>
      <c r="G322" s="142" t="str">
        <f t="shared" si="9"/>
        <v xml:space="preserve"> </v>
      </c>
      <c r="H322" s="849"/>
      <c r="I322" s="849"/>
      <c r="J322" s="132"/>
    </row>
    <row r="323" spans="1:10" ht="15.75" x14ac:dyDescent="0.25">
      <c r="A323" s="11"/>
      <c r="B323" s="11"/>
      <c r="C323" s="11"/>
      <c r="D323" s="11"/>
      <c r="E323" s="22"/>
      <c r="F323" s="817" t="str">
        <f t="shared" si="8"/>
        <v xml:space="preserve"> </v>
      </c>
      <c r="G323" s="142" t="str">
        <f t="shared" si="9"/>
        <v xml:space="preserve"> </v>
      </c>
      <c r="H323" s="849"/>
      <c r="I323" s="849"/>
      <c r="J323" s="132"/>
    </row>
    <row r="324" spans="1:10" ht="15.75" x14ac:dyDescent="0.25">
      <c r="A324" s="11"/>
      <c r="B324" s="11"/>
      <c r="C324" s="11"/>
      <c r="D324" s="11"/>
      <c r="E324" s="22"/>
      <c r="F324" s="817" t="str">
        <f t="shared" si="8"/>
        <v xml:space="preserve"> </v>
      </c>
      <c r="G324" s="142" t="str">
        <f t="shared" si="9"/>
        <v xml:space="preserve"> </v>
      </c>
      <c r="H324" s="849"/>
      <c r="I324" s="849"/>
      <c r="J324" s="132"/>
    </row>
    <row r="325" spans="1:10" ht="15.75" x14ac:dyDescent="0.25">
      <c r="A325" s="11"/>
      <c r="B325" s="11"/>
      <c r="C325" s="11"/>
      <c r="D325" s="11"/>
      <c r="E325" s="22"/>
      <c r="F325" s="817" t="str">
        <f t="shared" si="8"/>
        <v xml:space="preserve"> </v>
      </c>
      <c r="G325" s="142" t="str">
        <f t="shared" si="9"/>
        <v xml:space="preserve"> </v>
      </c>
      <c r="H325" s="849"/>
      <c r="I325" s="849"/>
      <c r="J325" s="132"/>
    </row>
    <row r="326" spans="1:10" ht="15.75" x14ac:dyDescent="0.25">
      <c r="A326" s="11"/>
      <c r="B326" s="11"/>
      <c r="C326" s="11"/>
      <c r="D326" s="11"/>
      <c r="E326" s="22"/>
      <c r="F326" s="817" t="str">
        <f t="shared" si="8"/>
        <v xml:space="preserve"> </v>
      </c>
      <c r="G326" s="142" t="str">
        <f t="shared" si="9"/>
        <v xml:space="preserve"> </v>
      </c>
      <c r="H326" s="849"/>
      <c r="I326" s="849"/>
      <c r="J326" s="132"/>
    </row>
    <row r="327" spans="1:10" ht="15.75" x14ac:dyDescent="0.25">
      <c r="A327" s="11"/>
      <c r="B327" s="11"/>
      <c r="C327" s="11"/>
      <c r="D327" s="11"/>
      <c r="E327" s="22"/>
      <c r="F327" s="817" t="str">
        <f t="shared" si="8"/>
        <v xml:space="preserve"> </v>
      </c>
      <c r="G327" s="142" t="str">
        <f t="shared" si="9"/>
        <v xml:space="preserve"> </v>
      </c>
      <c r="H327" s="849"/>
      <c r="I327" s="849"/>
      <c r="J327" s="132"/>
    </row>
    <row r="328" spans="1:10" ht="15.75" x14ac:dyDescent="0.25">
      <c r="A328" s="11"/>
      <c r="B328" s="11"/>
      <c r="C328" s="11"/>
      <c r="D328" s="11"/>
      <c r="E328" s="22"/>
      <c r="F328" s="817" t="str">
        <f t="shared" si="8"/>
        <v xml:space="preserve"> </v>
      </c>
      <c r="G328" s="142" t="str">
        <f t="shared" si="9"/>
        <v xml:space="preserve"> </v>
      </c>
      <c r="H328" s="849"/>
      <c r="I328" s="849"/>
      <c r="J328" s="132"/>
    </row>
    <row r="329" spans="1:10" ht="15.75" x14ac:dyDescent="0.25">
      <c r="A329" s="11"/>
      <c r="B329" s="11"/>
      <c r="C329" s="11"/>
      <c r="D329" s="11"/>
      <c r="E329" s="22"/>
      <c r="F329" s="817" t="str">
        <f t="shared" si="8"/>
        <v xml:space="preserve"> </v>
      </c>
      <c r="G329" s="142" t="str">
        <f t="shared" si="9"/>
        <v xml:space="preserve"> </v>
      </c>
      <c r="H329" s="849"/>
      <c r="I329" s="849"/>
      <c r="J329" s="132"/>
    </row>
    <row r="330" spans="1:10" ht="15.75" x14ac:dyDescent="0.25">
      <c r="A330" s="11"/>
      <c r="B330" s="11"/>
      <c r="C330" s="11"/>
      <c r="D330" s="11"/>
      <c r="E330" s="22"/>
      <c r="F330" s="817" t="str">
        <f t="shared" si="8"/>
        <v xml:space="preserve"> </v>
      </c>
      <c r="G330" s="142" t="str">
        <f t="shared" si="9"/>
        <v xml:space="preserve"> </v>
      </c>
      <c r="H330" s="849"/>
      <c r="I330" s="849"/>
      <c r="J330" s="132"/>
    </row>
    <row r="331" spans="1:10" ht="15.75" x14ac:dyDescent="0.25">
      <c r="A331" s="11"/>
      <c r="B331" s="11"/>
      <c r="C331" s="11"/>
      <c r="D331" s="11"/>
      <c r="E331" s="22"/>
      <c r="F331" s="817" t="str">
        <f t="shared" si="8"/>
        <v xml:space="preserve"> </v>
      </c>
      <c r="G331" s="142" t="str">
        <f t="shared" si="9"/>
        <v xml:space="preserve"> </v>
      </c>
      <c r="H331" s="849"/>
      <c r="I331" s="849"/>
      <c r="J331" s="132"/>
    </row>
    <row r="332" spans="1:10" ht="15.75" x14ac:dyDescent="0.25">
      <c r="A332" s="11"/>
      <c r="B332" s="11"/>
      <c r="C332" s="11"/>
      <c r="D332" s="11"/>
      <c r="E332" s="22"/>
      <c r="F332" s="817" t="str">
        <f t="shared" si="8"/>
        <v xml:space="preserve"> </v>
      </c>
      <c r="G332" s="142" t="str">
        <f t="shared" si="9"/>
        <v xml:space="preserve"> </v>
      </c>
      <c r="H332" s="849"/>
      <c r="I332" s="849"/>
      <c r="J332" s="132"/>
    </row>
    <row r="333" spans="1:10" ht="15.75" x14ac:dyDescent="0.25">
      <c r="A333" s="11"/>
      <c r="B333" s="11"/>
      <c r="C333" s="11"/>
      <c r="D333" s="11"/>
      <c r="E333" s="22"/>
      <c r="F333" s="817" t="str">
        <f t="shared" si="8"/>
        <v xml:space="preserve"> </v>
      </c>
      <c r="G333" s="142" t="str">
        <f t="shared" si="9"/>
        <v xml:space="preserve"> </v>
      </c>
      <c r="H333" s="849"/>
      <c r="I333" s="849"/>
      <c r="J333" s="132"/>
    </row>
    <row r="334" spans="1:10" ht="15.75" x14ac:dyDescent="0.25">
      <c r="A334" s="11"/>
      <c r="B334" s="11"/>
      <c r="C334" s="11"/>
      <c r="D334" s="11"/>
      <c r="E334" s="22"/>
      <c r="F334" s="817" t="str">
        <f t="shared" ref="F334:F385" si="10">IF(E334-D334=0," ",E334-D334)</f>
        <v xml:space="preserve"> </v>
      </c>
      <c r="G334" s="142" t="str">
        <f t="shared" ref="G334:G385" si="11">IFERROR(E334/D334%," ")</f>
        <v xml:space="preserve"> </v>
      </c>
      <c r="H334" s="849"/>
      <c r="I334" s="849"/>
      <c r="J334" s="132"/>
    </row>
    <row r="335" spans="1:10" ht="15.75" x14ac:dyDescent="0.25">
      <c r="A335" s="11"/>
      <c r="B335" s="11"/>
      <c r="C335" s="11"/>
      <c r="D335" s="11"/>
      <c r="E335" s="22"/>
      <c r="F335" s="817" t="str">
        <f t="shared" si="10"/>
        <v xml:space="preserve"> </v>
      </c>
      <c r="G335" s="142" t="str">
        <f t="shared" si="11"/>
        <v xml:space="preserve"> </v>
      </c>
      <c r="H335" s="849"/>
      <c r="I335" s="849"/>
      <c r="J335" s="132"/>
    </row>
    <row r="336" spans="1:10" ht="15.75" x14ac:dyDescent="0.25">
      <c r="A336" s="11"/>
      <c r="B336" s="11"/>
      <c r="C336" s="11"/>
      <c r="D336" s="11"/>
      <c r="E336" s="22"/>
      <c r="F336" s="817" t="str">
        <f t="shared" si="10"/>
        <v xml:space="preserve"> </v>
      </c>
      <c r="G336" s="142" t="str">
        <f t="shared" si="11"/>
        <v xml:space="preserve"> </v>
      </c>
      <c r="H336" s="849"/>
      <c r="I336" s="849"/>
      <c r="J336" s="132"/>
    </row>
    <row r="337" spans="1:10" ht="15.75" x14ac:dyDescent="0.25">
      <c r="A337" s="11"/>
      <c r="B337" s="11"/>
      <c r="C337" s="11"/>
      <c r="D337" s="11"/>
      <c r="E337" s="22"/>
      <c r="F337" s="817" t="str">
        <f t="shared" si="10"/>
        <v xml:space="preserve"> </v>
      </c>
      <c r="G337" s="142" t="str">
        <f t="shared" si="11"/>
        <v xml:space="preserve"> </v>
      </c>
      <c r="H337" s="849"/>
      <c r="I337" s="849"/>
      <c r="J337" s="132"/>
    </row>
    <row r="338" spans="1:10" ht="15.75" x14ac:dyDescent="0.25">
      <c r="A338" s="11"/>
      <c r="B338" s="11"/>
      <c r="C338" s="11"/>
      <c r="D338" s="11"/>
      <c r="E338" s="22"/>
      <c r="F338" s="817" t="str">
        <f t="shared" si="10"/>
        <v xml:space="preserve"> </v>
      </c>
      <c r="G338" s="142" t="str">
        <f t="shared" si="11"/>
        <v xml:space="preserve"> </v>
      </c>
      <c r="H338" s="849"/>
      <c r="I338" s="849"/>
      <c r="J338" s="132"/>
    </row>
    <row r="339" spans="1:10" ht="15.75" x14ac:dyDescent="0.25">
      <c r="A339" s="11"/>
      <c r="B339" s="11"/>
      <c r="C339" s="11"/>
      <c r="D339" s="11"/>
      <c r="E339" s="22"/>
      <c r="F339" s="817" t="str">
        <f t="shared" si="10"/>
        <v xml:space="preserve"> </v>
      </c>
      <c r="G339" s="142" t="str">
        <f t="shared" si="11"/>
        <v xml:space="preserve"> </v>
      </c>
      <c r="H339" s="849"/>
      <c r="I339" s="849"/>
      <c r="J339" s="132"/>
    </row>
    <row r="340" spans="1:10" ht="15.75" x14ac:dyDescent="0.25">
      <c r="A340" s="11"/>
      <c r="B340" s="11"/>
      <c r="C340" s="11"/>
      <c r="D340" s="11"/>
      <c r="E340" s="22"/>
      <c r="F340" s="817" t="str">
        <f t="shared" si="10"/>
        <v xml:space="preserve"> </v>
      </c>
      <c r="G340" s="142" t="str">
        <f t="shared" si="11"/>
        <v xml:space="preserve"> </v>
      </c>
      <c r="H340" s="849"/>
      <c r="I340" s="849"/>
      <c r="J340" s="132"/>
    </row>
    <row r="341" spans="1:10" ht="15.75" x14ac:dyDescent="0.25">
      <c r="A341" s="11"/>
      <c r="B341" s="11"/>
      <c r="C341" s="11"/>
      <c r="D341" s="11"/>
      <c r="E341" s="22"/>
      <c r="F341" s="817" t="str">
        <f t="shared" si="10"/>
        <v xml:space="preserve"> </v>
      </c>
      <c r="G341" s="142" t="str">
        <f t="shared" si="11"/>
        <v xml:space="preserve"> </v>
      </c>
      <c r="H341" s="849"/>
      <c r="I341" s="849"/>
      <c r="J341" s="132"/>
    </row>
    <row r="342" spans="1:10" ht="15.75" x14ac:dyDescent="0.25">
      <c r="A342" s="11"/>
      <c r="B342" s="11"/>
      <c r="C342" s="11"/>
      <c r="D342" s="11"/>
      <c r="E342" s="22"/>
      <c r="F342" s="817" t="str">
        <f t="shared" si="10"/>
        <v xml:space="preserve"> </v>
      </c>
      <c r="G342" s="142" t="str">
        <f t="shared" si="11"/>
        <v xml:space="preserve"> </v>
      </c>
      <c r="H342" s="849"/>
      <c r="I342" s="849"/>
      <c r="J342" s="132"/>
    </row>
    <row r="343" spans="1:10" ht="15.75" x14ac:dyDescent="0.25">
      <c r="A343" s="11"/>
      <c r="B343" s="11"/>
      <c r="C343" s="11"/>
      <c r="D343" s="11"/>
      <c r="E343" s="22"/>
      <c r="F343" s="817" t="str">
        <f t="shared" si="10"/>
        <v xml:space="preserve"> </v>
      </c>
      <c r="G343" s="142" t="str">
        <f t="shared" si="11"/>
        <v xml:space="preserve"> </v>
      </c>
      <c r="H343" s="849"/>
      <c r="I343" s="849"/>
      <c r="J343" s="132"/>
    </row>
    <row r="344" spans="1:10" ht="15.75" x14ac:dyDescent="0.25">
      <c r="A344" s="11"/>
      <c r="B344" s="11"/>
      <c r="C344" s="11"/>
      <c r="D344" s="11"/>
      <c r="E344" s="22"/>
      <c r="F344" s="817" t="str">
        <f t="shared" si="10"/>
        <v xml:space="preserve"> </v>
      </c>
      <c r="G344" s="142" t="str">
        <f t="shared" si="11"/>
        <v xml:space="preserve"> </v>
      </c>
      <c r="H344" s="849"/>
      <c r="I344" s="849"/>
      <c r="J344" s="132"/>
    </row>
    <row r="345" spans="1:10" ht="15.75" x14ac:dyDescent="0.25">
      <c r="A345" s="11"/>
      <c r="B345" s="11"/>
      <c r="C345" s="11"/>
      <c r="D345" s="11"/>
      <c r="E345" s="22"/>
      <c r="F345" s="817" t="str">
        <f t="shared" si="10"/>
        <v xml:space="preserve"> </v>
      </c>
      <c r="G345" s="142" t="str">
        <f t="shared" si="11"/>
        <v xml:space="preserve"> </v>
      </c>
      <c r="H345" s="849"/>
      <c r="I345" s="849"/>
      <c r="J345" s="132"/>
    </row>
    <row r="346" spans="1:10" ht="15.75" x14ac:dyDescent="0.25">
      <c r="A346" s="11"/>
      <c r="B346" s="11"/>
      <c r="C346" s="11"/>
      <c r="D346" s="11"/>
      <c r="E346" s="22"/>
      <c r="F346" s="817" t="str">
        <f t="shared" si="10"/>
        <v xml:space="preserve"> </v>
      </c>
      <c r="G346" s="142" t="str">
        <f t="shared" si="11"/>
        <v xml:space="preserve"> </v>
      </c>
      <c r="H346" s="849"/>
      <c r="I346" s="849"/>
      <c r="J346" s="132"/>
    </row>
    <row r="347" spans="1:10" ht="15.75" x14ac:dyDescent="0.25">
      <c r="A347" s="11"/>
      <c r="B347" s="11"/>
      <c r="C347" s="11"/>
      <c r="D347" s="11"/>
      <c r="E347" s="22"/>
      <c r="F347" s="817" t="str">
        <f t="shared" si="10"/>
        <v xml:space="preserve"> </v>
      </c>
      <c r="G347" s="142" t="str">
        <f t="shared" si="11"/>
        <v xml:space="preserve"> </v>
      </c>
      <c r="H347" s="849"/>
      <c r="I347" s="849"/>
      <c r="J347" s="132"/>
    </row>
    <row r="348" spans="1:10" ht="15.75" x14ac:dyDescent="0.25">
      <c r="A348" s="11"/>
      <c r="B348" s="11"/>
      <c r="C348" s="11"/>
      <c r="D348" s="11"/>
      <c r="E348" s="22"/>
      <c r="F348" s="817" t="str">
        <f t="shared" si="10"/>
        <v xml:space="preserve"> </v>
      </c>
      <c r="G348" s="142" t="str">
        <f t="shared" si="11"/>
        <v xml:space="preserve"> </v>
      </c>
      <c r="H348" s="849"/>
      <c r="I348" s="849"/>
      <c r="J348" s="132"/>
    </row>
    <row r="349" spans="1:10" ht="15.75" x14ac:dyDescent="0.25">
      <c r="A349" s="11"/>
      <c r="B349" s="11"/>
      <c r="C349" s="11"/>
      <c r="D349" s="11"/>
      <c r="E349" s="22"/>
      <c r="F349" s="817" t="str">
        <f t="shared" si="10"/>
        <v xml:space="preserve"> </v>
      </c>
      <c r="G349" s="142" t="str">
        <f t="shared" si="11"/>
        <v xml:space="preserve"> </v>
      </c>
      <c r="H349" s="849"/>
      <c r="I349" s="849"/>
      <c r="J349" s="132"/>
    </row>
    <row r="350" spans="1:10" ht="15.75" x14ac:dyDescent="0.25">
      <c r="A350" s="11"/>
      <c r="B350" s="11"/>
      <c r="C350" s="11"/>
      <c r="D350" s="11"/>
      <c r="E350" s="22"/>
      <c r="F350" s="817" t="str">
        <f t="shared" si="10"/>
        <v xml:space="preserve"> </v>
      </c>
      <c r="G350" s="142" t="str">
        <f t="shared" si="11"/>
        <v xml:space="preserve"> </v>
      </c>
      <c r="H350" s="849"/>
      <c r="I350" s="849"/>
      <c r="J350" s="132"/>
    </row>
    <row r="351" spans="1:10" ht="15.75" x14ac:dyDescent="0.25">
      <c r="A351" s="11"/>
      <c r="B351" s="11"/>
      <c r="C351" s="11"/>
      <c r="D351" s="11"/>
      <c r="E351" s="22"/>
      <c r="F351" s="817" t="str">
        <f t="shared" si="10"/>
        <v xml:space="preserve"> </v>
      </c>
      <c r="G351" s="142" t="str">
        <f t="shared" si="11"/>
        <v xml:space="preserve"> </v>
      </c>
      <c r="H351" s="849"/>
      <c r="I351" s="849"/>
      <c r="J351" s="132"/>
    </row>
    <row r="352" spans="1:10" ht="15.75" x14ac:dyDescent="0.25">
      <c r="A352" s="11"/>
      <c r="B352" s="11"/>
      <c r="C352" s="11"/>
      <c r="D352" s="11"/>
      <c r="E352" s="22"/>
      <c r="F352" s="817" t="str">
        <f t="shared" si="10"/>
        <v xml:space="preserve"> </v>
      </c>
      <c r="G352" s="142" t="str">
        <f t="shared" si="11"/>
        <v xml:space="preserve"> </v>
      </c>
      <c r="H352" s="849"/>
      <c r="I352" s="849"/>
      <c r="J352" s="132"/>
    </row>
    <row r="353" spans="1:10" ht="15.75" x14ac:dyDescent="0.25">
      <c r="A353" s="11"/>
      <c r="B353" s="11"/>
      <c r="C353" s="11"/>
      <c r="D353" s="11"/>
      <c r="E353" s="22"/>
      <c r="F353" s="817" t="str">
        <f t="shared" si="10"/>
        <v xml:space="preserve"> </v>
      </c>
      <c r="G353" s="142" t="str">
        <f t="shared" si="11"/>
        <v xml:space="preserve"> </v>
      </c>
      <c r="H353" s="849"/>
      <c r="I353" s="849"/>
      <c r="J353" s="132"/>
    </row>
    <row r="354" spans="1:10" ht="15.75" x14ac:dyDescent="0.25">
      <c r="A354" s="11"/>
      <c r="B354" s="11"/>
      <c r="C354" s="11"/>
      <c r="D354" s="11"/>
      <c r="E354" s="22"/>
      <c r="F354" s="817" t="str">
        <f t="shared" si="10"/>
        <v xml:space="preserve"> </v>
      </c>
      <c r="G354" s="142" t="str">
        <f t="shared" si="11"/>
        <v xml:space="preserve"> </v>
      </c>
      <c r="H354" s="849"/>
      <c r="I354" s="849"/>
      <c r="J354" s="132"/>
    </row>
    <row r="355" spans="1:10" ht="15.75" x14ac:dyDescent="0.25">
      <c r="A355" s="11"/>
      <c r="B355" s="11"/>
      <c r="C355" s="11"/>
      <c r="D355" s="11"/>
      <c r="E355" s="22"/>
      <c r="F355" s="817" t="str">
        <f t="shared" si="10"/>
        <v xml:space="preserve"> </v>
      </c>
      <c r="G355" s="142" t="str">
        <f t="shared" si="11"/>
        <v xml:space="preserve"> </v>
      </c>
      <c r="H355" s="849"/>
      <c r="I355" s="849"/>
      <c r="J355" s="132"/>
    </row>
    <row r="356" spans="1:10" ht="15.75" x14ac:dyDescent="0.25">
      <c r="A356" s="11"/>
      <c r="B356" s="11"/>
      <c r="C356" s="11"/>
      <c r="D356" s="11"/>
      <c r="E356" s="22"/>
      <c r="F356" s="817" t="str">
        <f t="shared" si="10"/>
        <v xml:space="preserve"> </v>
      </c>
      <c r="G356" s="142" t="str">
        <f t="shared" si="11"/>
        <v xml:space="preserve"> </v>
      </c>
      <c r="H356" s="849"/>
      <c r="I356" s="849"/>
      <c r="J356" s="132"/>
    </row>
    <row r="357" spans="1:10" ht="15.75" x14ac:dyDescent="0.25">
      <c r="A357" s="11"/>
      <c r="B357" s="11"/>
      <c r="C357" s="11"/>
      <c r="D357" s="11"/>
      <c r="E357" s="22"/>
      <c r="F357" s="817" t="str">
        <f t="shared" si="10"/>
        <v xml:space="preserve"> </v>
      </c>
      <c r="G357" s="142" t="str">
        <f t="shared" si="11"/>
        <v xml:space="preserve"> </v>
      </c>
      <c r="H357" s="849"/>
      <c r="I357" s="849"/>
      <c r="J357" s="132"/>
    </row>
    <row r="358" spans="1:10" ht="15.75" x14ac:dyDescent="0.25">
      <c r="A358" s="11"/>
      <c r="B358" s="11"/>
      <c r="C358" s="11"/>
      <c r="D358" s="11"/>
      <c r="E358" s="22"/>
      <c r="F358" s="817" t="str">
        <f t="shared" si="10"/>
        <v xml:space="preserve"> </v>
      </c>
      <c r="G358" s="142" t="str">
        <f t="shared" si="11"/>
        <v xml:space="preserve"> </v>
      </c>
      <c r="H358" s="849"/>
      <c r="I358" s="849"/>
      <c r="J358" s="132"/>
    </row>
    <row r="359" spans="1:10" ht="15.75" x14ac:dyDescent="0.25">
      <c r="A359" s="11"/>
      <c r="B359" s="11"/>
      <c r="C359" s="11"/>
      <c r="D359" s="11"/>
      <c r="E359" s="22"/>
      <c r="F359" s="817" t="str">
        <f t="shared" si="10"/>
        <v xml:space="preserve"> </v>
      </c>
      <c r="G359" s="142" t="str">
        <f t="shared" si="11"/>
        <v xml:space="preserve"> </v>
      </c>
      <c r="H359" s="849"/>
      <c r="I359" s="849"/>
      <c r="J359" s="132"/>
    </row>
    <row r="360" spans="1:10" ht="15.75" x14ac:dyDescent="0.25">
      <c r="A360" s="11"/>
      <c r="B360" s="11"/>
      <c r="C360" s="11"/>
      <c r="D360" s="11"/>
      <c r="E360" s="22"/>
      <c r="F360" s="817" t="str">
        <f t="shared" si="10"/>
        <v xml:space="preserve"> </v>
      </c>
      <c r="G360" s="142" t="str">
        <f t="shared" si="11"/>
        <v xml:space="preserve"> </v>
      </c>
      <c r="H360" s="849"/>
      <c r="I360" s="849"/>
      <c r="J360" s="132"/>
    </row>
    <row r="361" spans="1:10" ht="15.75" x14ac:dyDescent="0.25">
      <c r="A361" s="11"/>
      <c r="B361" s="11"/>
      <c r="C361" s="11"/>
      <c r="D361" s="11"/>
      <c r="E361" s="22"/>
      <c r="F361" s="817" t="str">
        <f t="shared" si="10"/>
        <v xml:space="preserve"> </v>
      </c>
      <c r="G361" s="142" t="str">
        <f t="shared" si="11"/>
        <v xml:space="preserve"> </v>
      </c>
      <c r="H361" s="849"/>
      <c r="I361" s="849"/>
      <c r="J361" s="132"/>
    </row>
    <row r="362" spans="1:10" ht="15.75" x14ac:dyDescent="0.25">
      <c r="A362" s="11"/>
      <c r="B362" s="11"/>
      <c r="C362" s="11"/>
      <c r="D362" s="11"/>
      <c r="E362" s="22"/>
      <c r="F362" s="817" t="str">
        <f t="shared" si="10"/>
        <v xml:space="preserve"> </v>
      </c>
      <c r="G362" s="142" t="str">
        <f t="shared" si="11"/>
        <v xml:space="preserve"> </v>
      </c>
      <c r="H362" s="849"/>
      <c r="I362" s="849"/>
      <c r="J362" s="132"/>
    </row>
    <row r="363" spans="1:10" ht="15.75" x14ac:dyDescent="0.25">
      <c r="A363" s="11"/>
      <c r="B363" s="11"/>
      <c r="C363" s="11"/>
      <c r="D363" s="11"/>
      <c r="E363" s="22"/>
      <c r="F363" s="817" t="str">
        <f t="shared" si="10"/>
        <v xml:space="preserve"> </v>
      </c>
      <c r="G363" s="142" t="str">
        <f t="shared" si="11"/>
        <v xml:space="preserve"> </v>
      </c>
      <c r="H363" s="849"/>
      <c r="I363" s="849"/>
      <c r="J363" s="132"/>
    </row>
    <row r="364" spans="1:10" ht="15.75" x14ac:dyDescent="0.25">
      <c r="A364" s="11"/>
      <c r="B364" s="11"/>
      <c r="C364" s="11"/>
      <c r="D364" s="11"/>
      <c r="E364" s="22"/>
      <c r="F364" s="817" t="str">
        <f t="shared" si="10"/>
        <v xml:space="preserve"> </v>
      </c>
      <c r="G364" s="142" t="str">
        <f t="shared" si="11"/>
        <v xml:space="preserve"> </v>
      </c>
      <c r="H364" s="849"/>
      <c r="I364" s="849"/>
      <c r="J364" s="132"/>
    </row>
    <row r="365" spans="1:10" ht="15.75" x14ac:dyDescent="0.25">
      <c r="A365" s="11"/>
      <c r="B365" s="11"/>
      <c r="C365" s="11"/>
      <c r="D365" s="11"/>
      <c r="E365" s="22"/>
      <c r="F365" s="817" t="str">
        <f t="shared" si="10"/>
        <v xml:space="preserve"> </v>
      </c>
      <c r="G365" s="142" t="str">
        <f t="shared" si="11"/>
        <v xml:space="preserve"> </v>
      </c>
      <c r="H365" s="849"/>
      <c r="I365" s="849"/>
      <c r="J365" s="132"/>
    </row>
    <row r="366" spans="1:10" ht="15.75" x14ac:dyDescent="0.25">
      <c r="A366" s="11"/>
      <c r="B366" s="11"/>
      <c r="C366" s="11"/>
      <c r="D366" s="11"/>
      <c r="E366" s="22"/>
      <c r="F366" s="817" t="str">
        <f t="shared" si="10"/>
        <v xml:space="preserve"> </v>
      </c>
      <c r="G366" s="142" t="str">
        <f t="shared" si="11"/>
        <v xml:space="preserve"> </v>
      </c>
      <c r="H366" s="849"/>
      <c r="I366" s="849"/>
      <c r="J366" s="132"/>
    </row>
    <row r="367" spans="1:10" ht="15.75" x14ac:dyDescent="0.25">
      <c r="A367" s="11"/>
      <c r="B367" s="11"/>
      <c r="C367" s="11"/>
      <c r="D367" s="11"/>
      <c r="E367" s="22"/>
      <c r="F367" s="817" t="str">
        <f t="shared" si="10"/>
        <v xml:space="preserve"> </v>
      </c>
      <c r="G367" s="142" t="str">
        <f t="shared" si="11"/>
        <v xml:space="preserve"> </v>
      </c>
      <c r="H367" s="849"/>
      <c r="I367" s="849"/>
      <c r="J367" s="132"/>
    </row>
    <row r="368" spans="1:10" ht="15.75" x14ac:dyDescent="0.25">
      <c r="A368" s="11"/>
      <c r="B368" s="11"/>
      <c r="C368" s="11"/>
      <c r="D368" s="11"/>
      <c r="E368" s="22"/>
      <c r="F368" s="817" t="str">
        <f t="shared" si="10"/>
        <v xml:space="preserve"> </v>
      </c>
      <c r="G368" s="142" t="str">
        <f t="shared" si="11"/>
        <v xml:space="preserve"> </v>
      </c>
      <c r="H368" s="849"/>
      <c r="I368" s="849"/>
      <c r="J368" s="132"/>
    </row>
    <row r="369" spans="1:10" ht="15.75" x14ac:dyDescent="0.25">
      <c r="A369" s="11"/>
      <c r="B369" s="11"/>
      <c r="C369" s="11"/>
      <c r="D369" s="11"/>
      <c r="E369" s="22"/>
      <c r="F369" s="817" t="str">
        <f t="shared" si="10"/>
        <v xml:space="preserve"> </v>
      </c>
      <c r="G369" s="142" t="str">
        <f t="shared" si="11"/>
        <v xml:space="preserve"> </v>
      </c>
      <c r="H369" s="849"/>
      <c r="I369" s="849"/>
      <c r="J369" s="132"/>
    </row>
    <row r="370" spans="1:10" ht="15.75" x14ac:dyDescent="0.25">
      <c r="A370" s="11"/>
      <c r="B370" s="11"/>
      <c r="C370" s="11"/>
      <c r="D370" s="11"/>
      <c r="E370" s="22"/>
      <c r="F370" s="817" t="str">
        <f t="shared" si="10"/>
        <v xml:space="preserve"> </v>
      </c>
      <c r="G370" s="142" t="str">
        <f t="shared" si="11"/>
        <v xml:space="preserve"> </v>
      </c>
      <c r="H370" s="849"/>
      <c r="I370" s="849"/>
      <c r="J370" s="132"/>
    </row>
    <row r="371" spans="1:10" ht="15.75" x14ac:dyDescent="0.25">
      <c r="A371" s="11"/>
      <c r="B371" s="11"/>
      <c r="C371" s="11"/>
      <c r="D371" s="11"/>
      <c r="E371" s="22"/>
      <c r="F371" s="817" t="str">
        <f t="shared" si="10"/>
        <v xml:space="preserve"> </v>
      </c>
      <c r="G371" s="142" t="str">
        <f t="shared" si="11"/>
        <v xml:space="preserve"> </v>
      </c>
      <c r="H371" s="849"/>
      <c r="I371" s="849"/>
      <c r="J371" s="132"/>
    </row>
    <row r="372" spans="1:10" ht="15.75" x14ac:dyDescent="0.25">
      <c r="A372" s="11"/>
      <c r="B372" s="11"/>
      <c r="C372" s="11"/>
      <c r="D372" s="11"/>
      <c r="E372" s="22"/>
      <c r="F372" s="817" t="str">
        <f t="shared" si="10"/>
        <v xml:space="preserve"> </v>
      </c>
      <c r="G372" s="142" t="str">
        <f t="shared" si="11"/>
        <v xml:space="preserve"> </v>
      </c>
      <c r="H372" s="849"/>
      <c r="I372" s="849"/>
      <c r="J372" s="132"/>
    </row>
    <row r="373" spans="1:10" ht="15.75" x14ac:dyDescent="0.25">
      <c r="A373" s="11"/>
      <c r="B373" s="11"/>
      <c r="C373" s="11"/>
      <c r="D373" s="11"/>
      <c r="E373" s="22"/>
      <c r="F373" s="817" t="str">
        <f t="shared" si="10"/>
        <v xml:space="preserve"> </v>
      </c>
      <c r="G373" s="142" t="str">
        <f t="shared" si="11"/>
        <v xml:space="preserve"> </v>
      </c>
      <c r="H373" s="849"/>
      <c r="I373" s="849"/>
      <c r="J373" s="132"/>
    </row>
    <row r="374" spans="1:10" ht="15.75" x14ac:dyDescent="0.25">
      <c r="A374" s="11"/>
      <c r="B374" s="11"/>
      <c r="C374" s="11"/>
      <c r="D374" s="11"/>
      <c r="E374" s="22"/>
      <c r="F374" s="817" t="str">
        <f t="shared" si="10"/>
        <v xml:space="preserve"> </v>
      </c>
      <c r="G374" s="142" t="str">
        <f t="shared" si="11"/>
        <v xml:space="preserve"> </v>
      </c>
      <c r="H374" s="849"/>
      <c r="I374" s="849"/>
      <c r="J374" s="132"/>
    </row>
    <row r="375" spans="1:10" ht="15.75" x14ac:dyDescent="0.25">
      <c r="A375" s="11"/>
      <c r="B375" s="11"/>
      <c r="C375" s="11"/>
      <c r="D375" s="11"/>
      <c r="E375" s="22"/>
      <c r="F375" s="817" t="str">
        <f t="shared" si="10"/>
        <v xml:space="preserve"> </v>
      </c>
      <c r="G375" s="142" t="str">
        <f t="shared" si="11"/>
        <v xml:space="preserve"> </v>
      </c>
      <c r="H375" s="849"/>
      <c r="I375" s="849"/>
      <c r="J375" s="132"/>
    </row>
    <row r="376" spans="1:10" ht="15.75" x14ac:dyDescent="0.25">
      <c r="A376" s="11"/>
      <c r="B376" s="11"/>
      <c r="C376" s="11"/>
      <c r="D376" s="11"/>
      <c r="E376" s="22"/>
      <c r="F376" s="817" t="str">
        <f t="shared" si="10"/>
        <v xml:space="preserve"> </v>
      </c>
      <c r="G376" s="142" t="str">
        <f t="shared" si="11"/>
        <v xml:space="preserve"> </v>
      </c>
      <c r="H376" s="849"/>
      <c r="I376" s="849"/>
      <c r="J376" s="132"/>
    </row>
    <row r="377" spans="1:10" ht="15.75" x14ac:dyDescent="0.25">
      <c r="A377" s="11"/>
      <c r="B377" s="11"/>
      <c r="C377" s="11"/>
      <c r="D377" s="11"/>
      <c r="E377" s="22"/>
      <c r="F377" s="817" t="str">
        <f t="shared" si="10"/>
        <v xml:space="preserve"> </v>
      </c>
      <c r="G377" s="142" t="str">
        <f t="shared" si="11"/>
        <v xml:space="preserve"> </v>
      </c>
      <c r="H377" s="849"/>
      <c r="I377" s="849"/>
      <c r="J377" s="132"/>
    </row>
    <row r="378" spans="1:10" ht="15.75" x14ac:dyDescent="0.25">
      <c r="A378" s="11"/>
      <c r="B378" s="11"/>
      <c r="C378" s="11"/>
      <c r="D378" s="11"/>
      <c r="E378" s="22"/>
      <c r="F378" s="817" t="str">
        <f t="shared" si="10"/>
        <v xml:space="preserve"> </v>
      </c>
      <c r="G378" s="142" t="str">
        <f t="shared" si="11"/>
        <v xml:space="preserve"> </v>
      </c>
      <c r="H378" s="849"/>
      <c r="I378" s="849"/>
      <c r="J378" s="132"/>
    </row>
    <row r="379" spans="1:10" ht="15.75" x14ac:dyDescent="0.25">
      <c r="A379" s="11"/>
      <c r="B379" s="11"/>
      <c r="C379" s="11"/>
      <c r="D379" s="11"/>
      <c r="E379" s="22"/>
      <c r="F379" s="817" t="str">
        <f t="shared" si="10"/>
        <v xml:space="preserve"> </v>
      </c>
      <c r="G379" s="142" t="str">
        <f t="shared" si="11"/>
        <v xml:space="preserve"> </v>
      </c>
      <c r="H379" s="849"/>
      <c r="I379" s="849"/>
      <c r="J379" s="132"/>
    </row>
    <row r="380" spans="1:10" ht="15.75" x14ac:dyDescent="0.25">
      <c r="A380" s="11"/>
      <c r="B380" s="11"/>
      <c r="C380" s="11"/>
      <c r="D380" s="11"/>
      <c r="E380" s="22"/>
      <c r="F380" s="817" t="str">
        <f t="shared" si="10"/>
        <v xml:space="preserve"> </v>
      </c>
      <c r="G380" s="142" t="str">
        <f t="shared" si="11"/>
        <v xml:space="preserve"> </v>
      </c>
      <c r="H380" s="849"/>
      <c r="I380" s="849"/>
      <c r="J380" s="132"/>
    </row>
    <row r="381" spans="1:10" ht="15.75" x14ac:dyDescent="0.25">
      <c r="A381" s="11"/>
      <c r="B381" s="11"/>
      <c r="C381" s="11"/>
      <c r="D381" s="11"/>
      <c r="E381" s="22"/>
      <c r="F381" s="817" t="str">
        <f t="shared" si="10"/>
        <v xml:space="preserve"> </v>
      </c>
      <c r="G381" s="142" t="str">
        <f t="shared" si="11"/>
        <v xml:space="preserve"> </v>
      </c>
      <c r="H381" s="849"/>
      <c r="I381" s="849"/>
      <c r="J381" s="132"/>
    </row>
    <row r="382" spans="1:10" ht="15.75" x14ac:dyDescent="0.25">
      <c r="A382" s="11"/>
      <c r="B382" s="11"/>
      <c r="C382" s="11"/>
      <c r="D382" s="11"/>
      <c r="E382" s="22"/>
      <c r="F382" s="817" t="str">
        <f t="shared" si="10"/>
        <v xml:space="preserve"> </v>
      </c>
      <c r="G382" s="142" t="str">
        <f t="shared" si="11"/>
        <v xml:space="preserve"> </v>
      </c>
      <c r="H382" s="849"/>
      <c r="I382" s="849"/>
      <c r="J382" s="132"/>
    </row>
    <row r="383" spans="1:10" ht="15.75" x14ac:dyDescent="0.25">
      <c r="A383" s="11"/>
      <c r="B383" s="11"/>
      <c r="C383" s="11"/>
      <c r="D383" s="11"/>
      <c r="E383" s="22"/>
      <c r="F383" s="817" t="str">
        <f t="shared" si="10"/>
        <v xml:space="preserve"> </v>
      </c>
      <c r="G383" s="142" t="str">
        <f t="shared" si="11"/>
        <v xml:space="preserve"> </v>
      </c>
      <c r="H383" s="849"/>
      <c r="I383" s="849"/>
      <c r="J383" s="132"/>
    </row>
    <row r="384" spans="1:10" ht="15.75" x14ac:dyDescent="0.25">
      <c r="A384" s="11"/>
      <c r="B384" s="11"/>
      <c r="C384" s="11"/>
      <c r="D384" s="11"/>
      <c r="E384" s="22"/>
      <c r="F384" s="817" t="str">
        <f t="shared" si="10"/>
        <v xml:space="preserve"> </v>
      </c>
      <c r="G384" s="142" t="str">
        <f t="shared" si="11"/>
        <v xml:space="preserve"> </v>
      </c>
      <c r="H384" s="849"/>
      <c r="I384" s="849"/>
      <c r="J384" s="132"/>
    </row>
    <row r="385" spans="1:11" ht="15.75" x14ac:dyDescent="0.25">
      <c r="A385" s="11"/>
      <c r="B385" s="11"/>
      <c r="C385" s="11"/>
      <c r="D385" s="11"/>
      <c r="E385" s="22"/>
      <c r="F385" s="817" t="str">
        <f t="shared" si="10"/>
        <v xml:space="preserve"> </v>
      </c>
      <c r="G385" s="142" t="str">
        <f t="shared" si="11"/>
        <v xml:space="preserve"> </v>
      </c>
      <c r="H385" s="849"/>
      <c r="I385" s="849"/>
      <c r="J385" s="132"/>
    </row>
    <row r="386" spans="1:11" ht="15.75" x14ac:dyDescent="0.25">
      <c r="A386" s="11"/>
      <c r="B386" s="11"/>
      <c r="C386" s="11"/>
      <c r="D386" s="11"/>
      <c r="E386" s="22"/>
      <c r="F386" s="817" t="str">
        <f t="shared" ref="F386:F400" si="12">IF(E386-D386=0," ",E386-D386)</f>
        <v xml:space="preserve"> </v>
      </c>
      <c r="G386" s="142" t="str">
        <f t="shared" ref="G386:G400" si="13">IFERROR(E386/D386%," ")</f>
        <v xml:space="preserve"> </v>
      </c>
      <c r="J386" s="132"/>
    </row>
    <row r="387" spans="1:11" ht="15.75" x14ac:dyDescent="0.25">
      <c r="A387" s="11"/>
      <c r="B387" s="11"/>
      <c r="C387" s="11"/>
      <c r="D387" s="11"/>
      <c r="E387" s="22"/>
      <c r="F387" s="817" t="str">
        <f t="shared" si="12"/>
        <v xml:space="preserve"> </v>
      </c>
      <c r="G387" s="142" t="str">
        <f t="shared" si="13"/>
        <v xml:space="preserve"> </v>
      </c>
      <c r="J387" s="132"/>
    </row>
    <row r="388" spans="1:11" ht="15.75" x14ac:dyDescent="0.25">
      <c r="A388" s="11"/>
      <c r="B388" s="11"/>
      <c r="C388" s="11"/>
      <c r="D388" s="11"/>
      <c r="E388" s="22"/>
      <c r="F388" s="817" t="str">
        <f t="shared" si="12"/>
        <v xml:space="preserve"> </v>
      </c>
      <c r="G388" s="142" t="str">
        <f t="shared" si="13"/>
        <v xml:space="preserve"> </v>
      </c>
      <c r="J388" s="132"/>
    </row>
    <row r="389" spans="1:11" ht="15.75" x14ac:dyDescent="0.25">
      <c r="A389" s="11"/>
      <c r="B389" s="11"/>
      <c r="C389" s="11"/>
      <c r="D389" s="11"/>
      <c r="E389" s="22"/>
      <c r="F389" s="817" t="str">
        <f t="shared" si="12"/>
        <v xml:space="preserve"> </v>
      </c>
      <c r="G389" s="142" t="str">
        <f t="shared" si="13"/>
        <v xml:space="preserve"> </v>
      </c>
      <c r="J389" s="132"/>
    </row>
    <row r="390" spans="1:11" ht="15.75" x14ac:dyDescent="0.25">
      <c r="A390" s="11"/>
      <c r="B390" s="11"/>
      <c r="C390" s="11"/>
      <c r="D390" s="11"/>
      <c r="E390" s="22"/>
      <c r="F390" s="817" t="str">
        <f t="shared" si="12"/>
        <v xml:space="preserve"> </v>
      </c>
      <c r="G390" s="142" t="str">
        <f t="shared" si="13"/>
        <v xml:space="preserve"> </v>
      </c>
      <c r="J390" s="132"/>
    </row>
    <row r="391" spans="1:11" ht="15.75" x14ac:dyDescent="0.25">
      <c r="A391" s="11"/>
      <c r="B391" s="11"/>
      <c r="C391" s="11"/>
      <c r="D391" s="11"/>
      <c r="E391" s="22"/>
      <c r="F391" s="817" t="str">
        <f t="shared" si="12"/>
        <v xml:space="preserve"> </v>
      </c>
      <c r="G391" s="142" t="str">
        <f t="shared" si="13"/>
        <v xml:space="preserve"> </v>
      </c>
      <c r="J391" s="132"/>
    </row>
    <row r="392" spans="1:11" ht="15.75" x14ac:dyDescent="0.25">
      <c r="A392" s="11"/>
      <c r="B392" s="11"/>
      <c r="C392" s="11"/>
      <c r="D392" s="11"/>
      <c r="E392" s="22"/>
      <c r="F392" s="817" t="str">
        <f t="shared" si="12"/>
        <v xml:space="preserve"> </v>
      </c>
      <c r="G392" s="142" t="str">
        <f t="shared" si="13"/>
        <v xml:space="preserve"> </v>
      </c>
      <c r="J392" s="132"/>
    </row>
    <row r="393" spans="1:11" ht="15.75" x14ac:dyDescent="0.25">
      <c r="A393" s="11"/>
      <c r="B393" s="11"/>
      <c r="C393" s="11"/>
      <c r="D393" s="11"/>
      <c r="E393" s="22"/>
      <c r="F393" s="817" t="str">
        <f t="shared" si="12"/>
        <v xml:space="preserve"> </v>
      </c>
      <c r="G393" s="142" t="str">
        <f t="shared" si="13"/>
        <v xml:space="preserve"> </v>
      </c>
      <c r="J393" s="132"/>
    </row>
    <row r="394" spans="1:11" ht="15.75" x14ac:dyDescent="0.25">
      <c r="A394" s="11"/>
      <c r="B394" s="11"/>
      <c r="C394" s="11"/>
      <c r="D394" s="11"/>
      <c r="E394" s="22"/>
      <c r="F394" s="817" t="str">
        <f t="shared" si="12"/>
        <v xml:space="preserve"> </v>
      </c>
      <c r="G394" s="142" t="str">
        <f t="shared" si="13"/>
        <v xml:space="preserve"> </v>
      </c>
      <c r="J394" s="132"/>
    </row>
    <row r="395" spans="1:11" ht="15.75" x14ac:dyDescent="0.25">
      <c r="A395" s="11"/>
      <c r="B395" s="11"/>
      <c r="C395" s="11"/>
      <c r="D395" s="11"/>
      <c r="E395" s="22"/>
      <c r="F395" s="817" t="str">
        <f t="shared" si="12"/>
        <v xml:space="preserve"> </v>
      </c>
      <c r="G395" s="142" t="str">
        <f t="shared" si="13"/>
        <v xml:space="preserve"> </v>
      </c>
      <c r="J395" s="132"/>
    </row>
    <row r="396" spans="1:11" ht="15.75" x14ac:dyDescent="0.25">
      <c r="A396" s="11"/>
      <c r="B396" s="11"/>
      <c r="C396" s="11"/>
      <c r="D396" s="11"/>
      <c r="E396" s="22"/>
      <c r="F396" s="817" t="str">
        <f t="shared" si="12"/>
        <v xml:space="preserve"> </v>
      </c>
      <c r="G396" s="142" t="str">
        <f t="shared" si="13"/>
        <v xml:space="preserve"> </v>
      </c>
      <c r="J396" s="132"/>
    </row>
    <row r="397" spans="1:11" ht="15.75" x14ac:dyDescent="0.25">
      <c r="A397" s="11"/>
      <c r="B397" s="11"/>
      <c r="C397" s="11"/>
      <c r="D397" s="11"/>
      <c r="E397" s="22"/>
      <c r="F397" s="817" t="str">
        <f t="shared" si="12"/>
        <v xml:space="preserve"> </v>
      </c>
      <c r="G397" s="142" t="str">
        <f t="shared" si="13"/>
        <v xml:space="preserve"> </v>
      </c>
      <c r="J397" s="132"/>
    </row>
    <row r="398" spans="1:11" ht="15.75" x14ac:dyDescent="0.25">
      <c r="A398" s="11"/>
      <c r="B398" s="11"/>
      <c r="C398" s="11"/>
      <c r="D398" s="11"/>
      <c r="E398" s="22"/>
      <c r="F398" s="817" t="str">
        <f t="shared" si="12"/>
        <v xml:space="preserve"> </v>
      </c>
      <c r="G398" s="142" t="str">
        <f t="shared" si="13"/>
        <v xml:space="preserve"> </v>
      </c>
      <c r="J398" s="132"/>
    </row>
    <row r="399" spans="1:11" ht="15.75" x14ac:dyDescent="0.25">
      <c r="A399" s="11"/>
      <c r="B399" s="11"/>
      <c r="C399" s="11"/>
      <c r="D399" s="11"/>
      <c r="E399" s="22"/>
      <c r="F399" s="817" t="str">
        <f t="shared" si="12"/>
        <v xml:space="preserve"> </v>
      </c>
      <c r="G399" s="142" t="str">
        <f t="shared" si="13"/>
        <v xml:space="preserve"> </v>
      </c>
      <c r="J399" s="132"/>
    </row>
    <row r="400" spans="1:11" ht="15.75" x14ac:dyDescent="0.25">
      <c r="A400" s="11"/>
      <c r="B400" s="11"/>
      <c r="C400" s="11"/>
      <c r="D400" s="11"/>
      <c r="E400" s="22"/>
      <c r="F400" s="817" t="str">
        <f t="shared" si="12"/>
        <v xml:space="preserve"> </v>
      </c>
      <c r="G400" s="142" t="str">
        <f t="shared" si="13"/>
        <v xml:space="preserve"> </v>
      </c>
      <c r="J400" s="132"/>
      <c r="K400" s="852" t="s">
        <v>37</v>
      </c>
    </row>
  </sheetData>
  <hyperlinks>
    <hyperlink ref="K3" location="Tartalom!A1" display="Tartalom" xr:uid="{00000000-0004-0000-4B00-000008000000}"/>
  </hyperlinks>
  <pageMargins left="0.70866141732283472" right="0.70866141732283472" top="0.70866141732283472" bottom="0.70866141732283472" header="0.51181102362204722" footer="0.51181102362204722"/>
  <pageSetup paperSize="9" scale="91" orientation="portrait" r:id="rId1"/>
  <headerFooter alignWithMargins="0">
    <oddFooter xml:space="preserve">&amp;L&amp;8&amp;F/&amp;A&amp;C &amp;"Arial Narrow,Normál"&amp;8&amp;P/&amp;N&amp;R&amp;8DigitAudit/AuditDok&amp;11 </oddFooter>
  </headerFooter>
  <rowBreaks count="2" manualBreakCount="2">
    <brk id="35" max="9" man="1"/>
    <brk id="88" max="9"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Munka82">
    <tabColor rgb="FFFFC000"/>
  </sheetPr>
  <dimension ref="A1:W52"/>
  <sheetViews>
    <sheetView showGridLines="0" zoomScaleNormal="100" workbookViewId="0">
      <selection activeCell="K3" sqref="K3"/>
    </sheetView>
  </sheetViews>
  <sheetFormatPr defaultRowHeight="16.5" x14ac:dyDescent="0.3"/>
  <cols>
    <col min="1" max="1" width="8.5" style="52" customWidth="1"/>
    <col min="2" max="2" width="24.875" style="52" customWidth="1"/>
    <col min="3" max="3" width="13.25" style="52" customWidth="1"/>
    <col min="4" max="4" width="13.625" style="52" bestFit="1" customWidth="1"/>
    <col min="5" max="5" width="13.25" style="52" customWidth="1"/>
    <col min="6" max="6" width="13.5" style="52" customWidth="1"/>
    <col min="7" max="10" width="13.25" style="52" customWidth="1"/>
    <col min="11" max="11" width="10.875" style="52" bestFit="1" customWidth="1"/>
    <col min="12" max="12" width="9" style="52"/>
    <col min="13" max="13" width="12.5" style="52" customWidth="1"/>
    <col min="14" max="14" width="18.875" style="52" bestFit="1" customWidth="1"/>
    <col min="15" max="16384" width="9" style="52"/>
  </cols>
  <sheetData>
    <row r="1" spans="1:23" ht="16.5" customHeight="1" x14ac:dyDescent="0.3">
      <c r="A1" s="337" t="s">
        <v>927</v>
      </c>
      <c r="B1" s="337"/>
      <c r="C1" s="337"/>
      <c r="D1" s="337"/>
      <c r="E1" s="337"/>
      <c r="F1" s="337"/>
      <c r="G1" s="337"/>
      <c r="H1" s="337"/>
      <c r="I1" s="337"/>
      <c r="J1" s="337"/>
      <c r="M1" s="211"/>
    </row>
    <row r="2" spans="1:23" ht="16.5" customHeight="1" x14ac:dyDescent="0.3">
      <c r="A2" s="49"/>
      <c r="B2" s="745"/>
      <c r="C2" s="49"/>
      <c r="D2" s="803" t="str">
        <f>L15</f>
        <v>Ide írja az egyeztetés / vizsgálat szöveges értékelését</v>
      </c>
      <c r="E2" s="803" t="str">
        <f>L17</f>
        <v>Ide írja a következtetés szövegét</v>
      </c>
      <c r="F2" s="803" t="str">
        <f>L17</f>
        <v>Ide írja a következtetés szövegét</v>
      </c>
      <c r="G2" s="49"/>
      <c r="H2" s="49"/>
      <c r="I2" s="49"/>
      <c r="J2" s="49"/>
      <c r="K2" s="839" t="s">
        <v>32</v>
      </c>
      <c r="L2" s="739"/>
      <c r="M2" s="211"/>
    </row>
    <row r="3" spans="1:23" x14ac:dyDescent="0.3">
      <c r="A3" s="871" t="s">
        <v>1163</v>
      </c>
      <c r="B3" s="872"/>
      <c r="C3" s="872"/>
      <c r="D3" s="873"/>
      <c r="E3" s="872"/>
      <c r="F3" s="872"/>
      <c r="G3" s="873"/>
      <c r="H3" s="873"/>
      <c r="I3" s="873"/>
      <c r="J3" s="873"/>
      <c r="K3" s="737" t="s">
        <v>34</v>
      </c>
      <c r="L3" s="738" t="s">
        <v>34</v>
      </c>
      <c r="M3" s="211"/>
      <c r="N3" s="52" t="s">
        <v>931</v>
      </c>
    </row>
    <row r="4" spans="1:23" ht="16.5" customHeight="1" x14ac:dyDescent="0.3">
      <c r="A4" s="281" t="s">
        <v>378</v>
      </c>
      <c r="B4" s="236">
        <f>Alapa!$C$17</f>
        <v>0</v>
      </c>
      <c r="C4" s="236"/>
      <c r="D4" s="341"/>
      <c r="E4" s="236"/>
      <c r="F4" s="281" t="s">
        <v>1</v>
      </c>
      <c r="G4" s="1031">
        <f>Alapa!$C$15</f>
        <v>0</v>
      </c>
      <c r="H4" s="236"/>
      <c r="I4" s="241"/>
      <c r="J4" s="1032"/>
      <c r="K4" s="76" t="s">
        <v>927</v>
      </c>
      <c r="L4" s="740" t="s">
        <v>903</v>
      </c>
      <c r="M4" s="211"/>
      <c r="N4" s="52" t="s">
        <v>932</v>
      </c>
    </row>
    <row r="5" spans="1:23" ht="16.5" customHeight="1" x14ac:dyDescent="0.3">
      <c r="A5" s="281" t="s">
        <v>344</v>
      </c>
      <c r="B5" s="343">
        <f>Alapa!$C$12</f>
        <v>0</v>
      </c>
      <c r="C5" s="343"/>
      <c r="D5" s="236"/>
      <c r="E5" s="343"/>
      <c r="F5" s="281" t="s">
        <v>2</v>
      </c>
      <c r="G5" s="551" t="str">
        <f>IFERROR(VLOOKUP(L12,Alapa!$K$2:$M$11,3),"")</f>
        <v/>
      </c>
      <c r="H5" s="236"/>
      <c r="I5" s="236" t="s">
        <v>10</v>
      </c>
      <c r="J5" s="1060" t="str">
        <f>IF(Alapa!$M$2=0," ",Alapa!$M$2)</f>
        <v xml:space="preserve"> </v>
      </c>
      <c r="K5" s="76" t="s">
        <v>925</v>
      </c>
      <c r="L5" s="740"/>
      <c r="M5" s="211"/>
      <c r="N5" s="52" t="s">
        <v>937</v>
      </c>
    </row>
    <row r="6" spans="1:23" ht="16.5" customHeight="1" x14ac:dyDescent="0.3">
      <c r="A6" s="874"/>
      <c r="B6" s="874"/>
      <c r="C6" s="875"/>
      <c r="D6" s="873"/>
      <c r="E6" s="875"/>
      <c r="F6" s="875"/>
      <c r="G6" s="873"/>
      <c r="H6" s="873"/>
      <c r="I6" s="873"/>
      <c r="J6" s="873"/>
      <c r="K6" s="737"/>
      <c r="L6" s="740"/>
      <c r="M6" s="211"/>
      <c r="N6" s="52" t="s">
        <v>933</v>
      </c>
    </row>
    <row r="7" spans="1:23" x14ac:dyDescent="0.3">
      <c r="A7" s="875"/>
      <c r="B7" s="925" t="s">
        <v>938</v>
      </c>
      <c r="C7" s="926"/>
      <c r="D7" s="873"/>
      <c r="E7" s="873"/>
      <c r="F7" s="925" t="s">
        <v>939</v>
      </c>
      <c r="G7" s="926"/>
      <c r="H7" s="873"/>
      <c r="I7" s="873"/>
      <c r="J7" s="873"/>
      <c r="K7" s="737"/>
      <c r="L7" s="740"/>
      <c r="M7" s="211"/>
    </row>
    <row r="8" spans="1:23" ht="16.5" customHeight="1" x14ac:dyDescent="0.3">
      <c r="A8" s="871"/>
      <c r="B8" s="874"/>
      <c r="C8" s="875"/>
      <c r="D8" s="873"/>
      <c r="E8" s="875"/>
      <c r="F8" s="875"/>
      <c r="G8" s="873"/>
      <c r="H8" s="873"/>
      <c r="I8" s="873"/>
      <c r="J8" s="873"/>
      <c r="L8" s="740"/>
      <c r="M8" s="211"/>
    </row>
    <row r="9" spans="1:23" ht="17.25" thickBot="1" x14ac:dyDescent="0.35">
      <c r="A9" s="871" t="s">
        <v>928</v>
      </c>
      <c r="B9" s="874"/>
      <c r="C9" s="875"/>
      <c r="D9" s="873"/>
      <c r="E9" s="875"/>
      <c r="F9" s="875"/>
      <c r="G9" s="873"/>
      <c r="H9" s="873"/>
      <c r="I9" s="873"/>
      <c r="J9" s="873"/>
      <c r="K9" s="737"/>
      <c r="L9" s="740"/>
      <c r="M9" s="211"/>
      <c r="U9" s="52" t="s">
        <v>934</v>
      </c>
    </row>
    <row r="10" spans="1:23" ht="38.25" x14ac:dyDescent="0.3">
      <c r="A10" s="908" t="s">
        <v>382</v>
      </c>
      <c r="B10" s="876" t="s">
        <v>946</v>
      </c>
      <c r="C10" s="909" t="s">
        <v>940</v>
      </c>
      <c r="D10" s="876" t="s">
        <v>944</v>
      </c>
      <c r="E10" s="915" t="s">
        <v>951</v>
      </c>
      <c r="F10" s="876" t="s">
        <v>921</v>
      </c>
      <c r="G10" s="915" t="s">
        <v>951</v>
      </c>
      <c r="H10" s="876" t="s">
        <v>921</v>
      </c>
      <c r="I10" s="876" t="s">
        <v>950</v>
      </c>
      <c r="J10" s="932" t="s">
        <v>949</v>
      </c>
      <c r="K10" s="737"/>
      <c r="L10" s="740"/>
      <c r="M10" s="211"/>
      <c r="U10" s="52" t="s">
        <v>935</v>
      </c>
    </row>
    <row r="11" spans="1:23" ht="17.25" thickBot="1" x14ac:dyDescent="0.35">
      <c r="A11" s="877"/>
      <c r="B11" s="878"/>
      <c r="C11" s="930"/>
      <c r="D11" s="930"/>
      <c r="E11" s="914" t="s">
        <v>941</v>
      </c>
      <c r="F11" s="878" t="s">
        <v>941</v>
      </c>
      <c r="G11" s="914" t="s">
        <v>942</v>
      </c>
      <c r="H11" s="878" t="s">
        <v>942</v>
      </c>
      <c r="I11" s="914" t="s">
        <v>943</v>
      </c>
      <c r="J11" s="933" t="s">
        <v>943</v>
      </c>
      <c r="K11" s="737"/>
      <c r="L11" s="740"/>
      <c r="M11" s="211"/>
    </row>
    <row r="12" spans="1:23" ht="16.5" customHeight="1" thickBot="1" x14ac:dyDescent="0.35">
      <c r="A12" s="1019">
        <f>COUNT(A$10:$A11)+1</f>
        <v>1</v>
      </c>
      <c r="B12" s="902"/>
      <c r="C12" s="903"/>
      <c r="D12" s="882"/>
      <c r="E12" s="927"/>
      <c r="F12" s="903"/>
      <c r="G12" s="927"/>
      <c r="H12" s="903"/>
      <c r="I12" s="931">
        <f t="shared" ref="I12:J14" si="0">G12-E12</f>
        <v>0</v>
      </c>
      <c r="J12" s="934">
        <f t="shared" si="0"/>
        <v>0</v>
      </c>
      <c r="K12" s="555" t="s">
        <v>2</v>
      </c>
      <c r="L12" s="673">
        <v>2</v>
      </c>
      <c r="R12" s="912"/>
      <c r="W12" s="912"/>
    </row>
    <row r="13" spans="1:23" ht="16.5" customHeight="1" x14ac:dyDescent="0.3">
      <c r="A13" s="1019">
        <f>COUNT(A$10:$A12)+1</f>
        <v>2</v>
      </c>
      <c r="B13" s="902"/>
      <c r="C13" s="903"/>
      <c r="D13" s="882"/>
      <c r="E13" s="927"/>
      <c r="F13" s="903"/>
      <c r="G13" s="927"/>
      <c r="H13" s="903"/>
      <c r="I13" s="931">
        <f t="shared" si="0"/>
        <v>0</v>
      </c>
      <c r="J13" s="934">
        <f t="shared" si="0"/>
        <v>0</v>
      </c>
    </row>
    <row r="14" spans="1:23" ht="16.5" customHeight="1" x14ac:dyDescent="0.3">
      <c r="A14" s="1019">
        <f>COUNT(A$10:$A13)+1</f>
        <v>3</v>
      </c>
      <c r="B14" s="902"/>
      <c r="C14" s="903"/>
      <c r="D14" s="882"/>
      <c r="E14" s="927"/>
      <c r="F14" s="903"/>
      <c r="G14" s="927"/>
      <c r="H14" s="903"/>
      <c r="I14" s="931">
        <f t="shared" si="0"/>
        <v>0</v>
      </c>
      <c r="J14" s="934">
        <f t="shared" si="0"/>
        <v>0</v>
      </c>
      <c r="L14" s="15" t="s">
        <v>185</v>
      </c>
      <c r="M14" s="36"/>
      <c r="N14" s="36"/>
      <c r="O14" s="36"/>
      <c r="P14" s="36"/>
      <c r="Q14" s="12"/>
    </row>
    <row r="15" spans="1:23" ht="16.5" customHeight="1" x14ac:dyDescent="0.3">
      <c r="A15" s="1019">
        <f>COUNT(A$10:$A14)+1</f>
        <v>4</v>
      </c>
      <c r="B15" s="902"/>
      <c r="C15" s="903"/>
      <c r="D15" s="882"/>
      <c r="E15" s="927"/>
      <c r="F15" s="903"/>
      <c r="G15" s="927"/>
      <c r="H15" s="903"/>
      <c r="I15" s="931">
        <v>0</v>
      </c>
      <c r="J15" s="934">
        <f t="shared" ref="J15:J21" si="1">H15-F15</f>
        <v>0</v>
      </c>
      <c r="L15" s="68" t="s">
        <v>186</v>
      </c>
      <c r="M15" s="23"/>
      <c r="N15" s="23"/>
      <c r="O15" s="17"/>
      <c r="P15" s="17"/>
      <c r="Q15" s="18"/>
    </row>
    <row r="16" spans="1:23" ht="16.5" customHeight="1" x14ac:dyDescent="0.3">
      <c r="A16" s="1019">
        <f>COUNT(A$10:$A15)+1</f>
        <v>5</v>
      </c>
      <c r="B16" s="902"/>
      <c r="C16" s="903"/>
      <c r="D16" s="882"/>
      <c r="E16" s="927"/>
      <c r="F16" s="903"/>
      <c r="G16" s="927"/>
      <c r="H16" s="903"/>
      <c r="I16" s="931">
        <f t="shared" ref="I16:I21" si="2">G16-E16</f>
        <v>0</v>
      </c>
      <c r="J16" s="934">
        <f t="shared" si="1"/>
        <v>0</v>
      </c>
      <c r="L16" s="16" t="s">
        <v>4</v>
      </c>
      <c r="M16" s="8"/>
      <c r="N16" s="8"/>
      <c r="O16" s="7"/>
      <c r="P16" s="7"/>
      <c r="Q16" s="12"/>
    </row>
    <row r="17" spans="1:17" ht="16.5" customHeight="1" x14ac:dyDescent="0.3">
      <c r="A17" s="1019">
        <f>COUNT(A$10:$A16)+1</f>
        <v>6</v>
      </c>
      <c r="B17" s="902"/>
      <c r="C17" s="903"/>
      <c r="D17" s="882"/>
      <c r="E17" s="927"/>
      <c r="F17" s="903"/>
      <c r="G17" s="927"/>
      <c r="H17" s="903"/>
      <c r="I17" s="931">
        <f t="shared" si="2"/>
        <v>0</v>
      </c>
      <c r="J17" s="934">
        <f t="shared" si="1"/>
        <v>0</v>
      </c>
      <c r="L17" s="68" t="s">
        <v>38</v>
      </c>
      <c r="M17" s="23"/>
      <c r="N17" s="23"/>
      <c r="O17" s="17"/>
      <c r="P17" s="17"/>
      <c r="Q17" s="18"/>
    </row>
    <row r="18" spans="1:17" ht="16.5" customHeight="1" x14ac:dyDescent="0.3">
      <c r="A18" s="1019">
        <f>COUNT(A$10:$A17)+1</f>
        <v>7</v>
      </c>
      <c r="B18" s="902"/>
      <c r="C18" s="903"/>
      <c r="D18" s="882"/>
      <c r="E18" s="927"/>
      <c r="F18" s="903"/>
      <c r="G18" s="927"/>
      <c r="H18" s="903"/>
      <c r="I18" s="931">
        <f t="shared" si="2"/>
        <v>0</v>
      </c>
      <c r="J18" s="934">
        <f t="shared" si="1"/>
        <v>0</v>
      </c>
      <c r="L18" s="67"/>
      <c r="M18" s="67"/>
      <c r="N18" s="8"/>
      <c r="O18" s="7"/>
      <c r="P18" s="7"/>
      <c r="Q18" s="12"/>
    </row>
    <row r="19" spans="1:17" x14ac:dyDescent="0.3">
      <c r="A19" s="1019">
        <f>COUNT(A$10:$A18)+1</f>
        <v>8</v>
      </c>
      <c r="B19" s="902"/>
      <c r="C19" s="903"/>
      <c r="D19" s="882"/>
      <c r="E19" s="927"/>
      <c r="F19" s="903"/>
      <c r="G19" s="927"/>
      <c r="H19" s="903"/>
      <c r="I19" s="931">
        <f t="shared" si="2"/>
        <v>0</v>
      </c>
      <c r="J19" s="934">
        <f t="shared" si="1"/>
        <v>0</v>
      </c>
    </row>
    <row r="20" spans="1:17" x14ac:dyDescent="0.3">
      <c r="A20" s="1019">
        <f>COUNT(A$10:$A19)+1</f>
        <v>9</v>
      </c>
      <c r="B20" s="902"/>
      <c r="C20" s="903"/>
      <c r="D20" s="882"/>
      <c r="E20" s="927"/>
      <c r="F20" s="903"/>
      <c r="G20" s="927"/>
      <c r="H20" s="903"/>
      <c r="I20" s="931">
        <f t="shared" si="2"/>
        <v>0</v>
      </c>
      <c r="J20" s="934">
        <f t="shared" si="1"/>
        <v>0</v>
      </c>
    </row>
    <row r="21" spans="1:17" x14ac:dyDescent="0.3">
      <c r="A21" s="1019">
        <f>COUNT(A$10:$A20)+1</f>
        <v>10</v>
      </c>
      <c r="B21" s="902"/>
      <c r="C21" s="903"/>
      <c r="D21" s="882"/>
      <c r="E21" s="927"/>
      <c r="F21" s="903"/>
      <c r="G21" s="927"/>
      <c r="H21" s="903"/>
      <c r="I21" s="931">
        <f t="shared" si="2"/>
        <v>0</v>
      </c>
      <c r="J21" s="934">
        <f t="shared" si="1"/>
        <v>0</v>
      </c>
      <c r="L21" s="893"/>
    </row>
    <row r="22" spans="1:17" ht="17.25" thickBot="1" x14ac:dyDescent="0.35">
      <c r="A22" s="916"/>
      <c r="B22" s="917"/>
      <c r="C22" s="918"/>
      <c r="D22" s="919" t="s">
        <v>224</v>
      </c>
      <c r="E22" s="936">
        <f t="shared" ref="E22:J22" si="3">SUM(E12:E21)</f>
        <v>0</v>
      </c>
      <c r="F22" s="919">
        <f t="shared" si="3"/>
        <v>0</v>
      </c>
      <c r="G22" s="936">
        <f t="shared" si="3"/>
        <v>0</v>
      </c>
      <c r="H22" s="919">
        <f t="shared" si="3"/>
        <v>0</v>
      </c>
      <c r="I22" s="936">
        <f t="shared" si="3"/>
        <v>0</v>
      </c>
      <c r="J22" s="935">
        <f t="shared" si="3"/>
        <v>0</v>
      </c>
    </row>
    <row r="23" spans="1:17" ht="17.25" thickBot="1" x14ac:dyDescent="0.35">
      <c r="A23" s="871"/>
      <c r="B23" s="874"/>
      <c r="C23" s="875"/>
      <c r="D23" s="873"/>
      <c r="E23" s="937" t="s">
        <v>945</v>
      </c>
      <c r="F23" s="938">
        <f>F22-Import_M!D65</f>
        <v>0</v>
      </c>
      <c r="G23" s="873"/>
      <c r="H23" s="938">
        <f>H22-Import_M!F65</f>
        <v>0</v>
      </c>
      <c r="I23" s="873"/>
      <c r="J23" s="873"/>
    </row>
    <row r="24" spans="1:17" ht="18" thickTop="1" thickBot="1" x14ac:dyDescent="0.35">
      <c r="A24" s="871" t="s">
        <v>923</v>
      </c>
      <c r="B24" s="874"/>
      <c r="C24" s="875"/>
      <c r="D24" s="873"/>
      <c r="E24" s="873"/>
      <c r="F24" s="873"/>
      <c r="G24" s="873"/>
      <c r="H24" s="873"/>
      <c r="I24" s="873"/>
      <c r="J24" s="873"/>
    </row>
    <row r="25" spans="1:17" ht="38.25" x14ac:dyDescent="0.3">
      <c r="A25" s="908" t="s">
        <v>382</v>
      </c>
      <c r="B25" s="876" t="s">
        <v>947</v>
      </c>
      <c r="C25" s="909" t="s">
        <v>940</v>
      </c>
      <c r="D25" s="876" t="s">
        <v>944</v>
      </c>
      <c r="E25" s="915" t="s">
        <v>951</v>
      </c>
      <c r="F25" s="876" t="s">
        <v>921</v>
      </c>
      <c r="G25" s="915" t="s">
        <v>951</v>
      </c>
      <c r="H25" s="876" t="s">
        <v>921</v>
      </c>
      <c r="I25" s="876" t="s">
        <v>950</v>
      </c>
      <c r="J25" s="932" t="s">
        <v>949</v>
      </c>
    </row>
    <row r="26" spans="1:17" x14ac:dyDescent="0.3">
      <c r="A26" s="877"/>
      <c r="B26" s="878"/>
      <c r="C26" s="878"/>
      <c r="D26" s="930" t="s">
        <v>910</v>
      </c>
      <c r="E26" s="914" t="s">
        <v>941</v>
      </c>
      <c r="F26" s="878" t="s">
        <v>941</v>
      </c>
      <c r="G26" s="914" t="s">
        <v>942</v>
      </c>
      <c r="H26" s="878" t="s">
        <v>942</v>
      </c>
      <c r="I26" s="914" t="s">
        <v>943</v>
      </c>
      <c r="J26" s="933" t="s">
        <v>943</v>
      </c>
    </row>
    <row r="27" spans="1:17" x14ac:dyDescent="0.3">
      <c r="A27" s="1019">
        <f>COUNT(A$25:$A26)+1</f>
        <v>1</v>
      </c>
      <c r="B27" s="902"/>
      <c r="C27" s="903"/>
      <c r="D27" s="882"/>
      <c r="E27" s="927"/>
      <c r="F27" s="913"/>
      <c r="G27" s="927"/>
      <c r="H27" s="913"/>
      <c r="I27" s="931">
        <f>G27-E27</f>
        <v>0</v>
      </c>
      <c r="J27" s="934">
        <f>H27-F27</f>
        <v>0</v>
      </c>
    </row>
    <row r="28" spans="1:17" x14ac:dyDescent="0.3">
      <c r="A28" s="1019">
        <f>COUNT(A$25:$A27)+1</f>
        <v>2</v>
      </c>
      <c r="B28" s="902"/>
      <c r="C28" s="903"/>
      <c r="D28" s="882"/>
      <c r="E28" s="927"/>
      <c r="F28" s="913"/>
      <c r="G28" s="927"/>
      <c r="H28" s="913"/>
      <c r="I28" s="931">
        <f t="shared" ref="I28:J36" si="4">G28-E28</f>
        <v>0</v>
      </c>
      <c r="J28" s="934">
        <f t="shared" si="4"/>
        <v>0</v>
      </c>
    </row>
    <row r="29" spans="1:17" x14ac:dyDescent="0.3">
      <c r="A29" s="1019">
        <f>COUNT(A$25:$A28)+1</f>
        <v>3</v>
      </c>
      <c r="B29" s="902"/>
      <c r="C29" s="903"/>
      <c r="D29" s="882"/>
      <c r="E29" s="927"/>
      <c r="F29" s="913"/>
      <c r="G29" s="927"/>
      <c r="H29" s="913"/>
      <c r="I29" s="931">
        <f t="shared" si="4"/>
        <v>0</v>
      </c>
      <c r="J29" s="934">
        <f t="shared" si="4"/>
        <v>0</v>
      </c>
    </row>
    <row r="30" spans="1:17" x14ac:dyDescent="0.3">
      <c r="A30" s="1019">
        <f>COUNT(A$25:$A29)+1</f>
        <v>4</v>
      </c>
      <c r="B30" s="902"/>
      <c r="C30" s="903"/>
      <c r="D30" s="882"/>
      <c r="E30" s="927"/>
      <c r="F30" s="913"/>
      <c r="G30" s="927"/>
      <c r="H30" s="913"/>
      <c r="I30" s="931">
        <f t="shared" si="4"/>
        <v>0</v>
      </c>
      <c r="J30" s="934">
        <f t="shared" si="4"/>
        <v>0</v>
      </c>
    </row>
    <row r="31" spans="1:17" x14ac:dyDescent="0.3">
      <c r="A31" s="1019">
        <f>COUNT(A$25:$A30)+1</f>
        <v>5</v>
      </c>
      <c r="B31" s="902"/>
      <c r="C31" s="903"/>
      <c r="D31" s="882"/>
      <c r="E31" s="927"/>
      <c r="F31" s="913"/>
      <c r="G31" s="927"/>
      <c r="H31" s="913"/>
      <c r="I31" s="931">
        <f t="shared" si="4"/>
        <v>0</v>
      </c>
      <c r="J31" s="934">
        <f t="shared" si="4"/>
        <v>0</v>
      </c>
    </row>
    <row r="32" spans="1:17" x14ac:dyDescent="0.3">
      <c r="A32" s="1019">
        <f>COUNT(A$25:$A31)+1</f>
        <v>6</v>
      </c>
      <c r="B32" s="902"/>
      <c r="C32" s="903"/>
      <c r="D32" s="882"/>
      <c r="E32" s="927"/>
      <c r="F32" s="913"/>
      <c r="G32" s="927"/>
      <c r="H32" s="913"/>
      <c r="I32" s="931">
        <f t="shared" si="4"/>
        <v>0</v>
      </c>
      <c r="J32" s="934">
        <f t="shared" si="4"/>
        <v>0</v>
      </c>
    </row>
    <row r="33" spans="1:10" x14ac:dyDescent="0.3">
      <c r="A33" s="1019">
        <f>COUNT(A$25:$A32)+1</f>
        <v>7</v>
      </c>
      <c r="B33" s="902"/>
      <c r="C33" s="903"/>
      <c r="D33" s="882"/>
      <c r="E33" s="927"/>
      <c r="F33" s="913"/>
      <c r="G33" s="927"/>
      <c r="H33" s="913"/>
      <c r="I33" s="931">
        <f t="shared" si="4"/>
        <v>0</v>
      </c>
      <c r="J33" s="934">
        <f t="shared" si="4"/>
        <v>0</v>
      </c>
    </row>
    <row r="34" spans="1:10" x14ac:dyDescent="0.3">
      <c r="A34" s="1019">
        <f>COUNT(A$25:$A33)+1</f>
        <v>8</v>
      </c>
      <c r="B34" s="902"/>
      <c r="C34" s="903"/>
      <c r="D34" s="882"/>
      <c r="E34" s="927"/>
      <c r="F34" s="913"/>
      <c r="G34" s="927"/>
      <c r="H34" s="913"/>
      <c r="I34" s="931">
        <f t="shared" si="4"/>
        <v>0</v>
      </c>
      <c r="J34" s="934">
        <f t="shared" si="4"/>
        <v>0</v>
      </c>
    </row>
    <row r="35" spans="1:10" x14ac:dyDescent="0.3">
      <c r="A35" s="1019">
        <f>COUNT(A$25:$A34)+1</f>
        <v>9</v>
      </c>
      <c r="B35" s="902"/>
      <c r="C35" s="903"/>
      <c r="D35" s="882"/>
      <c r="E35" s="927"/>
      <c r="F35" s="913"/>
      <c r="G35" s="927"/>
      <c r="H35" s="913"/>
      <c r="I35" s="931">
        <f t="shared" si="4"/>
        <v>0</v>
      </c>
      <c r="J35" s="934">
        <f t="shared" si="4"/>
        <v>0</v>
      </c>
    </row>
    <row r="36" spans="1:10" x14ac:dyDescent="0.3">
      <c r="A36" s="1019">
        <f>COUNT(A$25:$A35)+1</f>
        <v>10</v>
      </c>
      <c r="B36" s="902"/>
      <c r="C36" s="903"/>
      <c r="D36" s="882"/>
      <c r="E36" s="927"/>
      <c r="F36" s="913"/>
      <c r="G36" s="927"/>
      <c r="H36" s="913"/>
      <c r="I36" s="931">
        <f t="shared" si="4"/>
        <v>0</v>
      </c>
      <c r="J36" s="934">
        <f t="shared" si="4"/>
        <v>0</v>
      </c>
    </row>
    <row r="37" spans="1:10" ht="17.25" thickBot="1" x14ac:dyDescent="0.35">
      <c r="A37" s="916"/>
      <c r="B37" s="917"/>
      <c r="C37" s="918"/>
      <c r="D37" s="929"/>
      <c r="E37" s="928" t="s">
        <v>224</v>
      </c>
      <c r="F37" s="928">
        <f>SUM(F27:F36)</f>
        <v>0</v>
      </c>
      <c r="G37" s="928" t="s">
        <v>224</v>
      </c>
      <c r="H37" s="928">
        <f>SUM(H27:H36)</f>
        <v>0</v>
      </c>
      <c r="I37" s="928" t="s">
        <v>224</v>
      </c>
      <c r="J37" s="935">
        <f>SUM(J27:J36)</f>
        <v>0</v>
      </c>
    </row>
    <row r="38" spans="1:10" ht="17.25" thickBot="1" x14ac:dyDescent="0.35">
      <c r="A38" s="871"/>
      <c r="B38" s="874"/>
      <c r="C38" s="875"/>
      <c r="D38" s="873"/>
      <c r="E38" s="937" t="s">
        <v>945</v>
      </c>
      <c r="F38" s="938">
        <f>F37-SUM(Import_M!D21+Import_M!D23+Import_M!D25)</f>
        <v>0</v>
      </c>
      <c r="G38" s="923"/>
      <c r="H38" s="938">
        <f>H37-SUM(Import_M!F21+Import_M!F23+Import_M!F25)</f>
        <v>0</v>
      </c>
      <c r="I38" s="923"/>
      <c r="J38" s="924"/>
    </row>
    <row r="39" spans="1:10" ht="18" thickTop="1" thickBot="1" x14ac:dyDescent="0.35">
      <c r="A39" s="871" t="s">
        <v>948</v>
      </c>
      <c r="B39" s="874"/>
      <c r="C39" s="875"/>
      <c r="D39" s="873"/>
      <c r="E39" s="873"/>
      <c r="F39" s="873"/>
      <c r="G39" s="873"/>
      <c r="H39" s="873"/>
      <c r="I39" s="873"/>
      <c r="J39" s="873"/>
    </row>
    <row r="40" spans="1:10" ht="38.25" x14ac:dyDescent="0.3">
      <c r="A40" s="908" t="s">
        <v>382</v>
      </c>
      <c r="B40" s="876" t="s">
        <v>807</v>
      </c>
      <c r="C40" s="909" t="s">
        <v>940</v>
      </c>
      <c r="D40" s="876" t="s">
        <v>944</v>
      </c>
      <c r="E40" s="915" t="s">
        <v>951</v>
      </c>
      <c r="F40" s="876" t="s">
        <v>921</v>
      </c>
      <c r="G40" s="915" t="s">
        <v>951</v>
      </c>
      <c r="H40" s="876" t="s">
        <v>921</v>
      </c>
      <c r="I40" s="876" t="s">
        <v>950</v>
      </c>
      <c r="J40" s="932" t="s">
        <v>949</v>
      </c>
    </row>
    <row r="41" spans="1:10" x14ac:dyDescent="0.3">
      <c r="A41" s="877"/>
      <c r="B41" s="878"/>
      <c r="C41" s="878"/>
      <c r="D41" s="930" t="s">
        <v>910</v>
      </c>
      <c r="E41" s="914" t="s">
        <v>941</v>
      </c>
      <c r="F41" s="878" t="s">
        <v>941</v>
      </c>
      <c r="G41" s="914" t="s">
        <v>942</v>
      </c>
      <c r="H41" s="878" t="s">
        <v>942</v>
      </c>
      <c r="I41" s="914" t="s">
        <v>943</v>
      </c>
      <c r="J41" s="933" t="s">
        <v>943</v>
      </c>
    </row>
    <row r="42" spans="1:10" x14ac:dyDescent="0.3">
      <c r="A42" s="1019">
        <f>COUNT(A$40:$A41)+1</f>
        <v>1</v>
      </c>
      <c r="B42" s="902"/>
      <c r="C42" s="903"/>
      <c r="D42" s="882"/>
      <c r="E42" s="927"/>
      <c r="F42" s="913"/>
      <c r="G42" s="927"/>
      <c r="H42" s="913"/>
      <c r="I42" s="931">
        <f>G42-E42</f>
        <v>0</v>
      </c>
      <c r="J42" s="934">
        <f>H42-F42</f>
        <v>0</v>
      </c>
    </row>
    <row r="43" spans="1:10" x14ac:dyDescent="0.3">
      <c r="A43" s="1019">
        <f>COUNT(A$40:$A42)+1</f>
        <v>2</v>
      </c>
      <c r="B43" s="902"/>
      <c r="C43" s="903"/>
      <c r="D43" s="882"/>
      <c r="E43" s="927"/>
      <c r="F43" s="913"/>
      <c r="G43" s="927"/>
      <c r="H43" s="913"/>
      <c r="I43" s="931">
        <f t="shared" ref="I43:J51" si="5">G43-E43</f>
        <v>0</v>
      </c>
      <c r="J43" s="934">
        <f t="shared" si="5"/>
        <v>0</v>
      </c>
    </row>
    <row r="44" spans="1:10" x14ac:dyDescent="0.3">
      <c r="A44" s="1019">
        <f>COUNT(A$40:$A43)+1</f>
        <v>3</v>
      </c>
      <c r="B44" s="902"/>
      <c r="C44" s="903"/>
      <c r="D44" s="882"/>
      <c r="E44" s="927"/>
      <c r="F44" s="913"/>
      <c r="G44" s="927"/>
      <c r="H44" s="913"/>
      <c r="I44" s="931">
        <f t="shared" si="5"/>
        <v>0</v>
      </c>
      <c r="J44" s="934">
        <f t="shared" si="5"/>
        <v>0</v>
      </c>
    </row>
    <row r="45" spans="1:10" x14ac:dyDescent="0.3">
      <c r="A45" s="1019">
        <f>COUNT(A$40:$A44)+1</f>
        <v>4</v>
      </c>
      <c r="B45" s="902"/>
      <c r="C45" s="903"/>
      <c r="D45" s="882"/>
      <c r="E45" s="927"/>
      <c r="F45" s="913"/>
      <c r="G45" s="927"/>
      <c r="H45" s="913"/>
      <c r="I45" s="931">
        <f t="shared" si="5"/>
        <v>0</v>
      </c>
      <c r="J45" s="934">
        <f t="shared" si="5"/>
        <v>0</v>
      </c>
    </row>
    <row r="46" spans="1:10" x14ac:dyDescent="0.3">
      <c r="A46" s="1019">
        <f>COUNT(A$40:$A45)+1</f>
        <v>5</v>
      </c>
      <c r="B46" s="902"/>
      <c r="C46" s="903"/>
      <c r="D46" s="882"/>
      <c r="E46" s="927"/>
      <c r="F46" s="913"/>
      <c r="G46" s="927"/>
      <c r="H46" s="913"/>
      <c r="I46" s="931">
        <f t="shared" si="5"/>
        <v>0</v>
      </c>
      <c r="J46" s="934">
        <f t="shared" si="5"/>
        <v>0</v>
      </c>
    </row>
    <row r="47" spans="1:10" x14ac:dyDescent="0.3">
      <c r="A47" s="1019">
        <f>COUNT(A$40:$A46)+1</f>
        <v>6</v>
      </c>
      <c r="B47" s="902"/>
      <c r="C47" s="903"/>
      <c r="D47" s="882"/>
      <c r="E47" s="927"/>
      <c r="F47" s="913"/>
      <c r="G47" s="927"/>
      <c r="H47" s="913"/>
      <c r="I47" s="931">
        <f t="shared" si="5"/>
        <v>0</v>
      </c>
      <c r="J47" s="934">
        <f t="shared" si="5"/>
        <v>0</v>
      </c>
    </row>
    <row r="48" spans="1:10" x14ac:dyDescent="0.3">
      <c r="A48" s="1019">
        <f>COUNT(A$40:$A47)+1</f>
        <v>7</v>
      </c>
      <c r="B48" s="902"/>
      <c r="C48" s="903"/>
      <c r="D48" s="882"/>
      <c r="E48" s="927"/>
      <c r="F48" s="913"/>
      <c r="G48" s="927"/>
      <c r="H48" s="913"/>
      <c r="I48" s="931">
        <f t="shared" si="5"/>
        <v>0</v>
      </c>
      <c r="J48" s="934">
        <f t="shared" si="5"/>
        <v>0</v>
      </c>
    </row>
    <row r="49" spans="1:10" x14ac:dyDescent="0.3">
      <c r="A49" s="1019">
        <f>COUNT(A$40:$A48)+1</f>
        <v>8</v>
      </c>
      <c r="B49" s="902"/>
      <c r="C49" s="903"/>
      <c r="D49" s="882"/>
      <c r="E49" s="927"/>
      <c r="F49" s="913"/>
      <c r="G49" s="927"/>
      <c r="H49" s="913"/>
      <c r="I49" s="931">
        <f t="shared" si="5"/>
        <v>0</v>
      </c>
      <c r="J49" s="934">
        <f t="shared" si="5"/>
        <v>0</v>
      </c>
    </row>
    <row r="50" spans="1:10" x14ac:dyDescent="0.3">
      <c r="A50" s="1019">
        <f>COUNT(A$40:$A49)+1</f>
        <v>9</v>
      </c>
      <c r="B50" s="902"/>
      <c r="C50" s="903"/>
      <c r="D50" s="882"/>
      <c r="E50" s="927"/>
      <c r="F50" s="913"/>
      <c r="G50" s="927"/>
      <c r="H50" s="913"/>
      <c r="I50" s="931">
        <f t="shared" si="5"/>
        <v>0</v>
      </c>
      <c r="J50" s="934">
        <f t="shared" si="5"/>
        <v>0</v>
      </c>
    </row>
    <row r="51" spans="1:10" x14ac:dyDescent="0.3">
      <c r="A51" s="1019">
        <f>COUNT(A$40:$A50)+1</f>
        <v>10</v>
      </c>
      <c r="B51" s="902"/>
      <c r="C51" s="903"/>
      <c r="D51" s="882"/>
      <c r="E51" s="927"/>
      <c r="F51" s="913"/>
      <c r="G51" s="927"/>
      <c r="H51" s="913"/>
      <c r="I51" s="931">
        <f t="shared" si="5"/>
        <v>0</v>
      </c>
      <c r="J51" s="934">
        <f t="shared" si="5"/>
        <v>0</v>
      </c>
    </row>
    <row r="52" spans="1:10" ht="17.25" thickBot="1" x14ac:dyDescent="0.35">
      <c r="A52" s="916"/>
      <c r="B52" s="917"/>
      <c r="C52" s="918"/>
      <c r="D52" s="929"/>
      <c r="E52" s="928" t="s">
        <v>224</v>
      </c>
      <c r="F52" s="928">
        <f>SUM(F42:F51)</f>
        <v>0</v>
      </c>
      <c r="G52" s="928" t="s">
        <v>224</v>
      </c>
      <c r="H52" s="928">
        <f>SUM(H42:H51)</f>
        <v>0</v>
      </c>
      <c r="I52" s="928" t="s">
        <v>224</v>
      </c>
      <c r="J52" s="935">
        <f>SUM(J42:J51)</f>
        <v>0</v>
      </c>
    </row>
  </sheetData>
  <dataValidations count="3">
    <dataValidation type="list" allowBlank="1" showInputMessage="1" showErrorMessage="1" sqref="C7" xr:uid="{00000000-0002-0000-4C00-000000000000}">
      <formula1>$U$9:$U$10</formula1>
    </dataValidation>
    <dataValidation type="list" allowBlank="1" showInputMessage="1" showErrorMessage="1" sqref="G7" xr:uid="{00000000-0002-0000-4C00-000001000000}">
      <formula1>$N$3:$N$5</formula1>
    </dataValidation>
    <dataValidation type="list" allowBlank="1" showInputMessage="1" showErrorMessage="1" sqref="D12:D21 D27:D36 D42:D51" xr:uid="{00000000-0002-0000-4C00-000002000000}">
      <formula1>$N$3:$N$6</formula1>
    </dataValidation>
  </dataValidations>
  <hyperlinks>
    <hyperlink ref="K3" location="Tartalom!A1" display="Tartalom" xr:uid="{00000000-0004-0000-4C00-000000000000}"/>
  </hyperlinks>
  <pageMargins left="0.70866141732283472" right="0.70866141732283472" top="0.74803149606299213" bottom="0.74803149606299213" header="0.31496062992125984" footer="0.31496062992125984"/>
  <pageSetup paperSize="9" scale="79" fitToHeight="18" orientation="landscape" verticalDpi="300" r:id="rId1"/>
  <headerFooter>
    <oddFooter>&amp;L&amp;"Arial Narrow,Normál"&amp;8&amp;F/&amp;A&amp;C&amp;"Arial Narrow,Normál"&amp;8&amp;P/&amp;N&amp;R&amp;"Arial Narrow,Normál"&amp;8DigitAudit/Beszámoló</odd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Munka83">
    <tabColor rgb="FFFFC000"/>
  </sheetPr>
  <dimension ref="A1:D190"/>
  <sheetViews>
    <sheetView showGridLines="0" zoomScaleNormal="100" workbookViewId="0"/>
  </sheetViews>
  <sheetFormatPr defaultRowHeight="16.5" x14ac:dyDescent="0.3"/>
  <cols>
    <col min="1" max="1" width="10.625" style="52" bestFit="1" customWidth="1"/>
    <col min="2" max="2" width="12.5" style="52" customWidth="1"/>
    <col min="3" max="3" width="87.5" style="52" customWidth="1"/>
    <col min="4" max="16384" width="9" style="52"/>
  </cols>
  <sheetData>
    <row r="1" spans="1:3" ht="16.5" customHeight="1" x14ac:dyDescent="0.3">
      <c r="A1" s="737" t="s">
        <v>34</v>
      </c>
      <c r="B1" s="211"/>
    </row>
    <row r="2" spans="1:3" x14ac:dyDescent="0.3">
      <c r="A2" s="920" t="s">
        <v>924</v>
      </c>
    </row>
    <row r="3" spans="1:3" x14ac:dyDescent="0.3">
      <c r="A3" s="737" t="s">
        <v>927</v>
      </c>
    </row>
    <row r="4" spans="1:3" ht="18.75" x14ac:dyDescent="0.3">
      <c r="B4" s="1076" t="s">
        <v>1181</v>
      </c>
      <c r="C4" s="1077"/>
    </row>
    <row r="5" spans="1:3" ht="18.75" x14ac:dyDescent="0.3">
      <c r="B5" s="1076"/>
      <c r="C5" s="1077"/>
    </row>
    <row r="6" spans="1:3" ht="18.75" x14ac:dyDescent="0.3">
      <c r="B6" s="1076" t="s">
        <v>610</v>
      </c>
      <c r="C6" s="1078"/>
    </row>
    <row r="7" spans="1:3" ht="18" x14ac:dyDescent="0.3">
      <c r="B7" s="1079"/>
      <c r="C7" s="1080" t="s">
        <v>1182</v>
      </c>
    </row>
    <row r="8" spans="1:3" ht="18" x14ac:dyDescent="0.3">
      <c r="B8" s="1079"/>
      <c r="C8" s="1080"/>
    </row>
    <row r="9" spans="1:3" ht="33" x14ac:dyDescent="0.3">
      <c r="B9" s="1081"/>
      <c r="C9" s="1082" t="s">
        <v>1183</v>
      </c>
    </row>
    <row r="10" spans="1:3" ht="49.5" x14ac:dyDescent="0.3">
      <c r="B10" s="1081"/>
      <c r="C10" s="1083" t="s">
        <v>1184</v>
      </c>
    </row>
    <row r="11" spans="1:3" ht="33" x14ac:dyDescent="0.3">
      <c r="B11" s="1081"/>
      <c r="C11" s="1084" t="s">
        <v>1185</v>
      </c>
    </row>
    <row r="12" spans="1:3" x14ac:dyDescent="0.3">
      <c r="B12" s="1081"/>
      <c r="C12" s="1084" t="s">
        <v>1186</v>
      </c>
    </row>
    <row r="13" spans="1:3" ht="33" x14ac:dyDescent="0.3">
      <c r="B13" s="1081"/>
      <c r="C13" s="1082" t="s">
        <v>952</v>
      </c>
    </row>
    <row r="14" spans="1:3" ht="33" x14ac:dyDescent="0.3">
      <c r="B14" s="1081"/>
      <c r="C14" s="1084" t="s">
        <v>1187</v>
      </c>
    </row>
    <row r="15" spans="1:3" x14ac:dyDescent="0.3">
      <c r="B15" s="1081"/>
      <c r="C15" s="1083" t="s">
        <v>1188</v>
      </c>
    </row>
    <row r="16" spans="1:3" ht="49.5" x14ac:dyDescent="0.3">
      <c r="B16" s="1081"/>
      <c r="C16" s="1083" t="s">
        <v>1189</v>
      </c>
    </row>
    <row r="17" spans="2:3" x14ac:dyDescent="0.3">
      <c r="B17" s="1081"/>
      <c r="C17" s="1083"/>
    </row>
    <row r="18" spans="2:3" ht="18.75" x14ac:dyDescent="0.3">
      <c r="B18" s="1076" t="s">
        <v>611</v>
      </c>
      <c r="C18" s="1078"/>
    </row>
    <row r="19" spans="2:3" ht="18.75" x14ac:dyDescent="0.3">
      <c r="B19" s="1079"/>
      <c r="C19" s="1085" t="s">
        <v>1190</v>
      </c>
    </row>
    <row r="20" spans="2:3" ht="18.75" x14ac:dyDescent="0.3">
      <c r="B20" s="1079"/>
      <c r="C20" s="1085"/>
    </row>
    <row r="21" spans="2:3" ht="33" x14ac:dyDescent="0.3">
      <c r="B21" s="1079"/>
      <c r="C21" s="1082" t="s">
        <v>1183</v>
      </c>
    </row>
    <row r="22" spans="2:3" ht="49.5" x14ac:dyDescent="0.3">
      <c r="B22" s="1079"/>
      <c r="C22" s="1083" t="s">
        <v>1184</v>
      </c>
    </row>
    <row r="23" spans="2:3" ht="33" x14ac:dyDescent="0.3">
      <c r="B23" s="1079"/>
      <c r="C23" s="1084" t="s">
        <v>1185</v>
      </c>
    </row>
    <row r="24" spans="2:3" x14ac:dyDescent="0.3">
      <c r="B24" s="1079"/>
      <c r="C24" s="1084" t="s">
        <v>1186</v>
      </c>
    </row>
    <row r="25" spans="2:3" ht="33" x14ac:dyDescent="0.3">
      <c r="B25" s="1079"/>
      <c r="C25" s="1082" t="s">
        <v>952</v>
      </c>
    </row>
    <row r="26" spans="2:3" ht="33" x14ac:dyDescent="0.3">
      <c r="B26" s="1079"/>
      <c r="C26" s="1084" t="s">
        <v>1187</v>
      </c>
    </row>
    <row r="27" spans="2:3" x14ac:dyDescent="0.3">
      <c r="B27" s="1079"/>
      <c r="C27" s="1083" t="s">
        <v>1188</v>
      </c>
    </row>
    <row r="28" spans="2:3" x14ac:dyDescent="0.3">
      <c r="B28" s="1079"/>
      <c r="C28" s="1083"/>
    </row>
    <row r="29" spans="2:3" ht="18.75" x14ac:dyDescent="0.3">
      <c r="B29" s="1076" t="s">
        <v>612</v>
      </c>
      <c r="C29" s="1078"/>
    </row>
    <row r="30" spans="2:3" ht="36" x14ac:dyDescent="0.3">
      <c r="B30" s="1079"/>
      <c r="C30" s="1086" t="s">
        <v>911</v>
      </c>
    </row>
    <row r="31" spans="2:3" ht="18" x14ac:dyDescent="0.3">
      <c r="B31" s="1079"/>
      <c r="C31" s="1086"/>
    </row>
    <row r="32" spans="2:3" ht="49.5" x14ac:dyDescent="0.3">
      <c r="B32" s="1079"/>
      <c r="C32" s="1082" t="s">
        <v>1191</v>
      </c>
    </row>
    <row r="33" spans="2:3" ht="49.5" x14ac:dyDescent="0.3">
      <c r="B33" s="1079"/>
      <c r="C33" s="1082" t="s">
        <v>1192</v>
      </c>
    </row>
    <row r="34" spans="2:3" ht="49.5" x14ac:dyDescent="0.3">
      <c r="B34" s="1079"/>
      <c r="C34" s="1082" t="s">
        <v>1193</v>
      </c>
    </row>
    <row r="35" spans="2:3" x14ac:dyDescent="0.3">
      <c r="B35" s="1079"/>
      <c r="C35" s="1082"/>
    </row>
    <row r="36" spans="2:3" ht="18.75" x14ac:dyDescent="0.3">
      <c r="B36" s="1076" t="s">
        <v>929</v>
      </c>
      <c r="C36" s="1078"/>
    </row>
    <row r="37" spans="2:3" ht="36" x14ac:dyDescent="0.3">
      <c r="B37" s="1079"/>
      <c r="C37" s="1086" t="s">
        <v>911</v>
      </c>
    </row>
    <row r="38" spans="2:3" ht="18" x14ac:dyDescent="0.3">
      <c r="B38" s="1079"/>
      <c r="C38" s="1086"/>
    </row>
    <row r="39" spans="2:3" ht="49.5" x14ac:dyDescent="0.3">
      <c r="B39" s="1079"/>
      <c r="C39" s="1082" t="s">
        <v>1194</v>
      </c>
    </row>
    <row r="40" spans="2:3" ht="49.5" x14ac:dyDescent="0.3">
      <c r="B40" s="1079"/>
      <c r="C40" s="1082" t="s">
        <v>1192</v>
      </c>
    </row>
    <row r="41" spans="2:3" ht="49.5" x14ac:dyDescent="0.3">
      <c r="B41" s="1079"/>
      <c r="C41" s="1082" t="s">
        <v>1193</v>
      </c>
    </row>
    <row r="42" spans="2:3" x14ac:dyDescent="0.3">
      <c r="B42" s="1079"/>
      <c r="C42" s="1087"/>
    </row>
    <row r="43" spans="2:3" ht="18.75" x14ac:dyDescent="0.3">
      <c r="B43" s="1076" t="s">
        <v>881</v>
      </c>
      <c r="C43" s="1078"/>
    </row>
    <row r="44" spans="2:3" ht="18" x14ac:dyDescent="0.3">
      <c r="B44" s="1079"/>
      <c r="C44" s="1086" t="s">
        <v>912</v>
      </c>
    </row>
    <row r="45" spans="2:3" ht="18" x14ac:dyDescent="0.3">
      <c r="B45" s="1079"/>
      <c r="C45" s="1086"/>
    </row>
    <row r="46" spans="2:3" ht="33" x14ac:dyDescent="0.3">
      <c r="B46" s="1079"/>
      <c r="C46" s="1082" t="s">
        <v>1195</v>
      </c>
    </row>
    <row r="47" spans="2:3" x14ac:dyDescent="0.3">
      <c r="B47" s="1079"/>
      <c r="C47" s="1087"/>
    </row>
    <row r="48" spans="2:3" ht="18.75" x14ac:dyDescent="0.3">
      <c r="B48" s="1076" t="s">
        <v>930</v>
      </c>
      <c r="C48" s="1078"/>
    </row>
    <row r="49" spans="2:3" ht="18" x14ac:dyDescent="0.3">
      <c r="B49" s="1079"/>
      <c r="C49" s="1086" t="s">
        <v>912</v>
      </c>
    </row>
    <row r="50" spans="2:3" ht="18" x14ac:dyDescent="0.3">
      <c r="B50" s="1079"/>
      <c r="C50" s="1086"/>
    </row>
    <row r="51" spans="2:3" ht="33" x14ac:dyDescent="0.3">
      <c r="B51" s="1088"/>
      <c r="C51" s="1082" t="s">
        <v>1195</v>
      </c>
    </row>
    <row r="52" spans="2:3" x14ac:dyDescent="0.3">
      <c r="B52" s="1088"/>
      <c r="C52" s="1082"/>
    </row>
    <row r="53" spans="2:3" ht="18.75" x14ac:dyDescent="0.3">
      <c r="B53" s="1076" t="s">
        <v>1196</v>
      </c>
      <c r="C53" s="1082"/>
    </row>
    <row r="54" spans="2:3" x14ac:dyDescent="0.3">
      <c r="B54" s="1088"/>
      <c r="C54" s="1082" t="s">
        <v>936</v>
      </c>
    </row>
    <row r="55" spans="2:3" ht="49.5" x14ac:dyDescent="0.3">
      <c r="B55" s="1088"/>
      <c r="C55" s="1083" t="s">
        <v>1184</v>
      </c>
    </row>
    <row r="56" spans="2:3" ht="33" x14ac:dyDescent="0.3">
      <c r="B56" s="1088"/>
      <c r="C56" s="1083" t="s">
        <v>1185</v>
      </c>
    </row>
    <row r="57" spans="2:3" x14ac:dyDescent="0.3">
      <c r="B57" s="1088"/>
      <c r="C57" s="1083" t="s">
        <v>1186</v>
      </c>
    </row>
    <row r="58" spans="2:3" ht="33" x14ac:dyDescent="0.3">
      <c r="B58" s="1088"/>
      <c r="C58" s="1083" t="s">
        <v>952</v>
      </c>
    </row>
    <row r="59" spans="2:3" ht="33" x14ac:dyDescent="0.3">
      <c r="B59" s="1088"/>
      <c r="C59" s="1083" t="s">
        <v>1187</v>
      </c>
    </row>
    <row r="60" spans="2:3" x14ac:dyDescent="0.3">
      <c r="B60" s="1088"/>
      <c r="C60" s="1083" t="s">
        <v>1188</v>
      </c>
    </row>
    <row r="61" spans="2:3" ht="49.5" x14ac:dyDescent="0.3">
      <c r="B61" s="1088"/>
      <c r="C61" s="1083" t="s">
        <v>1197</v>
      </c>
    </row>
    <row r="62" spans="2:3" ht="49.5" x14ac:dyDescent="0.3">
      <c r="B62" s="1088"/>
      <c r="C62" s="1082" t="s">
        <v>1192</v>
      </c>
    </row>
    <row r="63" spans="2:3" ht="49.5" x14ac:dyDescent="0.3">
      <c r="B63" s="1088"/>
      <c r="C63" s="1082" t="s">
        <v>1198</v>
      </c>
    </row>
    <row r="64" spans="2:3" ht="33" x14ac:dyDescent="0.3">
      <c r="B64" s="1088"/>
      <c r="C64" s="1082" t="s">
        <v>1195</v>
      </c>
    </row>
    <row r="65" spans="1:3" ht="33" x14ac:dyDescent="0.3">
      <c r="B65" s="1088"/>
      <c r="C65" s="1083" t="s">
        <v>1199</v>
      </c>
    </row>
    <row r="66" spans="1:3" ht="33" x14ac:dyDescent="0.3">
      <c r="B66" s="1088"/>
      <c r="C66" s="1082" t="s">
        <v>1183</v>
      </c>
    </row>
    <row r="67" spans="1:3" ht="34.5" x14ac:dyDescent="0.3">
      <c r="B67" s="1088"/>
      <c r="C67" s="1083" t="s">
        <v>1200</v>
      </c>
    </row>
    <row r="68" spans="1:3" ht="49.5" x14ac:dyDescent="0.3">
      <c r="B68" s="1088"/>
      <c r="C68" s="1082" t="s">
        <v>1191</v>
      </c>
    </row>
    <row r="69" spans="1:3" x14ac:dyDescent="0.3">
      <c r="B69" s="722"/>
      <c r="C69" s="1089" t="s">
        <v>922</v>
      </c>
    </row>
    <row r="70" spans="1:3" ht="33" x14ac:dyDescent="0.3">
      <c r="B70" s="722"/>
      <c r="C70" s="1083" t="s">
        <v>913</v>
      </c>
    </row>
    <row r="71" spans="1:3" ht="66" x14ac:dyDescent="0.3">
      <c r="B71" s="722"/>
      <c r="C71" s="1083" t="s">
        <v>914</v>
      </c>
    </row>
    <row r="72" spans="1:3" ht="33" x14ac:dyDescent="0.3">
      <c r="B72" s="722"/>
      <c r="C72" s="1083" t="s">
        <v>915</v>
      </c>
    </row>
    <row r="73" spans="1:3" x14ac:dyDescent="0.3">
      <c r="B73" s="722"/>
      <c r="C73" s="1083" t="s">
        <v>916</v>
      </c>
    </row>
    <row r="74" spans="1:3" x14ac:dyDescent="0.3">
      <c r="B74" s="722"/>
      <c r="C74" s="1083" t="s">
        <v>917</v>
      </c>
    </row>
    <row r="75" spans="1:3" x14ac:dyDescent="0.3">
      <c r="B75" s="722"/>
      <c r="C75" s="1083" t="s">
        <v>918</v>
      </c>
    </row>
    <row r="76" spans="1:3" ht="82.5" x14ac:dyDescent="0.3">
      <c r="B76" s="722"/>
      <c r="C76" s="1083" t="s">
        <v>919</v>
      </c>
    </row>
    <row r="77" spans="1:3" ht="33" x14ac:dyDescent="0.3">
      <c r="B77" s="722"/>
      <c r="C77" s="1083" t="s">
        <v>920</v>
      </c>
    </row>
    <row r="78" spans="1:3" ht="18.75" x14ac:dyDescent="0.3">
      <c r="A78" s="737" t="s">
        <v>149</v>
      </c>
      <c r="B78" s="1076" t="s">
        <v>1201</v>
      </c>
      <c r="C78" s="1090"/>
    </row>
    <row r="79" spans="1:3" x14ac:dyDescent="0.3">
      <c r="A79" s="737" t="s">
        <v>379</v>
      </c>
      <c r="B79" s="722"/>
      <c r="C79" s="1091" t="s">
        <v>1084</v>
      </c>
    </row>
    <row r="80" spans="1:3" x14ac:dyDescent="0.3">
      <c r="B80" s="722"/>
      <c r="C80" s="1092" t="s">
        <v>1202</v>
      </c>
    </row>
    <row r="81" spans="2:4" ht="33" x14ac:dyDescent="0.3">
      <c r="B81" s="1093"/>
      <c r="C81" s="1091" t="s">
        <v>1203</v>
      </c>
    </row>
    <row r="82" spans="2:4" ht="33" x14ac:dyDescent="0.3">
      <c r="B82" s="1093"/>
      <c r="C82" s="1082" t="s">
        <v>1204</v>
      </c>
    </row>
    <row r="83" spans="2:4" ht="49.5" x14ac:dyDescent="0.3">
      <c r="B83" s="1093"/>
      <c r="C83" s="1091" t="s">
        <v>1205</v>
      </c>
    </row>
    <row r="84" spans="2:4" ht="33" x14ac:dyDescent="0.3">
      <c r="B84" s="1093"/>
      <c r="C84" s="1082" t="s">
        <v>1206</v>
      </c>
    </row>
    <row r="85" spans="2:4" ht="33" x14ac:dyDescent="0.3">
      <c r="B85" s="1093"/>
      <c r="C85" s="1082" t="s">
        <v>1207</v>
      </c>
    </row>
    <row r="86" spans="2:4" ht="33" customHeight="1" x14ac:dyDescent="0.3">
      <c r="B86" s="1093"/>
      <c r="C86" s="1082" t="s">
        <v>953</v>
      </c>
      <c r="D86" s="1030" t="s">
        <v>1049</v>
      </c>
    </row>
    <row r="87" spans="2:4" x14ac:dyDescent="0.3">
      <c r="B87" s="1093"/>
      <c r="C87" s="1082"/>
    </row>
    <row r="88" spans="2:4" ht="18.75" x14ac:dyDescent="0.3">
      <c r="B88" s="1076" t="s">
        <v>1208</v>
      </c>
      <c r="C88" s="1094"/>
    </row>
    <row r="89" spans="2:4" x14ac:dyDescent="0.3">
      <c r="B89" s="1093"/>
      <c r="C89" s="1095" t="s">
        <v>1085</v>
      </c>
    </row>
    <row r="90" spans="2:4" ht="33" x14ac:dyDescent="0.3">
      <c r="B90" s="1093"/>
      <c r="C90" s="1096" t="s">
        <v>1209</v>
      </c>
    </row>
    <row r="91" spans="2:4" ht="33" customHeight="1" x14ac:dyDescent="0.3">
      <c r="B91" s="1093"/>
      <c r="C91" s="1096" t="s">
        <v>1210</v>
      </c>
      <c r="D91" s="1030" t="s">
        <v>1049</v>
      </c>
    </row>
    <row r="92" spans="2:4" ht="33" x14ac:dyDescent="0.3">
      <c r="B92" s="1093"/>
      <c r="C92" s="1096" t="s">
        <v>1211</v>
      </c>
    </row>
    <row r="93" spans="2:4" ht="49.5" x14ac:dyDescent="0.3">
      <c r="B93" s="1093"/>
      <c r="C93" s="1096" t="s">
        <v>1212</v>
      </c>
    </row>
    <row r="94" spans="2:4" ht="33" x14ac:dyDescent="0.3">
      <c r="B94" s="1093"/>
      <c r="C94" s="1096" t="s">
        <v>1213</v>
      </c>
    </row>
    <row r="95" spans="2:4" ht="99" x14ac:dyDescent="0.3">
      <c r="B95" s="1093"/>
      <c r="C95" s="1096" t="s">
        <v>1214</v>
      </c>
    </row>
    <row r="96" spans="2:4" ht="33" x14ac:dyDescent="0.3">
      <c r="B96" s="1093"/>
      <c r="C96" s="1096" t="s">
        <v>1215</v>
      </c>
    </row>
    <row r="97" spans="2:3" x14ac:dyDescent="0.3">
      <c r="B97" s="1093"/>
      <c r="C97" s="1097" t="s">
        <v>1086</v>
      </c>
    </row>
    <row r="98" spans="2:3" x14ac:dyDescent="0.3">
      <c r="B98" s="1093"/>
      <c r="C98" s="1096" t="s">
        <v>1087</v>
      </c>
    </row>
    <row r="99" spans="2:3" ht="33" x14ac:dyDescent="0.3">
      <c r="B99" s="1093"/>
      <c r="C99" s="1096" t="s">
        <v>1216</v>
      </c>
    </row>
    <row r="100" spans="2:3" x14ac:dyDescent="0.3">
      <c r="B100" s="1093"/>
      <c r="C100" s="1098"/>
    </row>
    <row r="101" spans="2:3" x14ac:dyDescent="0.3">
      <c r="B101" s="1093"/>
      <c r="C101" s="1099"/>
    </row>
    <row r="102" spans="2:3" x14ac:dyDescent="0.3">
      <c r="B102" s="1093"/>
      <c r="C102" s="1094" t="s">
        <v>1088</v>
      </c>
    </row>
    <row r="103" spans="2:3" x14ac:dyDescent="0.3">
      <c r="B103" s="1093"/>
      <c r="C103" s="1097" t="s">
        <v>1217</v>
      </c>
    </row>
    <row r="104" spans="2:3" x14ac:dyDescent="0.3">
      <c r="B104" s="1093"/>
      <c r="C104" s="1097" t="s">
        <v>1089</v>
      </c>
    </row>
    <row r="105" spans="2:3" ht="49.5" x14ac:dyDescent="0.3">
      <c r="B105" s="1093"/>
      <c r="C105" s="1096" t="s">
        <v>1090</v>
      </c>
    </row>
    <row r="106" spans="2:3" x14ac:dyDescent="0.3">
      <c r="B106" s="1093"/>
      <c r="C106" s="1096" t="s">
        <v>1091</v>
      </c>
    </row>
    <row r="107" spans="2:3" x14ac:dyDescent="0.3">
      <c r="B107" s="1093"/>
      <c r="C107" s="1096" t="s">
        <v>1092</v>
      </c>
    </row>
    <row r="108" spans="2:3" x14ac:dyDescent="0.3">
      <c r="B108" s="1093"/>
      <c r="C108" s="1096" t="s">
        <v>1093</v>
      </c>
    </row>
    <row r="109" spans="2:3" ht="49.5" x14ac:dyDescent="0.3">
      <c r="B109" s="1093"/>
      <c r="C109" s="1096" t="s">
        <v>1094</v>
      </c>
    </row>
    <row r="110" spans="2:3" x14ac:dyDescent="0.3">
      <c r="B110" s="1093"/>
      <c r="C110" s="1096" t="s">
        <v>1095</v>
      </c>
    </row>
    <row r="111" spans="2:3" ht="66" x14ac:dyDescent="0.3">
      <c r="B111" s="1093"/>
      <c r="C111" s="1096" t="s">
        <v>1096</v>
      </c>
    </row>
    <row r="112" spans="2:3" x14ac:dyDescent="0.3">
      <c r="B112" s="1093"/>
      <c r="C112" s="1096" t="s">
        <v>1097</v>
      </c>
    </row>
    <row r="113" spans="2:3" ht="33" x14ac:dyDescent="0.3">
      <c r="B113" s="1093"/>
      <c r="C113" s="1096" t="s">
        <v>1098</v>
      </c>
    </row>
    <row r="114" spans="2:3" x14ac:dyDescent="0.3">
      <c r="B114" s="1093"/>
      <c r="C114" s="1096" t="s">
        <v>1099</v>
      </c>
    </row>
    <row r="115" spans="2:3" x14ac:dyDescent="0.3">
      <c r="B115" s="1093"/>
      <c r="C115" s="1096" t="s">
        <v>1100</v>
      </c>
    </row>
    <row r="116" spans="2:3" ht="66" x14ac:dyDescent="0.3">
      <c r="B116" s="1093"/>
      <c r="C116" s="1096" t="s">
        <v>1101</v>
      </c>
    </row>
    <row r="117" spans="2:3" x14ac:dyDescent="0.3">
      <c r="B117" s="1093"/>
      <c r="C117" s="1096" t="s">
        <v>1102</v>
      </c>
    </row>
    <row r="118" spans="2:3" ht="49.5" x14ac:dyDescent="0.3">
      <c r="B118" s="1093"/>
      <c r="C118" s="1096" t="s">
        <v>1103</v>
      </c>
    </row>
    <row r="119" spans="2:3" ht="33" x14ac:dyDescent="0.3">
      <c r="B119" s="1093"/>
      <c r="C119" s="1096" t="s">
        <v>1104</v>
      </c>
    </row>
    <row r="120" spans="2:3" x14ac:dyDescent="0.3">
      <c r="B120" s="1093"/>
      <c r="C120" s="1096" t="s">
        <v>1105</v>
      </c>
    </row>
    <row r="121" spans="2:3" x14ac:dyDescent="0.3">
      <c r="B121" s="1093"/>
      <c r="C121" s="1096" t="s">
        <v>1106</v>
      </c>
    </row>
    <row r="122" spans="2:3" x14ac:dyDescent="0.3">
      <c r="B122" s="1093"/>
      <c r="C122" s="1096" t="s">
        <v>1107</v>
      </c>
    </row>
    <row r="123" spans="2:3" x14ac:dyDescent="0.3">
      <c r="B123" s="1093"/>
      <c r="C123" s="1096" t="s">
        <v>1108</v>
      </c>
    </row>
    <row r="124" spans="2:3" x14ac:dyDescent="0.3">
      <c r="B124" s="1093"/>
      <c r="C124" s="1096" t="s">
        <v>1109</v>
      </c>
    </row>
    <row r="125" spans="2:3" x14ac:dyDescent="0.3">
      <c r="B125" s="1093"/>
      <c r="C125" s="1096" t="s">
        <v>1110</v>
      </c>
    </row>
    <row r="126" spans="2:3" x14ac:dyDescent="0.3">
      <c r="B126" s="1093"/>
      <c r="C126" s="1096" t="s">
        <v>1111</v>
      </c>
    </row>
    <row r="127" spans="2:3" ht="49.5" x14ac:dyDescent="0.3">
      <c r="B127" s="1093"/>
      <c r="C127" s="1096" t="s">
        <v>1112</v>
      </c>
    </row>
    <row r="128" spans="2:3" ht="49.5" x14ac:dyDescent="0.3">
      <c r="B128" s="1093"/>
      <c r="C128" s="1096" t="s">
        <v>1113</v>
      </c>
    </row>
    <row r="129" spans="2:3" ht="66" x14ac:dyDescent="0.3">
      <c r="B129" s="1093"/>
      <c r="C129" s="1096" t="s">
        <v>1114</v>
      </c>
    </row>
    <row r="130" spans="2:3" ht="66" x14ac:dyDescent="0.3">
      <c r="B130" s="1093"/>
      <c r="C130" s="1096" t="s">
        <v>1115</v>
      </c>
    </row>
    <row r="131" spans="2:3" ht="49.5" x14ac:dyDescent="0.3">
      <c r="B131" s="1093"/>
      <c r="C131" s="1096" t="s">
        <v>1218</v>
      </c>
    </row>
    <row r="132" spans="2:3" x14ac:dyDescent="0.3">
      <c r="B132" s="1093"/>
      <c r="C132" s="1096"/>
    </row>
    <row r="133" spans="2:3" x14ac:dyDescent="0.3">
      <c r="B133" s="1093"/>
      <c r="C133" s="1097" t="s">
        <v>1217</v>
      </c>
    </row>
    <row r="134" spans="2:3" ht="33" x14ac:dyDescent="0.3">
      <c r="B134" s="1093"/>
      <c r="C134" s="1097" t="s">
        <v>1219</v>
      </c>
    </row>
    <row r="135" spans="2:3" x14ac:dyDescent="0.3">
      <c r="B135" s="1093"/>
      <c r="C135" s="1096"/>
    </row>
    <row r="136" spans="2:3" x14ac:dyDescent="0.3">
      <c r="B136" s="1093"/>
      <c r="C136" s="1097" t="s">
        <v>1220</v>
      </c>
    </row>
    <row r="137" spans="2:3" ht="82.5" x14ac:dyDescent="0.3">
      <c r="B137" s="1093"/>
      <c r="C137" s="1096" t="s">
        <v>1116</v>
      </c>
    </row>
    <row r="138" spans="2:3" x14ac:dyDescent="0.3">
      <c r="B138" s="1093"/>
      <c r="C138" s="1096"/>
    </row>
    <row r="139" spans="2:3" x14ac:dyDescent="0.3">
      <c r="B139" s="1093"/>
      <c r="C139" s="1096" t="s">
        <v>1117</v>
      </c>
    </row>
    <row r="140" spans="2:3" x14ac:dyDescent="0.3">
      <c r="B140" s="1093"/>
      <c r="C140" s="1096" t="s">
        <v>1118</v>
      </c>
    </row>
    <row r="141" spans="2:3" ht="66" x14ac:dyDescent="0.3">
      <c r="B141" s="1093"/>
      <c r="C141" s="1096" t="s">
        <v>1119</v>
      </c>
    </row>
    <row r="142" spans="2:3" ht="33" x14ac:dyDescent="0.3">
      <c r="B142" s="1093"/>
      <c r="C142" s="1096" t="s">
        <v>1120</v>
      </c>
    </row>
    <row r="143" spans="2:3" ht="33" x14ac:dyDescent="0.3">
      <c r="B143" s="1093"/>
      <c r="C143" s="1096" t="s">
        <v>1121</v>
      </c>
    </row>
    <row r="144" spans="2:3" ht="66" x14ac:dyDescent="0.3">
      <c r="B144" s="1093"/>
      <c r="C144" s="1096" t="s">
        <v>1122</v>
      </c>
    </row>
    <row r="145" spans="2:3" ht="33" x14ac:dyDescent="0.3">
      <c r="B145" s="1093"/>
      <c r="C145" s="1096" t="s">
        <v>1123</v>
      </c>
    </row>
    <row r="146" spans="2:3" ht="66" x14ac:dyDescent="0.3">
      <c r="B146" s="1093"/>
      <c r="C146" s="1096" t="s">
        <v>1124</v>
      </c>
    </row>
    <row r="147" spans="2:3" ht="49.5" x14ac:dyDescent="0.3">
      <c r="B147" s="1093"/>
      <c r="C147" s="1096" t="s">
        <v>1125</v>
      </c>
    </row>
    <row r="148" spans="2:3" ht="33" x14ac:dyDescent="0.3">
      <c r="B148" s="1093"/>
      <c r="C148" s="1096" t="s">
        <v>1126</v>
      </c>
    </row>
    <row r="149" spans="2:3" ht="99" x14ac:dyDescent="0.3">
      <c r="B149" s="1093"/>
      <c r="C149" s="1096" t="s">
        <v>1127</v>
      </c>
    </row>
    <row r="150" spans="2:3" ht="66" x14ac:dyDescent="0.3">
      <c r="B150" s="1093"/>
      <c r="C150" s="1096" t="s">
        <v>1128</v>
      </c>
    </row>
    <row r="151" spans="2:3" x14ac:dyDescent="0.3">
      <c r="B151" s="1093"/>
      <c r="C151" s="1096" t="s">
        <v>1129</v>
      </c>
    </row>
    <row r="152" spans="2:3" ht="33" x14ac:dyDescent="0.3">
      <c r="B152" s="1093"/>
      <c r="C152" s="1096" t="s">
        <v>1130</v>
      </c>
    </row>
    <row r="153" spans="2:3" x14ac:dyDescent="0.3">
      <c r="B153" s="1093"/>
      <c r="C153" s="1096" t="s">
        <v>1131</v>
      </c>
    </row>
    <row r="154" spans="2:3" x14ac:dyDescent="0.3">
      <c r="B154" s="1093"/>
      <c r="C154" s="1096" t="s">
        <v>1132</v>
      </c>
    </row>
    <row r="155" spans="2:3" ht="49.5" x14ac:dyDescent="0.3">
      <c r="B155" s="1093"/>
      <c r="C155" s="1096" t="s">
        <v>1133</v>
      </c>
    </row>
    <row r="156" spans="2:3" x14ac:dyDescent="0.3">
      <c r="B156" s="1093"/>
      <c r="C156" s="1096" t="s">
        <v>1134</v>
      </c>
    </row>
    <row r="157" spans="2:3" ht="49.5" x14ac:dyDescent="0.3">
      <c r="B157" s="1093"/>
      <c r="C157" s="1096" t="s">
        <v>1135</v>
      </c>
    </row>
    <row r="158" spans="2:3" ht="33" x14ac:dyDescent="0.3">
      <c r="B158" s="1093"/>
      <c r="C158" s="1096" t="s">
        <v>1136</v>
      </c>
    </row>
    <row r="159" spans="2:3" ht="33" x14ac:dyDescent="0.3">
      <c r="B159" s="1093"/>
      <c r="C159" s="1096" t="s">
        <v>1137</v>
      </c>
    </row>
    <row r="160" spans="2:3" ht="49.5" x14ac:dyDescent="0.3">
      <c r="B160" s="1093"/>
      <c r="C160" s="1096" t="s">
        <v>1138</v>
      </c>
    </row>
    <row r="161" spans="2:3" ht="82.5" x14ac:dyDescent="0.3">
      <c r="B161" s="1093"/>
      <c r="C161" s="1096" t="s">
        <v>1139</v>
      </c>
    </row>
    <row r="162" spans="2:3" x14ac:dyDescent="0.3">
      <c r="B162" s="1093"/>
      <c r="C162" s="1096"/>
    </row>
    <row r="163" spans="2:3" x14ac:dyDescent="0.3">
      <c r="B163" s="1093"/>
      <c r="C163" s="1098"/>
    </row>
    <row r="164" spans="2:3" x14ac:dyDescent="0.3">
      <c r="B164" s="1093"/>
      <c r="C164" s="1096"/>
    </row>
    <row r="165" spans="2:3" x14ac:dyDescent="0.3">
      <c r="B165" s="1093"/>
      <c r="C165" s="1094" t="s">
        <v>1140</v>
      </c>
    </row>
    <row r="166" spans="2:3" x14ac:dyDescent="0.3">
      <c r="B166" s="1093"/>
      <c r="C166" s="1096" t="s">
        <v>1141</v>
      </c>
    </row>
    <row r="167" spans="2:3" ht="66" x14ac:dyDescent="0.3">
      <c r="B167" s="1093"/>
      <c r="C167" s="1096" t="s">
        <v>1142</v>
      </c>
    </row>
    <row r="168" spans="2:3" x14ac:dyDescent="0.3">
      <c r="B168" s="1093"/>
      <c r="C168" s="1096" t="s">
        <v>1143</v>
      </c>
    </row>
    <row r="169" spans="2:3" x14ac:dyDescent="0.3">
      <c r="B169" s="1093"/>
      <c r="C169" s="1096" t="s">
        <v>1144</v>
      </c>
    </row>
    <row r="170" spans="2:3" x14ac:dyDescent="0.3">
      <c r="B170" s="1093"/>
      <c r="C170" s="1096" t="s">
        <v>1145</v>
      </c>
    </row>
    <row r="171" spans="2:3" ht="33" x14ac:dyDescent="0.3">
      <c r="B171" s="1093"/>
      <c r="C171" s="1096" t="s">
        <v>1146</v>
      </c>
    </row>
    <row r="172" spans="2:3" ht="49.5" x14ac:dyDescent="0.3">
      <c r="B172" s="1093"/>
      <c r="C172" s="1096" t="s">
        <v>1147</v>
      </c>
    </row>
    <row r="173" spans="2:3" x14ac:dyDescent="0.3">
      <c r="B173" s="1093"/>
      <c r="C173" s="1096"/>
    </row>
    <row r="174" spans="2:3" x14ac:dyDescent="0.3">
      <c r="B174" s="1093"/>
      <c r="C174" s="1096" t="s">
        <v>1148</v>
      </c>
    </row>
    <row r="175" spans="2:3" x14ac:dyDescent="0.3">
      <c r="B175" s="1093"/>
      <c r="C175" s="1096" t="s">
        <v>1149</v>
      </c>
    </row>
    <row r="176" spans="2:3" ht="33" x14ac:dyDescent="0.3">
      <c r="B176" s="1093"/>
      <c r="C176" s="1096" t="s">
        <v>1150</v>
      </c>
    </row>
    <row r="177" spans="2:3" ht="66" x14ac:dyDescent="0.3">
      <c r="B177" s="1093"/>
      <c r="C177" s="1096" t="s">
        <v>1151</v>
      </c>
    </row>
    <row r="178" spans="2:3" ht="49.5" x14ac:dyDescent="0.3">
      <c r="B178" s="1093"/>
      <c r="C178" s="1096" t="s">
        <v>1152</v>
      </c>
    </row>
    <row r="179" spans="2:3" ht="33" x14ac:dyDescent="0.3">
      <c r="B179" s="1093"/>
      <c r="C179" s="1096" t="s">
        <v>1153</v>
      </c>
    </row>
    <row r="180" spans="2:3" ht="82.5" x14ac:dyDescent="0.3">
      <c r="B180" s="1093"/>
      <c r="C180" s="1096" t="s">
        <v>1154</v>
      </c>
    </row>
    <row r="181" spans="2:3" ht="66" x14ac:dyDescent="0.3">
      <c r="B181" s="1093"/>
      <c r="C181" s="1096" t="s">
        <v>1155</v>
      </c>
    </row>
    <row r="182" spans="2:3" ht="115.5" x14ac:dyDescent="0.3">
      <c r="B182" s="1093"/>
      <c r="C182" s="1096" t="s">
        <v>1156</v>
      </c>
    </row>
    <row r="183" spans="2:3" ht="66" x14ac:dyDescent="0.3">
      <c r="B183" s="1093"/>
      <c r="C183" s="1096" t="s">
        <v>1157</v>
      </c>
    </row>
    <row r="184" spans="2:3" x14ac:dyDescent="0.3">
      <c r="B184" s="1093"/>
      <c r="C184" s="1096"/>
    </row>
    <row r="185" spans="2:3" x14ac:dyDescent="0.3">
      <c r="B185" s="1093"/>
      <c r="C185" s="1097" t="s">
        <v>1217</v>
      </c>
    </row>
    <row r="186" spans="2:3" x14ac:dyDescent="0.3">
      <c r="B186" s="1093"/>
      <c r="C186" s="1097" t="s">
        <v>1158</v>
      </c>
    </row>
    <row r="187" spans="2:3" ht="49.5" x14ac:dyDescent="0.3">
      <c r="B187" s="1093"/>
      <c r="C187" s="1096" t="s">
        <v>1159</v>
      </c>
    </row>
    <row r="188" spans="2:3" x14ac:dyDescent="0.3">
      <c r="B188" s="1093"/>
      <c r="C188" s="1096" t="s">
        <v>1160</v>
      </c>
    </row>
    <row r="189" spans="2:3" ht="49.5" x14ac:dyDescent="0.3">
      <c r="B189" s="1093"/>
      <c r="C189" s="1096" t="s">
        <v>1161</v>
      </c>
    </row>
    <row r="190" spans="2:3" ht="49.5" x14ac:dyDescent="0.3">
      <c r="B190" s="1093"/>
      <c r="C190" s="1096" t="s">
        <v>1162</v>
      </c>
    </row>
  </sheetData>
  <hyperlinks>
    <hyperlink ref="A1" location="Tartalom!A1" display="Tartalom" xr:uid="{00000000-0004-0000-4D00-000000000000}"/>
    <hyperlink ref="A3" location="'E-01-KAPCS'!A1" display="E-01-KAPCS" xr:uid="{00000000-0004-0000-4D00-000001000000}"/>
    <hyperlink ref="A79" location="'B-01-FIII-10-7'!A1" display="VISSZA" xr:uid="{A9E7A648-BBB5-48C8-B5CE-A2775E616684}"/>
  </hyperlinks>
  <pageMargins left="0.70866141732283472" right="0.70866141732283472" top="0.74803149606299213" bottom="0.74803149606299213" header="0.31496062992125984" footer="0.31496062992125984"/>
  <pageSetup paperSize="9" scale="79" fitToHeight="18" orientation="landscape" verticalDpi="300" r:id="rId1"/>
  <headerFooter>
    <oddFooter>&amp;L&amp;"Arial Narrow,Normál"&amp;8&amp;F/&amp;A&amp;C&amp;"Arial Narrow,Normál"&amp;8&amp;P/&amp;N&amp;R&amp;"Arial Narrow,Normál"&amp;8DigitAudit/Beszámoló</odd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Munka75"/>
  <dimension ref="A1:Z145"/>
  <sheetViews>
    <sheetView topLeftCell="A7" workbookViewId="0">
      <selection activeCell="M2" sqref="M2"/>
    </sheetView>
  </sheetViews>
  <sheetFormatPr defaultRowHeight="12" x14ac:dyDescent="0.2"/>
  <cols>
    <col min="1" max="1" width="5.625" style="2" customWidth="1"/>
    <col min="2" max="2" width="48.625" style="2" bestFit="1" customWidth="1"/>
    <col min="3" max="3" width="26.875" style="2" bestFit="1" customWidth="1"/>
    <col min="4" max="4" width="15" style="2" bestFit="1" customWidth="1"/>
    <col min="5" max="5" width="10.625" style="2" bestFit="1" customWidth="1"/>
    <col min="6" max="6" width="14.625" style="2" bestFit="1" customWidth="1"/>
    <col min="7" max="7" width="9.375" style="2" customWidth="1"/>
    <col min="8" max="8" width="18" style="2" customWidth="1"/>
    <col min="9" max="9" width="9" style="2"/>
    <col min="10" max="10" width="1.875" style="2" bestFit="1" customWidth="1"/>
    <col min="11" max="11" width="16.625" style="2" bestFit="1" customWidth="1"/>
    <col min="12" max="16384" width="9" style="2"/>
  </cols>
  <sheetData>
    <row r="1" spans="1:26" ht="32.1" customHeight="1" x14ac:dyDescent="0.3">
      <c r="A1"/>
      <c r="B1" s="1035"/>
      <c r="C1"/>
      <c r="D1"/>
      <c r="E1"/>
      <c r="F1"/>
      <c r="G1"/>
      <c r="H1"/>
      <c r="I1"/>
      <c r="J1"/>
      <c r="K1"/>
      <c r="L1"/>
      <c r="M1"/>
      <c r="N1"/>
      <c r="O1"/>
      <c r="P1"/>
      <c r="Q1"/>
      <c r="R1"/>
      <c r="S1"/>
      <c r="T1"/>
      <c r="U1"/>
      <c r="V1"/>
      <c r="W1"/>
      <c r="X1"/>
      <c r="Y1"/>
      <c r="Z1"/>
    </row>
    <row r="2" spans="1:26" ht="15" customHeight="1" x14ac:dyDescent="0.2">
      <c r="A2"/>
      <c r="B2"/>
      <c r="C2"/>
      <c r="D2"/>
      <c r="E2"/>
      <c r="F2"/>
      <c r="G2" s="1036"/>
      <c r="H2"/>
      <c r="I2"/>
      <c r="J2"/>
      <c r="K2" s="1036"/>
      <c r="L2"/>
      <c r="M2"/>
      <c r="N2"/>
      <c r="O2"/>
      <c r="P2"/>
      <c r="Q2"/>
      <c r="R2"/>
      <c r="S2"/>
      <c r="T2"/>
      <c r="U2"/>
      <c r="V2"/>
      <c r="W2"/>
      <c r="X2"/>
      <c r="Y2"/>
      <c r="Z2"/>
    </row>
    <row r="3" spans="1:26" ht="15" customHeight="1" x14ac:dyDescent="0.2">
      <c r="A3"/>
      <c r="B3"/>
      <c r="C3"/>
      <c r="D3"/>
      <c r="E3"/>
      <c r="F3"/>
      <c r="G3"/>
      <c r="H3"/>
      <c r="I3"/>
      <c r="J3"/>
      <c r="K3" s="1036"/>
      <c r="L3"/>
      <c r="M3"/>
      <c r="N3"/>
      <c r="O3"/>
      <c r="P3"/>
      <c r="Q3"/>
      <c r="R3"/>
      <c r="S3"/>
      <c r="T3"/>
      <c r="U3"/>
      <c r="V3"/>
      <c r="W3"/>
      <c r="X3"/>
      <c r="Y3"/>
      <c r="Z3"/>
    </row>
    <row r="4" spans="1:26" ht="15" customHeight="1" x14ac:dyDescent="0.2">
      <c r="A4"/>
      <c r="B4"/>
      <c r="C4"/>
      <c r="D4"/>
      <c r="E4"/>
      <c r="F4"/>
      <c r="G4"/>
      <c r="H4"/>
      <c r="I4"/>
      <c r="J4"/>
      <c r="K4" s="1036"/>
      <c r="L4"/>
      <c r="M4"/>
      <c r="N4"/>
      <c r="O4"/>
      <c r="P4"/>
      <c r="Q4"/>
      <c r="R4"/>
      <c r="S4"/>
      <c r="T4"/>
      <c r="U4"/>
      <c r="V4"/>
      <c r="W4"/>
      <c r="X4"/>
      <c r="Y4"/>
      <c r="Z4"/>
    </row>
    <row r="5" spans="1:26" ht="15" customHeight="1" x14ac:dyDescent="0.2">
      <c r="A5"/>
      <c r="B5"/>
      <c r="C5"/>
      <c r="D5"/>
      <c r="E5"/>
      <c r="F5"/>
      <c r="G5"/>
      <c r="H5"/>
      <c r="I5"/>
      <c r="J5"/>
      <c r="K5"/>
      <c r="L5"/>
      <c r="M5"/>
      <c r="N5"/>
      <c r="O5"/>
      <c r="P5"/>
      <c r="Q5"/>
      <c r="R5"/>
      <c r="S5"/>
      <c r="T5"/>
      <c r="U5"/>
      <c r="V5"/>
      <c r="W5"/>
      <c r="X5"/>
      <c r="Y5"/>
      <c r="Z5"/>
    </row>
    <row r="6" spans="1:26" ht="15" customHeight="1" x14ac:dyDescent="0.2">
      <c r="A6"/>
      <c r="B6"/>
      <c r="C6"/>
      <c r="D6"/>
      <c r="E6"/>
      <c r="F6"/>
      <c r="G6"/>
      <c r="H6"/>
      <c r="I6"/>
      <c r="J6"/>
      <c r="K6"/>
      <c r="L6"/>
      <c r="M6"/>
      <c r="N6"/>
      <c r="O6"/>
      <c r="P6"/>
      <c r="Q6"/>
      <c r="R6"/>
      <c r="S6"/>
      <c r="T6"/>
      <c r="U6"/>
      <c r="V6"/>
      <c r="W6"/>
      <c r="X6"/>
      <c r="Y6"/>
      <c r="Z6"/>
    </row>
    <row r="7" spans="1:26" ht="15" customHeight="1" x14ac:dyDescent="0.2">
      <c r="A7"/>
      <c r="B7"/>
      <c r="C7"/>
      <c r="D7"/>
      <c r="E7"/>
      <c r="F7"/>
      <c r="G7"/>
      <c r="H7"/>
      <c r="I7"/>
      <c r="J7"/>
      <c r="K7"/>
      <c r="L7"/>
      <c r="M7"/>
      <c r="N7"/>
      <c r="O7"/>
      <c r="P7"/>
      <c r="Q7"/>
      <c r="R7"/>
      <c r="S7"/>
      <c r="T7"/>
      <c r="U7"/>
      <c r="V7"/>
      <c r="W7"/>
      <c r="X7"/>
      <c r="Y7"/>
      <c r="Z7"/>
    </row>
    <row r="8" spans="1:26" ht="14.25" x14ac:dyDescent="0.2">
      <c r="A8"/>
      <c r="B8"/>
      <c r="C8"/>
      <c r="D8"/>
      <c r="E8"/>
      <c r="F8"/>
      <c r="G8"/>
      <c r="H8"/>
      <c r="I8"/>
      <c r="J8"/>
      <c r="K8"/>
      <c r="L8"/>
      <c r="M8"/>
      <c r="N8"/>
      <c r="O8"/>
      <c r="P8"/>
      <c r="Q8"/>
      <c r="R8"/>
      <c r="S8"/>
      <c r="T8"/>
      <c r="U8"/>
      <c r="V8"/>
      <c r="W8"/>
      <c r="X8"/>
      <c r="Y8"/>
      <c r="Z8"/>
    </row>
    <row r="9" spans="1:26" ht="14.25" x14ac:dyDescent="0.2">
      <c r="A9"/>
      <c r="B9"/>
      <c r="C9"/>
      <c r="D9"/>
      <c r="E9"/>
      <c r="F9"/>
      <c r="G9"/>
      <c r="H9"/>
      <c r="I9"/>
      <c r="J9"/>
      <c r="K9"/>
      <c r="L9"/>
      <c r="M9"/>
      <c r="N9"/>
      <c r="O9"/>
      <c r="P9"/>
      <c r="Q9"/>
      <c r="R9"/>
      <c r="S9"/>
      <c r="T9"/>
      <c r="U9"/>
      <c r="V9"/>
      <c r="W9"/>
      <c r="X9"/>
      <c r="Y9"/>
      <c r="Z9"/>
    </row>
    <row r="10" spans="1:26" ht="14.25" x14ac:dyDescent="0.2">
      <c r="A10"/>
      <c r="B10"/>
      <c r="C10" s="1036"/>
      <c r="D10"/>
      <c r="E10"/>
      <c r="F10"/>
      <c r="G10"/>
      <c r="H10"/>
      <c r="I10"/>
      <c r="J10"/>
      <c r="K10"/>
      <c r="L10"/>
      <c r="M10"/>
      <c r="N10"/>
      <c r="O10"/>
      <c r="P10"/>
      <c r="Q10"/>
      <c r="R10"/>
      <c r="S10"/>
      <c r="T10"/>
      <c r="U10"/>
      <c r="V10"/>
      <c r="W10"/>
      <c r="X10"/>
      <c r="Y10"/>
      <c r="Z10"/>
    </row>
    <row r="11" spans="1:26" ht="14.25" x14ac:dyDescent="0.2">
      <c r="A11"/>
      <c r="B11"/>
      <c r="C11" s="1036"/>
      <c r="D11"/>
      <c r="E11"/>
      <c r="F11"/>
      <c r="G11"/>
      <c r="H11"/>
      <c r="I11"/>
      <c r="J11"/>
      <c r="K11"/>
      <c r="L11"/>
      <c r="M11"/>
      <c r="N11"/>
      <c r="O11"/>
      <c r="P11"/>
      <c r="Q11"/>
      <c r="R11"/>
      <c r="S11"/>
      <c r="T11"/>
      <c r="U11"/>
      <c r="V11"/>
      <c r="W11"/>
      <c r="X11"/>
      <c r="Y11"/>
      <c r="Z11"/>
    </row>
    <row r="12" spans="1:26" ht="14.25" x14ac:dyDescent="0.2">
      <c r="A12"/>
      <c r="B12"/>
      <c r="C12"/>
      <c r="D12"/>
      <c r="E12"/>
      <c r="F12"/>
      <c r="G12"/>
      <c r="H12"/>
      <c r="I12"/>
      <c r="J12"/>
      <c r="K12"/>
      <c r="L12"/>
      <c r="M12"/>
      <c r="N12"/>
      <c r="O12"/>
      <c r="P12"/>
      <c r="Q12"/>
      <c r="R12"/>
      <c r="S12"/>
      <c r="T12"/>
      <c r="U12"/>
      <c r="V12"/>
      <c r="W12"/>
      <c r="X12"/>
      <c r="Y12"/>
      <c r="Z12"/>
    </row>
    <row r="13" spans="1:26" ht="14.25" x14ac:dyDescent="0.2">
      <c r="A13"/>
      <c r="B13"/>
      <c r="C13"/>
      <c r="D13"/>
      <c r="E13"/>
      <c r="F13"/>
      <c r="G13"/>
      <c r="H13"/>
      <c r="I13"/>
      <c r="J13"/>
      <c r="K13"/>
      <c r="L13"/>
      <c r="M13"/>
      <c r="N13"/>
      <c r="O13"/>
      <c r="P13"/>
      <c r="Q13"/>
      <c r="R13"/>
      <c r="S13"/>
      <c r="T13"/>
      <c r="U13"/>
      <c r="V13"/>
      <c r="W13"/>
      <c r="X13"/>
      <c r="Y13"/>
      <c r="Z13"/>
    </row>
    <row r="14" spans="1:26" ht="14.25" x14ac:dyDescent="0.2">
      <c r="A14"/>
      <c r="B14"/>
      <c r="C14"/>
      <c r="D14"/>
      <c r="E14"/>
      <c r="F14"/>
      <c r="G14"/>
      <c r="H14"/>
      <c r="I14"/>
      <c r="J14"/>
      <c r="K14"/>
      <c r="L14"/>
      <c r="M14"/>
      <c r="N14"/>
      <c r="O14"/>
      <c r="P14"/>
      <c r="Q14"/>
      <c r="R14"/>
      <c r="S14"/>
      <c r="T14"/>
      <c r="U14"/>
      <c r="V14"/>
      <c r="W14"/>
      <c r="X14"/>
      <c r="Y14"/>
      <c r="Z14"/>
    </row>
    <row r="15" spans="1:26" ht="14.25" x14ac:dyDescent="0.2">
      <c r="A15"/>
      <c r="B15"/>
      <c r="C15"/>
      <c r="D15"/>
      <c r="E15"/>
      <c r="F15"/>
      <c r="G15"/>
      <c r="H15"/>
      <c r="I15"/>
      <c r="J15"/>
      <c r="K15"/>
      <c r="L15"/>
      <c r="M15"/>
      <c r="N15"/>
      <c r="O15"/>
      <c r="P15"/>
      <c r="Q15"/>
      <c r="R15"/>
      <c r="S15"/>
      <c r="T15"/>
      <c r="U15"/>
      <c r="V15"/>
      <c r="W15"/>
      <c r="X15"/>
      <c r="Y15"/>
      <c r="Z15"/>
    </row>
    <row r="16" spans="1:26" ht="14.25" x14ac:dyDescent="0.2">
      <c r="A16"/>
      <c r="B16"/>
      <c r="C16"/>
      <c r="D16"/>
      <c r="E16"/>
      <c r="F16"/>
      <c r="G16"/>
      <c r="H16"/>
      <c r="I16"/>
      <c r="J16"/>
      <c r="K16"/>
      <c r="L16"/>
      <c r="M16"/>
      <c r="N16"/>
      <c r="O16"/>
      <c r="P16"/>
      <c r="Q16"/>
      <c r="R16"/>
      <c r="S16"/>
      <c r="T16"/>
      <c r="U16"/>
      <c r="V16"/>
      <c r="W16"/>
      <c r="X16"/>
      <c r="Y16"/>
      <c r="Z16"/>
    </row>
    <row r="17" spans="1:26" ht="14.25" x14ac:dyDescent="0.2">
      <c r="A17"/>
      <c r="B17"/>
      <c r="C17"/>
      <c r="D17"/>
      <c r="E17"/>
      <c r="F17"/>
      <c r="G17"/>
      <c r="H17"/>
      <c r="I17"/>
      <c r="J17"/>
      <c r="K17"/>
      <c r="L17"/>
      <c r="M17"/>
      <c r="N17"/>
      <c r="O17"/>
      <c r="P17"/>
      <c r="Q17"/>
      <c r="R17"/>
      <c r="S17"/>
      <c r="T17"/>
      <c r="U17"/>
      <c r="V17"/>
      <c r="W17"/>
      <c r="X17"/>
      <c r="Y17"/>
      <c r="Z17"/>
    </row>
    <row r="18" spans="1:26" ht="14.25" x14ac:dyDescent="0.2">
      <c r="A18"/>
      <c r="B18"/>
      <c r="C18"/>
      <c r="D18"/>
      <c r="E18"/>
      <c r="F18"/>
      <c r="G18"/>
      <c r="H18"/>
      <c r="I18"/>
      <c r="J18"/>
      <c r="K18"/>
      <c r="L18"/>
      <c r="M18"/>
      <c r="N18"/>
      <c r="O18"/>
      <c r="P18"/>
      <c r="Q18"/>
      <c r="R18"/>
      <c r="S18"/>
      <c r="T18"/>
      <c r="U18"/>
      <c r="V18"/>
      <c r="W18"/>
      <c r="X18"/>
      <c r="Y18"/>
      <c r="Z18"/>
    </row>
    <row r="19" spans="1:26" ht="14.25" x14ac:dyDescent="0.2">
      <c r="A19"/>
      <c r="B19"/>
      <c r="C19"/>
      <c r="D19"/>
      <c r="E19"/>
      <c r="F19"/>
      <c r="G19"/>
      <c r="H19"/>
      <c r="I19"/>
      <c r="J19"/>
      <c r="K19"/>
      <c r="L19"/>
      <c r="M19"/>
      <c r="N19"/>
      <c r="O19"/>
      <c r="P19"/>
      <c r="Q19"/>
      <c r="R19"/>
      <c r="S19"/>
      <c r="T19"/>
      <c r="U19"/>
      <c r="V19"/>
      <c r="W19"/>
      <c r="X19"/>
      <c r="Y19"/>
      <c r="Z19"/>
    </row>
    <row r="20" spans="1:26" ht="14.25" x14ac:dyDescent="0.2">
      <c r="A20"/>
      <c r="B20"/>
      <c r="C20"/>
      <c r="D20"/>
      <c r="E20"/>
      <c r="F20"/>
      <c r="G20"/>
      <c r="H20"/>
      <c r="I20"/>
      <c r="J20"/>
      <c r="K20"/>
      <c r="L20"/>
      <c r="M20"/>
      <c r="N20"/>
      <c r="O20"/>
      <c r="P20"/>
      <c r="Q20"/>
      <c r="R20"/>
      <c r="S20"/>
      <c r="T20"/>
      <c r="U20"/>
      <c r="V20"/>
      <c r="W20"/>
      <c r="X20"/>
      <c r="Y20"/>
      <c r="Z20"/>
    </row>
    <row r="21" spans="1:26" ht="14.25" x14ac:dyDescent="0.2">
      <c r="A21"/>
      <c r="B21"/>
      <c r="C21"/>
      <c r="D21"/>
      <c r="E21"/>
      <c r="F21"/>
      <c r="G21"/>
      <c r="H21"/>
      <c r="I21"/>
      <c r="J21"/>
      <c r="K21"/>
      <c r="L21"/>
      <c r="M21"/>
      <c r="N21"/>
      <c r="O21"/>
      <c r="P21"/>
      <c r="Q21"/>
      <c r="R21"/>
      <c r="S21"/>
      <c r="T21"/>
      <c r="U21"/>
      <c r="V21"/>
      <c r="W21"/>
      <c r="X21"/>
      <c r="Y21"/>
      <c r="Z21"/>
    </row>
    <row r="22" spans="1:26" ht="14.25" x14ac:dyDescent="0.2">
      <c r="A22"/>
      <c r="B22"/>
      <c r="C22"/>
      <c r="D22"/>
      <c r="E22"/>
      <c r="F22"/>
      <c r="G22"/>
      <c r="H22"/>
      <c r="I22"/>
      <c r="J22"/>
      <c r="K22"/>
      <c r="L22"/>
      <c r="M22"/>
      <c r="N22"/>
      <c r="O22"/>
      <c r="P22"/>
      <c r="Q22"/>
      <c r="R22"/>
      <c r="S22"/>
      <c r="T22"/>
      <c r="U22"/>
      <c r="V22"/>
      <c r="W22"/>
      <c r="X22"/>
      <c r="Y22"/>
      <c r="Z22"/>
    </row>
    <row r="23" spans="1:26" ht="14.25" x14ac:dyDescent="0.2">
      <c r="A23"/>
      <c r="B23"/>
      <c r="C23"/>
      <c r="D23"/>
      <c r="E23"/>
      <c r="F23"/>
      <c r="G23"/>
      <c r="H23"/>
      <c r="I23"/>
      <c r="J23"/>
      <c r="K23"/>
      <c r="L23"/>
      <c r="M23"/>
      <c r="N23"/>
      <c r="O23"/>
      <c r="P23"/>
      <c r="Q23"/>
      <c r="R23"/>
      <c r="S23"/>
      <c r="T23"/>
      <c r="U23"/>
      <c r="V23"/>
      <c r="W23"/>
      <c r="X23"/>
      <c r="Y23"/>
      <c r="Z23"/>
    </row>
    <row r="24" spans="1:26" ht="14.25" x14ac:dyDescent="0.2">
      <c r="A24"/>
      <c r="B24"/>
      <c r="C24"/>
      <c r="D24"/>
      <c r="E24"/>
      <c r="F24"/>
      <c r="G24"/>
      <c r="H24"/>
      <c r="I24"/>
      <c r="J24"/>
      <c r="K24"/>
      <c r="L24"/>
      <c r="M24"/>
      <c r="N24"/>
      <c r="O24"/>
      <c r="P24"/>
      <c r="Q24"/>
      <c r="R24"/>
      <c r="S24"/>
      <c r="T24"/>
      <c r="U24"/>
      <c r="V24"/>
      <c r="W24"/>
      <c r="X24"/>
      <c r="Y24"/>
      <c r="Z24"/>
    </row>
    <row r="25" spans="1:26" ht="14.25" x14ac:dyDescent="0.2">
      <c r="A25"/>
      <c r="B25"/>
      <c r="C25"/>
      <c r="D25"/>
      <c r="E25"/>
      <c r="F25"/>
      <c r="G25"/>
      <c r="H25"/>
      <c r="I25"/>
      <c r="J25"/>
      <c r="K25"/>
      <c r="L25"/>
      <c r="M25"/>
      <c r="N25"/>
      <c r="O25"/>
      <c r="P25"/>
      <c r="Q25"/>
      <c r="R25"/>
      <c r="S25"/>
      <c r="T25"/>
      <c r="U25"/>
      <c r="V25"/>
      <c r="W25"/>
      <c r="X25"/>
      <c r="Y25"/>
      <c r="Z25"/>
    </row>
    <row r="26" spans="1:26" ht="14.25" x14ac:dyDescent="0.2">
      <c r="A26"/>
      <c r="B26"/>
      <c r="C26"/>
      <c r="D26"/>
      <c r="E26"/>
      <c r="F26"/>
      <c r="G26"/>
      <c r="H26"/>
      <c r="I26"/>
      <c r="J26"/>
      <c r="K26"/>
      <c r="L26"/>
      <c r="M26"/>
      <c r="N26"/>
      <c r="O26"/>
      <c r="P26"/>
      <c r="Q26"/>
      <c r="R26"/>
      <c r="S26"/>
      <c r="T26"/>
      <c r="U26"/>
      <c r="V26"/>
      <c r="W26"/>
      <c r="X26"/>
      <c r="Y26"/>
      <c r="Z26"/>
    </row>
    <row r="27" spans="1:26" ht="14.25" x14ac:dyDescent="0.2">
      <c r="A27"/>
      <c r="B27"/>
      <c r="C27"/>
      <c r="D27"/>
      <c r="E27"/>
      <c r="F27"/>
      <c r="G27"/>
      <c r="H27"/>
      <c r="I27"/>
      <c r="J27"/>
      <c r="K27"/>
      <c r="L27"/>
      <c r="M27"/>
      <c r="N27"/>
      <c r="O27"/>
      <c r="P27"/>
      <c r="Q27"/>
      <c r="R27"/>
      <c r="S27"/>
      <c r="T27"/>
      <c r="U27"/>
      <c r="V27"/>
      <c r="W27"/>
      <c r="X27"/>
      <c r="Y27"/>
      <c r="Z27"/>
    </row>
    <row r="28" spans="1:26" ht="14.25" x14ac:dyDescent="0.2">
      <c r="A28"/>
      <c r="B28"/>
      <c r="C28"/>
      <c r="D28"/>
      <c r="E28"/>
      <c r="F28"/>
      <c r="G28"/>
      <c r="H28"/>
      <c r="I28"/>
      <c r="J28"/>
      <c r="K28"/>
      <c r="L28"/>
      <c r="M28"/>
      <c r="N28"/>
      <c r="O28"/>
      <c r="P28"/>
      <c r="Q28"/>
      <c r="R28"/>
      <c r="S28"/>
      <c r="T28"/>
      <c r="U28"/>
      <c r="V28"/>
      <c r="W28"/>
      <c r="X28"/>
      <c r="Y28"/>
      <c r="Z28"/>
    </row>
    <row r="29" spans="1:26" ht="14.25" x14ac:dyDescent="0.2">
      <c r="A29"/>
      <c r="B29"/>
      <c r="C29"/>
      <c r="D29"/>
      <c r="E29"/>
      <c r="F29"/>
      <c r="G29"/>
      <c r="H29"/>
      <c r="I29"/>
      <c r="J29"/>
      <c r="K29"/>
      <c r="L29"/>
      <c r="M29"/>
      <c r="N29"/>
      <c r="O29"/>
      <c r="P29"/>
      <c r="Q29"/>
      <c r="R29"/>
      <c r="S29"/>
      <c r="T29"/>
      <c r="U29"/>
      <c r="V29"/>
      <c r="W29"/>
      <c r="X29"/>
      <c r="Y29"/>
      <c r="Z29"/>
    </row>
    <row r="30" spans="1:26" ht="14.25" x14ac:dyDescent="0.2">
      <c r="A30"/>
      <c r="B30"/>
      <c r="C30"/>
      <c r="D30"/>
      <c r="E30"/>
      <c r="F30"/>
      <c r="G30"/>
      <c r="H30"/>
      <c r="I30"/>
      <c r="J30"/>
      <c r="K30"/>
      <c r="L30"/>
      <c r="M30"/>
      <c r="N30"/>
      <c r="O30"/>
      <c r="P30"/>
      <c r="Q30"/>
      <c r="R30"/>
      <c r="S30"/>
      <c r="T30"/>
      <c r="U30"/>
      <c r="V30"/>
      <c r="W30"/>
      <c r="X30"/>
      <c r="Y30"/>
      <c r="Z30"/>
    </row>
    <row r="31" spans="1:26" ht="14.25" x14ac:dyDescent="0.2">
      <c r="A31"/>
      <c r="B31"/>
      <c r="C31"/>
      <c r="D31"/>
      <c r="E31"/>
      <c r="F31"/>
      <c r="G31"/>
      <c r="H31"/>
      <c r="I31"/>
      <c r="J31"/>
      <c r="K31"/>
      <c r="L31"/>
      <c r="M31"/>
      <c r="N31"/>
      <c r="O31"/>
      <c r="P31"/>
      <c r="Q31"/>
      <c r="R31"/>
      <c r="S31"/>
      <c r="T31"/>
      <c r="U31"/>
      <c r="V31"/>
      <c r="W31"/>
      <c r="X31"/>
      <c r="Y31"/>
      <c r="Z31"/>
    </row>
    <row r="32" spans="1:26" ht="14.25" x14ac:dyDescent="0.2">
      <c r="A32"/>
      <c r="B32"/>
      <c r="C32" s="1036"/>
      <c r="D32"/>
      <c r="E32"/>
      <c r="F32"/>
      <c r="G32"/>
      <c r="H32"/>
      <c r="I32"/>
      <c r="J32"/>
      <c r="K32"/>
      <c r="L32"/>
      <c r="M32"/>
      <c r="N32"/>
      <c r="O32"/>
      <c r="P32"/>
      <c r="Q32"/>
      <c r="R32"/>
      <c r="S32"/>
      <c r="T32"/>
      <c r="U32"/>
      <c r="V32"/>
      <c r="W32"/>
      <c r="X32"/>
      <c r="Y32"/>
      <c r="Z32"/>
    </row>
    <row r="33" spans="1:26" ht="14.25" x14ac:dyDescent="0.2">
      <c r="A33"/>
      <c r="B33"/>
      <c r="C33"/>
      <c r="D33" s="1036"/>
      <c r="E33"/>
      <c r="F33"/>
      <c r="G33"/>
      <c r="H33"/>
      <c r="I33"/>
      <c r="J33"/>
      <c r="K33"/>
      <c r="L33"/>
      <c r="M33"/>
      <c r="N33"/>
      <c r="O33"/>
      <c r="P33"/>
      <c r="Q33"/>
      <c r="R33"/>
      <c r="S33"/>
      <c r="T33"/>
      <c r="U33"/>
      <c r="V33"/>
      <c r="W33"/>
      <c r="X33"/>
      <c r="Y33"/>
      <c r="Z33"/>
    </row>
    <row r="34" spans="1:26" ht="14.25" x14ac:dyDescent="0.2">
      <c r="A34"/>
      <c r="B34"/>
      <c r="C34"/>
      <c r="D34"/>
      <c r="E34"/>
      <c r="F34"/>
      <c r="G34"/>
      <c r="H34"/>
      <c r="I34"/>
      <c r="J34"/>
      <c r="K34"/>
      <c r="L34"/>
      <c r="M34"/>
      <c r="N34"/>
      <c r="O34"/>
      <c r="P34"/>
      <c r="Q34"/>
      <c r="R34"/>
      <c r="S34"/>
      <c r="T34"/>
      <c r="U34"/>
      <c r="V34"/>
      <c r="W34"/>
      <c r="X34"/>
      <c r="Y34"/>
      <c r="Z34"/>
    </row>
    <row r="35" spans="1:26" ht="14.25" x14ac:dyDescent="0.2">
      <c r="A35"/>
      <c r="B35"/>
      <c r="C35"/>
      <c r="D35"/>
      <c r="E35"/>
      <c r="F35"/>
      <c r="G35"/>
      <c r="H35"/>
      <c r="I35"/>
      <c r="J35"/>
      <c r="K35"/>
      <c r="L35"/>
      <c r="M35"/>
      <c r="N35"/>
      <c r="O35"/>
      <c r="P35"/>
      <c r="Q35"/>
      <c r="R35"/>
      <c r="S35"/>
      <c r="T35"/>
      <c r="U35"/>
      <c r="V35"/>
      <c r="W35"/>
      <c r="X35"/>
      <c r="Y35"/>
      <c r="Z35"/>
    </row>
    <row r="36" spans="1:26" ht="14.25" x14ac:dyDescent="0.2">
      <c r="A36"/>
      <c r="B36"/>
      <c r="C36"/>
      <c r="D36"/>
      <c r="E36"/>
      <c r="F36"/>
      <c r="G36"/>
      <c r="H36"/>
      <c r="I36"/>
      <c r="J36"/>
      <c r="K36"/>
      <c r="L36"/>
      <c r="M36"/>
      <c r="N36"/>
      <c r="O36"/>
      <c r="P36"/>
      <c r="Q36"/>
      <c r="R36"/>
      <c r="S36"/>
      <c r="T36"/>
      <c r="U36"/>
      <c r="V36"/>
      <c r="W36"/>
      <c r="X36"/>
      <c r="Y36"/>
      <c r="Z36"/>
    </row>
    <row r="37" spans="1:26" ht="14.25" x14ac:dyDescent="0.2">
      <c r="A37"/>
      <c r="B37"/>
      <c r="C37"/>
      <c r="D37"/>
      <c r="E37"/>
      <c r="F37"/>
      <c r="G37"/>
      <c r="H37"/>
      <c r="I37"/>
      <c r="J37"/>
      <c r="K37"/>
      <c r="L37"/>
      <c r="M37"/>
      <c r="N37"/>
      <c r="O37"/>
      <c r="P37"/>
      <c r="Q37"/>
      <c r="R37"/>
      <c r="S37"/>
      <c r="T37"/>
      <c r="U37"/>
      <c r="V37"/>
      <c r="W37"/>
      <c r="X37"/>
      <c r="Y37"/>
      <c r="Z37"/>
    </row>
    <row r="38" spans="1:26" ht="14.25" x14ac:dyDescent="0.2">
      <c r="A38"/>
      <c r="B38"/>
      <c r="C38"/>
      <c r="D38"/>
      <c r="E38"/>
      <c r="F38"/>
      <c r="G38"/>
      <c r="H38"/>
      <c r="I38"/>
      <c r="J38"/>
      <c r="K38"/>
      <c r="L38"/>
      <c r="M38"/>
      <c r="N38"/>
      <c r="O38"/>
      <c r="P38"/>
      <c r="Q38"/>
      <c r="R38"/>
      <c r="S38"/>
      <c r="T38"/>
      <c r="U38"/>
      <c r="V38"/>
      <c r="W38"/>
      <c r="X38"/>
      <c r="Y38"/>
      <c r="Z38"/>
    </row>
    <row r="39" spans="1:26" ht="14.25" x14ac:dyDescent="0.2">
      <c r="A39"/>
      <c r="B39"/>
      <c r="C39"/>
      <c r="D39"/>
      <c r="E39"/>
      <c r="F39"/>
      <c r="G39"/>
      <c r="H39"/>
      <c r="I39"/>
      <c r="J39"/>
      <c r="K39"/>
      <c r="L39"/>
      <c r="M39"/>
      <c r="N39"/>
      <c r="O39"/>
      <c r="P39"/>
      <c r="Q39"/>
      <c r="R39"/>
      <c r="S39"/>
      <c r="T39"/>
      <c r="U39"/>
      <c r="V39"/>
      <c r="W39"/>
      <c r="X39"/>
      <c r="Y39"/>
      <c r="Z39"/>
    </row>
    <row r="40" spans="1:26" ht="14.25" x14ac:dyDescent="0.2">
      <c r="A40"/>
      <c r="B40"/>
      <c r="C40"/>
      <c r="D40"/>
      <c r="E40"/>
      <c r="F40"/>
      <c r="G40"/>
      <c r="H40"/>
      <c r="I40"/>
      <c r="J40"/>
      <c r="K40"/>
      <c r="L40"/>
      <c r="M40"/>
      <c r="N40"/>
      <c r="O40"/>
      <c r="P40"/>
      <c r="Q40"/>
      <c r="R40"/>
      <c r="S40"/>
      <c r="T40"/>
      <c r="U40"/>
      <c r="V40"/>
      <c r="W40"/>
      <c r="X40"/>
      <c r="Y40"/>
      <c r="Z40"/>
    </row>
    <row r="41" spans="1:26" ht="14.25" x14ac:dyDescent="0.2">
      <c r="A41"/>
      <c r="B41"/>
      <c r="C41"/>
      <c r="D41"/>
      <c r="E41"/>
      <c r="F41"/>
      <c r="G41"/>
      <c r="H41"/>
      <c r="I41"/>
      <c r="J41"/>
      <c r="K41"/>
      <c r="L41"/>
      <c r="M41"/>
      <c r="N41"/>
      <c r="O41"/>
      <c r="P41"/>
      <c r="Q41"/>
      <c r="R41"/>
      <c r="S41"/>
      <c r="T41"/>
      <c r="U41"/>
      <c r="V41"/>
      <c r="W41"/>
      <c r="X41"/>
      <c r="Y41"/>
      <c r="Z41"/>
    </row>
    <row r="42" spans="1:26" ht="14.25" x14ac:dyDescent="0.2">
      <c r="A42"/>
      <c r="B42"/>
      <c r="C42"/>
      <c r="D42"/>
      <c r="E42"/>
      <c r="F42"/>
      <c r="G42"/>
      <c r="H42"/>
      <c r="I42"/>
      <c r="J42"/>
      <c r="K42"/>
      <c r="L42"/>
      <c r="M42"/>
      <c r="N42"/>
      <c r="O42"/>
      <c r="P42"/>
      <c r="Q42"/>
      <c r="R42"/>
      <c r="S42"/>
      <c r="T42"/>
      <c r="U42"/>
      <c r="V42"/>
      <c r="W42"/>
      <c r="X42"/>
      <c r="Y42"/>
      <c r="Z42"/>
    </row>
    <row r="43" spans="1:26" ht="14.25" x14ac:dyDescent="0.2">
      <c r="A43"/>
      <c r="B43"/>
      <c r="C43"/>
      <c r="D43"/>
      <c r="E43"/>
      <c r="F43"/>
      <c r="G43"/>
      <c r="H43"/>
      <c r="I43"/>
      <c r="J43"/>
      <c r="K43"/>
      <c r="L43"/>
      <c r="M43"/>
      <c r="N43"/>
      <c r="O43"/>
      <c r="P43"/>
      <c r="Q43"/>
      <c r="R43"/>
      <c r="S43"/>
      <c r="T43"/>
      <c r="U43"/>
      <c r="V43"/>
      <c r="W43"/>
      <c r="X43"/>
      <c r="Y43"/>
      <c r="Z43"/>
    </row>
    <row r="44" spans="1:26" ht="14.25" x14ac:dyDescent="0.2">
      <c r="A44"/>
      <c r="B44"/>
      <c r="C44"/>
      <c r="D44"/>
      <c r="E44"/>
      <c r="F44"/>
      <c r="G44"/>
      <c r="H44"/>
      <c r="I44"/>
      <c r="J44"/>
      <c r="K44"/>
      <c r="L44"/>
      <c r="M44"/>
      <c r="N44"/>
      <c r="O44"/>
      <c r="P44"/>
      <c r="Q44"/>
      <c r="R44"/>
      <c r="S44"/>
      <c r="T44"/>
      <c r="U44"/>
      <c r="V44"/>
      <c r="W44"/>
      <c r="X44"/>
      <c r="Y44"/>
      <c r="Z44"/>
    </row>
    <row r="45" spans="1:26" ht="14.25" x14ac:dyDescent="0.2">
      <c r="A45"/>
      <c r="B45"/>
      <c r="C45"/>
      <c r="D45"/>
      <c r="E45"/>
      <c r="F45"/>
      <c r="G45"/>
      <c r="H45"/>
      <c r="I45"/>
      <c r="J45"/>
      <c r="K45"/>
      <c r="L45"/>
      <c r="M45"/>
      <c r="N45"/>
      <c r="O45"/>
      <c r="P45"/>
      <c r="Q45"/>
      <c r="R45"/>
      <c r="S45"/>
      <c r="T45"/>
      <c r="U45"/>
      <c r="V45"/>
      <c r="W45"/>
      <c r="X45"/>
      <c r="Y45"/>
      <c r="Z45"/>
    </row>
    <row r="46" spans="1:26" ht="14.25" x14ac:dyDescent="0.2">
      <c r="A46"/>
      <c r="B46"/>
      <c r="C46"/>
      <c r="D46"/>
      <c r="E46"/>
      <c r="F46"/>
      <c r="G46"/>
      <c r="H46"/>
      <c r="I46"/>
      <c r="J46"/>
      <c r="K46"/>
      <c r="L46"/>
      <c r="M46"/>
      <c r="N46"/>
      <c r="O46"/>
      <c r="P46"/>
      <c r="Q46"/>
      <c r="R46"/>
      <c r="S46"/>
      <c r="T46"/>
      <c r="U46"/>
      <c r="V46"/>
      <c r="W46"/>
      <c r="X46"/>
      <c r="Y46"/>
      <c r="Z46"/>
    </row>
    <row r="47" spans="1:26" ht="14.25" x14ac:dyDescent="0.2">
      <c r="A47"/>
      <c r="B47"/>
      <c r="C47"/>
      <c r="D47"/>
      <c r="E47"/>
      <c r="F47"/>
      <c r="G47"/>
      <c r="H47"/>
      <c r="I47"/>
      <c r="J47"/>
      <c r="K47"/>
      <c r="L47"/>
      <c r="M47"/>
      <c r="N47"/>
      <c r="O47"/>
      <c r="P47"/>
      <c r="Q47"/>
      <c r="R47"/>
      <c r="S47"/>
      <c r="T47"/>
      <c r="U47"/>
      <c r="V47"/>
      <c r="W47"/>
      <c r="X47"/>
      <c r="Y47"/>
      <c r="Z47"/>
    </row>
    <row r="48" spans="1:26" ht="14.25" x14ac:dyDescent="0.2">
      <c r="A48"/>
      <c r="B48"/>
      <c r="C48"/>
      <c r="D48"/>
      <c r="E48"/>
      <c r="F48"/>
      <c r="G48"/>
      <c r="H48"/>
      <c r="I48"/>
      <c r="J48"/>
      <c r="K48"/>
      <c r="L48"/>
      <c r="M48"/>
      <c r="N48"/>
      <c r="O48"/>
      <c r="P48"/>
      <c r="Q48"/>
      <c r="R48"/>
      <c r="S48"/>
      <c r="T48"/>
      <c r="U48"/>
      <c r="V48"/>
      <c r="W48"/>
      <c r="X48"/>
      <c r="Y48"/>
      <c r="Z48"/>
    </row>
    <row r="49" spans="1:26" ht="14.25" x14ac:dyDescent="0.2">
      <c r="A49"/>
      <c r="B49"/>
      <c r="C49"/>
      <c r="D49"/>
      <c r="E49"/>
      <c r="F49"/>
      <c r="G49"/>
      <c r="H49"/>
      <c r="I49"/>
      <c r="J49"/>
      <c r="K49"/>
      <c r="L49"/>
      <c r="M49"/>
      <c r="N49"/>
      <c r="O49"/>
      <c r="P49"/>
      <c r="Q49"/>
      <c r="R49"/>
      <c r="S49"/>
      <c r="T49"/>
      <c r="U49"/>
      <c r="V49"/>
      <c r="W49"/>
      <c r="X49"/>
      <c r="Y49"/>
      <c r="Z49"/>
    </row>
    <row r="50" spans="1:26" s="1" customFormat="1" ht="15" x14ac:dyDescent="0.25">
      <c r="A50"/>
      <c r="B50"/>
      <c r="C50"/>
      <c r="D50"/>
      <c r="E50"/>
      <c r="F50"/>
      <c r="G50"/>
      <c r="H50"/>
      <c r="I50"/>
      <c r="J50"/>
      <c r="K50"/>
      <c r="L50"/>
      <c r="M50"/>
      <c r="N50"/>
      <c r="O50"/>
      <c r="P50"/>
      <c r="Q50"/>
      <c r="R50"/>
      <c r="S50"/>
      <c r="T50"/>
      <c r="U50"/>
      <c r="V50"/>
      <c r="W50"/>
      <c r="X50"/>
      <c r="Y50"/>
      <c r="Z50"/>
    </row>
    <row r="51" spans="1:26" s="1" customFormat="1" ht="15" x14ac:dyDescent="0.25">
      <c r="A51"/>
      <c r="B51"/>
      <c r="C51"/>
      <c r="D51"/>
      <c r="E51"/>
      <c r="F51"/>
      <c r="G51"/>
      <c r="H51"/>
      <c r="I51"/>
      <c r="J51"/>
      <c r="K51"/>
      <c r="L51"/>
      <c r="M51"/>
      <c r="N51"/>
    </row>
    <row r="52" spans="1:26" s="1" customFormat="1" ht="15" x14ac:dyDescent="0.25">
      <c r="A52"/>
      <c r="B52"/>
      <c r="C52"/>
      <c r="D52"/>
      <c r="E52"/>
      <c r="F52"/>
      <c r="G52"/>
      <c r="H52"/>
      <c r="I52"/>
      <c r="J52"/>
      <c r="K52"/>
      <c r="L52"/>
      <c r="M52"/>
      <c r="N52"/>
    </row>
    <row r="53" spans="1:26" s="1" customFormat="1" ht="15" x14ac:dyDescent="0.25">
      <c r="A53"/>
      <c r="B53"/>
      <c r="C53"/>
      <c r="D53"/>
      <c r="E53"/>
      <c r="F53"/>
      <c r="G53"/>
      <c r="H53"/>
      <c r="I53"/>
      <c r="J53"/>
      <c r="K53"/>
      <c r="L53"/>
      <c r="M53"/>
      <c r="N53"/>
    </row>
    <row r="54" spans="1:26" s="1" customFormat="1" ht="15" x14ac:dyDescent="0.25">
      <c r="A54"/>
      <c r="B54"/>
      <c r="C54"/>
      <c r="D54"/>
      <c r="E54"/>
      <c r="F54"/>
      <c r="G54"/>
      <c r="H54"/>
      <c r="I54"/>
      <c r="J54"/>
      <c r="K54"/>
      <c r="L54"/>
      <c r="M54"/>
      <c r="N54"/>
    </row>
    <row r="55" spans="1:26" s="1" customFormat="1" ht="15" x14ac:dyDescent="0.25">
      <c r="A55"/>
      <c r="B55"/>
      <c r="C55"/>
      <c r="D55"/>
      <c r="E55"/>
      <c r="F55"/>
      <c r="G55"/>
      <c r="H55"/>
      <c r="I55"/>
      <c r="J55"/>
      <c r="K55"/>
      <c r="L55"/>
      <c r="M55"/>
      <c r="N55"/>
    </row>
    <row r="56" spans="1:26" s="1" customFormat="1" ht="15" x14ac:dyDescent="0.25">
      <c r="A56"/>
      <c r="B56"/>
      <c r="C56"/>
      <c r="D56"/>
      <c r="E56"/>
      <c r="F56"/>
      <c r="G56"/>
      <c r="H56"/>
      <c r="I56"/>
      <c r="J56"/>
      <c r="K56"/>
      <c r="L56"/>
      <c r="M56"/>
      <c r="N56"/>
    </row>
    <row r="57" spans="1:26" s="1" customFormat="1" ht="15" x14ac:dyDescent="0.25">
      <c r="A57"/>
      <c r="B57"/>
      <c r="C57"/>
      <c r="D57"/>
      <c r="E57"/>
      <c r="F57"/>
      <c r="G57"/>
      <c r="H57"/>
      <c r="I57"/>
      <c r="J57"/>
      <c r="K57"/>
      <c r="L57"/>
      <c r="M57"/>
      <c r="N57"/>
    </row>
    <row r="58" spans="1:26" s="1" customFormat="1" ht="15" x14ac:dyDescent="0.25">
      <c r="A58"/>
      <c r="B58"/>
      <c r="C58"/>
      <c r="D58"/>
      <c r="E58"/>
      <c r="F58"/>
      <c r="G58"/>
      <c r="H58"/>
      <c r="I58"/>
      <c r="J58"/>
      <c r="K58"/>
      <c r="L58"/>
      <c r="M58"/>
      <c r="N58"/>
    </row>
    <row r="59" spans="1:26" s="1" customFormat="1" ht="15" x14ac:dyDescent="0.25">
      <c r="A59"/>
      <c r="B59"/>
      <c r="C59"/>
      <c r="D59"/>
      <c r="E59"/>
      <c r="F59"/>
      <c r="G59"/>
      <c r="H59"/>
      <c r="I59"/>
      <c r="J59"/>
      <c r="K59"/>
      <c r="L59"/>
      <c r="M59"/>
      <c r="N59"/>
    </row>
    <row r="60" spans="1:26" s="1" customFormat="1" ht="15" x14ac:dyDescent="0.25">
      <c r="A60"/>
      <c r="B60"/>
      <c r="C60"/>
      <c r="D60"/>
      <c r="E60"/>
      <c r="F60"/>
      <c r="G60"/>
      <c r="H60"/>
      <c r="I60"/>
      <c r="J60"/>
      <c r="K60"/>
      <c r="L60"/>
      <c r="M60"/>
      <c r="N60"/>
    </row>
    <row r="61" spans="1:26" s="1" customFormat="1" ht="15" x14ac:dyDescent="0.25">
      <c r="A61"/>
      <c r="B61"/>
      <c r="C61"/>
      <c r="D61"/>
      <c r="E61"/>
      <c r="F61"/>
      <c r="G61"/>
      <c r="H61"/>
      <c r="I61"/>
      <c r="J61"/>
      <c r="K61"/>
      <c r="L61"/>
      <c r="M61"/>
      <c r="N61"/>
    </row>
    <row r="62" spans="1:26" s="1" customFormat="1" ht="15" x14ac:dyDescent="0.25">
      <c r="A62"/>
      <c r="B62"/>
      <c r="C62"/>
      <c r="D62"/>
      <c r="E62"/>
      <c r="F62"/>
      <c r="G62"/>
      <c r="H62"/>
      <c r="I62"/>
      <c r="J62"/>
      <c r="K62"/>
      <c r="L62"/>
      <c r="M62"/>
      <c r="N62"/>
    </row>
    <row r="63" spans="1:26" s="1" customFormat="1" ht="15" x14ac:dyDescent="0.25">
      <c r="A63"/>
      <c r="B63"/>
      <c r="C63"/>
      <c r="D63"/>
      <c r="E63"/>
      <c r="F63"/>
      <c r="G63"/>
      <c r="H63"/>
      <c r="I63"/>
      <c r="J63"/>
      <c r="K63"/>
      <c r="L63"/>
      <c r="M63"/>
      <c r="N63"/>
    </row>
    <row r="64" spans="1:26" s="1" customFormat="1" ht="15" x14ac:dyDescent="0.25">
      <c r="A64"/>
      <c r="B64"/>
      <c r="C64"/>
      <c r="D64"/>
      <c r="E64"/>
      <c r="F64"/>
      <c r="G64"/>
      <c r="H64"/>
      <c r="I64"/>
      <c r="J64"/>
      <c r="K64"/>
      <c r="L64"/>
      <c r="M64"/>
      <c r="N64"/>
    </row>
    <row r="65" spans="1:14" s="1" customFormat="1" ht="15" x14ac:dyDescent="0.25">
      <c r="A65"/>
      <c r="B65"/>
      <c r="C65"/>
      <c r="D65"/>
      <c r="E65"/>
      <c r="F65"/>
      <c r="G65"/>
      <c r="H65"/>
      <c r="I65"/>
      <c r="J65"/>
      <c r="K65"/>
      <c r="L65"/>
      <c r="M65"/>
      <c r="N65"/>
    </row>
    <row r="66" spans="1:14" s="1" customFormat="1" ht="15" x14ac:dyDescent="0.25">
      <c r="A66"/>
      <c r="B66"/>
      <c r="C66"/>
      <c r="D66"/>
      <c r="E66"/>
      <c r="F66"/>
      <c r="G66"/>
      <c r="H66"/>
      <c r="I66"/>
      <c r="J66"/>
      <c r="K66"/>
      <c r="L66"/>
      <c r="M66"/>
      <c r="N66"/>
    </row>
    <row r="67" spans="1:14" s="1" customFormat="1" ht="15" x14ac:dyDescent="0.25">
      <c r="A67"/>
      <c r="B67"/>
      <c r="C67"/>
      <c r="D67"/>
      <c r="E67"/>
      <c r="F67"/>
      <c r="G67"/>
      <c r="H67"/>
      <c r="I67"/>
      <c r="J67"/>
      <c r="K67"/>
      <c r="L67"/>
      <c r="M67"/>
      <c r="N67"/>
    </row>
    <row r="68" spans="1:14" s="1" customFormat="1" ht="15" x14ac:dyDescent="0.25">
      <c r="A68"/>
      <c r="B68"/>
      <c r="C68"/>
      <c r="D68"/>
      <c r="E68"/>
      <c r="F68"/>
      <c r="G68"/>
      <c r="H68"/>
      <c r="I68"/>
      <c r="J68"/>
      <c r="K68"/>
      <c r="L68"/>
      <c r="M68"/>
      <c r="N68"/>
    </row>
    <row r="69" spans="1:14" s="1" customFormat="1" ht="15" x14ac:dyDescent="0.25">
      <c r="A69"/>
      <c r="B69"/>
      <c r="C69"/>
      <c r="D69"/>
      <c r="E69"/>
      <c r="F69"/>
      <c r="G69"/>
      <c r="H69"/>
      <c r="I69"/>
      <c r="J69"/>
      <c r="K69"/>
      <c r="L69"/>
      <c r="M69"/>
      <c r="N69"/>
    </row>
    <row r="70" spans="1:14" s="1" customFormat="1" ht="15" x14ac:dyDescent="0.25">
      <c r="A70"/>
      <c r="B70"/>
      <c r="C70"/>
      <c r="D70"/>
      <c r="E70"/>
      <c r="F70"/>
      <c r="G70"/>
      <c r="H70"/>
      <c r="I70"/>
      <c r="J70"/>
      <c r="K70"/>
      <c r="L70"/>
      <c r="M70"/>
      <c r="N70"/>
    </row>
    <row r="71" spans="1:14" s="1" customFormat="1" ht="15" x14ac:dyDescent="0.25">
      <c r="A71"/>
      <c r="B71"/>
      <c r="C71"/>
      <c r="D71"/>
      <c r="E71"/>
      <c r="F71"/>
      <c r="G71"/>
      <c r="H71"/>
      <c r="I71"/>
      <c r="J71"/>
      <c r="K71"/>
      <c r="L71"/>
      <c r="M71"/>
      <c r="N71"/>
    </row>
    <row r="72" spans="1:14" s="1" customFormat="1" ht="15" x14ac:dyDescent="0.25">
      <c r="A72"/>
      <c r="B72"/>
      <c r="C72"/>
      <c r="D72"/>
      <c r="E72"/>
      <c r="F72"/>
      <c r="G72"/>
      <c r="H72"/>
      <c r="I72"/>
      <c r="J72"/>
      <c r="K72"/>
      <c r="L72"/>
      <c r="M72"/>
      <c r="N72"/>
    </row>
    <row r="73" spans="1:14" s="1" customFormat="1" ht="15" x14ac:dyDescent="0.25">
      <c r="A73"/>
      <c r="B73"/>
      <c r="C73"/>
      <c r="D73"/>
      <c r="E73"/>
      <c r="F73"/>
      <c r="G73"/>
      <c r="H73"/>
      <c r="I73"/>
      <c r="J73"/>
      <c r="K73"/>
      <c r="L73"/>
      <c r="M73"/>
      <c r="N73"/>
    </row>
    <row r="74" spans="1:14" s="1" customFormat="1" ht="15" x14ac:dyDescent="0.25">
      <c r="A74"/>
      <c r="B74"/>
      <c r="C74"/>
      <c r="D74"/>
      <c r="E74"/>
      <c r="F74"/>
      <c r="G74"/>
      <c r="H74"/>
      <c r="I74"/>
      <c r="J74"/>
      <c r="K74"/>
      <c r="L74"/>
      <c r="M74"/>
      <c r="N74"/>
    </row>
    <row r="75" spans="1:14" s="1" customFormat="1" ht="15" x14ac:dyDescent="0.25">
      <c r="A75"/>
      <c r="B75"/>
      <c r="C75"/>
      <c r="D75"/>
      <c r="E75"/>
      <c r="F75"/>
      <c r="G75"/>
      <c r="H75"/>
      <c r="I75"/>
      <c r="J75"/>
      <c r="K75"/>
      <c r="L75"/>
      <c r="M75"/>
      <c r="N75"/>
    </row>
    <row r="76" spans="1:14" s="1" customFormat="1" ht="15" x14ac:dyDescent="0.25">
      <c r="A76"/>
      <c r="B76"/>
      <c r="C76"/>
      <c r="D76"/>
      <c r="E76"/>
      <c r="F76"/>
      <c r="G76"/>
      <c r="H76"/>
      <c r="I76"/>
      <c r="J76"/>
      <c r="K76"/>
      <c r="L76"/>
      <c r="M76"/>
      <c r="N76"/>
    </row>
    <row r="77" spans="1:14" s="1" customFormat="1" ht="15" x14ac:dyDescent="0.25">
      <c r="A77"/>
      <c r="B77"/>
      <c r="C77"/>
      <c r="D77"/>
      <c r="E77"/>
      <c r="F77"/>
      <c r="G77"/>
      <c r="H77"/>
      <c r="I77"/>
      <c r="J77"/>
      <c r="K77"/>
      <c r="L77"/>
      <c r="M77"/>
      <c r="N77"/>
    </row>
    <row r="78" spans="1:14" s="1" customFormat="1" ht="15" x14ac:dyDescent="0.25">
      <c r="A78"/>
      <c r="B78"/>
      <c r="C78"/>
      <c r="D78"/>
      <c r="E78"/>
      <c r="F78"/>
      <c r="G78"/>
      <c r="H78"/>
      <c r="I78"/>
      <c r="J78"/>
      <c r="K78"/>
      <c r="L78"/>
      <c r="M78"/>
      <c r="N78"/>
    </row>
    <row r="79" spans="1:14" s="1" customFormat="1" ht="15" x14ac:dyDescent="0.25">
      <c r="A79"/>
      <c r="B79"/>
      <c r="C79"/>
      <c r="D79"/>
      <c r="E79"/>
      <c r="F79"/>
      <c r="G79"/>
      <c r="H79"/>
      <c r="I79"/>
      <c r="J79"/>
      <c r="K79"/>
      <c r="L79"/>
      <c r="M79"/>
      <c r="N79"/>
    </row>
    <row r="80" spans="1:14" s="1" customFormat="1" ht="15" x14ac:dyDescent="0.25">
      <c r="A80"/>
      <c r="B80"/>
      <c r="C80"/>
      <c r="D80"/>
      <c r="E80"/>
      <c r="F80"/>
      <c r="G80"/>
      <c r="H80"/>
      <c r="I80"/>
      <c r="J80"/>
      <c r="K80"/>
      <c r="L80"/>
      <c r="M80"/>
      <c r="N80"/>
    </row>
    <row r="81" spans="1:14" s="1" customFormat="1" ht="15" x14ac:dyDescent="0.25">
      <c r="A81"/>
      <c r="B81"/>
      <c r="C81"/>
      <c r="D81"/>
      <c r="E81"/>
      <c r="F81"/>
      <c r="G81"/>
      <c r="H81"/>
      <c r="I81"/>
      <c r="J81"/>
      <c r="K81"/>
      <c r="L81"/>
      <c r="M81"/>
      <c r="N81"/>
    </row>
    <row r="82" spans="1:14" s="1" customFormat="1" ht="15" x14ac:dyDescent="0.25">
      <c r="A82"/>
      <c r="B82"/>
      <c r="C82"/>
      <c r="D82"/>
      <c r="E82"/>
      <c r="F82"/>
      <c r="G82"/>
      <c r="H82"/>
      <c r="I82"/>
      <c r="J82"/>
      <c r="K82"/>
      <c r="L82"/>
      <c r="M82"/>
      <c r="N82"/>
    </row>
    <row r="83" spans="1:14" s="1" customFormat="1" ht="15" x14ac:dyDescent="0.25">
      <c r="A83"/>
      <c r="B83"/>
      <c r="C83"/>
      <c r="D83"/>
      <c r="E83"/>
      <c r="F83"/>
      <c r="G83"/>
      <c r="H83"/>
      <c r="I83"/>
      <c r="J83"/>
      <c r="K83"/>
      <c r="L83"/>
      <c r="M83"/>
      <c r="N83"/>
    </row>
    <row r="84" spans="1:14" s="1" customFormat="1" ht="15" x14ac:dyDescent="0.25">
      <c r="A84"/>
      <c r="B84"/>
      <c r="C84"/>
      <c r="D84"/>
      <c r="E84"/>
      <c r="F84"/>
      <c r="G84"/>
      <c r="H84"/>
      <c r="I84"/>
      <c r="J84"/>
      <c r="K84"/>
      <c r="L84"/>
      <c r="M84"/>
      <c r="N84"/>
    </row>
    <row r="85" spans="1:14" s="1" customFormat="1" ht="15" x14ac:dyDescent="0.25">
      <c r="A85"/>
      <c r="B85"/>
      <c r="C85"/>
      <c r="D85"/>
      <c r="E85"/>
      <c r="F85"/>
      <c r="G85"/>
      <c r="H85"/>
      <c r="I85"/>
      <c r="J85"/>
      <c r="K85"/>
      <c r="L85"/>
      <c r="M85"/>
      <c r="N85"/>
    </row>
    <row r="86" spans="1:14" s="1" customFormat="1" ht="15" x14ac:dyDescent="0.25">
      <c r="A86"/>
      <c r="B86"/>
      <c r="C86"/>
      <c r="D86"/>
      <c r="E86"/>
      <c r="F86"/>
      <c r="G86"/>
      <c r="H86"/>
      <c r="I86"/>
      <c r="J86"/>
      <c r="K86"/>
      <c r="L86"/>
      <c r="M86"/>
      <c r="N86"/>
    </row>
    <row r="87" spans="1:14" s="1" customFormat="1" ht="15" x14ac:dyDescent="0.25">
      <c r="A87"/>
      <c r="B87"/>
      <c r="C87"/>
      <c r="D87"/>
      <c r="E87"/>
      <c r="F87"/>
      <c r="G87"/>
      <c r="H87"/>
      <c r="I87"/>
      <c r="J87"/>
      <c r="K87"/>
      <c r="L87"/>
      <c r="M87"/>
      <c r="N87"/>
    </row>
    <row r="88" spans="1:14" s="1" customFormat="1" ht="15" x14ac:dyDescent="0.25">
      <c r="A88"/>
      <c r="B88"/>
      <c r="C88"/>
      <c r="D88"/>
      <c r="E88"/>
      <c r="F88"/>
      <c r="G88"/>
      <c r="H88"/>
      <c r="I88"/>
      <c r="J88"/>
      <c r="K88"/>
      <c r="L88"/>
      <c r="M88"/>
      <c r="N88"/>
    </row>
    <row r="89" spans="1:14" s="1" customFormat="1" ht="15" x14ac:dyDescent="0.25">
      <c r="A89"/>
      <c r="B89"/>
      <c r="C89"/>
      <c r="D89"/>
      <c r="E89"/>
      <c r="F89"/>
      <c r="G89"/>
      <c r="H89"/>
      <c r="I89"/>
      <c r="J89"/>
      <c r="K89"/>
      <c r="L89"/>
      <c r="M89"/>
      <c r="N89"/>
    </row>
    <row r="90" spans="1:14" s="1" customFormat="1" ht="15" x14ac:dyDescent="0.25">
      <c r="A90"/>
      <c r="B90"/>
      <c r="C90"/>
      <c r="D90"/>
      <c r="E90"/>
      <c r="F90"/>
      <c r="G90"/>
      <c r="H90"/>
      <c r="I90"/>
      <c r="J90"/>
      <c r="K90"/>
      <c r="L90"/>
      <c r="M90"/>
      <c r="N90"/>
    </row>
    <row r="91" spans="1:14" s="1" customFormat="1" ht="15" x14ac:dyDescent="0.25">
      <c r="A91"/>
      <c r="B91"/>
      <c r="C91"/>
      <c r="D91"/>
      <c r="E91"/>
      <c r="F91"/>
      <c r="G91"/>
      <c r="H91"/>
      <c r="I91"/>
      <c r="J91"/>
      <c r="K91"/>
      <c r="L91"/>
      <c r="M91"/>
      <c r="N91"/>
    </row>
    <row r="92" spans="1:14" s="1" customFormat="1" ht="15" x14ac:dyDescent="0.25">
      <c r="A92"/>
      <c r="B92"/>
      <c r="C92"/>
      <c r="D92"/>
      <c r="E92"/>
      <c r="F92"/>
      <c r="G92"/>
      <c r="H92"/>
      <c r="I92"/>
      <c r="J92"/>
      <c r="K92"/>
      <c r="L92"/>
      <c r="M92"/>
      <c r="N92"/>
    </row>
    <row r="93" spans="1:14" s="1" customFormat="1" ht="15" x14ac:dyDescent="0.25">
      <c r="A93"/>
      <c r="B93"/>
      <c r="C93"/>
      <c r="D93"/>
      <c r="E93"/>
      <c r="F93"/>
      <c r="G93"/>
      <c r="H93"/>
      <c r="I93"/>
      <c r="J93"/>
      <c r="K93"/>
      <c r="L93"/>
      <c r="M93"/>
      <c r="N93"/>
    </row>
    <row r="94" spans="1:14" s="1" customFormat="1" ht="15" x14ac:dyDescent="0.25">
      <c r="A94"/>
      <c r="B94"/>
      <c r="C94"/>
      <c r="D94"/>
      <c r="E94"/>
      <c r="F94"/>
      <c r="G94"/>
      <c r="H94"/>
      <c r="I94"/>
      <c r="J94"/>
      <c r="K94"/>
      <c r="L94"/>
      <c r="M94"/>
      <c r="N94"/>
    </row>
    <row r="95" spans="1:14" s="1" customFormat="1" ht="15" x14ac:dyDescent="0.25">
      <c r="A95"/>
      <c r="B95"/>
      <c r="C95"/>
      <c r="D95"/>
      <c r="E95"/>
      <c r="F95"/>
      <c r="G95"/>
      <c r="H95"/>
      <c r="I95"/>
      <c r="J95"/>
      <c r="K95"/>
      <c r="L95"/>
      <c r="M95"/>
      <c r="N95"/>
    </row>
    <row r="96" spans="1:14" s="1" customFormat="1" ht="15" x14ac:dyDescent="0.25">
      <c r="A96"/>
      <c r="B96"/>
      <c r="C96" s="1036"/>
      <c r="D96"/>
      <c r="E96"/>
      <c r="F96" s="1036"/>
      <c r="G96"/>
      <c r="H96"/>
      <c r="I96"/>
      <c r="J96"/>
      <c r="K96"/>
      <c r="L96"/>
      <c r="M96"/>
      <c r="N96"/>
    </row>
    <row r="97" spans="1:14" s="1" customFormat="1" ht="15" x14ac:dyDescent="0.25">
      <c r="A97"/>
      <c r="B97"/>
      <c r="C97" s="1036"/>
      <c r="D97"/>
      <c r="E97"/>
      <c r="F97" s="1036"/>
      <c r="G97"/>
      <c r="H97"/>
      <c r="I97"/>
      <c r="J97"/>
      <c r="K97"/>
      <c r="L97"/>
      <c r="M97"/>
      <c r="N97"/>
    </row>
    <row r="98" spans="1:14" s="1" customFormat="1" ht="15" x14ac:dyDescent="0.25">
      <c r="A98"/>
      <c r="B98"/>
      <c r="C98"/>
      <c r="D98"/>
      <c r="E98"/>
      <c r="F98"/>
      <c r="G98"/>
      <c r="H98"/>
      <c r="I98"/>
      <c r="J98"/>
      <c r="K98"/>
      <c r="L98"/>
      <c r="M98"/>
      <c r="N98"/>
    </row>
    <row r="99" spans="1:14" s="1" customFormat="1" ht="15" x14ac:dyDescent="0.25">
      <c r="A99"/>
      <c r="B99"/>
      <c r="C99"/>
      <c r="D99"/>
      <c r="E99"/>
      <c r="F99"/>
      <c r="G99"/>
      <c r="H99"/>
      <c r="I99"/>
      <c r="J99"/>
      <c r="K99"/>
      <c r="L99"/>
      <c r="M99"/>
      <c r="N99"/>
    </row>
    <row r="100" spans="1:14" s="1" customFormat="1" ht="15" x14ac:dyDescent="0.25">
      <c r="A100"/>
      <c r="B100"/>
      <c r="C100" s="1036"/>
      <c r="D100" s="1037"/>
      <c r="E100" s="1037"/>
      <c r="F100" s="1036"/>
      <c r="G100"/>
      <c r="H100"/>
      <c r="I100"/>
      <c r="J100"/>
      <c r="K100"/>
      <c r="L100"/>
      <c r="M100"/>
      <c r="N100"/>
    </row>
    <row r="101" spans="1:14" s="1" customFormat="1" ht="15" x14ac:dyDescent="0.25">
      <c r="A101"/>
      <c r="B101"/>
      <c r="C101" s="1036"/>
      <c r="D101" s="1037"/>
      <c r="E101" s="1037"/>
      <c r="F101" s="1036"/>
      <c r="G101"/>
      <c r="H101"/>
      <c r="I101"/>
      <c r="J101"/>
      <c r="K101"/>
      <c r="L101"/>
      <c r="M101"/>
      <c r="N101"/>
    </row>
    <row r="102" spans="1:14" s="1" customFormat="1" ht="15" x14ac:dyDescent="0.25">
      <c r="A102"/>
      <c r="B102"/>
      <c r="C102" s="1036"/>
      <c r="D102" s="1037"/>
      <c r="E102" s="1037"/>
      <c r="F102" s="1036"/>
      <c r="G102"/>
      <c r="H102"/>
      <c r="I102"/>
      <c r="J102"/>
      <c r="K102"/>
      <c r="L102"/>
      <c r="M102"/>
      <c r="N102"/>
    </row>
    <row r="103" spans="1:14" s="1" customFormat="1" ht="15" x14ac:dyDescent="0.25">
      <c r="A103"/>
      <c r="B103"/>
      <c r="C103" s="1036"/>
      <c r="D103" s="1037"/>
      <c r="E103" s="1037"/>
      <c r="F103" s="1036"/>
      <c r="G103"/>
      <c r="H103"/>
      <c r="I103"/>
      <c r="J103"/>
      <c r="K103"/>
      <c r="L103"/>
      <c r="M103"/>
      <c r="N103"/>
    </row>
    <row r="104" spans="1:14" s="1" customFormat="1" ht="15" x14ac:dyDescent="0.25">
      <c r="A104"/>
      <c r="B104"/>
      <c r="C104" s="1036"/>
      <c r="D104" s="1037"/>
      <c r="E104" s="1037"/>
      <c r="F104" s="1036"/>
      <c r="G104"/>
      <c r="H104"/>
      <c r="I104"/>
      <c r="J104"/>
      <c r="K104"/>
      <c r="L104"/>
      <c r="M104"/>
      <c r="N104"/>
    </row>
    <row r="105" spans="1:14" s="1" customFormat="1" ht="15" x14ac:dyDescent="0.25">
      <c r="A105"/>
      <c r="B105"/>
      <c r="C105" s="1037"/>
      <c r="D105" s="1037"/>
      <c r="E105" s="1037"/>
      <c r="F105" s="1037"/>
      <c r="G105"/>
      <c r="H105"/>
      <c r="I105"/>
      <c r="J105"/>
      <c r="K105"/>
      <c r="L105"/>
      <c r="M105"/>
      <c r="N105"/>
    </row>
    <row r="106" spans="1:14" s="1" customFormat="1" ht="15" x14ac:dyDescent="0.25">
      <c r="A106"/>
      <c r="B106"/>
      <c r="C106" s="1036"/>
      <c r="D106" s="1037"/>
      <c r="E106" s="1037"/>
      <c r="F106" s="1036"/>
      <c r="G106"/>
      <c r="H106"/>
      <c r="I106"/>
      <c r="J106"/>
      <c r="K106"/>
      <c r="L106"/>
      <c r="M106"/>
      <c r="N106"/>
    </row>
    <row r="107" spans="1:14" s="1" customFormat="1" ht="15" x14ac:dyDescent="0.25">
      <c r="A107"/>
      <c r="B107"/>
      <c r="C107" s="1036"/>
      <c r="D107" s="1037"/>
      <c r="E107" s="1037"/>
      <c r="F107" s="1036"/>
      <c r="G107"/>
      <c r="H107"/>
      <c r="I107"/>
      <c r="J107"/>
      <c r="K107"/>
      <c r="L107"/>
      <c r="M107"/>
      <c r="N107"/>
    </row>
    <row r="108" spans="1:14" s="1" customFormat="1" ht="15" x14ac:dyDescent="0.25">
      <c r="A108"/>
      <c r="B108"/>
      <c r="C108" s="1036"/>
      <c r="D108" s="1037"/>
      <c r="E108" s="1037"/>
      <c r="F108" s="1036"/>
      <c r="G108"/>
      <c r="H108"/>
      <c r="I108"/>
      <c r="J108"/>
      <c r="K108"/>
      <c r="L108"/>
      <c r="M108"/>
      <c r="N108"/>
    </row>
    <row r="109" spans="1:14" s="1" customFormat="1" ht="15" x14ac:dyDescent="0.25">
      <c r="A109"/>
      <c r="B109"/>
      <c r="C109" s="1037"/>
      <c r="D109" s="1037"/>
      <c r="E109" s="1037"/>
      <c r="F109" s="1037"/>
      <c r="G109"/>
      <c r="H109"/>
      <c r="I109"/>
      <c r="J109"/>
      <c r="K109"/>
      <c r="L109"/>
      <c r="M109"/>
      <c r="N109"/>
    </row>
    <row r="110" spans="1:14" s="1" customFormat="1" ht="15" x14ac:dyDescent="0.25">
      <c r="A110"/>
      <c r="B110"/>
      <c r="C110" s="1036"/>
      <c r="D110" s="1037"/>
      <c r="E110" s="1037"/>
      <c r="F110" s="1036"/>
      <c r="G110"/>
      <c r="H110"/>
      <c r="I110"/>
      <c r="J110"/>
      <c r="K110"/>
      <c r="L110"/>
      <c r="M110"/>
      <c r="N110"/>
    </row>
    <row r="111" spans="1:14" s="1" customFormat="1" ht="15" x14ac:dyDescent="0.25">
      <c r="A111"/>
      <c r="B111"/>
      <c r="C111" s="1036"/>
      <c r="D111" s="1037"/>
      <c r="E111" s="1037"/>
      <c r="F111" s="1036"/>
      <c r="G111"/>
      <c r="H111"/>
      <c r="I111"/>
      <c r="J111"/>
      <c r="K111"/>
      <c r="L111"/>
      <c r="M111"/>
      <c r="N111"/>
    </row>
    <row r="112" spans="1:14" s="1" customFormat="1" ht="15" x14ac:dyDescent="0.25">
      <c r="A112"/>
      <c r="B112"/>
      <c r="C112" s="1036"/>
      <c r="D112" s="1037"/>
      <c r="E112" s="1037"/>
      <c r="F112" s="1036"/>
      <c r="G112"/>
      <c r="H112"/>
      <c r="I112"/>
      <c r="J112"/>
      <c r="K112"/>
      <c r="L112"/>
      <c r="M112"/>
      <c r="N112"/>
    </row>
    <row r="113" spans="1:14" s="1" customFormat="1" ht="15" x14ac:dyDescent="0.25">
      <c r="A113"/>
      <c r="B113"/>
      <c r="C113" s="1036"/>
      <c r="D113" s="1037"/>
      <c r="E113" s="1037"/>
      <c r="F113" s="1036"/>
      <c r="G113"/>
      <c r="H113"/>
      <c r="I113"/>
      <c r="J113"/>
      <c r="K113"/>
      <c r="L113"/>
      <c r="M113"/>
      <c r="N113"/>
    </row>
    <row r="114" spans="1:14" s="1" customFormat="1" ht="15" x14ac:dyDescent="0.25">
      <c r="A114"/>
      <c r="B114"/>
      <c r="C114" s="1036"/>
      <c r="D114" s="1037"/>
      <c r="E114" s="1037"/>
      <c r="F114" s="1036"/>
      <c r="G114"/>
      <c r="H114"/>
      <c r="I114"/>
      <c r="J114"/>
      <c r="K114"/>
      <c r="L114"/>
      <c r="M114"/>
      <c r="N114"/>
    </row>
    <row r="115" spans="1:14" s="1" customFormat="1" ht="15" x14ac:dyDescent="0.25">
      <c r="A115"/>
      <c r="B115"/>
      <c r="C115" s="1036"/>
      <c r="D115" s="1037"/>
      <c r="E115" s="1037"/>
      <c r="F115" s="1036"/>
      <c r="G115"/>
      <c r="H115"/>
      <c r="I115"/>
      <c r="J115"/>
      <c r="K115"/>
      <c r="L115"/>
      <c r="M115"/>
      <c r="N115"/>
    </row>
    <row r="116" spans="1:14" s="1" customFormat="1" ht="15" x14ac:dyDescent="0.25">
      <c r="A116"/>
      <c r="B116"/>
      <c r="C116" s="1036"/>
      <c r="D116" s="1037"/>
      <c r="E116" s="1037"/>
      <c r="F116" s="1036"/>
      <c r="G116"/>
      <c r="H116"/>
      <c r="I116"/>
      <c r="J116"/>
      <c r="K116"/>
      <c r="L116"/>
      <c r="M116"/>
      <c r="N116"/>
    </row>
    <row r="117" spans="1:14" s="1" customFormat="1" ht="15" x14ac:dyDescent="0.25">
      <c r="A117"/>
      <c r="B117"/>
      <c r="C117" s="1037"/>
      <c r="D117" s="1037"/>
      <c r="E117" s="1037"/>
      <c r="F117" s="1037"/>
      <c r="G117"/>
      <c r="H117"/>
      <c r="I117"/>
      <c r="J117"/>
      <c r="K117"/>
      <c r="L117"/>
      <c r="M117"/>
      <c r="N117"/>
    </row>
    <row r="118" spans="1:14" s="1" customFormat="1" ht="15" x14ac:dyDescent="0.25">
      <c r="A118"/>
      <c r="B118"/>
      <c r="C118" s="1036"/>
      <c r="D118" s="1037"/>
      <c r="E118" s="1037"/>
      <c r="F118" s="1036"/>
      <c r="G118"/>
      <c r="H118"/>
      <c r="I118"/>
      <c r="J118"/>
      <c r="K118"/>
      <c r="L118"/>
      <c r="M118"/>
      <c r="N118"/>
    </row>
    <row r="119" spans="1:14" s="1" customFormat="1" ht="15" x14ac:dyDescent="0.25">
      <c r="A119"/>
      <c r="B119"/>
      <c r="C119" s="1036"/>
      <c r="D119" s="1037"/>
      <c r="E119" s="1037"/>
      <c r="F119" s="1036"/>
      <c r="G119"/>
      <c r="H119"/>
      <c r="I119"/>
      <c r="J119"/>
      <c r="K119"/>
      <c r="L119"/>
      <c r="M119"/>
      <c r="N119"/>
    </row>
    <row r="120" spans="1:14" s="1" customFormat="1" ht="15" x14ac:dyDescent="0.25">
      <c r="A120"/>
      <c r="B120"/>
      <c r="C120" s="1036"/>
      <c r="D120" s="1037"/>
      <c r="E120" s="1037"/>
      <c r="F120" s="1036"/>
      <c r="G120"/>
      <c r="H120"/>
      <c r="I120"/>
      <c r="J120"/>
      <c r="K120"/>
      <c r="L120"/>
      <c r="M120"/>
      <c r="N120"/>
    </row>
    <row r="121" spans="1:14" s="1" customFormat="1" ht="15" x14ac:dyDescent="0.25">
      <c r="A121"/>
      <c r="B121"/>
      <c r="C121" s="1036"/>
      <c r="D121" s="1037"/>
      <c r="E121" s="1037"/>
      <c r="F121" s="1036"/>
      <c r="G121"/>
      <c r="H121"/>
      <c r="I121"/>
      <c r="J121"/>
      <c r="K121"/>
      <c r="L121"/>
      <c r="M121"/>
      <c r="N121"/>
    </row>
    <row r="122" spans="1:14" s="1" customFormat="1" ht="15" x14ac:dyDescent="0.25">
      <c r="A122"/>
      <c r="B122"/>
      <c r="C122" s="1036"/>
      <c r="D122" s="1037"/>
      <c r="E122" s="1037"/>
      <c r="F122" s="1036"/>
      <c r="G122"/>
      <c r="H122"/>
      <c r="I122"/>
      <c r="J122"/>
      <c r="K122"/>
      <c r="L122"/>
      <c r="M122"/>
      <c r="N122"/>
    </row>
    <row r="123" spans="1:14" s="1" customFormat="1" ht="15" x14ac:dyDescent="0.25">
      <c r="A123"/>
      <c r="B123"/>
      <c r="C123" s="1037"/>
      <c r="D123" s="1037"/>
      <c r="E123" s="1037"/>
      <c r="F123" s="1037"/>
      <c r="G123"/>
      <c r="H123"/>
      <c r="I123"/>
      <c r="J123"/>
      <c r="K123"/>
      <c r="L123"/>
      <c r="M123"/>
      <c r="N123"/>
    </row>
    <row r="124" spans="1:14" x14ac:dyDescent="0.2">
      <c r="A124" s="1038"/>
      <c r="B124" s="1038"/>
      <c r="C124" s="1039"/>
      <c r="D124" s="1039"/>
      <c r="E124" s="1039"/>
      <c r="F124" s="1039"/>
      <c r="G124" s="1038"/>
      <c r="H124" s="1038"/>
      <c r="I124" s="1038"/>
      <c r="J124" s="1038"/>
      <c r="K124" s="1038"/>
      <c r="L124" s="1038"/>
    </row>
    <row r="125" spans="1:14" x14ac:dyDescent="0.2">
      <c r="A125" s="1038"/>
      <c r="B125" s="1038"/>
      <c r="C125" s="1039"/>
      <c r="D125" s="1039"/>
      <c r="E125" s="1039"/>
      <c r="F125" s="1039"/>
      <c r="G125" s="1038"/>
      <c r="H125" s="1038"/>
      <c r="I125" s="1038"/>
      <c r="J125" s="1038"/>
      <c r="K125" s="1038"/>
      <c r="L125" s="1038"/>
    </row>
    <row r="126" spans="1:14" x14ac:dyDescent="0.2">
      <c r="A126" s="1038"/>
      <c r="B126" s="1038"/>
      <c r="C126" s="1038"/>
      <c r="D126" s="1038"/>
      <c r="E126" s="1038"/>
      <c r="F126" s="1038"/>
      <c r="G126" s="1038"/>
      <c r="H126" s="1038"/>
      <c r="I126" s="1038"/>
      <c r="J126" s="1038"/>
      <c r="K126" s="1038"/>
      <c r="L126" s="1038"/>
    </row>
    <row r="127" spans="1:14" x14ac:dyDescent="0.2">
      <c r="A127" s="1038"/>
      <c r="B127" s="1038"/>
      <c r="C127" s="1038"/>
      <c r="D127" s="1038"/>
      <c r="E127" s="1038"/>
      <c r="F127" s="1038"/>
      <c r="G127" s="1038"/>
      <c r="H127" s="1038"/>
      <c r="I127" s="1038"/>
      <c r="J127" s="1038"/>
      <c r="K127" s="1038"/>
      <c r="L127" s="1038"/>
    </row>
    <row r="128" spans="1:14" x14ac:dyDescent="0.2">
      <c r="A128" s="1038"/>
      <c r="B128" s="1038"/>
      <c r="C128" s="1038"/>
      <c r="D128" s="1038"/>
      <c r="E128" s="1038"/>
      <c r="F128" s="1038"/>
      <c r="G128" s="1038"/>
      <c r="H128" s="1038"/>
      <c r="I128" s="1038"/>
      <c r="J128" s="1038"/>
      <c r="K128" s="1038"/>
      <c r="L128" s="1038"/>
    </row>
    <row r="129" spans="1:12" x14ac:dyDescent="0.2">
      <c r="A129" s="1038"/>
      <c r="B129" s="1038"/>
      <c r="C129" s="1038"/>
      <c r="D129" s="1038"/>
      <c r="E129" s="1038"/>
      <c r="F129" s="1038"/>
      <c r="G129" s="1038"/>
      <c r="H129" s="1038"/>
      <c r="I129" s="1038"/>
      <c r="J129" s="1038"/>
      <c r="K129" s="1038"/>
      <c r="L129" s="1038"/>
    </row>
    <row r="130" spans="1:12" x14ac:dyDescent="0.2">
      <c r="A130" s="1038"/>
      <c r="B130" s="1038"/>
      <c r="C130" s="1038"/>
      <c r="D130" s="1038"/>
      <c r="E130" s="1038"/>
      <c r="F130" s="1038"/>
      <c r="G130" s="1038"/>
      <c r="H130" s="1038"/>
      <c r="I130" s="1038"/>
      <c r="J130" s="1038"/>
      <c r="K130" s="1038"/>
      <c r="L130" s="1038"/>
    </row>
    <row r="131" spans="1:12" x14ac:dyDescent="0.2">
      <c r="A131" s="1038"/>
      <c r="B131" s="1038"/>
      <c r="C131" s="1038"/>
      <c r="D131" s="1038"/>
      <c r="E131" s="1038"/>
      <c r="F131" s="1038"/>
      <c r="G131" s="1038"/>
      <c r="H131" s="1038"/>
      <c r="I131" s="1038"/>
      <c r="J131" s="1038"/>
      <c r="K131" s="1038"/>
      <c r="L131" s="1038"/>
    </row>
    <row r="132" spans="1:12" x14ac:dyDescent="0.2">
      <c r="A132" s="1038"/>
      <c r="B132" s="1038"/>
      <c r="C132" s="1038"/>
      <c r="D132" s="1038"/>
      <c r="E132" s="1038"/>
      <c r="F132" s="1038"/>
      <c r="G132" s="1038"/>
      <c r="H132" s="1038"/>
      <c r="I132" s="1038"/>
      <c r="J132" s="1038"/>
      <c r="K132" s="1038"/>
      <c r="L132" s="1038"/>
    </row>
    <row r="133" spans="1:12" x14ac:dyDescent="0.2">
      <c r="A133" s="1038"/>
      <c r="B133" s="1038"/>
      <c r="C133" s="1038"/>
      <c r="D133" s="1038"/>
      <c r="E133" s="1038"/>
      <c r="F133" s="1038"/>
      <c r="G133" s="1038"/>
      <c r="H133" s="1038"/>
      <c r="I133" s="1038"/>
      <c r="J133" s="1038"/>
      <c r="K133" s="1038"/>
      <c r="L133" s="1038"/>
    </row>
    <row r="134" spans="1:12" x14ac:dyDescent="0.2">
      <c r="A134" s="1038"/>
      <c r="B134" s="1038"/>
      <c r="C134" s="1038"/>
      <c r="D134" s="1038"/>
      <c r="E134" s="1038"/>
      <c r="F134" s="1038"/>
      <c r="G134" s="1038"/>
      <c r="H134" s="1038"/>
      <c r="I134" s="1038"/>
      <c r="J134" s="1038"/>
      <c r="K134" s="1038"/>
      <c r="L134" s="1038"/>
    </row>
    <row r="135" spans="1:12" x14ac:dyDescent="0.2">
      <c r="A135" s="1038"/>
      <c r="B135" s="1038"/>
      <c r="C135" s="1038"/>
      <c r="D135" s="1038"/>
      <c r="E135" s="1038"/>
      <c r="F135" s="1038"/>
      <c r="G135" s="1038"/>
      <c r="H135" s="1038"/>
      <c r="I135" s="1038"/>
      <c r="J135" s="1038"/>
      <c r="K135" s="1038"/>
      <c r="L135" s="1038"/>
    </row>
    <row r="136" spans="1:12" x14ac:dyDescent="0.2">
      <c r="A136" s="1038"/>
      <c r="B136" s="1038"/>
      <c r="C136" s="1038"/>
      <c r="D136" s="1038"/>
      <c r="E136" s="1038"/>
      <c r="F136" s="1038"/>
      <c r="G136" s="1038"/>
      <c r="H136" s="1038"/>
      <c r="I136" s="1038"/>
      <c r="J136" s="1038"/>
      <c r="K136" s="1038"/>
      <c r="L136" s="1038"/>
    </row>
    <row r="137" spans="1:12" x14ac:dyDescent="0.2">
      <c r="A137" s="1038"/>
      <c r="B137" s="1038"/>
      <c r="C137" s="1038"/>
      <c r="D137" s="1038"/>
      <c r="E137" s="1038"/>
      <c r="F137" s="1038"/>
      <c r="G137" s="1038"/>
      <c r="H137" s="1038"/>
      <c r="I137" s="1038"/>
      <c r="J137" s="1038"/>
      <c r="K137" s="1038"/>
      <c r="L137" s="1038"/>
    </row>
    <row r="138" spans="1:12" x14ac:dyDescent="0.2">
      <c r="A138" s="1038"/>
      <c r="B138" s="1038"/>
      <c r="C138" s="1038"/>
      <c r="D138" s="1038"/>
      <c r="E138" s="1038"/>
      <c r="F138" s="1038"/>
      <c r="G138" s="1038"/>
      <c r="H138" s="1038"/>
      <c r="I138" s="1038"/>
      <c r="J138" s="1038"/>
      <c r="K138" s="1038"/>
      <c r="L138" s="1038"/>
    </row>
    <row r="139" spans="1:12" x14ac:dyDescent="0.2">
      <c r="A139" s="1038"/>
      <c r="B139" s="1038"/>
      <c r="C139" s="1038"/>
      <c r="D139" s="1038"/>
      <c r="E139" s="1038"/>
      <c r="F139" s="1038"/>
      <c r="G139" s="1038"/>
      <c r="H139" s="1038"/>
      <c r="I139" s="1038"/>
      <c r="J139" s="1038"/>
      <c r="K139" s="1038"/>
      <c r="L139" s="1038"/>
    </row>
    <row r="140" spans="1:12" x14ac:dyDescent="0.2">
      <c r="A140" s="1038"/>
      <c r="B140" s="1038"/>
      <c r="C140" s="1038"/>
      <c r="D140" s="1038"/>
      <c r="E140" s="1038"/>
      <c r="F140" s="1038"/>
      <c r="G140" s="1038"/>
      <c r="H140" s="1038"/>
      <c r="I140" s="1038"/>
      <c r="J140" s="1038"/>
      <c r="K140" s="1038"/>
      <c r="L140" s="1038"/>
    </row>
    <row r="141" spans="1:12" x14ac:dyDescent="0.2">
      <c r="A141" s="1038"/>
      <c r="B141" s="1038"/>
      <c r="C141" s="1038"/>
      <c r="D141" s="1038"/>
      <c r="E141" s="1038"/>
      <c r="F141" s="1038"/>
      <c r="G141" s="1040"/>
      <c r="H141" s="1038"/>
      <c r="I141" s="1038"/>
      <c r="J141" s="1038"/>
      <c r="K141" s="1038"/>
      <c r="L141" s="1038"/>
    </row>
    <row r="142" spans="1:12" x14ac:dyDescent="0.2">
      <c r="A142" s="1038"/>
      <c r="B142" s="1038"/>
      <c r="C142" s="1038"/>
      <c r="D142" s="1038"/>
      <c r="E142" s="1038"/>
      <c r="F142" s="1038"/>
      <c r="G142" s="1040"/>
      <c r="H142" s="1038"/>
      <c r="I142" s="1038"/>
      <c r="J142" s="1038"/>
      <c r="K142" s="1038"/>
      <c r="L142" s="1038"/>
    </row>
    <row r="143" spans="1:12" x14ac:dyDescent="0.2">
      <c r="A143" s="1038"/>
      <c r="B143" s="1038"/>
      <c r="C143" s="1038"/>
      <c r="D143" s="1038"/>
      <c r="E143" s="1038"/>
      <c r="F143" s="1038"/>
      <c r="G143" s="1040"/>
      <c r="H143" s="1038"/>
      <c r="I143" s="1038"/>
      <c r="J143" s="1038"/>
      <c r="K143" s="1038"/>
      <c r="L143" s="1038"/>
    </row>
    <row r="144" spans="1:12" x14ac:dyDescent="0.2">
      <c r="A144" s="1038"/>
      <c r="B144" s="1038"/>
      <c r="C144" s="1038"/>
      <c r="D144" s="1038"/>
      <c r="E144" s="1038"/>
      <c r="F144" s="1038"/>
      <c r="G144" s="1040"/>
      <c r="H144" s="1038"/>
      <c r="I144" s="1038"/>
      <c r="J144" s="1038"/>
      <c r="K144" s="1038"/>
      <c r="L144" s="1038"/>
    </row>
    <row r="145" spans="1:12" x14ac:dyDescent="0.2">
      <c r="A145" s="1038"/>
      <c r="B145" s="1038"/>
      <c r="C145" s="1038"/>
      <c r="D145" s="1038"/>
      <c r="E145" s="1038"/>
      <c r="F145" s="1038"/>
      <c r="G145" s="1040"/>
      <c r="H145" s="1038"/>
      <c r="I145" s="1038"/>
      <c r="J145" s="1038"/>
      <c r="K145" s="1038"/>
      <c r="L145" s="1038"/>
    </row>
  </sheetData>
  <sheetProtection algorithmName="SHA-512" hashValue="YI+vE/J+5rPnsLvR7pCGjuBCxE1Q6vpkOjo0tYDAu8RcCO5tsU0MrjlQySxJm7wMiZ8/yTrzLlo6ok72hz1P+g==" saltValue="EPoveKiBSXlTUn6Hcp33gQ==" spinCount="100000" sheet="1" objects="1" scenarios="1"/>
  <phoneticPr fontId="0" type="noConversion"/>
  <pageMargins left="0.70866141732283472" right="0.70866141732283472" top="0.70866141732283472" bottom="0.70866141732283472" header="0.51181102362204722" footer="0.51181102362204722"/>
  <pageSetup paperSize="9" orientation="portrait" r:id="rId1"/>
  <headerFooter alignWithMargins="0">
    <oddFooter xml:space="preserve">&amp;L&amp;F/&amp;A&amp;C &amp;P/&amp;N&amp;RDigitAudit </odd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Munka76"/>
  <dimension ref="A1:H111"/>
  <sheetViews>
    <sheetView topLeftCell="A44" workbookViewId="0"/>
  </sheetViews>
  <sheetFormatPr defaultColWidth="8" defaultRowHeight="15" customHeight="1" x14ac:dyDescent="0.2"/>
  <cols>
    <col min="1" max="1" width="5.375" customWidth="1"/>
    <col min="2" max="2" width="7.375" customWidth="1"/>
    <col min="3" max="3" width="80.875" customWidth="1"/>
    <col min="4" max="4" width="9.875" customWidth="1"/>
    <col min="5" max="5" width="13.5" customWidth="1"/>
    <col min="6" max="6" width="9.875" customWidth="1"/>
    <col min="7" max="7" width="8.875" customWidth="1"/>
    <col min="8" max="8" width="13.25" customWidth="1"/>
  </cols>
  <sheetData>
    <row r="1" spans="1:8" ht="15" customHeight="1" x14ac:dyDescent="0.3">
      <c r="A1" s="1041"/>
      <c r="B1" s="1041"/>
      <c r="C1" s="1041"/>
      <c r="D1" s="1041"/>
      <c r="E1" s="1041"/>
      <c r="F1" s="1041"/>
      <c r="G1" s="1041"/>
      <c r="H1" s="1041"/>
    </row>
    <row r="2" spans="1:8" ht="15.75" customHeight="1" x14ac:dyDescent="0.2"/>
    <row r="3" spans="1:8" ht="15.75" customHeight="1" x14ac:dyDescent="0.2">
      <c r="A3" s="1036"/>
      <c r="D3" s="1036"/>
      <c r="E3" s="1036"/>
      <c r="F3" s="1036"/>
      <c r="G3" s="1036"/>
      <c r="H3" s="1036"/>
    </row>
    <row r="4" spans="1:8" ht="15.75" customHeight="1" x14ac:dyDescent="0.2">
      <c r="A4" s="1036"/>
      <c r="D4" s="1036"/>
      <c r="E4" s="1036"/>
      <c r="F4" s="1036"/>
      <c r="G4" s="1036"/>
      <c r="H4" s="1036"/>
    </row>
    <row r="5" spans="1:8" ht="15.75" customHeight="1" x14ac:dyDescent="0.2">
      <c r="A5" s="1036"/>
      <c r="B5" s="1036"/>
      <c r="D5" s="1036"/>
      <c r="E5" s="1036"/>
      <c r="F5" s="1036"/>
      <c r="G5" s="1036"/>
      <c r="H5" s="1036"/>
    </row>
    <row r="6" spans="1:8" ht="15.75" customHeight="1" x14ac:dyDescent="0.2">
      <c r="A6" s="1036"/>
      <c r="B6" s="1036"/>
      <c r="D6" s="1036"/>
      <c r="E6" s="1036"/>
      <c r="F6" s="1036"/>
      <c r="G6" s="1036"/>
      <c r="H6" s="1036"/>
    </row>
    <row r="7" spans="1:8" ht="15.75" customHeight="1" x14ac:dyDescent="0.2">
      <c r="A7" s="1036"/>
      <c r="B7" s="1036"/>
      <c r="D7" s="1036"/>
      <c r="E7" s="1036"/>
      <c r="F7" s="1036"/>
      <c r="G7" s="1036"/>
      <c r="H7" s="1036"/>
    </row>
    <row r="8" spans="1:8" ht="15.75" customHeight="1" x14ac:dyDescent="0.2">
      <c r="A8" s="1036"/>
      <c r="B8" s="1036"/>
      <c r="D8" s="1036"/>
      <c r="E8" s="1036"/>
      <c r="F8" s="1036"/>
      <c r="G8" s="1036"/>
      <c r="H8" s="1036"/>
    </row>
    <row r="9" spans="1:8" ht="15.75" customHeight="1" x14ac:dyDescent="0.2">
      <c r="A9" s="1036"/>
      <c r="B9" s="1036"/>
      <c r="D9" s="1036"/>
      <c r="E9" s="1036"/>
      <c r="F9" s="1036"/>
      <c r="G9" s="1036"/>
      <c r="H9" s="1036"/>
    </row>
    <row r="10" spans="1:8" ht="15.75" customHeight="1" x14ac:dyDescent="0.2">
      <c r="A10" s="1036"/>
      <c r="B10" s="1036"/>
      <c r="D10" s="1036"/>
      <c r="E10" s="1036"/>
      <c r="F10" s="1036"/>
      <c r="G10" s="1036"/>
      <c r="H10" s="1036"/>
    </row>
    <row r="11" spans="1:8" ht="15.75" customHeight="1" x14ac:dyDescent="0.2">
      <c r="A11" s="1036"/>
      <c r="B11" s="1036"/>
      <c r="D11" s="1036"/>
      <c r="E11" s="1036"/>
      <c r="F11" s="1036"/>
      <c r="G11" s="1036"/>
      <c r="H11" s="1036"/>
    </row>
    <row r="12" spans="1:8" ht="15.75" customHeight="1" x14ac:dyDescent="0.2">
      <c r="A12" s="1036"/>
      <c r="D12" s="1036"/>
      <c r="E12" s="1036"/>
      <c r="F12" s="1036"/>
      <c r="G12" s="1036"/>
      <c r="H12" s="1036"/>
    </row>
    <row r="13" spans="1:8" ht="15.75" customHeight="1" x14ac:dyDescent="0.2">
      <c r="A13" s="1036"/>
      <c r="B13" s="1036"/>
      <c r="D13" s="1036"/>
      <c r="E13" s="1036"/>
      <c r="F13" s="1036"/>
      <c r="G13" s="1036"/>
      <c r="H13" s="1036"/>
    </row>
    <row r="14" spans="1:8" ht="15.75" customHeight="1" x14ac:dyDescent="0.2">
      <c r="A14" s="1036"/>
      <c r="B14" s="1036"/>
      <c r="D14" s="1036"/>
      <c r="E14" s="1036"/>
      <c r="F14" s="1036"/>
      <c r="G14" s="1036"/>
      <c r="H14" s="1036"/>
    </row>
    <row r="15" spans="1:8" ht="15.75" customHeight="1" x14ac:dyDescent="0.2">
      <c r="A15" s="1036"/>
      <c r="B15" s="1036"/>
      <c r="D15" s="1036"/>
      <c r="E15" s="1036"/>
      <c r="F15" s="1036"/>
      <c r="G15" s="1036"/>
      <c r="H15" s="1036"/>
    </row>
    <row r="16" spans="1:8" ht="15.75" customHeight="1" x14ac:dyDescent="0.2">
      <c r="A16" s="1036"/>
      <c r="B16" s="1036"/>
      <c r="D16" s="1036"/>
      <c r="E16" s="1036"/>
      <c r="F16" s="1036"/>
      <c r="G16" s="1036"/>
      <c r="H16" s="1036"/>
    </row>
    <row r="17" spans="1:8" ht="15.75" customHeight="1" x14ac:dyDescent="0.2">
      <c r="A17" s="1036"/>
      <c r="B17" s="1036"/>
      <c r="D17" s="1036"/>
      <c r="E17" s="1036"/>
      <c r="F17" s="1036"/>
      <c r="G17" s="1036"/>
      <c r="H17" s="1036"/>
    </row>
    <row r="18" spans="1:8" ht="15.75" customHeight="1" x14ac:dyDescent="0.2">
      <c r="A18" s="1036"/>
      <c r="B18" s="1036"/>
      <c r="D18" s="1036"/>
      <c r="E18" s="1036"/>
      <c r="F18" s="1036"/>
      <c r="G18" s="1036"/>
      <c r="H18" s="1036"/>
    </row>
    <row r="19" spans="1:8" ht="15.75" customHeight="1" x14ac:dyDescent="0.2">
      <c r="A19" s="1036"/>
      <c r="B19" s="1036"/>
      <c r="D19" s="1036"/>
      <c r="E19" s="1036"/>
      <c r="F19" s="1036"/>
      <c r="G19" s="1036"/>
      <c r="H19" s="1036"/>
    </row>
    <row r="20" spans="1:8" ht="15.75" customHeight="1" x14ac:dyDescent="0.2">
      <c r="A20" s="1036"/>
      <c r="D20" s="1036"/>
      <c r="E20" s="1036"/>
      <c r="F20" s="1036"/>
      <c r="G20" s="1036"/>
      <c r="H20" s="1036"/>
    </row>
    <row r="21" spans="1:8" ht="15.75" customHeight="1" x14ac:dyDescent="0.2">
      <c r="A21" s="1036"/>
      <c r="B21" s="1036"/>
      <c r="D21" s="1036"/>
      <c r="E21" s="1036"/>
      <c r="F21" s="1036"/>
      <c r="G21" s="1036"/>
      <c r="H21" s="1036"/>
    </row>
    <row r="22" spans="1:8" ht="15.75" customHeight="1" x14ac:dyDescent="0.2">
      <c r="A22" s="1036"/>
      <c r="B22" s="1036"/>
      <c r="D22" s="1036"/>
      <c r="E22" s="1036"/>
      <c r="F22" s="1036"/>
      <c r="G22" s="1036"/>
      <c r="H22" s="1036"/>
    </row>
    <row r="23" spans="1:8" ht="15.75" customHeight="1" x14ac:dyDescent="0.2">
      <c r="A23" s="1036"/>
      <c r="B23" s="1036"/>
      <c r="D23" s="1036"/>
      <c r="E23" s="1036"/>
      <c r="F23" s="1036"/>
      <c r="G23" s="1036"/>
      <c r="H23" s="1036"/>
    </row>
    <row r="24" spans="1:8" ht="15.75" customHeight="1" x14ac:dyDescent="0.2">
      <c r="A24" s="1036"/>
      <c r="B24" s="1036"/>
      <c r="D24" s="1036"/>
      <c r="E24" s="1036"/>
      <c r="F24" s="1036"/>
      <c r="G24" s="1036"/>
      <c r="H24" s="1036"/>
    </row>
    <row r="25" spans="1:8" ht="15.75" customHeight="1" x14ac:dyDescent="0.2">
      <c r="A25" s="1036"/>
      <c r="B25" s="1036"/>
      <c r="D25" s="1036"/>
      <c r="E25" s="1036"/>
      <c r="F25" s="1036"/>
      <c r="G25" s="1036"/>
      <c r="H25" s="1036"/>
    </row>
    <row r="26" spans="1:8" ht="15.75" customHeight="1" x14ac:dyDescent="0.2">
      <c r="A26" s="1036"/>
      <c r="B26" s="1036"/>
      <c r="D26" s="1036"/>
      <c r="E26" s="1036"/>
      <c r="F26" s="1036"/>
      <c r="G26" s="1036"/>
      <c r="H26" s="1036"/>
    </row>
    <row r="27" spans="1:8" ht="15.75" customHeight="1" x14ac:dyDescent="0.2">
      <c r="A27" s="1036"/>
      <c r="B27" s="1036"/>
      <c r="D27" s="1036"/>
      <c r="E27" s="1036"/>
      <c r="F27" s="1036"/>
      <c r="G27" s="1036"/>
      <c r="H27" s="1036"/>
    </row>
    <row r="28" spans="1:8" ht="15.75" customHeight="1" x14ac:dyDescent="0.2">
      <c r="A28" s="1036"/>
      <c r="B28" s="1036"/>
      <c r="D28" s="1036"/>
      <c r="E28" s="1036"/>
      <c r="F28" s="1036"/>
      <c r="G28" s="1036"/>
      <c r="H28" s="1036"/>
    </row>
    <row r="29" spans="1:8" ht="15.75" customHeight="1" x14ac:dyDescent="0.2">
      <c r="A29" s="1036"/>
      <c r="B29" s="1036"/>
      <c r="D29" s="1036"/>
      <c r="E29" s="1036"/>
      <c r="F29" s="1036"/>
      <c r="G29" s="1036"/>
      <c r="H29" s="1036"/>
    </row>
    <row r="30" spans="1:8" ht="15.75" customHeight="1" x14ac:dyDescent="0.2">
      <c r="A30" s="1036"/>
      <c r="B30" s="1036"/>
      <c r="D30" s="1036"/>
      <c r="E30" s="1036"/>
      <c r="F30" s="1036"/>
      <c r="G30" s="1036"/>
      <c r="H30" s="1036"/>
    </row>
    <row r="31" spans="1:8" ht="15.75" customHeight="1" x14ac:dyDescent="0.2">
      <c r="A31" s="1036"/>
      <c r="D31" s="1036"/>
      <c r="E31" s="1036"/>
      <c r="F31" s="1036"/>
      <c r="G31" s="1036"/>
      <c r="H31" s="1036"/>
    </row>
    <row r="32" spans="1:8" ht="15.75" customHeight="1" x14ac:dyDescent="0.2">
      <c r="A32" s="1036"/>
      <c r="D32" s="1036"/>
      <c r="E32" s="1036"/>
      <c r="F32" s="1036"/>
      <c r="G32" s="1036"/>
      <c r="H32" s="1036"/>
    </row>
    <row r="33" spans="1:8" ht="15.75" customHeight="1" x14ac:dyDescent="0.2">
      <c r="A33" s="1036"/>
      <c r="B33" s="1036"/>
      <c r="D33" s="1036"/>
      <c r="E33" s="1036"/>
      <c r="F33" s="1036"/>
      <c r="G33" s="1036"/>
      <c r="H33" s="1036"/>
    </row>
    <row r="34" spans="1:8" ht="15.75" customHeight="1" x14ac:dyDescent="0.2">
      <c r="A34" s="1036"/>
      <c r="B34" s="1036"/>
      <c r="D34" s="1036"/>
      <c r="E34" s="1036"/>
      <c r="F34" s="1036"/>
      <c r="G34" s="1036"/>
      <c r="H34" s="1036"/>
    </row>
    <row r="35" spans="1:8" ht="15.75" customHeight="1" x14ac:dyDescent="0.2">
      <c r="A35" s="1036"/>
      <c r="B35" s="1036"/>
      <c r="D35" s="1036"/>
      <c r="E35" s="1036"/>
      <c r="F35" s="1036"/>
      <c r="G35" s="1036"/>
      <c r="H35" s="1036"/>
    </row>
    <row r="36" spans="1:8" ht="15.75" customHeight="1" x14ac:dyDescent="0.2">
      <c r="A36" s="1036"/>
      <c r="B36" s="1036"/>
      <c r="D36" s="1036"/>
      <c r="E36" s="1036"/>
      <c r="F36" s="1036"/>
      <c r="G36" s="1036"/>
      <c r="H36" s="1036"/>
    </row>
    <row r="37" spans="1:8" ht="15.75" customHeight="1" x14ac:dyDescent="0.2">
      <c r="A37" s="1036"/>
      <c r="B37" s="1036"/>
      <c r="D37" s="1036"/>
      <c r="E37" s="1036"/>
      <c r="F37" s="1036"/>
      <c r="G37" s="1036"/>
      <c r="H37" s="1036"/>
    </row>
    <row r="38" spans="1:8" ht="15.75" customHeight="1" x14ac:dyDescent="0.2">
      <c r="A38" s="1036"/>
      <c r="B38" s="1036"/>
      <c r="D38" s="1036"/>
      <c r="E38" s="1036"/>
      <c r="F38" s="1036"/>
      <c r="G38" s="1036"/>
      <c r="H38" s="1036"/>
    </row>
    <row r="39" spans="1:8" ht="15.75" customHeight="1" x14ac:dyDescent="0.2">
      <c r="A39" s="1036"/>
      <c r="D39" s="1036"/>
      <c r="E39" s="1036"/>
      <c r="F39" s="1036"/>
      <c r="G39" s="1036"/>
      <c r="H39" s="1036"/>
    </row>
    <row r="40" spans="1:8" ht="15.75" customHeight="1" x14ac:dyDescent="0.2">
      <c r="A40" s="1036"/>
      <c r="B40" s="1036"/>
      <c r="D40" s="1036"/>
      <c r="E40" s="1036"/>
      <c r="F40" s="1036"/>
      <c r="G40" s="1036"/>
      <c r="H40" s="1036"/>
    </row>
    <row r="41" spans="1:8" ht="15.75" customHeight="1" x14ac:dyDescent="0.2">
      <c r="A41" s="1036"/>
      <c r="B41" s="1036"/>
      <c r="D41" s="1036"/>
      <c r="E41" s="1036"/>
      <c r="F41" s="1036"/>
      <c r="G41" s="1036"/>
      <c r="H41" s="1036"/>
    </row>
    <row r="42" spans="1:8" ht="15.75" customHeight="1" x14ac:dyDescent="0.2">
      <c r="A42" s="1036"/>
      <c r="B42" s="1036"/>
      <c r="D42" s="1036"/>
      <c r="E42" s="1036"/>
      <c r="F42" s="1036"/>
      <c r="G42" s="1036"/>
      <c r="H42" s="1036"/>
    </row>
    <row r="43" spans="1:8" ht="15.75" customHeight="1" x14ac:dyDescent="0.2">
      <c r="A43" s="1036"/>
      <c r="B43" s="1036"/>
      <c r="D43" s="1036"/>
      <c r="E43" s="1036"/>
      <c r="F43" s="1036"/>
      <c r="G43" s="1036"/>
      <c r="H43" s="1036"/>
    </row>
    <row r="44" spans="1:8" ht="15.75" customHeight="1" x14ac:dyDescent="0.2">
      <c r="A44" s="1036"/>
      <c r="B44" s="1036"/>
      <c r="D44" s="1036"/>
      <c r="E44" s="1036"/>
      <c r="F44" s="1036"/>
      <c r="G44" s="1036"/>
      <c r="H44" s="1036"/>
    </row>
    <row r="45" spans="1:8" ht="15.75" customHeight="1" x14ac:dyDescent="0.2">
      <c r="A45" s="1036"/>
      <c r="B45" s="1036"/>
      <c r="D45" s="1036"/>
      <c r="E45" s="1036"/>
      <c r="F45" s="1036"/>
      <c r="G45" s="1036"/>
      <c r="H45" s="1036"/>
    </row>
    <row r="46" spans="1:8" ht="15.75" customHeight="1" x14ac:dyDescent="0.2">
      <c r="A46" s="1036"/>
      <c r="B46" s="1036"/>
      <c r="D46" s="1036"/>
      <c r="E46" s="1036"/>
      <c r="F46" s="1036"/>
      <c r="G46" s="1036"/>
      <c r="H46" s="1036"/>
    </row>
    <row r="47" spans="1:8" ht="15.75" customHeight="1" x14ac:dyDescent="0.2">
      <c r="A47" s="1036"/>
      <c r="B47" s="1036"/>
      <c r="D47" s="1036"/>
      <c r="E47" s="1036"/>
      <c r="F47" s="1036"/>
      <c r="G47" s="1036"/>
      <c r="H47" s="1036"/>
    </row>
    <row r="48" spans="1:8" ht="15.75" customHeight="1" x14ac:dyDescent="0.2">
      <c r="A48" s="1036"/>
      <c r="D48" s="1036"/>
      <c r="E48" s="1036"/>
      <c r="F48" s="1036"/>
      <c r="G48" s="1036"/>
      <c r="H48" s="1036"/>
    </row>
    <row r="49" spans="1:8" ht="15.75" customHeight="1" x14ac:dyDescent="0.2">
      <c r="A49" s="1036"/>
      <c r="B49" s="1036"/>
      <c r="D49" s="1036"/>
      <c r="E49" s="1036"/>
      <c r="F49" s="1036"/>
      <c r="G49" s="1036"/>
      <c r="H49" s="1036"/>
    </row>
    <row r="50" spans="1:8" ht="15.75" customHeight="1" x14ac:dyDescent="0.2">
      <c r="A50" s="1036"/>
      <c r="B50" s="1036"/>
      <c r="D50" s="1036"/>
      <c r="E50" s="1036"/>
      <c r="F50" s="1036"/>
      <c r="G50" s="1036"/>
      <c r="H50" s="1036"/>
    </row>
    <row r="51" spans="1:8" ht="15.75" customHeight="1" x14ac:dyDescent="0.2">
      <c r="A51" s="1036"/>
      <c r="B51" s="1036"/>
      <c r="D51" s="1036"/>
      <c r="E51" s="1036"/>
      <c r="F51" s="1036"/>
      <c r="G51" s="1036"/>
      <c r="H51" s="1036"/>
    </row>
    <row r="52" spans="1:8" ht="15.75" customHeight="1" x14ac:dyDescent="0.2">
      <c r="A52" s="1036"/>
      <c r="B52" s="1036"/>
      <c r="D52" s="1036"/>
      <c r="E52" s="1036"/>
      <c r="F52" s="1036"/>
      <c r="G52" s="1036"/>
      <c r="H52" s="1036"/>
    </row>
    <row r="53" spans="1:8" ht="15.75" customHeight="1" x14ac:dyDescent="0.2">
      <c r="A53" s="1036"/>
      <c r="B53" s="1036"/>
      <c r="D53" s="1036"/>
      <c r="E53" s="1036"/>
      <c r="F53" s="1036"/>
      <c r="G53" s="1036"/>
      <c r="H53" s="1036"/>
    </row>
    <row r="54" spans="1:8" ht="15.75" customHeight="1" x14ac:dyDescent="0.2">
      <c r="A54" s="1036"/>
      <c r="B54" s="1036"/>
      <c r="D54" s="1036"/>
      <c r="E54" s="1036"/>
      <c r="F54" s="1036"/>
      <c r="G54" s="1036"/>
      <c r="H54" s="1036"/>
    </row>
    <row r="55" spans="1:8" ht="15.75" customHeight="1" x14ac:dyDescent="0.2">
      <c r="A55" s="1036"/>
      <c r="D55" s="1036"/>
      <c r="E55" s="1036"/>
      <c r="F55" s="1036"/>
      <c r="G55" s="1036"/>
      <c r="H55" s="1036"/>
    </row>
    <row r="56" spans="1:8" ht="15.75" customHeight="1" x14ac:dyDescent="0.2">
      <c r="A56" s="1036"/>
      <c r="B56" s="1036"/>
      <c r="D56" s="1036"/>
      <c r="E56" s="1036"/>
      <c r="F56" s="1036"/>
      <c r="G56" s="1036"/>
      <c r="H56" s="1036"/>
    </row>
    <row r="57" spans="1:8" ht="15.75" customHeight="1" x14ac:dyDescent="0.2">
      <c r="A57" s="1036"/>
      <c r="B57" s="1036"/>
      <c r="D57" s="1036"/>
      <c r="E57" s="1036"/>
      <c r="F57" s="1036"/>
      <c r="G57" s="1036"/>
      <c r="H57" s="1036"/>
    </row>
    <row r="58" spans="1:8" ht="15.75" customHeight="1" x14ac:dyDescent="0.2">
      <c r="A58" s="1036"/>
      <c r="D58" s="1036"/>
      <c r="E58" s="1036"/>
      <c r="F58" s="1036"/>
      <c r="G58" s="1036"/>
      <c r="H58" s="1036"/>
    </row>
    <row r="59" spans="1:8" ht="15.75" customHeight="1" x14ac:dyDescent="0.2">
      <c r="A59" s="1036"/>
      <c r="B59" s="1036"/>
      <c r="D59" s="1036"/>
      <c r="E59" s="1036"/>
      <c r="F59" s="1036"/>
      <c r="G59" s="1036"/>
      <c r="H59" s="1036"/>
    </row>
    <row r="60" spans="1:8" ht="15.75" customHeight="1" x14ac:dyDescent="0.2">
      <c r="A60" s="1036"/>
      <c r="B60" s="1036"/>
      <c r="D60" s="1036"/>
      <c r="E60" s="1036"/>
      <c r="F60" s="1036"/>
      <c r="G60" s="1036"/>
      <c r="H60" s="1036"/>
    </row>
    <row r="61" spans="1:8" ht="15.75" customHeight="1" x14ac:dyDescent="0.2">
      <c r="A61" s="1036"/>
      <c r="B61" s="1036"/>
      <c r="D61" s="1036"/>
      <c r="E61" s="1036"/>
      <c r="F61" s="1036"/>
      <c r="G61" s="1036"/>
      <c r="H61" s="1036"/>
    </row>
    <row r="62" spans="1:8" ht="15.75" customHeight="1" x14ac:dyDescent="0.2">
      <c r="A62" s="1036"/>
      <c r="D62" s="1036"/>
      <c r="E62" s="1036"/>
      <c r="F62" s="1036"/>
      <c r="G62" s="1036"/>
      <c r="H62" s="1036"/>
    </row>
    <row r="63" spans="1:8" ht="15.75" customHeight="1" x14ac:dyDescent="0.2">
      <c r="A63" s="1036"/>
      <c r="D63" s="1036"/>
      <c r="E63" s="1036"/>
      <c r="F63" s="1036"/>
      <c r="G63" s="1036"/>
      <c r="H63" s="1036"/>
    </row>
    <row r="64" spans="1:8" ht="15.75" customHeight="1" x14ac:dyDescent="0.2">
      <c r="A64" s="1036"/>
      <c r="D64" s="1036"/>
      <c r="E64" s="1036"/>
      <c r="F64" s="1036"/>
      <c r="G64" s="1036"/>
      <c r="H64" s="1036"/>
    </row>
    <row r="65" spans="1:8" ht="15.75" customHeight="1" x14ac:dyDescent="0.2">
      <c r="A65" s="1036"/>
      <c r="D65" s="1036"/>
      <c r="E65" s="1036"/>
      <c r="F65" s="1036"/>
      <c r="G65" s="1036"/>
      <c r="H65" s="1036"/>
    </row>
    <row r="66" spans="1:8" ht="15.75" customHeight="1" x14ac:dyDescent="0.2">
      <c r="A66" s="1036"/>
      <c r="D66" s="1036"/>
      <c r="E66" s="1036"/>
      <c r="F66" s="1036"/>
      <c r="G66" s="1036"/>
      <c r="H66" s="1036"/>
    </row>
    <row r="67" spans="1:8" ht="15.75" customHeight="1" x14ac:dyDescent="0.2">
      <c r="A67" s="1036"/>
      <c r="D67" s="1036"/>
      <c r="E67" s="1036"/>
      <c r="F67" s="1036"/>
      <c r="G67" s="1036"/>
      <c r="H67" s="1036"/>
    </row>
    <row r="68" spans="1:8" ht="15.75" customHeight="1" x14ac:dyDescent="0.2">
      <c r="A68" s="1036"/>
      <c r="D68" s="1036"/>
      <c r="E68" s="1036"/>
      <c r="F68" s="1036"/>
      <c r="G68" s="1036"/>
      <c r="H68" s="1036"/>
    </row>
    <row r="69" spans="1:8" ht="15.75" customHeight="1" x14ac:dyDescent="0.2">
      <c r="A69" s="1036"/>
      <c r="D69" s="1036"/>
      <c r="E69" s="1036"/>
      <c r="F69" s="1036"/>
      <c r="G69" s="1036"/>
      <c r="H69" s="1036"/>
    </row>
    <row r="70" spans="1:8" ht="15.75" customHeight="1" x14ac:dyDescent="0.2">
      <c r="A70" s="1036"/>
      <c r="D70" s="1036"/>
      <c r="E70" s="1036"/>
      <c r="F70" s="1036"/>
      <c r="G70" s="1036"/>
      <c r="H70" s="1036"/>
    </row>
    <row r="71" spans="1:8" ht="15.75" customHeight="1" x14ac:dyDescent="0.2">
      <c r="A71" s="1036"/>
      <c r="B71" s="1036"/>
      <c r="D71" s="1036"/>
      <c r="E71" s="1036"/>
      <c r="F71" s="1036"/>
      <c r="G71" s="1036"/>
      <c r="H71" s="1036"/>
    </row>
    <row r="72" spans="1:8" ht="15.75" customHeight="1" x14ac:dyDescent="0.2">
      <c r="A72" s="1036"/>
      <c r="B72" s="1036"/>
      <c r="D72" s="1036"/>
      <c r="E72" s="1036"/>
      <c r="F72" s="1036"/>
      <c r="G72" s="1036"/>
      <c r="H72" s="1036"/>
    </row>
    <row r="73" spans="1:8" ht="15.75" customHeight="1" x14ac:dyDescent="0.2">
      <c r="A73" s="1036"/>
      <c r="D73" s="1036"/>
      <c r="E73" s="1036"/>
      <c r="F73" s="1036"/>
      <c r="G73" s="1036"/>
      <c r="H73" s="1036"/>
    </row>
    <row r="74" spans="1:8" ht="15.75" customHeight="1" x14ac:dyDescent="0.2">
      <c r="A74" s="1036"/>
      <c r="D74" s="1036"/>
      <c r="E74" s="1036"/>
      <c r="F74" s="1036"/>
      <c r="G74" s="1036"/>
      <c r="H74" s="1036"/>
    </row>
    <row r="75" spans="1:8" ht="15.75" customHeight="1" x14ac:dyDescent="0.2">
      <c r="A75" s="1036"/>
      <c r="B75" s="1036"/>
      <c r="D75" s="1036"/>
      <c r="E75" s="1036"/>
      <c r="F75" s="1036"/>
      <c r="G75" s="1036"/>
      <c r="H75" s="1036"/>
    </row>
    <row r="76" spans="1:8" ht="15.75" customHeight="1" x14ac:dyDescent="0.2">
      <c r="A76" s="1036"/>
      <c r="B76" s="1036"/>
      <c r="D76" s="1036"/>
      <c r="E76" s="1036"/>
      <c r="F76" s="1036"/>
      <c r="G76" s="1036"/>
      <c r="H76" s="1036"/>
    </row>
    <row r="77" spans="1:8" ht="15.75" customHeight="1" x14ac:dyDescent="0.2">
      <c r="A77" s="1036"/>
      <c r="B77" s="1036"/>
      <c r="D77" s="1036"/>
      <c r="E77" s="1036"/>
      <c r="F77" s="1036"/>
      <c r="G77" s="1036"/>
      <c r="H77" s="1036"/>
    </row>
    <row r="78" spans="1:8" ht="15.75" customHeight="1" x14ac:dyDescent="0.2">
      <c r="A78" s="1036"/>
      <c r="D78" s="1036"/>
      <c r="E78" s="1036"/>
      <c r="F78" s="1036"/>
      <c r="G78" s="1036"/>
      <c r="H78" s="1036"/>
    </row>
    <row r="79" spans="1:8" ht="15.75" customHeight="1" x14ac:dyDescent="0.2">
      <c r="A79" s="1036"/>
      <c r="D79" s="1036"/>
      <c r="E79" s="1036"/>
      <c r="F79" s="1036"/>
      <c r="G79" s="1036"/>
      <c r="H79" s="1036"/>
    </row>
    <row r="80" spans="1:8" ht="15.75" customHeight="1" x14ac:dyDescent="0.2">
      <c r="A80" s="1036"/>
      <c r="B80" s="1036"/>
      <c r="D80" s="1036"/>
      <c r="E80" s="1036"/>
      <c r="F80" s="1036"/>
      <c r="G80" s="1036"/>
      <c r="H80" s="1036"/>
    </row>
    <row r="81" spans="1:8" ht="15.75" customHeight="1" x14ac:dyDescent="0.2">
      <c r="A81" s="1036"/>
      <c r="B81" s="1036"/>
      <c r="D81" s="1036"/>
      <c r="E81" s="1036"/>
      <c r="F81" s="1036"/>
      <c r="G81" s="1036"/>
      <c r="H81" s="1036"/>
    </row>
    <row r="82" spans="1:8" ht="15.75" customHeight="1" x14ac:dyDescent="0.2">
      <c r="A82" s="1036"/>
      <c r="B82" s="1036"/>
      <c r="D82" s="1036"/>
      <c r="E82" s="1036"/>
      <c r="F82" s="1036"/>
      <c r="G82" s="1036"/>
      <c r="H82" s="1036"/>
    </row>
    <row r="83" spans="1:8" ht="15.75" customHeight="1" x14ac:dyDescent="0.2">
      <c r="A83" s="1036"/>
      <c r="B83" s="1036"/>
      <c r="D83" s="1036"/>
      <c r="E83" s="1036"/>
      <c r="F83" s="1036"/>
      <c r="G83" s="1036"/>
      <c r="H83" s="1036"/>
    </row>
    <row r="84" spans="1:8" ht="15.75" customHeight="1" x14ac:dyDescent="0.2">
      <c r="A84" s="1036"/>
      <c r="D84" s="1036"/>
      <c r="E84" s="1036"/>
      <c r="F84" s="1036"/>
      <c r="G84" s="1036"/>
      <c r="H84" s="1036"/>
    </row>
    <row r="85" spans="1:8" ht="15.75" customHeight="1" x14ac:dyDescent="0.2">
      <c r="A85" s="1036"/>
      <c r="B85" s="1036"/>
      <c r="D85" s="1036"/>
      <c r="E85" s="1036"/>
      <c r="F85" s="1036"/>
      <c r="G85" s="1036"/>
      <c r="H85" s="1036"/>
    </row>
    <row r="86" spans="1:8" ht="15.75" customHeight="1" x14ac:dyDescent="0.2">
      <c r="A86" s="1036"/>
      <c r="B86" s="1036"/>
      <c r="D86" s="1036"/>
      <c r="E86" s="1036"/>
      <c r="F86" s="1036"/>
      <c r="G86" s="1036"/>
      <c r="H86" s="1036"/>
    </row>
    <row r="87" spans="1:8" ht="15.75" customHeight="1" x14ac:dyDescent="0.2">
      <c r="A87" s="1036"/>
      <c r="B87" s="1036"/>
      <c r="D87" s="1036"/>
      <c r="E87" s="1036"/>
      <c r="F87" s="1036"/>
      <c r="G87" s="1036"/>
      <c r="H87" s="1036"/>
    </row>
    <row r="88" spans="1:8" ht="15.75" customHeight="1" x14ac:dyDescent="0.2">
      <c r="A88" s="1036"/>
      <c r="B88" s="1036"/>
      <c r="D88" s="1036"/>
      <c r="E88" s="1036"/>
      <c r="F88" s="1036"/>
      <c r="G88" s="1036"/>
      <c r="H88" s="1036"/>
    </row>
    <row r="89" spans="1:8" ht="15.75" customHeight="1" x14ac:dyDescent="0.2">
      <c r="A89" s="1036"/>
      <c r="B89" s="1036"/>
      <c r="D89" s="1036"/>
      <c r="E89" s="1036"/>
      <c r="F89" s="1036"/>
      <c r="G89" s="1036"/>
      <c r="H89" s="1036"/>
    </row>
    <row r="90" spans="1:8" ht="15.75" customHeight="1" x14ac:dyDescent="0.2">
      <c r="A90" s="1036"/>
      <c r="B90" s="1036"/>
      <c r="D90" s="1036"/>
      <c r="E90" s="1036"/>
      <c r="F90" s="1036"/>
      <c r="G90" s="1036"/>
      <c r="H90" s="1036"/>
    </row>
    <row r="91" spans="1:8" ht="15.75" customHeight="1" x14ac:dyDescent="0.2">
      <c r="A91" s="1036"/>
      <c r="B91" s="1036"/>
      <c r="D91" s="1036"/>
      <c r="E91" s="1036"/>
      <c r="F91" s="1036"/>
      <c r="G91" s="1036"/>
      <c r="H91" s="1036"/>
    </row>
    <row r="92" spans="1:8" ht="15.75" customHeight="1" x14ac:dyDescent="0.2">
      <c r="A92" s="1036"/>
      <c r="B92" s="1036"/>
      <c r="D92" s="1036"/>
      <c r="E92" s="1036"/>
      <c r="F92" s="1036"/>
      <c r="G92" s="1036"/>
      <c r="H92" s="1036"/>
    </row>
    <row r="93" spans="1:8" ht="15.75" customHeight="1" x14ac:dyDescent="0.2">
      <c r="A93" s="1036"/>
      <c r="B93" s="1036"/>
      <c r="D93" s="1036"/>
      <c r="E93" s="1036"/>
      <c r="F93" s="1036"/>
      <c r="G93" s="1036"/>
      <c r="H93" s="1036"/>
    </row>
    <row r="94" spans="1:8" ht="15.75" customHeight="1" x14ac:dyDescent="0.2">
      <c r="A94" s="1036"/>
      <c r="D94" s="1036"/>
      <c r="E94" s="1036"/>
      <c r="F94" s="1036"/>
      <c r="G94" s="1036"/>
      <c r="H94" s="1036"/>
    </row>
    <row r="95" spans="1:8" ht="15.75" customHeight="1" x14ac:dyDescent="0.2">
      <c r="A95" s="1036"/>
      <c r="B95" s="1036"/>
      <c r="D95" s="1036"/>
      <c r="E95" s="1036"/>
      <c r="F95" s="1036"/>
      <c r="G95" s="1036"/>
      <c r="H95" s="1036"/>
    </row>
    <row r="96" spans="1:8" ht="15.75" customHeight="1" x14ac:dyDescent="0.2">
      <c r="A96" s="1036"/>
      <c r="D96" s="1036"/>
      <c r="E96" s="1036"/>
      <c r="F96" s="1036"/>
      <c r="G96" s="1036"/>
      <c r="H96" s="1036"/>
    </row>
    <row r="97" spans="1:8" ht="15.75" customHeight="1" x14ac:dyDescent="0.2">
      <c r="A97" s="1036"/>
      <c r="B97" s="1036"/>
      <c r="D97" s="1036"/>
      <c r="E97" s="1036"/>
      <c r="F97" s="1036"/>
      <c r="G97" s="1036"/>
      <c r="H97" s="1036"/>
    </row>
    <row r="98" spans="1:8" ht="15.75" customHeight="1" x14ac:dyDescent="0.2">
      <c r="A98" s="1036"/>
      <c r="B98" s="1036"/>
      <c r="D98" s="1036"/>
      <c r="E98" s="1036"/>
      <c r="F98" s="1036"/>
      <c r="G98" s="1036"/>
      <c r="H98" s="1036"/>
    </row>
    <row r="99" spans="1:8" ht="15.75" customHeight="1" x14ac:dyDescent="0.2">
      <c r="A99" s="1036"/>
      <c r="B99" s="1036"/>
      <c r="D99" s="1036"/>
      <c r="E99" s="1036"/>
      <c r="F99" s="1036"/>
      <c r="G99" s="1036"/>
      <c r="H99" s="1036"/>
    </row>
    <row r="100" spans="1:8" ht="15.75" customHeight="1" x14ac:dyDescent="0.2">
      <c r="A100" s="1036"/>
      <c r="B100" s="1036"/>
      <c r="D100" s="1036"/>
      <c r="E100" s="1036"/>
      <c r="F100" s="1036"/>
      <c r="G100" s="1036"/>
      <c r="H100" s="1036"/>
    </row>
    <row r="101" spans="1:8" ht="15.75" customHeight="1" x14ac:dyDescent="0.2">
      <c r="A101" s="1036"/>
      <c r="B101" s="1036"/>
      <c r="D101" s="1036"/>
      <c r="E101" s="1036"/>
      <c r="F101" s="1036"/>
      <c r="G101" s="1036"/>
      <c r="H101" s="1036"/>
    </row>
    <row r="102" spans="1:8" ht="15.75" customHeight="1" x14ac:dyDescent="0.2">
      <c r="A102" s="1036"/>
      <c r="B102" s="1036"/>
      <c r="D102" s="1036"/>
      <c r="E102" s="1036"/>
      <c r="F102" s="1036"/>
      <c r="G102" s="1036"/>
      <c r="H102" s="1036"/>
    </row>
    <row r="103" spans="1:8" ht="15.75" customHeight="1" x14ac:dyDescent="0.2">
      <c r="A103" s="1036"/>
      <c r="B103" s="1036"/>
      <c r="D103" s="1036"/>
      <c r="E103" s="1036"/>
      <c r="F103" s="1036"/>
      <c r="G103" s="1036"/>
      <c r="H103" s="1036"/>
    </row>
    <row r="104" spans="1:8" ht="15.75" customHeight="1" x14ac:dyDescent="0.2">
      <c r="A104" s="1036"/>
      <c r="B104" s="1036"/>
      <c r="D104" s="1036"/>
      <c r="E104" s="1036"/>
      <c r="F104" s="1036"/>
      <c r="G104" s="1036"/>
      <c r="H104" s="1036"/>
    </row>
    <row r="105" spans="1:8" ht="15.75" customHeight="1" x14ac:dyDescent="0.2">
      <c r="A105" s="1036"/>
      <c r="B105" s="1036"/>
      <c r="D105" s="1036"/>
      <c r="E105" s="1036"/>
      <c r="F105" s="1036"/>
      <c r="G105" s="1036"/>
      <c r="H105" s="1036"/>
    </row>
    <row r="106" spans="1:8" ht="15.75" customHeight="1" x14ac:dyDescent="0.2">
      <c r="A106" s="1036"/>
      <c r="B106" s="1036"/>
      <c r="D106" s="1036"/>
      <c r="E106" s="1036"/>
      <c r="F106" s="1036"/>
      <c r="G106" s="1036"/>
      <c r="H106" s="1036"/>
    </row>
    <row r="107" spans="1:8" ht="15.75" customHeight="1" x14ac:dyDescent="0.2">
      <c r="A107" s="1036"/>
      <c r="D107" s="1036"/>
      <c r="E107" s="1036"/>
      <c r="F107" s="1036"/>
      <c r="G107" s="1036"/>
      <c r="H107" s="1036"/>
    </row>
    <row r="108" spans="1:8" ht="15.75" customHeight="1" x14ac:dyDescent="0.2">
      <c r="A108" s="1036"/>
      <c r="B108" s="1036"/>
      <c r="D108" s="1036"/>
      <c r="E108" s="1036"/>
      <c r="F108" s="1036"/>
      <c r="G108" s="1036"/>
      <c r="H108" s="1036"/>
    </row>
    <row r="109" spans="1:8" ht="15.75" customHeight="1" x14ac:dyDescent="0.2">
      <c r="A109" s="1036"/>
      <c r="B109" s="1036"/>
      <c r="D109" s="1036"/>
      <c r="E109" s="1036"/>
      <c r="F109" s="1036"/>
      <c r="G109" s="1036"/>
      <c r="H109" s="1036"/>
    </row>
    <row r="110" spans="1:8" ht="15.75" customHeight="1" x14ac:dyDescent="0.2">
      <c r="A110" s="1036"/>
      <c r="B110" s="1036"/>
      <c r="D110" s="1036"/>
      <c r="E110" s="1036"/>
      <c r="F110" s="1036"/>
      <c r="G110" s="1036"/>
      <c r="H110" s="1036"/>
    </row>
    <row r="111" spans="1:8" ht="15.75" customHeight="1" x14ac:dyDescent="0.2">
      <c r="A111" s="1036"/>
      <c r="D111" s="1036"/>
      <c r="E111" s="1036"/>
      <c r="F111" s="1036"/>
      <c r="G111" s="1036"/>
      <c r="H111" s="1036"/>
    </row>
  </sheetData>
  <sheetProtection algorithmName="SHA-512" hashValue="pAJxOtWy55OGerfcxHacSjMZD4/lZQ3/IjLXN4a6bAyWKjOw1vHPs5GrGWlNlJCyWBD4ByMTP4JxWRE2tl+oqg==" saltValue="5jyVlBQecVdTnw1TqiTNsQ==" spinCount="100000" sheet="1" objects="1" scenarios="1"/>
  <phoneticPr fontId="0" type="noConversion"/>
  <pageMargins left="0.75" right="0.75" top="1" bottom="1" header="0.5" footer="0.5"/>
  <pageSetup paperSize="9" orientation="portrait"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Munka77"/>
  <dimension ref="A1:H49"/>
  <sheetViews>
    <sheetView workbookViewId="0"/>
  </sheetViews>
  <sheetFormatPr defaultColWidth="8" defaultRowHeight="15" customHeight="1" x14ac:dyDescent="0.2"/>
  <cols>
    <col min="1" max="1" width="5.375" customWidth="1"/>
    <col min="2" max="2" width="9.5" customWidth="1"/>
    <col min="3" max="3" width="96.125" customWidth="1"/>
    <col min="4" max="4" width="9.875" customWidth="1"/>
    <col min="5" max="5" width="13.5" customWidth="1"/>
    <col min="6" max="6" width="10.875" bestFit="1" customWidth="1"/>
    <col min="7" max="7" width="8.875" customWidth="1"/>
    <col min="8" max="8" width="13.25" customWidth="1"/>
  </cols>
  <sheetData>
    <row r="1" spans="1:8" ht="15" customHeight="1" x14ac:dyDescent="0.3">
      <c r="A1" s="1041"/>
      <c r="B1" s="1041"/>
      <c r="C1" s="1041"/>
      <c r="D1" s="1041"/>
      <c r="E1" s="1041"/>
      <c r="F1" s="1041"/>
      <c r="G1" s="1041"/>
      <c r="H1" s="1041"/>
    </row>
    <row r="2" spans="1:8" ht="15.75" customHeight="1" x14ac:dyDescent="0.2"/>
    <row r="3" spans="1:8" ht="15.75" customHeight="1" x14ac:dyDescent="0.2">
      <c r="A3" s="1036"/>
      <c r="B3" s="1036"/>
      <c r="D3" s="1036"/>
      <c r="E3" s="1036"/>
      <c r="F3" s="1036"/>
      <c r="G3" s="1036"/>
      <c r="H3" s="1036"/>
    </row>
    <row r="4" spans="1:8" ht="15.75" customHeight="1" x14ac:dyDescent="0.2">
      <c r="A4" s="1036"/>
      <c r="B4" s="1036"/>
      <c r="D4" s="1036"/>
      <c r="E4" s="1036"/>
      <c r="F4" s="1036"/>
      <c r="G4" s="1036"/>
      <c r="H4" s="1036"/>
    </row>
    <row r="5" spans="1:8" ht="15.75" customHeight="1" x14ac:dyDescent="0.2">
      <c r="A5" s="1036"/>
      <c r="D5" s="1036"/>
      <c r="E5" s="1036"/>
      <c r="F5" s="1036"/>
      <c r="G5" s="1036"/>
      <c r="H5" s="1036"/>
    </row>
    <row r="6" spans="1:8" ht="15.75" customHeight="1" x14ac:dyDescent="0.2">
      <c r="A6" s="1036"/>
      <c r="B6" s="1036"/>
      <c r="D6" s="1036"/>
      <c r="E6" s="1036"/>
      <c r="F6" s="1036"/>
      <c r="G6" s="1036"/>
      <c r="H6" s="1036"/>
    </row>
    <row r="7" spans="1:8" ht="15.75" customHeight="1" x14ac:dyDescent="0.2">
      <c r="A7" s="1036"/>
      <c r="B7" s="1036"/>
      <c r="D7" s="1036"/>
      <c r="E7" s="1036"/>
      <c r="F7" s="1036"/>
      <c r="G7" s="1036"/>
      <c r="H7" s="1036"/>
    </row>
    <row r="8" spans="1:8" ht="15.75" customHeight="1" x14ac:dyDescent="0.2">
      <c r="A8" s="1036"/>
      <c r="D8" s="1036"/>
      <c r="E8" s="1036"/>
      <c r="F8" s="1036"/>
      <c r="G8" s="1036"/>
      <c r="H8" s="1036"/>
    </row>
    <row r="9" spans="1:8" ht="15.75" customHeight="1" x14ac:dyDescent="0.2">
      <c r="A9" s="1036"/>
      <c r="D9" s="1036"/>
      <c r="E9" s="1036"/>
      <c r="F9" s="1036"/>
      <c r="G9" s="1036"/>
      <c r="H9" s="1036"/>
    </row>
    <row r="10" spans="1:8" ht="15.75" customHeight="1" x14ac:dyDescent="0.2">
      <c r="A10" s="1036"/>
      <c r="D10" s="1036"/>
      <c r="E10" s="1036"/>
      <c r="F10" s="1036"/>
      <c r="G10" s="1036"/>
      <c r="H10" s="1036"/>
    </row>
    <row r="11" spans="1:8" ht="15.75" customHeight="1" x14ac:dyDescent="0.2">
      <c r="A11" s="1036"/>
      <c r="B11" s="1036"/>
      <c r="D11" s="1036"/>
      <c r="E11" s="1036"/>
      <c r="F11" s="1036"/>
      <c r="G11" s="1036"/>
      <c r="H11" s="1036"/>
    </row>
    <row r="12" spans="1:8" ht="15.75" customHeight="1" x14ac:dyDescent="0.2">
      <c r="A12" s="1036"/>
      <c r="B12" s="1036"/>
      <c r="D12" s="1036"/>
      <c r="E12" s="1036"/>
      <c r="F12" s="1036"/>
      <c r="G12" s="1036"/>
      <c r="H12" s="1036"/>
    </row>
    <row r="13" spans="1:8" ht="15.75" customHeight="1" x14ac:dyDescent="0.2">
      <c r="A13" s="1036"/>
      <c r="B13" s="1036"/>
      <c r="D13" s="1036"/>
      <c r="E13" s="1036"/>
      <c r="F13" s="1036"/>
      <c r="G13" s="1036"/>
      <c r="H13" s="1036"/>
    </row>
    <row r="14" spans="1:8" ht="15.75" customHeight="1" x14ac:dyDescent="0.2">
      <c r="A14" s="1036"/>
      <c r="B14" s="1036"/>
      <c r="D14" s="1036"/>
      <c r="E14" s="1036"/>
      <c r="F14" s="1036"/>
      <c r="G14" s="1036"/>
      <c r="H14" s="1036"/>
    </row>
    <row r="15" spans="1:8" ht="15.75" customHeight="1" x14ac:dyDescent="0.2">
      <c r="A15" s="1036"/>
      <c r="B15" s="1036"/>
      <c r="D15" s="1036"/>
      <c r="E15" s="1036"/>
      <c r="F15" s="1036"/>
      <c r="G15" s="1036"/>
      <c r="H15" s="1036"/>
    </row>
    <row r="16" spans="1:8" ht="15.75" customHeight="1" x14ac:dyDescent="0.2">
      <c r="A16" s="1036"/>
      <c r="D16" s="1036"/>
      <c r="E16" s="1036"/>
      <c r="F16" s="1036"/>
      <c r="G16" s="1036"/>
      <c r="H16" s="1036"/>
    </row>
    <row r="17" spans="1:8" ht="15.75" customHeight="1" x14ac:dyDescent="0.2">
      <c r="A17" s="1036"/>
      <c r="B17" s="1036"/>
      <c r="D17" s="1036"/>
      <c r="E17" s="1036"/>
      <c r="F17" s="1036"/>
      <c r="G17" s="1036"/>
      <c r="H17" s="1036"/>
    </row>
    <row r="18" spans="1:8" ht="15.75" customHeight="1" x14ac:dyDescent="0.2">
      <c r="A18" s="1036"/>
      <c r="B18" s="1036"/>
      <c r="D18" s="1036"/>
      <c r="E18" s="1036"/>
      <c r="F18" s="1036"/>
      <c r="G18" s="1036"/>
      <c r="H18" s="1036"/>
    </row>
    <row r="19" spans="1:8" ht="15.75" customHeight="1" x14ac:dyDescent="0.2">
      <c r="A19" s="1036"/>
      <c r="B19" s="1036"/>
      <c r="D19" s="1036"/>
      <c r="E19" s="1036"/>
      <c r="F19" s="1036"/>
      <c r="G19" s="1036"/>
      <c r="H19" s="1036"/>
    </row>
    <row r="20" spans="1:8" ht="15.75" customHeight="1" x14ac:dyDescent="0.2">
      <c r="A20" s="1036"/>
      <c r="D20" s="1036"/>
      <c r="E20" s="1036"/>
      <c r="F20" s="1036"/>
      <c r="G20" s="1036"/>
      <c r="H20" s="1036"/>
    </row>
    <row r="21" spans="1:8" ht="15.75" customHeight="1" x14ac:dyDescent="0.2">
      <c r="A21" s="1036"/>
      <c r="D21" s="1036"/>
      <c r="E21" s="1036"/>
      <c r="F21" s="1036"/>
      <c r="G21" s="1036"/>
      <c r="H21" s="1036"/>
    </row>
    <row r="22" spans="1:8" ht="15.75" customHeight="1" x14ac:dyDescent="0.2">
      <c r="A22" s="1036"/>
      <c r="D22" s="1036"/>
      <c r="E22" s="1036"/>
      <c r="F22" s="1036"/>
      <c r="G22" s="1036"/>
      <c r="H22" s="1036"/>
    </row>
    <row r="23" spans="1:8" ht="15.75" customHeight="1" x14ac:dyDescent="0.2">
      <c r="A23" s="1036"/>
      <c r="D23" s="1036"/>
      <c r="E23" s="1036"/>
      <c r="F23" s="1036"/>
      <c r="G23" s="1036"/>
      <c r="H23" s="1036"/>
    </row>
    <row r="24" spans="1:8" ht="15.75" customHeight="1" x14ac:dyDescent="0.2">
      <c r="A24" s="1036"/>
      <c r="D24" s="1036"/>
      <c r="E24" s="1036"/>
      <c r="F24" s="1036"/>
      <c r="G24" s="1036"/>
      <c r="H24" s="1036"/>
    </row>
    <row r="25" spans="1:8" ht="15.75" customHeight="1" x14ac:dyDescent="0.2">
      <c r="A25" s="1036"/>
      <c r="B25" s="1036"/>
      <c r="D25" s="1036"/>
      <c r="E25" s="1036"/>
      <c r="F25" s="1036"/>
      <c r="G25" s="1036"/>
      <c r="H25" s="1036"/>
    </row>
    <row r="26" spans="1:8" ht="15.75" customHeight="1" x14ac:dyDescent="0.2">
      <c r="A26" s="1036"/>
      <c r="D26" s="1036"/>
      <c r="E26" s="1036"/>
      <c r="F26" s="1036"/>
      <c r="G26" s="1036"/>
      <c r="H26" s="1036"/>
    </row>
    <row r="27" spans="1:8" ht="15.75" customHeight="1" x14ac:dyDescent="0.2">
      <c r="A27" s="1036"/>
      <c r="B27" s="1036"/>
      <c r="D27" s="1036"/>
      <c r="E27" s="1036"/>
      <c r="F27" s="1036"/>
      <c r="G27" s="1036"/>
      <c r="H27" s="1036"/>
    </row>
    <row r="28" spans="1:8" ht="15.75" customHeight="1" x14ac:dyDescent="0.2">
      <c r="A28" s="1036"/>
      <c r="D28" s="1036"/>
      <c r="E28" s="1036"/>
      <c r="F28" s="1036"/>
      <c r="G28" s="1036"/>
      <c r="H28" s="1036"/>
    </row>
    <row r="29" spans="1:8" ht="15.75" customHeight="1" x14ac:dyDescent="0.2">
      <c r="A29" s="1036"/>
      <c r="B29" s="1036"/>
      <c r="D29" s="1036"/>
      <c r="E29" s="1036"/>
      <c r="F29" s="1036"/>
      <c r="G29" s="1036"/>
      <c r="H29" s="1036"/>
    </row>
    <row r="30" spans="1:8" ht="15.75" customHeight="1" x14ac:dyDescent="0.2">
      <c r="A30" s="1036"/>
      <c r="D30" s="1036"/>
      <c r="E30" s="1036"/>
      <c r="F30" s="1036"/>
      <c r="G30" s="1036"/>
      <c r="H30" s="1036"/>
    </row>
    <row r="31" spans="1:8" ht="15.75" customHeight="1" x14ac:dyDescent="0.2">
      <c r="A31" s="1036"/>
      <c r="B31" s="1036"/>
      <c r="D31" s="1036"/>
      <c r="E31" s="1036"/>
      <c r="F31" s="1036"/>
      <c r="G31" s="1036"/>
      <c r="H31" s="1036"/>
    </row>
    <row r="32" spans="1:8" ht="15.75" customHeight="1" x14ac:dyDescent="0.2">
      <c r="A32" s="1036"/>
      <c r="D32" s="1036"/>
      <c r="E32" s="1036"/>
      <c r="F32" s="1036"/>
      <c r="G32" s="1036"/>
      <c r="H32" s="1036"/>
    </row>
    <row r="33" spans="1:8" ht="15.75" customHeight="1" x14ac:dyDescent="0.2">
      <c r="A33" s="1036"/>
      <c r="B33" s="1036"/>
      <c r="D33" s="1036"/>
      <c r="E33" s="1036"/>
      <c r="F33" s="1036"/>
      <c r="G33" s="1036"/>
      <c r="H33" s="1036"/>
    </row>
    <row r="34" spans="1:8" ht="15.75" customHeight="1" x14ac:dyDescent="0.2">
      <c r="A34" s="1036"/>
      <c r="D34" s="1036"/>
      <c r="E34" s="1036"/>
      <c r="F34" s="1036"/>
      <c r="G34" s="1036"/>
      <c r="H34" s="1036"/>
    </row>
    <row r="35" spans="1:8" ht="15.75" customHeight="1" x14ac:dyDescent="0.2">
      <c r="A35" s="1036"/>
      <c r="D35" s="1036"/>
      <c r="E35" s="1036"/>
      <c r="F35" s="1036"/>
      <c r="G35" s="1036"/>
      <c r="H35" s="1036"/>
    </row>
    <row r="36" spans="1:8" ht="15.75" customHeight="1" x14ac:dyDescent="0.2">
      <c r="A36" s="1036"/>
      <c r="B36" s="1036"/>
      <c r="D36" s="1036"/>
      <c r="E36" s="1036"/>
      <c r="F36" s="1036"/>
      <c r="G36" s="1036"/>
      <c r="H36" s="1036"/>
    </row>
    <row r="37" spans="1:8" ht="15.75" customHeight="1" x14ac:dyDescent="0.2">
      <c r="A37" s="1036"/>
      <c r="D37" s="1036"/>
      <c r="E37" s="1036"/>
      <c r="F37" s="1036"/>
      <c r="G37" s="1036"/>
      <c r="H37" s="1036"/>
    </row>
    <row r="38" spans="1:8" ht="15.75" customHeight="1" x14ac:dyDescent="0.2">
      <c r="A38" s="1036"/>
      <c r="B38" s="1036"/>
      <c r="D38" s="1036"/>
      <c r="E38" s="1036"/>
      <c r="F38" s="1036"/>
      <c r="G38" s="1036"/>
      <c r="H38" s="1036"/>
    </row>
    <row r="39" spans="1:8" ht="15.75" customHeight="1" x14ac:dyDescent="0.2">
      <c r="A39" s="1036"/>
      <c r="D39" s="1036"/>
      <c r="E39" s="1036"/>
      <c r="F39" s="1036"/>
      <c r="G39" s="1036"/>
      <c r="H39" s="1036"/>
    </row>
    <row r="40" spans="1:8" ht="15.75" customHeight="1" x14ac:dyDescent="0.2">
      <c r="A40" s="1036"/>
      <c r="B40" s="1036"/>
      <c r="D40" s="1036"/>
      <c r="E40" s="1036"/>
      <c r="F40" s="1036"/>
      <c r="G40" s="1036"/>
      <c r="H40" s="1036"/>
    </row>
    <row r="41" spans="1:8" ht="15.75" customHeight="1" x14ac:dyDescent="0.2">
      <c r="A41" s="1036"/>
      <c r="D41" s="1036"/>
      <c r="E41" s="1036"/>
      <c r="F41" s="1036"/>
      <c r="G41" s="1036"/>
      <c r="H41" s="1036"/>
    </row>
    <row r="42" spans="1:8" ht="15.75" customHeight="1" x14ac:dyDescent="0.2">
      <c r="A42" s="1036"/>
      <c r="B42" s="1036"/>
      <c r="D42" s="1036"/>
      <c r="E42" s="1036"/>
      <c r="F42" s="1036"/>
      <c r="G42" s="1036"/>
      <c r="H42" s="1036"/>
    </row>
    <row r="43" spans="1:8" ht="15.75" customHeight="1" x14ac:dyDescent="0.2">
      <c r="A43" s="1036"/>
      <c r="B43" s="1036"/>
      <c r="D43" s="1036"/>
      <c r="E43" s="1036"/>
      <c r="F43" s="1036"/>
      <c r="G43" s="1036"/>
      <c r="H43" s="1036"/>
    </row>
    <row r="44" spans="1:8" ht="15.75" customHeight="1" x14ac:dyDescent="0.2">
      <c r="A44" s="1036"/>
      <c r="D44" s="1036"/>
      <c r="E44" s="1036"/>
      <c r="F44" s="1036"/>
      <c r="G44" s="1036"/>
      <c r="H44" s="1036"/>
    </row>
    <row r="45" spans="1:8" ht="15.75" customHeight="1" x14ac:dyDescent="0.2">
      <c r="A45" s="1036"/>
      <c r="D45" s="1036"/>
      <c r="E45" s="1036"/>
      <c r="F45" s="1036"/>
      <c r="G45" s="1036"/>
      <c r="H45" s="1036"/>
    </row>
    <row r="46" spans="1:8" ht="15.75" customHeight="1" x14ac:dyDescent="0.2">
      <c r="A46" s="1036"/>
      <c r="D46" s="1036"/>
      <c r="E46" s="1036"/>
      <c r="F46" s="1036"/>
      <c r="G46" s="1036"/>
      <c r="H46" s="1036"/>
    </row>
    <row r="47" spans="1:8" ht="15.75" customHeight="1" x14ac:dyDescent="0.2">
      <c r="A47" s="1036"/>
      <c r="D47" s="1036"/>
      <c r="E47" s="1036"/>
      <c r="F47" s="1036"/>
      <c r="G47" s="1036"/>
      <c r="H47" s="1036"/>
    </row>
    <row r="48" spans="1:8" ht="15.75" customHeight="1" x14ac:dyDescent="0.2">
      <c r="A48" s="1036"/>
      <c r="D48" s="1036"/>
      <c r="E48" s="1036"/>
      <c r="F48" s="1036"/>
      <c r="G48" s="1036"/>
      <c r="H48" s="1036"/>
    </row>
    <row r="49" spans="1:8" ht="15.75" customHeight="1" x14ac:dyDescent="0.2">
      <c r="A49" s="1036"/>
      <c r="D49" s="1036"/>
      <c r="E49" s="1036"/>
      <c r="F49" s="1036"/>
      <c r="G49" s="1036"/>
      <c r="H49" s="1036"/>
    </row>
  </sheetData>
  <sheetProtection algorithmName="SHA-512" hashValue="Lwrg6kbrKhYjOLfM6kl0xJWN/ZlaV8tbIomI618ZtWB00cVqtzmn7+GbUKKplNH5nvE+Sr8G91nvyDb9way1jg==" saltValue="xOaE3tcMMcc/BO0CSUuClw==" spinCount="100000" sheet="1" objects="1" scenarios="1"/>
  <phoneticPr fontId="0" type="noConversion"/>
  <printOptions gridLines="1"/>
  <pageMargins left="0.70866141732283472" right="0.70866141732283472" top="0.74803149606299213" bottom="0.74803149606299213" header="0.31496062992125984" footer="0.31496062992125984"/>
  <pageSetup paperSize="9" orientation="portrait"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Munka78"/>
  <dimension ref="A1:H49"/>
  <sheetViews>
    <sheetView workbookViewId="0"/>
  </sheetViews>
  <sheetFormatPr defaultColWidth="8" defaultRowHeight="15" customHeight="1" x14ac:dyDescent="0.2"/>
  <cols>
    <col min="1" max="1" width="5.375" customWidth="1"/>
    <col min="2" max="2" width="9.5" customWidth="1"/>
    <col min="3" max="3" width="96.125" customWidth="1"/>
    <col min="4" max="4" width="9.875" customWidth="1"/>
    <col min="5" max="5" width="13.5" customWidth="1"/>
    <col min="6" max="6" width="9.875" customWidth="1"/>
    <col min="7" max="7" width="8.875" customWidth="1"/>
    <col min="8" max="8" width="13.25" customWidth="1"/>
  </cols>
  <sheetData>
    <row r="1" spans="1:8" ht="16.5" x14ac:dyDescent="0.3">
      <c r="A1" s="1041"/>
      <c r="B1" s="1041"/>
      <c r="C1" s="1041"/>
      <c r="D1" s="1041"/>
      <c r="E1" s="1041"/>
      <c r="F1" s="1041"/>
      <c r="G1" s="1041"/>
      <c r="H1" s="1041"/>
    </row>
    <row r="3" spans="1:8" ht="14.25" x14ac:dyDescent="0.2">
      <c r="A3" s="1036"/>
      <c r="B3" s="1036"/>
      <c r="D3" s="1036"/>
      <c r="E3" s="1036"/>
      <c r="F3" s="1036"/>
      <c r="G3" s="1036"/>
      <c r="H3" s="1036"/>
    </row>
    <row r="4" spans="1:8" ht="14.25" x14ac:dyDescent="0.2">
      <c r="A4" s="1036"/>
      <c r="B4" s="1036"/>
      <c r="D4" s="1036"/>
      <c r="E4" s="1036"/>
      <c r="F4" s="1036"/>
      <c r="G4" s="1036"/>
      <c r="H4" s="1036"/>
    </row>
    <row r="5" spans="1:8" ht="14.25" x14ac:dyDescent="0.2">
      <c r="A5" s="1036"/>
      <c r="D5" s="1036"/>
      <c r="E5" s="1036"/>
      <c r="F5" s="1036"/>
      <c r="G5" s="1036"/>
      <c r="H5" s="1036"/>
    </row>
    <row r="6" spans="1:8" ht="14.25" x14ac:dyDescent="0.2">
      <c r="A6" s="1036"/>
      <c r="B6" s="1036"/>
      <c r="D6" s="1036"/>
      <c r="E6" s="1036"/>
      <c r="F6" s="1036"/>
      <c r="G6" s="1036"/>
      <c r="H6" s="1036"/>
    </row>
    <row r="7" spans="1:8" ht="14.25" x14ac:dyDescent="0.2">
      <c r="A7" s="1036"/>
      <c r="B7" s="1036"/>
      <c r="D7" s="1036"/>
      <c r="E7" s="1036"/>
      <c r="F7" s="1036"/>
      <c r="G7" s="1036"/>
      <c r="H7" s="1036"/>
    </row>
    <row r="8" spans="1:8" ht="14.25" x14ac:dyDescent="0.2">
      <c r="A8" s="1036"/>
      <c r="B8" s="1036"/>
      <c r="D8" s="1036"/>
      <c r="E8" s="1036"/>
      <c r="F8" s="1036"/>
      <c r="G8" s="1036"/>
      <c r="H8" s="1036"/>
    </row>
    <row r="9" spans="1:8" ht="14.25" x14ac:dyDescent="0.2">
      <c r="A9" s="1036"/>
      <c r="D9" s="1036"/>
      <c r="E9" s="1036"/>
      <c r="F9" s="1036"/>
      <c r="G9" s="1036"/>
      <c r="H9" s="1036"/>
    </row>
    <row r="10" spans="1:8" ht="14.25" x14ac:dyDescent="0.2">
      <c r="A10" s="1036"/>
      <c r="D10" s="1036"/>
      <c r="E10" s="1036"/>
      <c r="F10" s="1036"/>
      <c r="G10" s="1036"/>
      <c r="H10" s="1036"/>
    </row>
    <row r="11" spans="1:8" ht="14.25" x14ac:dyDescent="0.2">
      <c r="A11" s="1036"/>
      <c r="B11" s="1036"/>
      <c r="D11" s="1036"/>
      <c r="E11" s="1036"/>
      <c r="F11" s="1036"/>
      <c r="G11" s="1036"/>
      <c r="H11" s="1036"/>
    </row>
    <row r="12" spans="1:8" ht="14.25" x14ac:dyDescent="0.2">
      <c r="A12" s="1036"/>
      <c r="B12" s="1036"/>
      <c r="D12" s="1036"/>
      <c r="E12" s="1036"/>
      <c r="F12" s="1036"/>
      <c r="G12" s="1036"/>
      <c r="H12" s="1036"/>
    </row>
    <row r="13" spans="1:8" ht="14.25" x14ac:dyDescent="0.2">
      <c r="A13" s="1036"/>
      <c r="B13" s="1036"/>
      <c r="D13" s="1036"/>
      <c r="E13" s="1036"/>
      <c r="F13" s="1036"/>
      <c r="G13" s="1036"/>
      <c r="H13" s="1036"/>
    </row>
    <row r="14" spans="1:8" ht="14.25" x14ac:dyDescent="0.2">
      <c r="A14" s="1036"/>
      <c r="D14" s="1036"/>
      <c r="E14" s="1036"/>
      <c r="F14" s="1036"/>
      <c r="G14" s="1036"/>
      <c r="H14" s="1036"/>
    </row>
    <row r="15" spans="1:8" ht="14.25" x14ac:dyDescent="0.2">
      <c r="A15" s="1036"/>
      <c r="D15" s="1036"/>
      <c r="E15" s="1036"/>
      <c r="F15" s="1036"/>
      <c r="G15" s="1036"/>
      <c r="H15" s="1036"/>
    </row>
    <row r="16" spans="1:8" ht="14.25" x14ac:dyDescent="0.2">
      <c r="A16" s="1036"/>
      <c r="D16" s="1036"/>
      <c r="E16" s="1036"/>
      <c r="F16" s="1036"/>
      <c r="G16" s="1036"/>
      <c r="H16" s="1036"/>
    </row>
    <row r="17" spans="1:8" ht="14.25" x14ac:dyDescent="0.2">
      <c r="A17" s="1036"/>
      <c r="D17" s="1036"/>
      <c r="E17" s="1036"/>
      <c r="F17" s="1036"/>
      <c r="G17" s="1036"/>
      <c r="H17" s="1036"/>
    </row>
    <row r="18" spans="1:8" ht="14.25" x14ac:dyDescent="0.2">
      <c r="A18" s="1036"/>
      <c r="D18" s="1036"/>
      <c r="E18" s="1036"/>
      <c r="F18" s="1036"/>
      <c r="G18" s="1036"/>
      <c r="H18" s="1036"/>
    </row>
    <row r="19" spans="1:8" ht="14.25" x14ac:dyDescent="0.2">
      <c r="A19" s="1036"/>
      <c r="D19" s="1036"/>
      <c r="E19" s="1036"/>
      <c r="F19" s="1036"/>
      <c r="G19" s="1036"/>
      <c r="H19" s="1036"/>
    </row>
    <row r="20" spans="1:8" ht="14.25" x14ac:dyDescent="0.2">
      <c r="A20" s="1036"/>
      <c r="B20" s="1036"/>
      <c r="D20" s="1036"/>
      <c r="E20" s="1036"/>
      <c r="F20" s="1036"/>
      <c r="G20" s="1036"/>
      <c r="H20" s="1036"/>
    </row>
    <row r="21" spans="1:8" ht="14.25" x14ac:dyDescent="0.2">
      <c r="A21" s="1036"/>
      <c r="D21" s="1036"/>
      <c r="E21" s="1036"/>
      <c r="F21" s="1036"/>
      <c r="G21" s="1036"/>
      <c r="H21" s="1036"/>
    </row>
    <row r="22" spans="1:8" ht="14.25" x14ac:dyDescent="0.2">
      <c r="A22" s="1036"/>
      <c r="B22" s="1036"/>
      <c r="D22" s="1036"/>
      <c r="E22" s="1036"/>
      <c r="F22" s="1036"/>
      <c r="G22" s="1036"/>
      <c r="H22" s="1036"/>
    </row>
    <row r="23" spans="1:8" ht="14.25" x14ac:dyDescent="0.2">
      <c r="A23" s="1036"/>
      <c r="D23" s="1036"/>
      <c r="E23" s="1036"/>
      <c r="F23" s="1036"/>
      <c r="G23" s="1036"/>
      <c r="H23" s="1036"/>
    </row>
    <row r="24" spans="1:8" ht="14.25" x14ac:dyDescent="0.2">
      <c r="A24" s="1036"/>
      <c r="B24" s="1036"/>
      <c r="D24" s="1036"/>
      <c r="E24" s="1036"/>
      <c r="F24" s="1036"/>
      <c r="G24" s="1036"/>
      <c r="H24" s="1036"/>
    </row>
    <row r="25" spans="1:8" ht="14.25" x14ac:dyDescent="0.2">
      <c r="A25" s="1036"/>
      <c r="D25" s="1036"/>
      <c r="E25" s="1036"/>
      <c r="F25" s="1036"/>
      <c r="G25" s="1036"/>
      <c r="H25" s="1036"/>
    </row>
    <row r="26" spans="1:8" ht="14.25" x14ac:dyDescent="0.2">
      <c r="A26" s="1036"/>
      <c r="B26" s="1036"/>
      <c r="D26" s="1036"/>
      <c r="E26" s="1036"/>
      <c r="F26" s="1036"/>
      <c r="G26" s="1036"/>
      <c r="H26" s="1036"/>
    </row>
    <row r="27" spans="1:8" ht="14.25" x14ac:dyDescent="0.2">
      <c r="A27" s="1036"/>
      <c r="D27" s="1036"/>
      <c r="E27" s="1036"/>
      <c r="F27" s="1036"/>
      <c r="G27" s="1036"/>
      <c r="H27" s="1036"/>
    </row>
    <row r="28" spans="1:8" ht="14.25" x14ac:dyDescent="0.2">
      <c r="A28" s="1036"/>
      <c r="B28" s="1036"/>
      <c r="D28" s="1036"/>
      <c r="E28" s="1036"/>
      <c r="F28" s="1036"/>
      <c r="G28" s="1036"/>
      <c r="H28" s="1036"/>
    </row>
    <row r="29" spans="1:8" ht="14.25" x14ac:dyDescent="0.2">
      <c r="A29" s="1036"/>
      <c r="D29" s="1036"/>
      <c r="E29" s="1036"/>
      <c r="F29" s="1036"/>
      <c r="G29" s="1036"/>
      <c r="H29" s="1036"/>
    </row>
    <row r="30" spans="1:8" ht="14.25" x14ac:dyDescent="0.2">
      <c r="A30" s="1036"/>
      <c r="D30" s="1036"/>
      <c r="E30" s="1036"/>
      <c r="F30" s="1036"/>
      <c r="G30" s="1036"/>
      <c r="H30" s="1036"/>
    </row>
    <row r="31" spans="1:8" ht="14.25" x14ac:dyDescent="0.2">
      <c r="A31" s="1036"/>
      <c r="B31" s="1036"/>
      <c r="D31" s="1036"/>
      <c r="E31" s="1036"/>
      <c r="F31" s="1036"/>
      <c r="G31" s="1036"/>
      <c r="H31" s="1036"/>
    </row>
    <row r="32" spans="1:8" ht="14.25" x14ac:dyDescent="0.2">
      <c r="A32" s="1036"/>
      <c r="D32" s="1036"/>
      <c r="E32" s="1036"/>
      <c r="F32" s="1036"/>
      <c r="G32" s="1036"/>
      <c r="H32" s="1036"/>
    </row>
    <row r="33" spans="1:8" ht="14.25" x14ac:dyDescent="0.2">
      <c r="A33" s="1036"/>
      <c r="B33" s="1036"/>
      <c r="D33" s="1036"/>
      <c r="E33" s="1036"/>
      <c r="F33" s="1036"/>
      <c r="G33" s="1036"/>
      <c r="H33" s="1036"/>
    </row>
    <row r="34" spans="1:8" ht="14.25" x14ac:dyDescent="0.2">
      <c r="A34" s="1036"/>
      <c r="D34" s="1036"/>
      <c r="E34" s="1036"/>
      <c r="F34" s="1036"/>
      <c r="G34" s="1036"/>
      <c r="H34" s="1036"/>
    </row>
    <row r="35" spans="1:8" ht="14.25" x14ac:dyDescent="0.2">
      <c r="A35" s="1036"/>
      <c r="B35" s="1036"/>
      <c r="D35" s="1036"/>
      <c r="E35" s="1036"/>
      <c r="F35" s="1036"/>
      <c r="G35" s="1036"/>
      <c r="H35" s="1036"/>
    </row>
    <row r="36" spans="1:8" ht="14.25" x14ac:dyDescent="0.2">
      <c r="A36" s="1036"/>
      <c r="D36" s="1036"/>
      <c r="E36" s="1036"/>
      <c r="F36" s="1036"/>
      <c r="G36" s="1036"/>
      <c r="H36" s="1036"/>
    </row>
    <row r="37" spans="1:8" ht="14.25" x14ac:dyDescent="0.2">
      <c r="A37" s="1036"/>
      <c r="B37" s="1036"/>
      <c r="D37" s="1036"/>
      <c r="E37" s="1036"/>
      <c r="F37" s="1036"/>
      <c r="G37" s="1036"/>
      <c r="H37" s="1036"/>
    </row>
    <row r="38" spans="1:8" ht="14.25" x14ac:dyDescent="0.2">
      <c r="A38" s="1036"/>
      <c r="B38" s="1036"/>
      <c r="D38" s="1036"/>
      <c r="E38" s="1036"/>
      <c r="F38" s="1036"/>
      <c r="G38" s="1036"/>
      <c r="H38" s="1036"/>
    </row>
    <row r="39" spans="1:8" ht="14.25" x14ac:dyDescent="0.2">
      <c r="A39" s="1036"/>
      <c r="D39" s="1036"/>
      <c r="E39" s="1036"/>
      <c r="F39" s="1036"/>
      <c r="G39" s="1036"/>
      <c r="H39" s="1036"/>
    </row>
    <row r="40" spans="1:8" ht="14.25" x14ac:dyDescent="0.2">
      <c r="A40" s="1036"/>
      <c r="D40" s="1036"/>
      <c r="E40" s="1036"/>
      <c r="F40" s="1036"/>
      <c r="G40" s="1036"/>
      <c r="H40" s="1036"/>
    </row>
    <row r="41" spans="1:8" ht="14.25" x14ac:dyDescent="0.2">
      <c r="A41" s="1036"/>
      <c r="D41" s="1036"/>
      <c r="E41" s="1036"/>
      <c r="F41" s="1036"/>
      <c r="G41" s="1036"/>
      <c r="H41" s="1036"/>
    </row>
    <row r="42" spans="1:8" ht="14.25" x14ac:dyDescent="0.2">
      <c r="A42" s="1036"/>
      <c r="D42" s="1036"/>
      <c r="E42" s="1036"/>
      <c r="F42" s="1036"/>
      <c r="G42" s="1036"/>
      <c r="H42" s="1036"/>
    </row>
    <row r="43" spans="1:8" ht="14.25" x14ac:dyDescent="0.2">
      <c r="A43" s="1036"/>
      <c r="D43" s="1036"/>
      <c r="E43" s="1036"/>
      <c r="F43" s="1036"/>
      <c r="G43" s="1036"/>
      <c r="H43" s="1036"/>
    </row>
    <row r="44" spans="1:8" ht="14.25" x14ac:dyDescent="0.2">
      <c r="A44" s="1036"/>
      <c r="D44" s="1036"/>
      <c r="E44" s="1036"/>
      <c r="F44" s="1036"/>
      <c r="G44" s="1036"/>
      <c r="H44" s="1036"/>
    </row>
    <row r="45" spans="1:8" ht="14.25" x14ac:dyDescent="0.2"/>
    <row r="46" spans="1:8" ht="14.25" x14ac:dyDescent="0.2"/>
    <row r="47" spans="1:8" ht="14.25" x14ac:dyDescent="0.2"/>
    <row r="48" spans="1:8" ht="14.25" x14ac:dyDescent="0.2"/>
    <row r="49" ht="14.25" x14ac:dyDescent="0.2"/>
  </sheetData>
  <sheetProtection algorithmName="SHA-512" hashValue="hVodPq3bNKZj887aSRBIQOXBAhxFLBHVAtkdqD4i/7D+l9p82MZ78qzysAQYuGq7yIVgwY765aLB5cv1v7pdLw==" saltValue="2PxujhX6nPryMFL/tf07SA==" spinCount="100000" sheet="1" objects="1" scenarios="1"/>
  <phoneticPr fontId="0" type="noConversion"/>
  <printOptions headings="1" gridLines="1"/>
  <pageMargins left="0.70866141732283472" right="0.70866141732283472" top="0.74803149606299213" bottom="0.74803149606299213" header="0.31496062992125984" footer="0.31496062992125984"/>
  <pageSetup paperSize="9" orientation="portrait"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Munka79"/>
  <dimension ref="A1:Z1500"/>
  <sheetViews>
    <sheetView workbookViewId="0"/>
  </sheetViews>
  <sheetFormatPr defaultRowHeight="14.25" x14ac:dyDescent="0.2"/>
  <cols>
    <col min="1" max="1" width="15.375" bestFit="1" customWidth="1"/>
    <col min="2" max="2" width="55.25" bestFit="1" customWidth="1"/>
    <col min="3" max="3" width="16.125" bestFit="1" customWidth="1"/>
    <col min="4" max="4" width="23.875" bestFit="1" customWidth="1"/>
    <col min="5" max="6" width="7.75" bestFit="1" customWidth="1"/>
    <col min="11" max="11" width="15.375" bestFit="1" customWidth="1"/>
    <col min="12" max="12" width="35.75" bestFit="1" customWidth="1"/>
    <col min="13" max="13" width="16.125" bestFit="1" customWidth="1"/>
    <col min="14" max="14" width="23.375" bestFit="1" customWidth="1"/>
    <col min="15" max="15" width="7.75" bestFit="1" customWidth="1"/>
    <col min="16" max="16" width="8.625" bestFit="1" customWidth="1"/>
    <col min="21" max="21" width="15.375" bestFit="1" customWidth="1"/>
    <col min="22" max="22" width="35.75" bestFit="1" customWidth="1"/>
    <col min="23" max="23" width="16.125" bestFit="1" customWidth="1"/>
    <col min="24" max="24" width="22.75" bestFit="1" customWidth="1"/>
    <col min="25" max="25" width="7.75" bestFit="1" customWidth="1"/>
    <col min="26" max="26" width="8.625" bestFit="1" customWidth="1"/>
  </cols>
  <sheetData>
    <row r="1" spans="1:26" ht="18" x14ac:dyDescent="0.25">
      <c r="A1" s="853"/>
      <c r="C1" s="11"/>
      <c r="D1" s="11"/>
      <c r="E1" s="11"/>
      <c r="F1" s="11"/>
      <c r="G1" s="11"/>
      <c r="H1" s="11"/>
    </row>
    <row r="2" spans="1:26" ht="18" x14ac:dyDescent="0.25">
      <c r="A2" s="853"/>
      <c r="C2" s="11"/>
      <c r="D2" s="11"/>
      <c r="E2" s="11"/>
      <c r="F2" s="11"/>
      <c r="G2" s="11"/>
      <c r="H2" s="11"/>
    </row>
    <row r="3" spans="1:26" ht="18" x14ac:dyDescent="0.25">
      <c r="A3" s="853"/>
      <c r="B3" s="11"/>
      <c r="C3" s="11"/>
      <c r="D3" s="11"/>
      <c r="E3" s="11"/>
      <c r="F3" s="11"/>
      <c r="G3" s="11"/>
      <c r="H3" s="11"/>
    </row>
    <row r="4" spans="1:26" ht="18" x14ac:dyDescent="0.25">
      <c r="A4" s="853"/>
      <c r="B4" s="11"/>
      <c r="C4" s="11"/>
      <c r="D4" s="11"/>
      <c r="E4" s="11"/>
      <c r="F4" s="11"/>
      <c r="G4" s="11"/>
      <c r="H4" s="11"/>
    </row>
    <row r="5" spans="1:26" ht="18" x14ac:dyDescent="0.25">
      <c r="A5" s="853"/>
      <c r="B5" s="11"/>
      <c r="C5" s="11"/>
      <c r="D5" s="11"/>
      <c r="E5" s="11"/>
      <c r="F5" s="11"/>
      <c r="G5" s="11"/>
      <c r="H5" s="11"/>
    </row>
    <row r="6" spans="1:26" ht="18" x14ac:dyDescent="0.25">
      <c r="A6" s="853"/>
      <c r="B6" s="11"/>
      <c r="C6" s="11"/>
      <c r="D6" s="11"/>
      <c r="E6" s="11"/>
      <c r="F6" s="11"/>
      <c r="G6" s="11"/>
      <c r="H6" s="11"/>
    </row>
    <row r="7" spans="1:26" ht="15.75" x14ac:dyDescent="0.25">
      <c r="A7" s="34"/>
      <c r="B7" s="34"/>
      <c r="C7" s="34"/>
      <c r="D7" s="78"/>
      <c r="E7" s="78"/>
      <c r="F7" s="78"/>
      <c r="G7" s="78"/>
      <c r="H7" s="78"/>
      <c r="I7" s="854"/>
      <c r="J7" s="854"/>
      <c r="K7" s="78"/>
      <c r="L7" s="78"/>
      <c r="M7" s="78"/>
      <c r="N7" s="78"/>
      <c r="O7" s="78"/>
      <c r="P7" s="78"/>
      <c r="Q7" s="78"/>
      <c r="R7" s="855"/>
      <c r="S7" s="855"/>
      <c r="T7" s="855"/>
      <c r="U7" s="78"/>
      <c r="V7" s="78"/>
      <c r="W7" s="78"/>
      <c r="X7" s="78"/>
      <c r="Y7" s="78"/>
      <c r="Z7" s="78"/>
    </row>
    <row r="8" spans="1:26" ht="15.75" x14ac:dyDescent="0.25">
      <c r="A8" s="34"/>
      <c r="B8" s="34"/>
      <c r="C8" s="34"/>
      <c r="D8" s="78"/>
      <c r="E8" s="78"/>
      <c r="F8" s="78"/>
      <c r="G8" s="78"/>
      <c r="H8" s="78"/>
      <c r="I8" s="854"/>
      <c r="J8" s="854"/>
      <c r="K8" s="78"/>
      <c r="L8" s="78"/>
      <c r="M8" s="78"/>
      <c r="N8" s="78"/>
      <c r="O8" s="78"/>
      <c r="P8" s="78"/>
      <c r="Q8" s="78"/>
      <c r="R8" s="855"/>
      <c r="S8" s="855"/>
      <c r="T8" s="855"/>
      <c r="U8" s="78"/>
      <c r="V8" s="78"/>
      <c r="W8" s="78"/>
      <c r="X8" s="78"/>
      <c r="Y8" s="78"/>
      <c r="Z8" s="78"/>
    </row>
    <row r="9" spans="1:26" ht="18" x14ac:dyDescent="0.25">
      <c r="A9" s="853"/>
      <c r="B9" s="11"/>
      <c r="C9" s="11"/>
      <c r="D9" s="11"/>
      <c r="E9" s="11"/>
      <c r="F9" s="11"/>
      <c r="G9" s="11"/>
      <c r="H9" s="11"/>
    </row>
    <row r="10" spans="1:26" ht="15" x14ac:dyDescent="0.25">
      <c r="A10" s="34"/>
      <c r="B10" s="34"/>
      <c r="C10" s="856"/>
      <c r="D10" s="34"/>
      <c r="E10" s="857"/>
      <c r="F10" s="857"/>
      <c r="G10" s="34"/>
      <c r="H10" s="34"/>
      <c r="J10" s="11"/>
      <c r="K10" s="34"/>
      <c r="L10" s="34"/>
      <c r="M10" s="856"/>
      <c r="N10" s="34"/>
      <c r="O10" s="857"/>
      <c r="P10" s="857"/>
      <c r="Q10" s="34"/>
      <c r="T10" s="11"/>
      <c r="U10" s="34"/>
      <c r="V10" s="34"/>
      <c r="W10" s="856"/>
      <c r="X10" s="34"/>
      <c r="Y10" s="857"/>
      <c r="Z10" s="857"/>
    </row>
    <row r="11" spans="1:26" ht="15" x14ac:dyDescent="0.25">
      <c r="A11" s="34"/>
      <c r="B11" s="34"/>
      <c r="C11" s="856"/>
      <c r="D11" s="34"/>
      <c r="E11" s="857"/>
      <c r="F11" s="857"/>
      <c r="G11" s="34"/>
      <c r="H11" s="34"/>
      <c r="J11" s="11"/>
      <c r="K11" s="34"/>
      <c r="L11" s="34"/>
      <c r="M11" s="856"/>
      <c r="N11" s="34"/>
      <c r="O11" s="857"/>
      <c r="P11" s="857"/>
      <c r="Q11" s="34"/>
      <c r="T11" s="11"/>
      <c r="U11" s="34"/>
      <c r="V11" s="34"/>
      <c r="W11" s="856"/>
      <c r="X11" s="34"/>
      <c r="Y11" s="857"/>
      <c r="Z11" s="857"/>
    </row>
    <row r="12" spans="1:26" ht="15" x14ac:dyDescent="0.25">
      <c r="A12" s="34"/>
      <c r="B12" s="34"/>
      <c r="C12" s="856"/>
      <c r="D12" s="34"/>
      <c r="E12" s="857"/>
      <c r="F12" s="857"/>
      <c r="G12" s="34"/>
      <c r="H12" s="34"/>
      <c r="J12" s="11"/>
      <c r="K12" s="34"/>
      <c r="L12" s="34"/>
      <c r="M12" s="856"/>
      <c r="N12" s="34"/>
      <c r="O12" s="857"/>
      <c r="P12" s="857"/>
      <c r="Q12" s="34"/>
      <c r="T12" s="11"/>
      <c r="U12" s="34"/>
      <c r="V12" s="34"/>
      <c r="W12" s="856"/>
      <c r="X12" s="34"/>
      <c r="Y12" s="857"/>
      <c r="Z12" s="857"/>
    </row>
    <row r="13" spans="1:26" ht="15" x14ac:dyDescent="0.25">
      <c r="A13" s="858"/>
      <c r="B13" s="858"/>
      <c r="C13" s="859"/>
      <c r="D13" s="858"/>
      <c r="E13" s="860"/>
      <c r="F13" s="860"/>
      <c r="G13" s="858"/>
      <c r="H13" s="858"/>
      <c r="J13" s="11"/>
      <c r="K13" s="858"/>
      <c r="L13" s="858"/>
      <c r="M13" s="859"/>
      <c r="N13" s="858"/>
      <c r="O13" s="860"/>
      <c r="P13" s="860"/>
      <c r="Q13" s="858"/>
      <c r="T13" s="11"/>
      <c r="U13" s="858"/>
      <c r="V13" s="858"/>
      <c r="W13" s="859"/>
      <c r="X13" s="858"/>
      <c r="Y13" s="860"/>
      <c r="Z13" s="860"/>
    </row>
    <row r="14" spans="1:26" ht="15" x14ac:dyDescent="0.25">
      <c r="A14" s="11"/>
      <c r="B14" s="11"/>
      <c r="C14" s="861"/>
      <c r="D14" s="11"/>
      <c r="E14" s="862"/>
      <c r="F14" s="862"/>
      <c r="G14" s="11"/>
      <c r="H14" s="11"/>
      <c r="J14" s="11"/>
      <c r="K14" s="11"/>
      <c r="L14" s="11"/>
      <c r="M14" s="861"/>
      <c r="N14" s="11"/>
      <c r="O14" s="862"/>
      <c r="P14" s="862"/>
      <c r="Q14" s="11"/>
      <c r="T14" s="11"/>
      <c r="U14" s="11"/>
      <c r="V14" s="11"/>
      <c r="W14" s="861"/>
      <c r="X14" s="11"/>
      <c r="Y14" s="862"/>
      <c r="Z14" s="862"/>
    </row>
    <row r="15" spans="1:26" ht="15" x14ac:dyDescent="0.25">
      <c r="A15" s="11"/>
      <c r="B15" s="11"/>
      <c r="C15" s="861"/>
      <c r="D15" s="11"/>
      <c r="E15" s="862"/>
      <c r="F15" s="862"/>
      <c r="G15" s="11"/>
      <c r="H15" s="11"/>
      <c r="J15" s="11"/>
      <c r="K15" s="11"/>
      <c r="L15" s="11"/>
      <c r="M15" s="861"/>
      <c r="N15" s="11"/>
      <c r="O15" s="862"/>
      <c r="P15" s="862"/>
      <c r="Q15" s="11"/>
      <c r="T15" s="11"/>
      <c r="U15" s="11"/>
      <c r="V15" s="11"/>
      <c r="W15" s="861"/>
      <c r="X15" s="11"/>
      <c r="Y15" s="862"/>
      <c r="Z15" s="862"/>
    </row>
    <row r="16" spans="1:26" ht="15" x14ac:dyDescent="0.25">
      <c r="A16" s="11"/>
      <c r="B16" s="11"/>
      <c r="C16" s="861"/>
      <c r="D16" s="11"/>
      <c r="E16" s="862"/>
      <c r="F16" s="862"/>
      <c r="G16" s="11"/>
      <c r="H16" s="11"/>
      <c r="J16" s="11"/>
      <c r="K16" s="11"/>
      <c r="L16" s="11"/>
      <c r="M16" s="861"/>
      <c r="N16" s="11"/>
      <c r="O16" s="862"/>
      <c r="P16" s="862"/>
      <c r="Q16" s="11"/>
      <c r="T16" s="11"/>
      <c r="U16" s="11"/>
      <c r="V16" s="11"/>
      <c r="W16" s="861"/>
      <c r="X16" s="11"/>
      <c r="Y16" s="862"/>
      <c r="Z16" s="862"/>
    </row>
    <row r="17" spans="1:26" ht="15" x14ac:dyDescent="0.25">
      <c r="A17" s="34"/>
      <c r="B17" s="34"/>
      <c r="C17" s="856"/>
      <c r="D17" s="34"/>
      <c r="E17" s="857"/>
      <c r="F17" s="857"/>
      <c r="G17" s="34"/>
      <c r="H17" s="34"/>
      <c r="J17" s="11"/>
      <c r="K17" s="11"/>
      <c r="L17" s="11"/>
      <c r="M17" s="861"/>
      <c r="N17" s="11"/>
      <c r="O17" s="862"/>
      <c r="P17" s="862"/>
      <c r="Q17" s="11"/>
      <c r="T17" s="11"/>
      <c r="U17" s="11"/>
      <c r="V17" s="11"/>
      <c r="W17" s="861"/>
      <c r="X17" s="11"/>
      <c r="Y17" s="862"/>
      <c r="Z17" s="862"/>
    </row>
    <row r="18" spans="1:26" ht="15" x14ac:dyDescent="0.25">
      <c r="A18" s="34"/>
      <c r="B18" s="34"/>
      <c r="C18" s="856"/>
      <c r="D18" s="34"/>
      <c r="E18" s="857"/>
      <c r="F18" s="857"/>
      <c r="G18" s="34"/>
      <c r="H18" s="34"/>
      <c r="J18" s="11"/>
      <c r="K18" s="11"/>
      <c r="L18" s="11"/>
      <c r="M18" s="861"/>
      <c r="N18" s="11"/>
      <c r="O18" s="862"/>
      <c r="P18" s="862"/>
      <c r="Q18" s="11"/>
      <c r="T18" s="11"/>
      <c r="U18" s="11"/>
      <c r="V18" s="11"/>
      <c r="W18" s="861"/>
      <c r="X18" s="11"/>
      <c r="Y18" s="862"/>
      <c r="Z18" s="862"/>
    </row>
    <row r="19" spans="1:26" ht="15" x14ac:dyDescent="0.25">
      <c r="A19" s="858"/>
      <c r="B19" s="858"/>
      <c r="C19" s="859"/>
      <c r="D19" s="858"/>
      <c r="E19" s="860"/>
      <c r="F19" s="860"/>
      <c r="G19" s="858"/>
      <c r="H19" s="34"/>
      <c r="J19" s="11"/>
      <c r="K19" s="34"/>
      <c r="L19" s="34"/>
      <c r="M19" s="856"/>
      <c r="N19" s="34"/>
      <c r="O19" s="857"/>
      <c r="P19" s="857"/>
      <c r="Q19" s="34"/>
      <c r="T19" s="11"/>
      <c r="U19" s="34"/>
      <c r="V19" s="34"/>
      <c r="W19" s="856"/>
      <c r="X19" s="34"/>
      <c r="Y19" s="857"/>
      <c r="Z19" s="857"/>
    </row>
    <row r="20" spans="1:26" ht="15" x14ac:dyDescent="0.25">
      <c r="A20" s="11"/>
      <c r="B20" s="11"/>
      <c r="C20" s="861"/>
      <c r="D20" s="11"/>
      <c r="E20" s="862"/>
      <c r="F20" s="862"/>
      <c r="G20" s="11"/>
      <c r="H20" s="34"/>
      <c r="J20" s="11"/>
      <c r="K20" s="858"/>
      <c r="L20" s="858"/>
      <c r="M20" s="859"/>
      <c r="N20" s="858"/>
      <c r="O20" s="860"/>
      <c r="P20" s="860"/>
      <c r="Q20" s="858"/>
      <c r="T20" s="11"/>
      <c r="U20" s="858"/>
      <c r="V20" s="858"/>
      <c r="W20" s="859"/>
      <c r="X20" s="858"/>
      <c r="Y20" s="860"/>
      <c r="Z20" s="860"/>
    </row>
    <row r="21" spans="1:26" ht="15" x14ac:dyDescent="0.25">
      <c r="A21" s="11"/>
      <c r="B21" s="11"/>
      <c r="C21" s="861"/>
      <c r="D21" s="11"/>
      <c r="E21" s="862"/>
      <c r="F21" s="862"/>
      <c r="G21" s="11"/>
      <c r="H21" s="34"/>
      <c r="J21" s="11"/>
      <c r="K21" s="11"/>
      <c r="L21" s="11"/>
      <c r="M21" s="861"/>
      <c r="N21" s="11"/>
      <c r="O21" s="862"/>
      <c r="P21" s="862"/>
      <c r="Q21" s="11"/>
      <c r="T21" s="11"/>
      <c r="U21" s="11"/>
      <c r="V21" s="11"/>
      <c r="W21" s="861"/>
      <c r="X21" s="11"/>
      <c r="Y21" s="862"/>
      <c r="Z21" s="862"/>
    </row>
    <row r="22" spans="1:26" ht="15" x14ac:dyDescent="0.25">
      <c r="A22" s="11"/>
      <c r="B22" s="11"/>
      <c r="C22" s="861"/>
      <c r="D22" s="11"/>
      <c r="E22" s="862"/>
      <c r="F22" s="862"/>
      <c r="G22" s="11"/>
      <c r="H22" s="34"/>
      <c r="J22" s="11"/>
      <c r="K22" s="11"/>
      <c r="L22" s="11"/>
      <c r="M22" s="861"/>
      <c r="N22" s="11"/>
      <c r="O22" s="862"/>
      <c r="P22" s="862"/>
      <c r="Q22" s="11"/>
      <c r="T22" s="11"/>
      <c r="U22" s="11"/>
      <c r="V22" s="11"/>
      <c r="W22" s="861"/>
      <c r="X22" s="11"/>
      <c r="Y22" s="862"/>
      <c r="Z22" s="862"/>
    </row>
    <row r="23" spans="1:26" ht="15" x14ac:dyDescent="0.25">
      <c r="A23" s="11"/>
      <c r="B23" s="11"/>
      <c r="C23" s="861"/>
      <c r="D23" s="11"/>
      <c r="E23" s="862"/>
      <c r="F23" s="862"/>
      <c r="G23" s="11"/>
      <c r="H23" s="34"/>
      <c r="J23" s="11"/>
      <c r="K23" s="11"/>
      <c r="L23" s="11"/>
      <c r="M23" s="861"/>
      <c r="N23" s="11"/>
      <c r="O23" s="862"/>
      <c r="P23" s="862"/>
      <c r="Q23" s="11"/>
      <c r="T23" s="11"/>
      <c r="U23" s="11"/>
      <c r="V23" s="11"/>
      <c r="W23" s="861"/>
      <c r="X23" s="11"/>
      <c r="Y23" s="862"/>
      <c r="Z23" s="862"/>
    </row>
    <row r="24" spans="1:26" ht="15" x14ac:dyDescent="0.25">
      <c r="A24" s="11"/>
      <c r="B24" s="11"/>
      <c r="C24" s="861"/>
      <c r="D24" s="11"/>
      <c r="E24" s="862"/>
      <c r="F24" s="862"/>
      <c r="G24" s="11"/>
      <c r="H24" s="34"/>
      <c r="J24" s="11"/>
      <c r="K24" s="34"/>
      <c r="L24" s="34"/>
      <c r="M24" s="856"/>
      <c r="N24" s="34"/>
      <c r="O24" s="857"/>
      <c r="P24" s="857"/>
      <c r="Q24" s="34"/>
      <c r="T24" s="11"/>
      <c r="U24" s="34"/>
      <c r="V24" s="34"/>
      <c r="W24" s="856"/>
      <c r="X24" s="34"/>
      <c r="Y24" s="857"/>
      <c r="Z24" s="857"/>
    </row>
    <row r="25" spans="1:26" ht="15" x14ac:dyDescent="0.25">
      <c r="A25" s="11"/>
      <c r="B25" s="11"/>
      <c r="C25" s="861"/>
      <c r="D25" s="11"/>
      <c r="E25" s="862"/>
      <c r="F25" s="862"/>
      <c r="G25" s="11"/>
      <c r="H25" s="34"/>
      <c r="J25" s="11"/>
      <c r="K25" s="858"/>
      <c r="L25" s="858"/>
      <c r="M25" s="859"/>
      <c r="N25" s="858"/>
      <c r="O25" s="860"/>
      <c r="P25" s="860"/>
      <c r="Q25" s="858"/>
      <c r="T25" s="11"/>
      <c r="U25" s="34"/>
      <c r="V25" s="34"/>
      <c r="W25" s="856"/>
      <c r="X25" s="34"/>
      <c r="Y25" s="857"/>
      <c r="Z25" s="857"/>
    </row>
    <row r="26" spans="1:26" ht="15" x14ac:dyDescent="0.25">
      <c r="A26" s="34"/>
      <c r="B26" s="34"/>
      <c r="C26" s="856"/>
      <c r="D26" s="34"/>
      <c r="E26" s="857"/>
      <c r="F26" s="857"/>
      <c r="G26" s="34"/>
      <c r="H26" s="34"/>
      <c r="J26" s="11"/>
      <c r="K26" s="11"/>
      <c r="L26" s="11"/>
      <c r="M26" s="861"/>
      <c r="N26" s="11"/>
      <c r="O26" s="862"/>
      <c r="P26" s="862"/>
      <c r="Q26" s="11"/>
      <c r="T26" s="11"/>
      <c r="U26" s="858"/>
      <c r="V26" s="858"/>
      <c r="W26" s="859"/>
      <c r="X26" s="858"/>
      <c r="Y26" s="860"/>
      <c r="Z26" s="860"/>
    </row>
    <row r="27" spans="1:26" ht="15" x14ac:dyDescent="0.25">
      <c r="A27" s="858"/>
      <c r="B27" s="858"/>
      <c r="C27" s="859"/>
      <c r="D27" s="858"/>
      <c r="E27" s="860"/>
      <c r="F27" s="860"/>
      <c r="G27" s="858"/>
      <c r="H27" s="858"/>
      <c r="J27" s="11"/>
      <c r="K27" s="11"/>
      <c r="L27" s="11"/>
      <c r="M27" s="861"/>
      <c r="N27" s="11"/>
      <c r="O27" s="862"/>
      <c r="P27" s="862"/>
      <c r="Q27" s="11"/>
      <c r="T27" s="11"/>
      <c r="U27" s="11"/>
      <c r="V27" s="11"/>
      <c r="W27" s="861"/>
      <c r="X27" s="11"/>
      <c r="Y27" s="862"/>
      <c r="Z27" s="862"/>
    </row>
    <row r="28" spans="1:26" ht="15" x14ac:dyDescent="0.25">
      <c r="A28" s="11"/>
      <c r="B28" s="11"/>
      <c r="C28" s="861"/>
      <c r="D28" s="11"/>
      <c r="E28" s="862"/>
      <c r="F28" s="862"/>
      <c r="G28" s="11"/>
      <c r="H28" s="11"/>
      <c r="J28" s="11"/>
      <c r="K28" s="11"/>
      <c r="L28" s="11"/>
      <c r="M28" s="861"/>
      <c r="N28" s="11"/>
      <c r="O28" s="862"/>
      <c r="P28" s="862"/>
      <c r="Q28" s="11"/>
      <c r="T28" s="11"/>
      <c r="U28" s="11"/>
      <c r="V28" s="11"/>
      <c r="W28" s="861"/>
      <c r="X28" s="11"/>
      <c r="Y28" s="862"/>
      <c r="Z28" s="862"/>
    </row>
    <row r="29" spans="1:26" ht="15" x14ac:dyDescent="0.25">
      <c r="A29" s="11"/>
      <c r="B29" s="11"/>
      <c r="C29" s="861"/>
      <c r="D29" s="11"/>
      <c r="E29" s="862"/>
      <c r="F29" s="862"/>
      <c r="G29" s="11"/>
      <c r="H29" s="11"/>
      <c r="J29" s="11"/>
      <c r="K29" s="11"/>
      <c r="L29" s="11"/>
      <c r="M29" s="861"/>
      <c r="N29" s="11"/>
      <c r="O29" s="862"/>
      <c r="P29" s="862"/>
      <c r="Q29" s="11"/>
      <c r="T29" s="11"/>
      <c r="U29" s="34"/>
      <c r="V29" s="34"/>
      <c r="W29" s="856"/>
      <c r="X29" s="34"/>
      <c r="Y29" s="857"/>
      <c r="Z29" s="857"/>
    </row>
    <row r="30" spans="1:26" ht="15" x14ac:dyDescent="0.25">
      <c r="A30" s="11"/>
      <c r="B30" s="11"/>
      <c r="C30" s="861"/>
      <c r="D30" s="11"/>
      <c r="E30" s="862"/>
      <c r="F30" s="862"/>
      <c r="G30" s="11"/>
      <c r="H30" s="11"/>
      <c r="J30" s="11"/>
      <c r="K30" s="11"/>
      <c r="L30" s="11"/>
      <c r="M30" s="861"/>
      <c r="N30" s="11"/>
      <c r="O30" s="862"/>
      <c r="P30" s="862"/>
      <c r="Q30" s="11"/>
      <c r="T30" s="11"/>
      <c r="U30" s="858"/>
      <c r="V30" s="858"/>
      <c r="W30" s="859"/>
      <c r="X30" s="858"/>
      <c r="Y30" s="860"/>
      <c r="Z30" s="860"/>
    </row>
    <row r="31" spans="1:26" ht="15" x14ac:dyDescent="0.25">
      <c r="A31" s="11"/>
      <c r="B31" s="11"/>
      <c r="C31" s="861"/>
      <c r="D31" s="11"/>
      <c r="E31" s="862"/>
      <c r="F31" s="862"/>
      <c r="G31" s="11"/>
      <c r="H31" s="11"/>
      <c r="J31" s="11"/>
      <c r="K31" s="11"/>
      <c r="L31" s="11"/>
      <c r="M31" s="861"/>
      <c r="N31" s="11"/>
      <c r="O31" s="862"/>
      <c r="P31" s="862"/>
      <c r="Q31" s="11"/>
      <c r="T31" s="11"/>
      <c r="U31" s="11"/>
      <c r="V31" s="11"/>
      <c r="W31" s="861"/>
      <c r="X31" s="11"/>
      <c r="Y31" s="862"/>
      <c r="Z31" s="862"/>
    </row>
    <row r="32" spans="1:26" ht="15" x14ac:dyDescent="0.25">
      <c r="A32" s="11"/>
      <c r="B32" s="11"/>
      <c r="C32" s="861"/>
      <c r="D32" s="11"/>
      <c r="E32" s="862"/>
      <c r="F32" s="862"/>
      <c r="G32" s="11"/>
      <c r="H32" s="11"/>
      <c r="J32" s="11"/>
      <c r="K32" s="11"/>
      <c r="L32" s="11"/>
      <c r="M32" s="861"/>
      <c r="N32" s="11"/>
      <c r="O32" s="862"/>
      <c r="P32" s="862"/>
      <c r="Q32" s="11"/>
      <c r="T32" s="11"/>
      <c r="U32" s="11"/>
      <c r="V32" s="11"/>
      <c r="W32" s="861"/>
      <c r="X32" s="11"/>
      <c r="Y32" s="862"/>
      <c r="Z32" s="862"/>
    </row>
    <row r="33" spans="1:26" ht="15" x14ac:dyDescent="0.25">
      <c r="A33" s="11"/>
      <c r="B33" s="11"/>
      <c r="C33" s="861"/>
      <c r="D33" s="11"/>
      <c r="E33" s="862"/>
      <c r="F33" s="862"/>
      <c r="G33" s="11"/>
      <c r="H33" s="11"/>
      <c r="J33" s="11"/>
      <c r="K33" s="11"/>
      <c r="L33" s="11"/>
      <c r="M33" s="861"/>
      <c r="N33" s="11"/>
      <c r="O33" s="862"/>
      <c r="P33" s="862"/>
      <c r="Q33" s="11"/>
      <c r="T33" s="11"/>
      <c r="U33" s="34"/>
      <c r="V33" s="34"/>
      <c r="W33" s="856"/>
      <c r="X33" s="34"/>
      <c r="Y33" s="857"/>
      <c r="Z33" s="857"/>
    </row>
    <row r="34" spans="1:26" ht="15" x14ac:dyDescent="0.25">
      <c r="A34" s="11"/>
      <c r="B34" s="11"/>
      <c r="C34" s="861"/>
      <c r="D34" s="11"/>
      <c r="E34" s="862"/>
      <c r="F34" s="862"/>
      <c r="G34" s="11"/>
      <c r="H34" s="11"/>
      <c r="J34" s="11"/>
      <c r="K34" s="11"/>
      <c r="L34" s="11"/>
      <c r="M34" s="861"/>
      <c r="N34" s="11"/>
      <c r="O34" s="862"/>
      <c r="P34" s="862"/>
      <c r="Q34" s="11"/>
      <c r="T34" s="11"/>
      <c r="U34" s="858"/>
      <c r="V34" s="858"/>
      <c r="W34" s="859"/>
      <c r="X34" s="858"/>
      <c r="Y34" s="860"/>
      <c r="Z34" s="860"/>
    </row>
    <row r="35" spans="1:26" ht="15" x14ac:dyDescent="0.25">
      <c r="A35" s="34"/>
      <c r="B35" s="34"/>
      <c r="C35" s="856"/>
      <c r="D35" s="34"/>
      <c r="E35" s="857"/>
      <c r="F35" s="857"/>
      <c r="G35" s="34"/>
      <c r="H35" s="34"/>
      <c r="J35" s="11"/>
      <c r="K35" s="11"/>
      <c r="L35" s="11"/>
      <c r="M35" s="861"/>
      <c r="N35" s="11"/>
      <c r="O35" s="862"/>
      <c r="P35" s="862"/>
      <c r="Q35" s="11"/>
      <c r="T35" s="11"/>
      <c r="U35" s="11"/>
      <c r="V35" s="11"/>
      <c r="W35" s="861"/>
      <c r="X35" s="11"/>
      <c r="Y35" s="862"/>
      <c r="Z35" s="862"/>
    </row>
    <row r="36" spans="1:26" ht="15" x14ac:dyDescent="0.25">
      <c r="A36" s="858"/>
      <c r="B36" s="858"/>
      <c r="C36" s="859"/>
      <c r="D36" s="858"/>
      <c r="E36" s="860"/>
      <c r="F36" s="860"/>
      <c r="G36" s="858"/>
      <c r="H36" s="858"/>
      <c r="J36" s="11"/>
      <c r="K36" s="11"/>
      <c r="L36" s="11"/>
      <c r="M36" s="861"/>
      <c r="N36" s="11"/>
      <c r="O36" s="862"/>
      <c r="P36" s="862"/>
      <c r="Q36" s="11"/>
      <c r="T36" s="11"/>
      <c r="U36" s="11"/>
      <c r="V36" s="11"/>
      <c r="W36" s="861"/>
      <c r="X36" s="11"/>
      <c r="Y36" s="862"/>
      <c r="Z36" s="862"/>
    </row>
    <row r="37" spans="1:26" ht="15" x14ac:dyDescent="0.25">
      <c r="A37" s="11"/>
      <c r="B37" s="11"/>
      <c r="C37" s="861"/>
      <c r="D37" s="11"/>
      <c r="E37" s="862"/>
      <c r="F37" s="862"/>
      <c r="G37" s="11"/>
      <c r="H37" s="11"/>
      <c r="J37" s="11"/>
      <c r="K37" s="34"/>
      <c r="L37" s="34"/>
      <c r="M37" s="856"/>
      <c r="N37" s="34"/>
      <c r="O37" s="857"/>
      <c r="P37" s="857"/>
      <c r="Q37" s="34"/>
      <c r="T37" s="11"/>
      <c r="U37" s="11"/>
      <c r="V37" s="11"/>
      <c r="W37" s="861"/>
      <c r="X37" s="11"/>
      <c r="Y37" s="862"/>
      <c r="Z37" s="862"/>
    </row>
    <row r="38" spans="1:26" ht="15" x14ac:dyDescent="0.25">
      <c r="A38" s="11"/>
      <c r="B38" s="11"/>
      <c r="C38" s="861"/>
      <c r="D38" s="11"/>
      <c r="E38" s="862"/>
      <c r="F38" s="862"/>
      <c r="G38" s="11"/>
      <c r="H38" s="11"/>
      <c r="J38" s="11"/>
      <c r="K38" s="34"/>
      <c r="L38" s="34"/>
      <c r="M38" s="856"/>
      <c r="N38" s="34"/>
      <c r="O38" s="857"/>
      <c r="P38" s="857"/>
      <c r="Q38" s="34"/>
      <c r="T38" s="11"/>
      <c r="U38" s="11"/>
      <c r="V38" s="11"/>
      <c r="W38" s="861"/>
      <c r="X38" s="11"/>
      <c r="Y38" s="862"/>
      <c r="Z38" s="862"/>
    </row>
    <row r="39" spans="1:26" ht="15" x14ac:dyDescent="0.25">
      <c r="A39" s="11"/>
      <c r="B39" s="11"/>
      <c r="C39" s="861"/>
      <c r="D39" s="11"/>
      <c r="E39" s="862"/>
      <c r="F39" s="862"/>
      <c r="G39" s="11"/>
      <c r="H39" s="11"/>
      <c r="J39" s="11"/>
      <c r="K39" s="858"/>
      <c r="L39" s="858"/>
      <c r="M39" s="859"/>
      <c r="N39" s="858"/>
      <c r="O39" s="860"/>
      <c r="P39" s="860"/>
      <c r="Q39" s="858"/>
      <c r="T39" s="11"/>
      <c r="U39" s="11"/>
      <c r="V39" s="11"/>
      <c r="W39" s="861"/>
      <c r="X39" s="11"/>
      <c r="Y39" s="862"/>
      <c r="Z39" s="862"/>
    </row>
    <row r="40" spans="1:26" ht="15" x14ac:dyDescent="0.25">
      <c r="A40" s="11"/>
      <c r="B40" s="11"/>
      <c r="C40" s="861"/>
      <c r="D40" s="11"/>
      <c r="E40" s="862"/>
      <c r="F40" s="862"/>
      <c r="G40" s="11"/>
      <c r="H40" s="11"/>
      <c r="J40" s="11"/>
      <c r="K40" s="11"/>
      <c r="L40" s="11"/>
      <c r="M40" s="861"/>
      <c r="N40" s="11"/>
      <c r="O40" s="862"/>
      <c r="P40" s="862"/>
      <c r="Q40" s="11"/>
      <c r="T40" s="11"/>
      <c r="U40" s="11"/>
      <c r="V40" s="11"/>
      <c r="W40" s="861"/>
      <c r="X40" s="11"/>
      <c r="Y40" s="862"/>
      <c r="Z40" s="862"/>
    </row>
    <row r="41" spans="1:26" ht="15" x14ac:dyDescent="0.25">
      <c r="A41" s="11"/>
      <c r="B41" s="11"/>
      <c r="C41" s="861"/>
      <c r="D41" s="11"/>
      <c r="E41" s="862"/>
      <c r="F41" s="862"/>
      <c r="G41" s="11"/>
      <c r="H41" s="11"/>
      <c r="J41" s="11"/>
      <c r="K41" s="11"/>
      <c r="L41" s="11"/>
      <c r="M41" s="861"/>
      <c r="N41" s="11"/>
      <c r="O41" s="862"/>
      <c r="P41" s="862"/>
      <c r="Q41" s="11"/>
      <c r="T41" s="11"/>
      <c r="U41" s="11"/>
      <c r="V41" s="11"/>
      <c r="W41" s="861"/>
      <c r="X41" s="11"/>
      <c r="Y41" s="862"/>
      <c r="Z41" s="862"/>
    </row>
    <row r="42" spans="1:26" ht="15" x14ac:dyDescent="0.25">
      <c r="A42" s="11"/>
      <c r="B42" s="11"/>
      <c r="C42" s="861"/>
      <c r="D42" s="11"/>
      <c r="E42" s="862"/>
      <c r="F42" s="862"/>
      <c r="G42" s="11"/>
      <c r="H42" s="11"/>
      <c r="J42" s="11"/>
      <c r="K42" s="11"/>
      <c r="L42" s="11"/>
      <c r="M42" s="861"/>
      <c r="N42" s="11"/>
      <c r="O42" s="862"/>
      <c r="P42" s="862"/>
      <c r="Q42" s="11"/>
      <c r="T42" s="11"/>
      <c r="U42" s="11"/>
      <c r="V42" s="11"/>
      <c r="W42" s="861"/>
      <c r="X42" s="11"/>
      <c r="Y42" s="862"/>
      <c r="Z42" s="862"/>
    </row>
    <row r="43" spans="1:26" ht="15" x14ac:dyDescent="0.25">
      <c r="A43" s="11"/>
      <c r="B43" s="11"/>
      <c r="C43" s="861"/>
      <c r="D43" s="11"/>
      <c r="E43" s="862"/>
      <c r="F43" s="862"/>
      <c r="G43" s="11"/>
      <c r="H43" s="11"/>
      <c r="J43" s="11"/>
      <c r="K43" s="11"/>
      <c r="L43" s="11"/>
      <c r="M43" s="861"/>
      <c r="N43" s="11"/>
      <c r="O43" s="862"/>
      <c r="P43" s="862"/>
      <c r="Q43" s="11"/>
      <c r="T43" s="11"/>
      <c r="U43" s="11"/>
      <c r="V43" s="11"/>
      <c r="W43" s="861"/>
      <c r="X43" s="11"/>
      <c r="Y43" s="862"/>
      <c r="Z43" s="862"/>
    </row>
    <row r="44" spans="1:26" ht="15" x14ac:dyDescent="0.25">
      <c r="A44" s="11"/>
      <c r="B44" s="11"/>
      <c r="C44" s="861"/>
      <c r="D44" s="11"/>
      <c r="E44" s="862"/>
      <c r="F44" s="862"/>
      <c r="G44" s="11"/>
      <c r="H44" s="11"/>
      <c r="J44" s="11"/>
      <c r="K44" s="11"/>
      <c r="L44" s="11"/>
      <c r="M44" s="861"/>
      <c r="N44" s="11"/>
      <c r="O44" s="862"/>
      <c r="P44" s="862"/>
      <c r="Q44" s="11"/>
      <c r="T44" s="11"/>
      <c r="U44" s="11"/>
      <c r="V44" s="11"/>
      <c r="W44" s="861"/>
      <c r="X44" s="11"/>
      <c r="Y44" s="862"/>
      <c r="Z44" s="862"/>
    </row>
    <row r="45" spans="1:26" ht="15" x14ac:dyDescent="0.25">
      <c r="A45" s="11"/>
      <c r="B45" s="11"/>
      <c r="C45" s="861"/>
      <c r="D45" s="11"/>
      <c r="E45" s="862"/>
      <c r="F45" s="862"/>
      <c r="G45" s="11"/>
      <c r="H45" s="11"/>
      <c r="J45" s="11"/>
      <c r="K45" s="11"/>
      <c r="L45" s="11"/>
      <c r="M45" s="861"/>
      <c r="N45" s="11"/>
      <c r="O45" s="862"/>
      <c r="P45" s="862"/>
      <c r="Q45" s="11"/>
      <c r="T45" s="11"/>
      <c r="U45" s="11"/>
      <c r="V45" s="11"/>
      <c r="W45" s="861"/>
      <c r="X45" s="11"/>
      <c r="Y45" s="862"/>
      <c r="Z45" s="862"/>
    </row>
    <row r="46" spans="1:26" ht="15" x14ac:dyDescent="0.25">
      <c r="A46" s="11"/>
      <c r="B46" s="11"/>
      <c r="C46" s="861"/>
      <c r="D46" s="11"/>
      <c r="E46" s="862"/>
      <c r="F46" s="862"/>
      <c r="G46" s="11"/>
      <c r="H46" s="11"/>
      <c r="J46" s="11"/>
      <c r="K46" s="11"/>
      <c r="L46" s="11"/>
      <c r="M46" s="861"/>
      <c r="N46" s="11"/>
      <c r="O46" s="862"/>
      <c r="P46" s="862"/>
      <c r="Q46" s="11"/>
      <c r="T46" s="11"/>
      <c r="U46" s="34"/>
      <c r="V46" s="34"/>
      <c r="W46" s="856"/>
      <c r="X46" s="34"/>
      <c r="Y46" s="857"/>
      <c r="Z46" s="857"/>
    </row>
    <row r="47" spans="1:26" ht="15" x14ac:dyDescent="0.25">
      <c r="A47" s="11"/>
      <c r="B47" s="11"/>
      <c r="C47" s="861"/>
      <c r="D47" s="11"/>
      <c r="E47" s="862"/>
      <c r="F47" s="862"/>
      <c r="G47" s="11"/>
      <c r="H47" s="11"/>
      <c r="J47" s="11"/>
      <c r="K47" s="11"/>
      <c r="L47" s="11"/>
      <c r="M47" s="861"/>
      <c r="N47" s="11"/>
      <c r="O47" s="862"/>
      <c r="P47" s="862"/>
      <c r="Q47" s="11"/>
      <c r="T47" s="11"/>
      <c r="U47" s="858"/>
      <c r="V47" s="858"/>
      <c r="W47" s="859"/>
      <c r="X47" s="858"/>
      <c r="Y47" s="860"/>
      <c r="Z47" s="860"/>
    </row>
    <row r="48" spans="1:26" ht="15" x14ac:dyDescent="0.25">
      <c r="A48" s="34"/>
      <c r="B48" s="34"/>
      <c r="C48" s="856"/>
      <c r="D48" s="34"/>
      <c r="E48" s="857"/>
      <c r="F48" s="857"/>
      <c r="G48" s="34"/>
      <c r="H48" s="34"/>
      <c r="J48" s="11"/>
      <c r="K48" s="11"/>
      <c r="L48" s="11"/>
      <c r="M48" s="861"/>
      <c r="N48" s="11"/>
      <c r="O48" s="862"/>
      <c r="P48" s="862"/>
      <c r="Q48" s="11"/>
      <c r="T48" s="11"/>
      <c r="U48" s="11"/>
      <c r="V48" s="11"/>
      <c r="W48" s="861"/>
      <c r="X48" s="11"/>
      <c r="Y48" s="862"/>
      <c r="Z48" s="862"/>
    </row>
    <row r="49" spans="1:26" ht="15" x14ac:dyDescent="0.25">
      <c r="A49" s="858"/>
      <c r="B49" s="858"/>
      <c r="C49" s="859"/>
      <c r="D49" s="858"/>
      <c r="E49" s="860"/>
      <c r="F49" s="860"/>
      <c r="G49" s="858"/>
      <c r="H49" s="858"/>
      <c r="J49" s="11"/>
      <c r="K49" s="11"/>
      <c r="L49" s="11"/>
      <c r="M49" s="861"/>
      <c r="N49" s="11"/>
      <c r="O49" s="862"/>
      <c r="P49" s="862"/>
      <c r="Q49" s="11"/>
      <c r="T49" s="11"/>
      <c r="U49" s="11"/>
      <c r="V49" s="11"/>
      <c r="W49" s="861"/>
      <c r="X49" s="11"/>
      <c r="Y49" s="862"/>
      <c r="Z49" s="862"/>
    </row>
    <row r="50" spans="1:26" ht="15" x14ac:dyDescent="0.25">
      <c r="A50" s="11"/>
      <c r="B50" s="11"/>
      <c r="C50" s="861"/>
      <c r="D50" s="11"/>
      <c r="E50" s="862"/>
      <c r="F50" s="862"/>
      <c r="G50" s="11"/>
      <c r="H50" s="11"/>
      <c r="J50" s="11"/>
      <c r="K50" s="34"/>
      <c r="L50" s="34"/>
      <c r="M50" s="856"/>
      <c r="N50" s="34"/>
      <c r="O50" s="857"/>
      <c r="P50" s="857"/>
      <c r="Q50" s="34"/>
      <c r="T50" s="11"/>
      <c r="U50" s="11"/>
      <c r="V50" s="11"/>
      <c r="W50" s="861"/>
      <c r="X50" s="11"/>
      <c r="Y50" s="862"/>
      <c r="Z50" s="862"/>
    </row>
    <row r="51" spans="1:26" ht="15" x14ac:dyDescent="0.25">
      <c r="A51" s="11"/>
      <c r="B51" s="11"/>
      <c r="C51" s="861"/>
      <c r="D51" s="11"/>
      <c r="E51" s="862"/>
      <c r="F51" s="862"/>
      <c r="G51" s="11"/>
      <c r="H51" s="11"/>
      <c r="J51" s="11"/>
      <c r="K51" s="858"/>
      <c r="L51" s="858"/>
      <c r="M51" s="859"/>
      <c r="N51" s="858"/>
      <c r="O51" s="860"/>
      <c r="P51" s="860"/>
      <c r="Q51" s="858"/>
      <c r="T51" s="11"/>
      <c r="U51" s="11"/>
      <c r="V51" s="11"/>
      <c r="W51" s="861"/>
      <c r="X51" s="11"/>
      <c r="Y51" s="862"/>
      <c r="Z51" s="862"/>
    </row>
    <row r="52" spans="1:26" ht="15" x14ac:dyDescent="0.25">
      <c r="A52" s="34"/>
      <c r="B52" s="34"/>
      <c r="C52" s="856"/>
      <c r="D52" s="34"/>
      <c r="E52" s="857"/>
      <c r="F52" s="857"/>
      <c r="G52" s="34"/>
      <c r="H52" s="34"/>
      <c r="J52" s="11"/>
      <c r="K52" s="11"/>
      <c r="L52" s="11"/>
      <c r="M52" s="861"/>
      <c r="N52" s="11"/>
      <c r="O52" s="862"/>
      <c r="P52" s="862"/>
      <c r="Q52" s="11"/>
      <c r="T52" s="11"/>
      <c r="U52" s="11"/>
      <c r="V52" s="11"/>
      <c r="W52" s="861"/>
      <c r="X52" s="11"/>
      <c r="Y52" s="862"/>
      <c r="Z52" s="862"/>
    </row>
    <row r="53" spans="1:26" ht="15" x14ac:dyDescent="0.25">
      <c r="A53" s="34"/>
      <c r="B53" s="34"/>
      <c r="C53" s="856"/>
      <c r="D53" s="34"/>
      <c r="E53" s="857"/>
      <c r="F53" s="857"/>
      <c r="G53" s="34"/>
      <c r="H53" s="34"/>
      <c r="J53" s="11"/>
      <c r="K53" s="11"/>
      <c r="L53" s="11"/>
      <c r="M53" s="861"/>
      <c r="N53" s="11"/>
      <c r="O53" s="862"/>
      <c r="P53" s="862"/>
      <c r="Q53" s="11"/>
      <c r="T53" s="11"/>
      <c r="U53" s="11"/>
      <c r="V53" s="11"/>
      <c r="W53" s="861"/>
      <c r="X53" s="11"/>
      <c r="Y53" s="862"/>
      <c r="Z53" s="862"/>
    </row>
    <row r="54" spans="1:26" ht="15" x14ac:dyDescent="0.25">
      <c r="A54" s="858"/>
      <c r="B54" s="858"/>
      <c r="C54" s="859"/>
      <c r="D54" s="858"/>
      <c r="E54" s="860"/>
      <c r="F54" s="860"/>
      <c r="G54" s="858"/>
      <c r="H54" s="858"/>
      <c r="J54" s="11"/>
      <c r="K54" s="11"/>
      <c r="L54" s="11"/>
      <c r="M54" s="861"/>
      <c r="N54" s="11"/>
      <c r="O54" s="862"/>
      <c r="P54" s="862"/>
      <c r="Q54" s="11"/>
      <c r="T54" s="11"/>
      <c r="U54" s="11"/>
      <c r="V54" s="11"/>
      <c r="W54" s="861"/>
      <c r="X54" s="11"/>
      <c r="Y54" s="862"/>
      <c r="Z54" s="862"/>
    </row>
    <row r="55" spans="1:26" ht="15" x14ac:dyDescent="0.25">
      <c r="A55" s="11"/>
      <c r="B55" s="11"/>
      <c r="C55" s="861"/>
      <c r="D55" s="11"/>
      <c r="E55" s="862"/>
      <c r="F55" s="862"/>
      <c r="G55" s="11"/>
      <c r="H55" s="11"/>
      <c r="J55" s="11"/>
      <c r="K55" s="11"/>
      <c r="L55" s="11"/>
      <c r="M55" s="861"/>
      <c r="N55" s="11"/>
      <c r="O55" s="862"/>
      <c r="P55" s="862"/>
      <c r="Q55" s="11"/>
      <c r="T55" s="11"/>
      <c r="U55" s="11"/>
      <c r="V55" s="11"/>
      <c r="W55" s="861"/>
      <c r="X55" s="11"/>
      <c r="Y55" s="862"/>
      <c r="Z55" s="862"/>
    </row>
    <row r="56" spans="1:26" ht="15" x14ac:dyDescent="0.25">
      <c r="A56" s="11"/>
      <c r="B56" s="11"/>
      <c r="C56" s="861"/>
      <c r="D56" s="11"/>
      <c r="E56" s="862"/>
      <c r="F56" s="862"/>
      <c r="G56" s="11"/>
      <c r="H56" s="11"/>
      <c r="J56" s="11"/>
      <c r="K56" s="11"/>
      <c r="L56" s="11"/>
      <c r="M56" s="861"/>
      <c r="N56" s="11"/>
      <c r="O56" s="862"/>
      <c r="P56" s="862"/>
      <c r="Q56" s="11"/>
      <c r="T56" s="11"/>
      <c r="U56" s="11"/>
      <c r="V56" s="11"/>
      <c r="W56" s="861"/>
      <c r="X56" s="11"/>
      <c r="Y56" s="862"/>
      <c r="Z56" s="862"/>
    </row>
    <row r="57" spans="1:26" ht="15" x14ac:dyDescent="0.25">
      <c r="A57" s="34"/>
      <c r="B57" s="34"/>
      <c r="C57" s="856"/>
      <c r="D57" s="34"/>
      <c r="E57" s="857"/>
      <c r="F57" s="857"/>
      <c r="G57" s="34"/>
      <c r="H57" s="34"/>
      <c r="J57" s="11"/>
      <c r="K57" s="11"/>
      <c r="L57" s="11"/>
      <c r="M57" s="861"/>
      <c r="N57" s="11"/>
      <c r="O57" s="862"/>
      <c r="P57" s="862"/>
      <c r="Q57" s="11"/>
      <c r="T57" s="11"/>
      <c r="U57" s="11"/>
      <c r="V57" s="11"/>
      <c r="W57" s="861"/>
      <c r="X57" s="11"/>
      <c r="Y57" s="862"/>
      <c r="Z57" s="862"/>
    </row>
    <row r="58" spans="1:26" ht="15" x14ac:dyDescent="0.25">
      <c r="A58" s="34"/>
      <c r="B58" s="34"/>
      <c r="C58" s="856"/>
      <c r="D58" s="34"/>
      <c r="E58" s="857"/>
      <c r="F58" s="857"/>
      <c r="G58" s="34"/>
      <c r="H58" s="34"/>
      <c r="J58" s="11"/>
      <c r="K58" s="11"/>
      <c r="L58" s="11"/>
      <c r="M58" s="861"/>
      <c r="N58" s="11"/>
      <c r="O58" s="862"/>
      <c r="P58" s="862"/>
      <c r="Q58" s="11"/>
      <c r="T58" s="11"/>
      <c r="U58" s="11"/>
      <c r="V58" s="11"/>
      <c r="W58" s="861"/>
      <c r="X58" s="11"/>
      <c r="Y58" s="862"/>
      <c r="Z58" s="862"/>
    </row>
    <row r="59" spans="1:26" ht="15" x14ac:dyDescent="0.25">
      <c r="A59" s="34"/>
      <c r="B59" s="34"/>
      <c r="C59" s="856"/>
      <c r="D59" s="34"/>
      <c r="E59" s="857"/>
      <c r="F59" s="857"/>
      <c r="G59" s="34"/>
      <c r="H59" s="34"/>
      <c r="J59" s="11"/>
      <c r="K59" s="11"/>
      <c r="L59" s="11"/>
      <c r="M59" s="861"/>
      <c r="N59" s="11"/>
      <c r="O59" s="862"/>
      <c r="P59" s="862"/>
      <c r="Q59" s="11"/>
      <c r="T59" s="11"/>
      <c r="U59" s="11"/>
      <c r="V59" s="11"/>
      <c r="W59" s="861"/>
      <c r="X59" s="11"/>
      <c r="Y59" s="862"/>
      <c r="Z59" s="862"/>
    </row>
    <row r="60" spans="1:26" ht="15" x14ac:dyDescent="0.25">
      <c r="A60" s="858"/>
      <c r="B60" s="858"/>
      <c r="C60" s="859"/>
      <c r="D60" s="858"/>
      <c r="E60" s="860"/>
      <c r="F60" s="860"/>
      <c r="G60" s="858"/>
      <c r="H60" s="858"/>
      <c r="J60" s="11"/>
      <c r="K60" s="11"/>
      <c r="L60" s="11"/>
      <c r="M60" s="861"/>
      <c r="N60" s="11"/>
      <c r="O60" s="862"/>
      <c r="P60" s="862"/>
      <c r="Q60" s="11"/>
      <c r="T60" s="11"/>
      <c r="U60" s="11"/>
      <c r="V60" s="11"/>
      <c r="W60" s="861"/>
      <c r="X60" s="11"/>
      <c r="Y60" s="862"/>
      <c r="Z60" s="862"/>
    </row>
    <row r="61" spans="1:26" ht="15" x14ac:dyDescent="0.25">
      <c r="A61" s="11"/>
      <c r="B61" s="11"/>
      <c r="C61" s="861"/>
      <c r="D61" s="11"/>
      <c r="E61" s="862"/>
      <c r="F61" s="862"/>
      <c r="G61" s="11"/>
      <c r="H61" s="11"/>
      <c r="J61" s="11"/>
      <c r="K61" s="11"/>
      <c r="L61" s="11"/>
      <c r="M61" s="861"/>
      <c r="N61" s="11"/>
      <c r="O61" s="862"/>
      <c r="P61" s="862"/>
      <c r="Q61" s="11"/>
      <c r="T61" s="11"/>
      <c r="U61" s="11"/>
      <c r="V61" s="11"/>
      <c r="W61" s="861"/>
      <c r="X61" s="11"/>
      <c r="Y61" s="862"/>
      <c r="Z61" s="862"/>
    </row>
    <row r="62" spans="1:26" ht="15" x14ac:dyDescent="0.25">
      <c r="A62" s="11"/>
      <c r="B62" s="11"/>
      <c r="C62" s="861"/>
      <c r="D62" s="11"/>
      <c r="E62" s="862"/>
      <c r="F62" s="862"/>
      <c r="G62" s="11"/>
      <c r="H62" s="11"/>
      <c r="J62" s="11"/>
      <c r="K62" s="11"/>
      <c r="L62" s="11"/>
      <c r="M62" s="861"/>
      <c r="N62" s="11"/>
      <c r="O62" s="862"/>
      <c r="P62" s="862"/>
      <c r="Q62" s="11"/>
      <c r="T62" s="11"/>
      <c r="U62" s="11"/>
      <c r="V62" s="11"/>
      <c r="W62" s="861"/>
      <c r="X62" s="11"/>
      <c r="Y62" s="862"/>
      <c r="Z62" s="862"/>
    </row>
    <row r="63" spans="1:26" ht="15" x14ac:dyDescent="0.25">
      <c r="A63" s="11"/>
      <c r="B63" s="11"/>
      <c r="C63" s="861"/>
      <c r="D63" s="11"/>
      <c r="E63" s="862"/>
      <c r="F63" s="862"/>
      <c r="G63" s="11"/>
      <c r="H63" s="11"/>
      <c r="J63" s="11"/>
      <c r="K63" s="11"/>
      <c r="L63" s="11"/>
      <c r="M63" s="861"/>
      <c r="N63" s="11"/>
      <c r="O63" s="862"/>
      <c r="P63" s="862"/>
      <c r="Q63" s="11"/>
      <c r="T63" s="11"/>
      <c r="U63" s="11"/>
      <c r="V63" s="11"/>
      <c r="W63" s="861"/>
      <c r="X63" s="11"/>
      <c r="Y63" s="862"/>
      <c r="Z63" s="862"/>
    </row>
    <row r="64" spans="1:26" ht="15" x14ac:dyDescent="0.25">
      <c r="A64" s="34"/>
      <c r="B64" s="34"/>
      <c r="C64" s="856"/>
      <c r="D64" s="34"/>
      <c r="E64" s="857"/>
      <c r="F64" s="857"/>
      <c r="G64" s="34"/>
      <c r="H64" s="34"/>
      <c r="J64" s="11"/>
      <c r="K64" s="11"/>
      <c r="L64" s="11"/>
      <c r="M64" s="861"/>
      <c r="N64" s="11"/>
      <c r="O64" s="862"/>
      <c r="P64" s="862"/>
      <c r="Q64" s="11"/>
      <c r="T64" s="11"/>
      <c r="U64" s="11"/>
      <c r="V64" s="11"/>
      <c r="W64" s="861"/>
      <c r="X64" s="11"/>
      <c r="Y64" s="862"/>
      <c r="Z64" s="862"/>
    </row>
    <row r="65" spans="1:26" ht="15" x14ac:dyDescent="0.25">
      <c r="A65" s="858"/>
      <c r="B65" s="858"/>
      <c r="C65" s="859"/>
      <c r="D65" s="858"/>
      <c r="E65" s="860"/>
      <c r="F65" s="860"/>
      <c r="G65" s="858"/>
      <c r="H65" s="858"/>
      <c r="J65" s="11"/>
      <c r="K65" s="11"/>
      <c r="L65" s="11"/>
      <c r="M65" s="861"/>
      <c r="N65" s="11"/>
      <c r="O65" s="862"/>
      <c r="P65" s="862"/>
      <c r="Q65" s="11"/>
      <c r="T65" s="11"/>
      <c r="U65" s="34"/>
      <c r="V65" s="34"/>
      <c r="W65" s="856"/>
      <c r="X65" s="34"/>
      <c r="Y65" s="857"/>
      <c r="Z65" s="857"/>
    </row>
    <row r="66" spans="1:26" ht="15" x14ac:dyDescent="0.25">
      <c r="A66" s="11"/>
      <c r="B66" s="11"/>
      <c r="C66" s="861"/>
      <c r="D66" s="11"/>
      <c r="E66" s="862"/>
      <c r="F66" s="862"/>
      <c r="G66" s="11"/>
      <c r="H66" s="11"/>
      <c r="J66" s="11"/>
      <c r="K66" s="11"/>
      <c r="L66" s="11"/>
      <c r="M66" s="861"/>
      <c r="N66" s="11"/>
      <c r="O66" s="862"/>
      <c r="P66" s="862"/>
      <c r="Q66" s="11"/>
      <c r="T66" s="11"/>
      <c r="U66" s="34"/>
      <c r="V66" s="34"/>
      <c r="W66" s="856"/>
      <c r="X66" s="34"/>
      <c r="Y66" s="857"/>
      <c r="Z66" s="857"/>
    </row>
    <row r="67" spans="1:26" ht="15" x14ac:dyDescent="0.25">
      <c r="A67" s="11"/>
      <c r="B67" s="11"/>
      <c r="C67" s="861"/>
      <c r="D67" s="11"/>
      <c r="E67" s="862"/>
      <c r="F67" s="862"/>
      <c r="G67" s="11"/>
      <c r="H67" s="11"/>
      <c r="J67" s="11"/>
      <c r="K67" s="11"/>
      <c r="L67" s="11"/>
      <c r="M67" s="861"/>
      <c r="N67" s="11"/>
      <c r="O67" s="862"/>
      <c r="P67" s="862"/>
      <c r="Q67" s="11"/>
      <c r="T67" s="11"/>
      <c r="U67" s="34"/>
      <c r="V67" s="34"/>
      <c r="W67" s="856"/>
      <c r="X67" s="34"/>
      <c r="Y67" s="857"/>
      <c r="Z67" s="857"/>
    </row>
    <row r="68" spans="1:26" ht="15" x14ac:dyDescent="0.25">
      <c r="A68" s="11"/>
      <c r="B68" s="11"/>
      <c r="C68" s="861"/>
      <c r="D68" s="11"/>
      <c r="E68" s="862"/>
      <c r="F68" s="862"/>
      <c r="G68" s="11"/>
      <c r="H68" s="11"/>
      <c r="J68" s="11"/>
      <c r="K68" s="11"/>
      <c r="L68" s="11"/>
      <c r="M68" s="861"/>
      <c r="N68" s="11"/>
      <c r="O68" s="862"/>
      <c r="P68" s="862"/>
      <c r="Q68" s="11"/>
      <c r="T68" s="11"/>
      <c r="U68" s="858"/>
      <c r="V68" s="858"/>
      <c r="W68" s="859"/>
      <c r="X68" s="858"/>
      <c r="Y68" s="860"/>
      <c r="Z68" s="860"/>
    </row>
    <row r="69" spans="1:26" ht="15" x14ac:dyDescent="0.25">
      <c r="A69" s="11"/>
      <c r="B69" s="11"/>
      <c r="C69" s="861"/>
      <c r="D69" s="11"/>
      <c r="E69" s="862"/>
      <c r="F69" s="862"/>
      <c r="G69" s="11"/>
      <c r="H69" s="11"/>
      <c r="J69" s="11"/>
      <c r="K69" s="11"/>
      <c r="L69" s="11"/>
      <c r="M69" s="861"/>
      <c r="N69" s="11"/>
      <c r="O69" s="862"/>
      <c r="P69" s="862"/>
      <c r="Q69" s="11"/>
      <c r="T69" s="11"/>
      <c r="U69" s="11"/>
      <c r="V69" s="11"/>
      <c r="W69" s="861"/>
      <c r="X69" s="11"/>
      <c r="Y69" s="862"/>
      <c r="Z69" s="862"/>
    </row>
    <row r="70" spans="1:26" ht="15" x14ac:dyDescent="0.25">
      <c r="A70" s="11"/>
      <c r="B70" s="11"/>
      <c r="C70" s="861"/>
      <c r="D70" s="11"/>
      <c r="E70" s="862"/>
      <c r="F70" s="862"/>
      <c r="G70" s="11"/>
      <c r="H70" s="11"/>
      <c r="J70" s="11"/>
      <c r="K70" s="34"/>
      <c r="L70" s="34"/>
      <c r="M70" s="856"/>
      <c r="N70" s="34"/>
      <c r="O70" s="857"/>
      <c r="P70" s="857"/>
      <c r="Q70" s="34"/>
      <c r="T70" s="11"/>
      <c r="U70" s="11"/>
      <c r="V70" s="11"/>
      <c r="W70" s="861"/>
      <c r="X70" s="11"/>
      <c r="Y70" s="862"/>
      <c r="Z70" s="862"/>
    </row>
    <row r="71" spans="1:26" ht="15" x14ac:dyDescent="0.25">
      <c r="A71" s="34"/>
      <c r="B71" s="34"/>
      <c r="C71" s="856"/>
      <c r="D71" s="34"/>
      <c r="E71" s="857"/>
      <c r="F71" s="857"/>
      <c r="G71" s="34"/>
      <c r="H71" s="34"/>
      <c r="J71" s="11"/>
      <c r="K71" s="858"/>
      <c r="L71" s="858"/>
      <c r="M71" s="859"/>
      <c r="N71" s="858"/>
      <c r="O71" s="860"/>
      <c r="P71" s="860"/>
      <c r="Q71" s="858"/>
      <c r="T71" s="11"/>
      <c r="U71" s="11"/>
      <c r="V71" s="11"/>
      <c r="W71" s="861"/>
      <c r="X71" s="11"/>
      <c r="Y71" s="862"/>
      <c r="Z71" s="862"/>
    </row>
    <row r="72" spans="1:26" ht="15" x14ac:dyDescent="0.25">
      <c r="A72" s="858"/>
      <c r="B72" s="858"/>
      <c r="C72" s="859"/>
      <c r="D72" s="858"/>
      <c r="E72" s="860"/>
      <c r="F72" s="860"/>
      <c r="G72" s="858"/>
      <c r="H72" s="858"/>
      <c r="J72" s="11"/>
      <c r="K72" s="11"/>
      <c r="L72" s="11"/>
      <c r="M72" s="861"/>
      <c r="N72" s="11"/>
      <c r="O72" s="862"/>
      <c r="P72" s="862"/>
      <c r="Q72" s="11"/>
      <c r="T72" s="11"/>
      <c r="U72" s="34"/>
      <c r="V72" s="34"/>
      <c r="W72" s="856"/>
      <c r="X72" s="34"/>
      <c r="Y72" s="857"/>
      <c r="Z72" s="857"/>
    </row>
    <row r="73" spans="1:26" ht="15" x14ac:dyDescent="0.25">
      <c r="A73" s="11"/>
      <c r="B73" s="11"/>
      <c r="C73" s="861"/>
      <c r="D73" s="11"/>
      <c r="E73" s="862"/>
      <c r="F73" s="862"/>
      <c r="G73" s="11"/>
      <c r="H73" s="11"/>
      <c r="J73" s="11"/>
      <c r="K73" s="11"/>
      <c r="L73" s="11"/>
      <c r="M73" s="861"/>
      <c r="N73" s="11"/>
      <c r="O73" s="862"/>
      <c r="P73" s="862"/>
      <c r="Q73" s="11"/>
      <c r="T73" s="11"/>
      <c r="U73" s="858"/>
      <c r="V73" s="858"/>
      <c r="W73" s="859"/>
      <c r="X73" s="858"/>
      <c r="Y73" s="860"/>
      <c r="Z73" s="860"/>
    </row>
    <row r="74" spans="1:26" ht="15" x14ac:dyDescent="0.25">
      <c r="A74" s="11"/>
      <c r="B74" s="11"/>
      <c r="C74" s="861"/>
      <c r="D74" s="11"/>
      <c r="E74" s="862"/>
      <c r="F74" s="862"/>
      <c r="G74" s="11"/>
      <c r="H74" s="11"/>
      <c r="J74" s="11"/>
      <c r="K74" s="11"/>
      <c r="L74" s="11"/>
      <c r="M74" s="861"/>
      <c r="N74" s="11"/>
      <c r="O74" s="862"/>
      <c r="P74" s="862"/>
      <c r="Q74" s="11"/>
      <c r="T74" s="11"/>
      <c r="U74" s="11"/>
      <c r="V74" s="11"/>
      <c r="W74" s="861"/>
      <c r="X74" s="11"/>
      <c r="Y74" s="862"/>
      <c r="Z74" s="862"/>
    </row>
    <row r="75" spans="1:26" ht="15" x14ac:dyDescent="0.25">
      <c r="A75" s="34"/>
      <c r="B75" s="34"/>
      <c r="C75" s="856"/>
      <c r="D75" s="34"/>
      <c r="E75" s="857"/>
      <c r="F75" s="857"/>
      <c r="G75" s="34"/>
      <c r="H75" s="34"/>
      <c r="J75" s="11"/>
      <c r="K75" s="11"/>
      <c r="L75" s="11"/>
      <c r="M75" s="861"/>
      <c r="N75" s="11"/>
      <c r="O75" s="862"/>
      <c r="P75" s="862"/>
      <c r="Q75" s="11"/>
      <c r="T75" s="11"/>
      <c r="U75" s="11"/>
      <c r="V75" s="11"/>
      <c r="W75" s="861"/>
      <c r="X75" s="11"/>
      <c r="Y75" s="862"/>
      <c r="Z75" s="862"/>
    </row>
    <row r="76" spans="1:26" ht="15" x14ac:dyDescent="0.25">
      <c r="A76" s="34"/>
      <c r="B76" s="34"/>
      <c r="C76" s="856"/>
      <c r="D76" s="34"/>
      <c r="E76" s="857"/>
      <c r="F76" s="857"/>
      <c r="G76" s="34"/>
      <c r="H76" s="34"/>
      <c r="J76" s="11"/>
      <c r="K76" s="11"/>
      <c r="L76" s="11"/>
      <c r="M76" s="861"/>
      <c r="N76" s="11"/>
      <c r="O76" s="862"/>
      <c r="P76" s="862"/>
      <c r="Q76" s="11"/>
      <c r="T76" s="11"/>
      <c r="U76" s="11"/>
      <c r="V76" s="11"/>
      <c r="W76" s="861"/>
      <c r="X76" s="11"/>
      <c r="Y76" s="862"/>
      <c r="Z76" s="862"/>
    </row>
    <row r="77" spans="1:26" ht="15" x14ac:dyDescent="0.25">
      <c r="A77" s="858"/>
      <c r="B77" s="858"/>
      <c r="C77" s="859"/>
      <c r="D77" s="858"/>
      <c r="E77" s="860"/>
      <c r="F77" s="860"/>
      <c r="G77" s="858"/>
      <c r="H77" s="858"/>
      <c r="J77" s="11"/>
      <c r="K77" s="11"/>
      <c r="L77" s="11"/>
      <c r="M77" s="861"/>
      <c r="N77" s="11"/>
      <c r="O77" s="862"/>
      <c r="P77" s="862"/>
      <c r="Q77" s="11"/>
      <c r="T77" s="11"/>
      <c r="U77" s="11"/>
      <c r="V77" s="11"/>
      <c r="W77" s="861"/>
      <c r="X77" s="11"/>
      <c r="Y77" s="862"/>
      <c r="Z77" s="862"/>
    </row>
    <row r="78" spans="1:26" ht="15" x14ac:dyDescent="0.25">
      <c r="A78" s="11"/>
      <c r="B78" s="11"/>
      <c r="C78" s="861"/>
      <c r="D78" s="11"/>
      <c r="E78" s="862"/>
      <c r="F78" s="862"/>
      <c r="G78" s="11"/>
      <c r="H78" s="11"/>
      <c r="J78" s="11"/>
      <c r="K78" s="11"/>
      <c r="L78" s="11"/>
      <c r="M78" s="861"/>
      <c r="N78" s="11"/>
      <c r="O78" s="862"/>
      <c r="P78" s="862"/>
      <c r="Q78" s="11"/>
      <c r="T78" s="11"/>
      <c r="U78" s="11"/>
      <c r="V78" s="11"/>
      <c r="W78" s="861"/>
      <c r="X78" s="11"/>
      <c r="Y78" s="862"/>
      <c r="Z78" s="862"/>
    </row>
    <row r="79" spans="1:26" ht="15" x14ac:dyDescent="0.25">
      <c r="A79" s="11"/>
      <c r="B79" s="11"/>
      <c r="C79" s="861"/>
      <c r="D79" s="11"/>
      <c r="E79" s="862"/>
      <c r="F79" s="862"/>
      <c r="G79" s="11"/>
      <c r="H79" s="11"/>
      <c r="J79" s="11"/>
      <c r="K79" s="11"/>
      <c r="L79" s="11"/>
      <c r="M79" s="861"/>
      <c r="N79" s="11"/>
      <c r="O79" s="862"/>
      <c r="P79" s="862"/>
      <c r="Q79" s="11"/>
      <c r="T79" s="11"/>
      <c r="U79" s="34"/>
      <c r="V79" s="34"/>
      <c r="W79" s="856"/>
      <c r="X79" s="34"/>
      <c r="Y79" s="857"/>
      <c r="Z79" s="857"/>
    </row>
    <row r="80" spans="1:26" ht="15" x14ac:dyDescent="0.25">
      <c r="A80" s="11"/>
      <c r="B80" s="11"/>
      <c r="C80" s="861"/>
      <c r="D80" s="11"/>
      <c r="E80" s="862"/>
      <c r="F80" s="862"/>
      <c r="G80" s="11"/>
      <c r="H80" s="11"/>
      <c r="J80" s="11"/>
      <c r="K80" s="11"/>
      <c r="L80" s="11"/>
      <c r="M80" s="861"/>
      <c r="N80" s="11"/>
      <c r="O80" s="862"/>
      <c r="P80" s="862"/>
      <c r="Q80" s="11"/>
      <c r="T80" s="11"/>
      <c r="U80" s="34"/>
      <c r="V80" s="34"/>
      <c r="W80" s="856"/>
      <c r="X80" s="34"/>
      <c r="Y80" s="857"/>
      <c r="Z80" s="857"/>
    </row>
    <row r="81" spans="1:26" ht="15" x14ac:dyDescent="0.25">
      <c r="A81" s="11"/>
      <c r="B81" s="11"/>
      <c r="C81" s="861"/>
      <c r="D81" s="11"/>
      <c r="E81" s="862"/>
      <c r="F81" s="862"/>
      <c r="G81" s="11"/>
      <c r="H81" s="11"/>
      <c r="J81" s="11"/>
      <c r="K81" s="34"/>
      <c r="L81" s="34"/>
      <c r="M81" s="856"/>
      <c r="N81" s="34"/>
      <c r="O81" s="857"/>
      <c r="P81" s="857"/>
      <c r="Q81" s="34"/>
      <c r="T81" s="11"/>
      <c r="U81" s="858"/>
      <c r="V81" s="858"/>
      <c r="W81" s="859"/>
      <c r="X81" s="858"/>
      <c r="Y81" s="860"/>
      <c r="Z81" s="860"/>
    </row>
    <row r="82" spans="1:26" ht="15" x14ac:dyDescent="0.25">
      <c r="A82" s="11"/>
      <c r="B82" s="11"/>
      <c r="C82" s="861"/>
      <c r="D82" s="11"/>
      <c r="E82" s="862"/>
      <c r="F82" s="862"/>
      <c r="G82" s="11"/>
      <c r="H82" s="11"/>
      <c r="J82" s="11"/>
      <c r="K82" s="858"/>
      <c r="L82" s="858"/>
      <c r="M82" s="859"/>
      <c r="N82" s="858"/>
      <c r="O82" s="860"/>
      <c r="P82" s="860"/>
      <c r="Q82" s="858"/>
      <c r="T82" s="11"/>
      <c r="U82" s="11"/>
      <c r="V82" s="11"/>
      <c r="W82" s="861"/>
      <c r="X82" s="11"/>
      <c r="Y82" s="862"/>
      <c r="Z82" s="862"/>
    </row>
    <row r="83" spans="1:26" ht="15" x14ac:dyDescent="0.25">
      <c r="A83" s="34"/>
      <c r="B83" s="34"/>
      <c r="C83" s="856"/>
      <c r="D83" s="34"/>
      <c r="E83" s="857"/>
      <c r="F83" s="857"/>
      <c r="G83" s="34"/>
      <c r="H83" s="34"/>
      <c r="J83" s="11"/>
      <c r="K83" s="11"/>
      <c r="L83" s="11"/>
      <c r="M83" s="861"/>
      <c r="N83" s="11"/>
      <c r="O83" s="862"/>
      <c r="P83" s="862"/>
      <c r="Q83" s="11"/>
      <c r="T83" s="11"/>
      <c r="U83" s="11"/>
      <c r="V83" s="11"/>
      <c r="W83" s="861"/>
      <c r="X83" s="11"/>
      <c r="Y83" s="862"/>
      <c r="Z83" s="862"/>
    </row>
    <row r="84" spans="1:26" ht="15" x14ac:dyDescent="0.25">
      <c r="A84" s="858"/>
      <c r="B84" s="858"/>
      <c r="C84" s="859"/>
      <c r="D84" s="858"/>
      <c r="E84" s="860"/>
      <c r="F84" s="860"/>
      <c r="G84" s="858"/>
      <c r="H84" s="858"/>
      <c r="J84" s="11"/>
      <c r="K84" s="11"/>
      <c r="L84" s="11"/>
      <c r="M84" s="861"/>
      <c r="N84" s="11"/>
      <c r="O84" s="862"/>
      <c r="P84" s="862"/>
      <c r="Q84" s="11"/>
      <c r="T84" s="11"/>
      <c r="U84" s="34"/>
      <c r="V84" s="34"/>
      <c r="W84" s="856"/>
      <c r="X84" s="34"/>
      <c r="Y84" s="857"/>
      <c r="Z84" s="857"/>
    </row>
    <row r="85" spans="1:26" ht="15" x14ac:dyDescent="0.25">
      <c r="A85" s="11"/>
      <c r="B85" s="11"/>
      <c r="C85" s="861"/>
      <c r="D85" s="11"/>
      <c r="E85" s="862"/>
      <c r="F85" s="862"/>
      <c r="G85" s="11"/>
      <c r="H85" s="11"/>
      <c r="J85" s="11"/>
      <c r="K85" s="34"/>
      <c r="L85" s="34"/>
      <c r="M85" s="856"/>
      <c r="N85" s="34"/>
      <c r="O85" s="857"/>
      <c r="P85" s="857"/>
      <c r="Q85" s="34"/>
      <c r="T85" s="11"/>
      <c r="U85" s="858"/>
      <c r="V85" s="858"/>
      <c r="W85" s="859"/>
      <c r="X85" s="858"/>
      <c r="Y85" s="860"/>
      <c r="Z85" s="860"/>
    </row>
    <row r="86" spans="1:26" ht="15" x14ac:dyDescent="0.25">
      <c r="A86" s="11"/>
      <c r="B86" s="11"/>
      <c r="C86" s="861"/>
      <c r="D86" s="11"/>
      <c r="E86" s="862"/>
      <c r="F86" s="862"/>
      <c r="G86" s="11"/>
      <c r="H86" s="11"/>
      <c r="J86" s="11"/>
      <c r="K86" s="858"/>
      <c r="L86" s="858"/>
      <c r="M86" s="859"/>
      <c r="N86" s="858"/>
      <c r="O86" s="860"/>
      <c r="P86" s="860"/>
      <c r="Q86" s="858"/>
      <c r="T86" s="11"/>
      <c r="U86" s="11"/>
      <c r="V86" s="11"/>
      <c r="W86" s="861"/>
      <c r="X86" s="11"/>
      <c r="Y86" s="862"/>
      <c r="Z86" s="862"/>
    </row>
    <row r="87" spans="1:26" ht="15" x14ac:dyDescent="0.25">
      <c r="A87" s="11"/>
      <c r="B87" s="11"/>
      <c r="C87" s="861"/>
      <c r="D87" s="11"/>
      <c r="E87" s="862"/>
      <c r="F87" s="862"/>
      <c r="G87" s="11"/>
      <c r="H87" s="11"/>
      <c r="J87" s="11"/>
      <c r="K87" s="11"/>
      <c r="L87" s="11"/>
      <c r="M87" s="861"/>
      <c r="N87" s="11"/>
      <c r="O87" s="862"/>
      <c r="P87" s="862"/>
      <c r="Q87" s="11"/>
      <c r="T87" s="11"/>
      <c r="U87" s="11"/>
      <c r="V87" s="11"/>
      <c r="W87" s="861"/>
      <c r="X87" s="11"/>
      <c r="Y87" s="862"/>
      <c r="Z87" s="862"/>
    </row>
    <row r="88" spans="1:26" ht="15" x14ac:dyDescent="0.25">
      <c r="A88" s="34"/>
      <c r="B88" s="34"/>
      <c r="C88" s="856"/>
      <c r="D88" s="34"/>
      <c r="E88" s="857"/>
      <c r="F88" s="857"/>
      <c r="G88" s="34"/>
      <c r="H88" s="34"/>
      <c r="J88" s="11"/>
      <c r="K88" s="11"/>
      <c r="L88" s="11"/>
      <c r="M88" s="861"/>
      <c r="N88" s="11"/>
      <c r="O88" s="862"/>
      <c r="P88" s="862"/>
      <c r="Q88" s="11"/>
      <c r="T88" s="11"/>
      <c r="U88" s="11"/>
      <c r="V88" s="11"/>
      <c r="W88" s="861"/>
      <c r="X88" s="11"/>
      <c r="Y88" s="862"/>
      <c r="Z88" s="862"/>
    </row>
    <row r="89" spans="1:26" ht="15" x14ac:dyDescent="0.25">
      <c r="A89" s="858"/>
      <c r="B89" s="858"/>
      <c r="C89" s="859"/>
      <c r="D89" s="858"/>
      <c r="E89" s="860"/>
      <c r="F89" s="860"/>
      <c r="G89" s="858"/>
      <c r="H89" s="858"/>
      <c r="J89" s="11"/>
      <c r="K89" s="34"/>
      <c r="L89" s="34"/>
      <c r="M89" s="856"/>
      <c r="N89" s="34"/>
      <c r="O89" s="857"/>
      <c r="P89" s="857"/>
      <c r="Q89" s="34"/>
      <c r="T89" s="11"/>
      <c r="U89" s="34"/>
      <c r="V89" s="34"/>
      <c r="W89" s="856"/>
      <c r="X89" s="34"/>
      <c r="Y89" s="857"/>
      <c r="Z89" s="857"/>
    </row>
    <row r="90" spans="1:26" ht="15" x14ac:dyDescent="0.25">
      <c r="A90" s="11"/>
      <c r="B90" s="11"/>
      <c r="C90" s="861"/>
      <c r="D90" s="11"/>
      <c r="E90" s="862"/>
      <c r="F90" s="862"/>
      <c r="G90" s="11"/>
      <c r="H90" s="11"/>
      <c r="J90" s="11"/>
      <c r="K90" s="34"/>
      <c r="L90" s="34"/>
      <c r="M90" s="856"/>
      <c r="N90" s="34"/>
      <c r="O90" s="857"/>
      <c r="P90" s="857"/>
      <c r="Q90" s="34"/>
      <c r="T90" s="11"/>
      <c r="U90" s="34"/>
      <c r="V90" s="34"/>
      <c r="W90" s="856"/>
      <c r="X90" s="34"/>
      <c r="Y90" s="857"/>
      <c r="Z90" s="857"/>
    </row>
    <row r="91" spans="1:26" ht="15" x14ac:dyDescent="0.25">
      <c r="A91" s="11"/>
      <c r="B91" s="11"/>
      <c r="C91" s="861"/>
      <c r="D91" s="11"/>
      <c r="E91" s="862"/>
      <c r="F91" s="862"/>
      <c r="G91" s="11"/>
      <c r="H91" s="11"/>
      <c r="J91" s="11"/>
      <c r="K91" s="858"/>
      <c r="L91" s="858"/>
      <c r="M91" s="859"/>
      <c r="N91" s="858"/>
      <c r="O91" s="860"/>
      <c r="P91" s="860"/>
      <c r="Q91" s="858"/>
      <c r="T91" s="11"/>
      <c r="U91" s="858"/>
      <c r="V91" s="858"/>
      <c r="W91" s="859"/>
      <c r="X91" s="858"/>
      <c r="Y91" s="860"/>
      <c r="Z91" s="860"/>
    </row>
    <row r="92" spans="1:26" ht="15" x14ac:dyDescent="0.25">
      <c r="A92" s="11"/>
      <c r="B92" s="11"/>
      <c r="C92" s="861"/>
      <c r="D92" s="11"/>
      <c r="E92" s="862"/>
      <c r="F92" s="862"/>
      <c r="G92" s="11"/>
      <c r="H92" s="11"/>
      <c r="J92" s="11"/>
      <c r="K92" s="11"/>
      <c r="L92" s="11"/>
      <c r="M92" s="861"/>
      <c r="N92" s="11"/>
      <c r="O92" s="862"/>
      <c r="P92" s="862"/>
      <c r="Q92" s="11"/>
      <c r="T92" s="11"/>
      <c r="U92" s="11"/>
      <c r="V92" s="11"/>
      <c r="W92" s="861"/>
      <c r="X92" s="11"/>
      <c r="Y92" s="862"/>
      <c r="Z92" s="862"/>
    </row>
    <row r="93" spans="1:26" ht="15" x14ac:dyDescent="0.25">
      <c r="A93" s="11"/>
      <c r="B93" s="11"/>
      <c r="C93" s="861"/>
      <c r="D93" s="11"/>
      <c r="E93" s="862"/>
      <c r="F93" s="862"/>
      <c r="G93" s="11"/>
      <c r="H93" s="11"/>
      <c r="J93" s="11"/>
      <c r="K93" s="11"/>
      <c r="L93" s="11"/>
      <c r="M93" s="861"/>
      <c r="N93" s="11"/>
      <c r="O93" s="862"/>
      <c r="P93" s="862"/>
      <c r="Q93" s="11"/>
      <c r="T93" s="11"/>
      <c r="U93" s="11"/>
      <c r="V93" s="11"/>
      <c r="W93" s="861"/>
      <c r="X93" s="11"/>
      <c r="Y93" s="862"/>
      <c r="Z93" s="862"/>
    </row>
    <row r="94" spans="1:26" ht="15" x14ac:dyDescent="0.25">
      <c r="A94" s="11"/>
      <c r="B94" s="11"/>
      <c r="C94" s="861"/>
      <c r="D94" s="11"/>
      <c r="E94" s="862"/>
      <c r="F94" s="862"/>
      <c r="G94" s="11"/>
      <c r="H94" s="11"/>
      <c r="J94" s="11"/>
      <c r="K94" s="34"/>
      <c r="L94" s="34"/>
      <c r="M94" s="856"/>
      <c r="N94" s="34"/>
      <c r="O94" s="857"/>
      <c r="P94" s="857"/>
      <c r="Q94" s="34"/>
      <c r="T94" s="11"/>
      <c r="U94" s="11"/>
      <c r="V94" s="11"/>
      <c r="W94" s="11"/>
      <c r="X94" s="11"/>
      <c r="Y94" s="11"/>
      <c r="Z94" s="11"/>
    </row>
    <row r="95" spans="1:26" ht="15" x14ac:dyDescent="0.25">
      <c r="A95" s="11"/>
      <c r="B95" s="11"/>
      <c r="C95" s="861"/>
      <c r="D95" s="11"/>
      <c r="E95" s="862"/>
      <c r="F95" s="862"/>
      <c r="G95" s="11"/>
      <c r="H95" s="11"/>
      <c r="J95" s="11"/>
      <c r="K95" s="858"/>
      <c r="L95" s="858"/>
      <c r="M95" s="859"/>
      <c r="N95" s="858"/>
      <c r="O95" s="860"/>
      <c r="P95" s="860"/>
      <c r="Q95" s="858"/>
      <c r="T95" s="11"/>
      <c r="U95" s="11"/>
      <c r="V95" s="11"/>
      <c r="W95" s="11"/>
      <c r="X95" s="11"/>
      <c r="Y95" s="11"/>
      <c r="Z95" s="11"/>
    </row>
    <row r="96" spans="1:26" ht="15" x14ac:dyDescent="0.25">
      <c r="A96" s="11"/>
      <c r="B96" s="11"/>
      <c r="C96" s="861"/>
      <c r="D96" s="11"/>
      <c r="E96" s="862"/>
      <c r="F96" s="862"/>
      <c r="G96" s="11"/>
      <c r="H96" s="11"/>
      <c r="J96" s="11"/>
      <c r="K96" s="11"/>
      <c r="L96" s="11"/>
      <c r="M96" s="861"/>
      <c r="N96" s="11"/>
      <c r="O96" s="862"/>
      <c r="P96" s="862"/>
      <c r="Q96" s="11"/>
      <c r="T96" s="11"/>
      <c r="U96" s="11"/>
      <c r="V96" s="11"/>
      <c r="W96" s="11"/>
      <c r="X96" s="11"/>
      <c r="Y96" s="11"/>
      <c r="Z96" s="11"/>
    </row>
    <row r="97" spans="1:26" ht="15" x14ac:dyDescent="0.25">
      <c r="A97" s="11"/>
      <c r="B97" s="11"/>
      <c r="C97" s="861"/>
      <c r="D97" s="11"/>
      <c r="E97" s="862"/>
      <c r="F97" s="862"/>
      <c r="G97" s="11"/>
      <c r="H97" s="11"/>
      <c r="J97" s="11"/>
      <c r="K97" s="11"/>
      <c r="L97" s="11"/>
      <c r="M97" s="861"/>
      <c r="N97" s="11"/>
      <c r="O97" s="862"/>
      <c r="P97" s="862"/>
      <c r="Q97" s="11"/>
      <c r="T97" s="11"/>
      <c r="U97" s="11"/>
      <c r="V97" s="11"/>
      <c r="W97" s="11"/>
      <c r="X97" s="11"/>
      <c r="Y97" s="11"/>
      <c r="Z97" s="11"/>
    </row>
    <row r="98" spans="1:26" ht="15" x14ac:dyDescent="0.25">
      <c r="A98" s="11"/>
      <c r="B98" s="11"/>
      <c r="C98" s="861"/>
      <c r="D98" s="11"/>
      <c r="E98" s="862"/>
      <c r="F98" s="862"/>
      <c r="G98" s="11"/>
      <c r="H98" s="11"/>
      <c r="J98" s="11"/>
      <c r="K98" s="11"/>
      <c r="L98" s="11"/>
      <c r="M98" s="861"/>
      <c r="N98" s="11"/>
      <c r="O98" s="862"/>
      <c r="P98" s="862"/>
      <c r="Q98" s="11"/>
      <c r="T98" s="11"/>
      <c r="U98" s="11"/>
      <c r="V98" s="11"/>
      <c r="W98" s="11"/>
      <c r="X98" s="11"/>
      <c r="Y98" s="11"/>
      <c r="Z98" s="11"/>
    </row>
    <row r="99" spans="1:26" ht="15" x14ac:dyDescent="0.25">
      <c r="A99" s="11"/>
      <c r="B99" s="11"/>
      <c r="C99" s="861"/>
      <c r="D99" s="11"/>
      <c r="E99" s="862"/>
      <c r="F99" s="862"/>
      <c r="G99" s="11"/>
      <c r="H99" s="11"/>
      <c r="J99" s="11"/>
      <c r="K99" s="11"/>
      <c r="L99" s="11"/>
      <c r="M99" s="861"/>
      <c r="N99" s="11"/>
      <c r="O99" s="862"/>
      <c r="P99" s="862"/>
      <c r="Q99" s="11"/>
      <c r="T99" s="11"/>
      <c r="U99" s="11"/>
      <c r="V99" s="11"/>
      <c r="W99" s="11"/>
      <c r="X99" s="11"/>
      <c r="Y99" s="11"/>
      <c r="Z99" s="11"/>
    </row>
    <row r="100" spans="1:26" ht="15" x14ac:dyDescent="0.25">
      <c r="A100" s="11"/>
      <c r="B100" s="11"/>
      <c r="C100" s="861"/>
      <c r="D100" s="11"/>
      <c r="E100" s="862"/>
      <c r="F100" s="862"/>
      <c r="G100" s="11"/>
      <c r="H100" s="11"/>
      <c r="J100" s="11"/>
      <c r="K100" s="11"/>
      <c r="L100" s="11"/>
      <c r="M100" s="861"/>
      <c r="N100" s="11"/>
      <c r="O100" s="862"/>
      <c r="P100" s="862"/>
      <c r="Q100" s="11"/>
      <c r="T100" s="11"/>
      <c r="U100" s="11"/>
      <c r="V100" s="11"/>
      <c r="W100" s="11"/>
      <c r="X100" s="11"/>
      <c r="Y100" s="11"/>
      <c r="Z100" s="11"/>
    </row>
    <row r="101" spans="1:26" ht="15" x14ac:dyDescent="0.25">
      <c r="A101" s="11"/>
      <c r="B101" s="11"/>
      <c r="C101" s="861"/>
      <c r="D101" s="11"/>
      <c r="E101" s="862"/>
      <c r="F101" s="862"/>
      <c r="G101" s="11"/>
      <c r="H101" s="11"/>
      <c r="J101" s="11"/>
      <c r="K101" s="11"/>
      <c r="L101" s="11"/>
      <c r="M101" s="861"/>
      <c r="N101" s="11"/>
      <c r="O101" s="862"/>
      <c r="P101" s="862"/>
      <c r="Q101" s="11"/>
      <c r="T101" s="11"/>
      <c r="U101" s="11"/>
      <c r="V101" s="11"/>
      <c r="W101" s="11"/>
      <c r="X101" s="11"/>
      <c r="Y101" s="11"/>
      <c r="Z101" s="11"/>
    </row>
    <row r="102" spans="1:26" ht="15" x14ac:dyDescent="0.25">
      <c r="A102" s="11"/>
      <c r="B102" s="11"/>
      <c r="C102" s="861"/>
      <c r="D102" s="11"/>
      <c r="E102" s="862"/>
      <c r="F102" s="862"/>
      <c r="G102" s="11"/>
      <c r="H102" s="11"/>
      <c r="J102" s="11"/>
      <c r="K102" s="11"/>
      <c r="L102" s="11"/>
      <c r="M102" s="861"/>
      <c r="N102" s="11"/>
      <c r="O102" s="862"/>
      <c r="P102" s="862"/>
      <c r="Q102" s="11"/>
      <c r="T102" s="11"/>
      <c r="U102" s="11"/>
      <c r="V102" s="11"/>
      <c r="W102" s="11"/>
      <c r="X102" s="11"/>
      <c r="Y102" s="11"/>
      <c r="Z102" s="11"/>
    </row>
    <row r="103" spans="1:26" ht="15" x14ac:dyDescent="0.25">
      <c r="A103" s="11"/>
      <c r="B103" s="11"/>
      <c r="C103" s="861"/>
      <c r="D103" s="11"/>
      <c r="E103" s="862"/>
      <c r="F103" s="862"/>
      <c r="G103" s="11"/>
      <c r="H103" s="11"/>
      <c r="J103" s="11"/>
      <c r="K103" s="11"/>
      <c r="L103" s="11"/>
      <c r="M103" s="861"/>
      <c r="N103" s="11"/>
      <c r="O103" s="862"/>
      <c r="P103" s="862"/>
      <c r="Q103" s="11"/>
      <c r="T103" s="11"/>
      <c r="U103" s="11"/>
      <c r="V103" s="11"/>
      <c r="W103" s="11"/>
      <c r="X103" s="11"/>
      <c r="Y103" s="11"/>
      <c r="Z103" s="11"/>
    </row>
    <row r="104" spans="1:26" ht="15" x14ac:dyDescent="0.25">
      <c r="A104" s="34"/>
      <c r="B104" s="34"/>
      <c r="C104" s="856"/>
      <c r="D104" s="34"/>
      <c r="E104" s="857"/>
      <c r="F104" s="857"/>
      <c r="G104" s="34"/>
      <c r="H104" s="11"/>
      <c r="J104" s="11"/>
      <c r="K104" s="11"/>
      <c r="L104" s="11"/>
      <c r="M104" s="861"/>
      <c r="N104" s="11"/>
      <c r="O104" s="862"/>
      <c r="P104" s="862"/>
      <c r="Q104" s="11"/>
      <c r="T104" s="11"/>
      <c r="U104" s="11"/>
      <c r="V104" s="11"/>
      <c r="W104" s="11"/>
      <c r="X104" s="11"/>
      <c r="Y104" s="11"/>
      <c r="Z104" s="11"/>
    </row>
    <row r="105" spans="1:26" ht="15" x14ac:dyDescent="0.25">
      <c r="A105" s="858"/>
      <c r="B105" s="858"/>
      <c r="C105" s="859"/>
      <c r="D105" s="858"/>
      <c r="E105" s="860"/>
      <c r="F105" s="860"/>
      <c r="G105" s="858"/>
      <c r="H105" s="11"/>
      <c r="J105" s="11"/>
      <c r="K105" s="11"/>
      <c r="L105" s="11"/>
      <c r="M105" s="861"/>
      <c r="N105" s="11"/>
      <c r="O105" s="862"/>
      <c r="P105" s="862"/>
      <c r="Q105" s="11"/>
      <c r="T105" s="11"/>
      <c r="U105" s="11"/>
      <c r="V105" s="11"/>
      <c r="W105" s="11"/>
      <c r="X105" s="11"/>
      <c r="Y105" s="11"/>
      <c r="Z105" s="11"/>
    </row>
    <row r="106" spans="1:26" ht="15" x14ac:dyDescent="0.25">
      <c r="A106" s="11"/>
      <c r="B106" s="11"/>
      <c r="C106" s="861"/>
      <c r="D106" s="11"/>
      <c r="E106" s="862"/>
      <c r="F106" s="862"/>
      <c r="G106" s="11"/>
      <c r="H106" s="11"/>
      <c r="J106" s="11"/>
      <c r="K106" s="11"/>
      <c r="L106" s="11"/>
      <c r="M106" s="861"/>
      <c r="N106" s="11"/>
      <c r="O106" s="862"/>
      <c r="P106" s="862"/>
      <c r="Q106" s="11"/>
      <c r="T106" s="11"/>
      <c r="U106" s="11"/>
      <c r="V106" s="11"/>
      <c r="W106" s="11"/>
      <c r="X106" s="11"/>
      <c r="Y106" s="11"/>
      <c r="Z106" s="11"/>
    </row>
    <row r="107" spans="1:26" ht="15" x14ac:dyDescent="0.25">
      <c r="A107" s="11"/>
      <c r="B107" s="11"/>
      <c r="C107" s="861"/>
      <c r="D107" s="11"/>
      <c r="E107" s="862"/>
      <c r="F107" s="862"/>
      <c r="G107" s="11"/>
      <c r="H107" s="11"/>
      <c r="J107" s="11"/>
      <c r="K107" s="11"/>
      <c r="L107" s="11"/>
      <c r="M107" s="861"/>
      <c r="N107" s="11"/>
      <c r="O107" s="862"/>
      <c r="P107" s="862"/>
      <c r="Q107" s="11"/>
      <c r="T107" s="11"/>
      <c r="U107" s="11"/>
      <c r="V107" s="11"/>
      <c r="W107" s="11"/>
      <c r="X107" s="11"/>
      <c r="Y107" s="11"/>
      <c r="Z107" s="11"/>
    </row>
    <row r="108" spans="1:26" ht="15" x14ac:dyDescent="0.25">
      <c r="A108" s="34"/>
      <c r="B108" s="34"/>
      <c r="C108" s="856"/>
      <c r="D108" s="34"/>
      <c r="E108" s="857"/>
      <c r="F108" s="857"/>
      <c r="G108" s="34"/>
      <c r="H108" s="11"/>
      <c r="J108" s="11"/>
      <c r="K108" s="11"/>
      <c r="L108" s="11"/>
      <c r="M108" s="861"/>
      <c r="N108" s="11"/>
      <c r="O108" s="862"/>
      <c r="P108" s="862"/>
      <c r="Q108" s="11"/>
      <c r="T108" s="11"/>
      <c r="U108" s="11"/>
      <c r="V108" s="11"/>
      <c r="W108" s="11"/>
      <c r="X108" s="11"/>
      <c r="Y108" s="11"/>
      <c r="Z108" s="11"/>
    </row>
    <row r="109" spans="1:26" ht="15" x14ac:dyDescent="0.25">
      <c r="A109" s="858"/>
      <c r="B109" s="858"/>
      <c r="C109" s="859"/>
      <c r="D109" s="858"/>
      <c r="E109" s="860"/>
      <c r="F109" s="860"/>
      <c r="G109" s="858"/>
      <c r="H109" s="11"/>
      <c r="J109" s="11"/>
      <c r="K109" s="11"/>
      <c r="L109" s="11"/>
      <c r="M109" s="861"/>
      <c r="N109" s="11"/>
      <c r="O109" s="862"/>
      <c r="P109" s="862"/>
      <c r="Q109" s="11"/>
      <c r="T109" s="11"/>
      <c r="U109" s="11"/>
      <c r="V109" s="11"/>
      <c r="W109" s="11"/>
      <c r="X109" s="11"/>
      <c r="Y109" s="11"/>
      <c r="Z109" s="11"/>
    </row>
    <row r="110" spans="1:26" ht="15" x14ac:dyDescent="0.25">
      <c r="A110" s="11"/>
      <c r="B110" s="11"/>
      <c r="C110" s="861"/>
      <c r="D110" s="11"/>
      <c r="E110" s="862"/>
      <c r="F110" s="862"/>
      <c r="G110" s="11"/>
      <c r="H110" s="11"/>
      <c r="J110" s="11"/>
      <c r="K110" s="11"/>
      <c r="L110" s="11"/>
      <c r="M110" s="861"/>
      <c r="N110" s="11"/>
      <c r="O110" s="862"/>
      <c r="P110" s="862"/>
      <c r="Q110" s="11"/>
      <c r="T110" s="11"/>
      <c r="U110" s="11"/>
      <c r="V110" s="11"/>
      <c r="W110" s="11"/>
      <c r="X110" s="11"/>
      <c r="Y110" s="11"/>
      <c r="Z110" s="11"/>
    </row>
    <row r="111" spans="1:26" ht="15" x14ac:dyDescent="0.25">
      <c r="A111" s="11"/>
      <c r="B111" s="11"/>
      <c r="C111" s="861"/>
      <c r="D111" s="11"/>
      <c r="E111" s="862"/>
      <c r="F111" s="862"/>
      <c r="G111" s="11"/>
      <c r="H111" s="11"/>
      <c r="J111" s="11"/>
      <c r="K111" s="11"/>
      <c r="L111" s="11"/>
      <c r="M111" s="861"/>
      <c r="N111" s="11"/>
      <c r="O111" s="862"/>
      <c r="P111" s="862"/>
      <c r="Q111" s="11"/>
      <c r="T111" s="11"/>
      <c r="U111" s="11"/>
      <c r="V111" s="11"/>
      <c r="W111" s="11"/>
      <c r="X111" s="11"/>
      <c r="Y111" s="11"/>
      <c r="Z111" s="11"/>
    </row>
    <row r="112" spans="1:26" ht="15" x14ac:dyDescent="0.25">
      <c r="A112" s="34"/>
      <c r="B112" s="34"/>
      <c r="C112" s="856"/>
      <c r="D112" s="34"/>
      <c r="E112" s="857"/>
      <c r="F112" s="857"/>
      <c r="G112" s="34"/>
      <c r="H112" s="11"/>
      <c r="J112" s="11"/>
      <c r="K112" s="11"/>
      <c r="L112" s="11"/>
      <c r="M112" s="861"/>
      <c r="N112" s="11"/>
      <c r="O112" s="862"/>
      <c r="P112" s="862"/>
      <c r="Q112" s="11"/>
      <c r="T112" s="11"/>
      <c r="U112" s="11"/>
      <c r="V112" s="11"/>
      <c r="W112" s="11"/>
      <c r="X112" s="11"/>
      <c r="Y112" s="11"/>
      <c r="Z112" s="11"/>
    </row>
    <row r="113" spans="1:26" ht="15" x14ac:dyDescent="0.25">
      <c r="A113" s="858"/>
      <c r="B113" s="858"/>
      <c r="C113" s="859"/>
      <c r="D113" s="858"/>
      <c r="E113" s="860"/>
      <c r="F113" s="860"/>
      <c r="G113" s="858"/>
      <c r="H113" s="11"/>
      <c r="J113" s="11"/>
      <c r="K113" s="11"/>
      <c r="L113" s="11"/>
      <c r="M113" s="861"/>
      <c r="N113" s="11"/>
      <c r="O113" s="862"/>
      <c r="P113" s="862"/>
      <c r="Q113" s="11"/>
      <c r="T113" s="11"/>
      <c r="U113" s="11"/>
      <c r="V113" s="11"/>
      <c r="W113" s="11"/>
      <c r="X113" s="11"/>
      <c r="Y113" s="11"/>
      <c r="Z113" s="11"/>
    </row>
    <row r="114" spans="1:26" ht="15" x14ac:dyDescent="0.25">
      <c r="A114" s="11"/>
      <c r="B114" s="11"/>
      <c r="C114" s="861"/>
      <c r="D114" s="11"/>
      <c r="E114" s="862"/>
      <c r="F114" s="862"/>
      <c r="G114" s="11"/>
      <c r="H114" s="11"/>
      <c r="J114" s="11"/>
      <c r="K114" s="11"/>
      <c r="L114" s="11"/>
      <c r="M114" s="861"/>
      <c r="N114" s="11"/>
      <c r="O114" s="862"/>
      <c r="P114" s="862"/>
      <c r="Q114" s="11"/>
      <c r="T114" s="11"/>
      <c r="U114" s="11"/>
      <c r="V114" s="11"/>
      <c r="W114" s="11"/>
      <c r="X114" s="11"/>
      <c r="Y114" s="11"/>
      <c r="Z114" s="11"/>
    </row>
    <row r="115" spans="1:26" ht="15" x14ac:dyDescent="0.25">
      <c r="A115" s="11"/>
      <c r="B115" s="11"/>
      <c r="C115" s="861"/>
      <c r="D115" s="11"/>
      <c r="E115" s="862"/>
      <c r="F115" s="862"/>
      <c r="G115" s="11"/>
      <c r="H115" s="34"/>
      <c r="J115" s="11"/>
      <c r="K115" s="11"/>
      <c r="L115" s="11"/>
      <c r="M115" s="861"/>
      <c r="N115" s="11"/>
      <c r="O115" s="862"/>
      <c r="P115" s="862"/>
      <c r="Q115" s="11"/>
      <c r="T115" s="11"/>
      <c r="U115" s="11"/>
      <c r="V115" s="11"/>
      <c r="W115" s="11"/>
      <c r="X115" s="11"/>
      <c r="Y115" s="11"/>
      <c r="Z115" s="11"/>
    </row>
    <row r="116" spans="1:26" ht="15" x14ac:dyDescent="0.25">
      <c r="A116" s="34"/>
      <c r="B116" s="34"/>
      <c r="C116" s="856"/>
      <c r="D116" s="34"/>
      <c r="E116" s="857"/>
      <c r="F116" s="857"/>
      <c r="G116" s="34"/>
      <c r="H116" s="34"/>
      <c r="J116" s="11"/>
      <c r="K116" s="11"/>
      <c r="L116" s="11"/>
      <c r="M116" s="861"/>
      <c r="N116" s="11"/>
      <c r="O116" s="862"/>
      <c r="P116" s="862"/>
      <c r="Q116" s="11"/>
      <c r="T116" s="11"/>
      <c r="U116" s="11"/>
      <c r="V116" s="11"/>
      <c r="W116" s="11"/>
      <c r="X116" s="11"/>
      <c r="Y116" s="11"/>
      <c r="Z116" s="11"/>
    </row>
    <row r="117" spans="1:26" ht="15" x14ac:dyDescent="0.25">
      <c r="A117" s="858"/>
      <c r="B117" s="858"/>
      <c r="C117" s="859"/>
      <c r="D117" s="858"/>
      <c r="E117" s="860"/>
      <c r="F117" s="860"/>
      <c r="G117" s="858"/>
      <c r="H117" s="858"/>
      <c r="J117" s="11"/>
      <c r="K117" s="11"/>
      <c r="L117" s="11"/>
      <c r="M117" s="861"/>
      <c r="N117" s="11"/>
      <c r="O117" s="862"/>
      <c r="P117" s="862"/>
      <c r="Q117" s="11"/>
      <c r="T117" s="11"/>
      <c r="U117" s="11"/>
      <c r="V117" s="11"/>
      <c r="W117" s="11"/>
      <c r="X117" s="11"/>
      <c r="Y117" s="11"/>
      <c r="Z117" s="11"/>
    </row>
    <row r="118" spans="1:26" ht="15" x14ac:dyDescent="0.25">
      <c r="A118" s="11"/>
      <c r="B118" s="11"/>
      <c r="C118" s="861"/>
      <c r="D118" s="11"/>
      <c r="E118" s="862"/>
      <c r="F118" s="862"/>
      <c r="G118" s="11"/>
      <c r="H118" s="11"/>
      <c r="J118" s="11"/>
      <c r="K118" s="11"/>
      <c r="L118" s="11"/>
      <c r="M118" s="861"/>
      <c r="N118" s="11"/>
      <c r="O118" s="862"/>
      <c r="P118" s="862"/>
      <c r="Q118" s="11"/>
      <c r="T118" s="11"/>
      <c r="U118" s="11"/>
      <c r="V118" s="11"/>
      <c r="W118" s="11"/>
      <c r="X118" s="11"/>
      <c r="Y118" s="11"/>
      <c r="Z118" s="11"/>
    </row>
    <row r="119" spans="1:26" ht="15" x14ac:dyDescent="0.25">
      <c r="A119" s="11"/>
      <c r="B119" s="11"/>
      <c r="C119" s="861"/>
      <c r="D119" s="11"/>
      <c r="E119" s="862"/>
      <c r="F119" s="862"/>
      <c r="G119" s="11"/>
      <c r="H119" s="11"/>
      <c r="J119" s="11"/>
      <c r="K119" s="11"/>
      <c r="L119" s="11"/>
      <c r="M119" s="861"/>
      <c r="N119" s="11"/>
      <c r="O119" s="862"/>
      <c r="P119" s="862"/>
      <c r="Q119" s="11"/>
      <c r="T119" s="11"/>
      <c r="U119" s="11"/>
      <c r="V119" s="11"/>
      <c r="W119" s="11"/>
      <c r="X119" s="11"/>
      <c r="Y119" s="11"/>
      <c r="Z119" s="11"/>
    </row>
    <row r="120" spans="1:26" ht="15" x14ac:dyDescent="0.25">
      <c r="A120" s="34"/>
      <c r="B120" s="34"/>
      <c r="C120" s="856"/>
      <c r="D120" s="34"/>
      <c r="E120" s="857"/>
      <c r="F120" s="857"/>
      <c r="G120" s="34"/>
      <c r="H120" s="11"/>
      <c r="J120" s="11"/>
      <c r="K120" s="11"/>
      <c r="L120" s="11"/>
      <c r="M120" s="861"/>
      <c r="N120" s="11"/>
      <c r="O120" s="862"/>
      <c r="P120" s="862"/>
      <c r="Q120" s="11"/>
      <c r="T120" s="11"/>
      <c r="U120" s="11"/>
      <c r="V120" s="11"/>
      <c r="W120" s="11"/>
      <c r="X120" s="11"/>
      <c r="Y120" s="11"/>
      <c r="Z120" s="11"/>
    </row>
    <row r="121" spans="1:26" ht="15" x14ac:dyDescent="0.25">
      <c r="A121" s="858"/>
      <c r="B121" s="858"/>
      <c r="C121" s="859"/>
      <c r="D121" s="858"/>
      <c r="E121" s="860"/>
      <c r="F121" s="860"/>
      <c r="G121" s="858"/>
      <c r="H121" s="11"/>
      <c r="J121" s="11"/>
      <c r="K121" s="11"/>
      <c r="L121" s="11"/>
      <c r="M121" s="861"/>
      <c r="N121" s="11"/>
      <c r="O121" s="862"/>
      <c r="P121" s="862"/>
      <c r="Q121" s="11"/>
      <c r="T121" s="11"/>
      <c r="U121" s="11"/>
      <c r="V121" s="11"/>
      <c r="W121" s="11"/>
      <c r="X121" s="11"/>
      <c r="Y121" s="11"/>
      <c r="Z121" s="11"/>
    </row>
    <row r="122" spans="1:26" ht="15" x14ac:dyDescent="0.25">
      <c r="A122" s="11"/>
      <c r="B122" s="11"/>
      <c r="C122" s="861"/>
      <c r="D122" s="11"/>
      <c r="E122" s="862"/>
      <c r="F122" s="862"/>
      <c r="G122" s="11"/>
      <c r="H122" s="11"/>
      <c r="J122" s="11"/>
      <c r="K122" s="34"/>
      <c r="L122" s="34"/>
      <c r="M122" s="856"/>
      <c r="N122" s="34"/>
      <c r="O122" s="857"/>
      <c r="P122" s="857"/>
      <c r="Q122" s="34"/>
      <c r="T122" s="11"/>
      <c r="U122" s="11"/>
      <c r="V122" s="11"/>
      <c r="W122" s="11"/>
      <c r="X122" s="11"/>
      <c r="Y122" s="11"/>
      <c r="Z122" s="11"/>
    </row>
    <row r="123" spans="1:26" ht="15" x14ac:dyDescent="0.25">
      <c r="A123" s="11"/>
      <c r="B123" s="11"/>
      <c r="C123" s="861"/>
      <c r="D123" s="11"/>
      <c r="E123" s="862"/>
      <c r="F123" s="862"/>
      <c r="G123" s="11"/>
      <c r="H123" s="11"/>
      <c r="J123" s="11"/>
      <c r="K123" s="858"/>
      <c r="L123" s="858"/>
      <c r="M123" s="859"/>
      <c r="N123" s="858"/>
      <c r="O123" s="860"/>
      <c r="P123" s="860"/>
      <c r="Q123" s="858"/>
      <c r="T123" s="11"/>
      <c r="U123" s="11"/>
      <c r="V123" s="11"/>
      <c r="W123" s="11"/>
      <c r="X123" s="11"/>
      <c r="Y123" s="11"/>
      <c r="Z123" s="11"/>
    </row>
    <row r="124" spans="1:26" ht="15" x14ac:dyDescent="0.25">
      <c r="A124" s="34"/>
      <c r="B124" s="34"/>
      <c r="C124" s="856"/>
      <c r="D124" s="34"/>
      <c r="E124" s="857"/>
      <c r="F124" s="857"/>
      <c r="G124" s="34"/>
      <c r="H124" s="11"/>
      <c r="J124" s="11"/>
      <c r="K124" s="11"/>
      <c r="L124" s="11"/>
      <c r="M124" s="861"/>
      <c r="N124" s="11"/>
      <c r="O124" s="862"/>
      <c r="P124" s="862"/>
      <c r="Q124" s="11"/>
      <c r="T124" s="11"/>
      <c r="U124" s="11"/>
      <c r="V124" s="11"/>
      <c r="W124" s="11"/>
      <c r="X124" s="11"/>
      <c r="Y124" s="11"/>
      <c r="Z124" s="11"/>
    </row>
    <row r="125" spans="1:26" ht="15" x14ac:dyDescent="0.25">
      <c r="A125" s="858"/>
      <c r="B125" s="858"/>
      <c r="C125" s="859"/>
      <c r="D125" s="858"/>
      <c r="E125" s="860"/>
      <c r="F125" s="860"/>
      <c r="G125" s="858"/>
      <c r="H125" s="11"/>
      <c r="J125" s="11"/>
      <c r="K125" s="11"/>
      <c r="L125" s="11"/>
      <c r="M125" s="861"/>
      <c r="N125" s="11"/>
      <c r="O125" s="862"/>
      <c r="P125" s="862"/>
      <c r="Q125" s="11"/>
      <c r="T125" s="11"/>
      <c r="U125" s="11"/>
      <c r="V125" s="11"/>
      <c r="W125" s="11"/>
      <c r="X125" s="11"/>
      <c r="Y125" s="11"/>
      <c r="Z125" s="11"/>
    </row>
    <row r="126" spans="1:26" ht="15" x14ac:dyDescent="0.25">
      <c r="A126" s="11"/>
      <c r="B126" s="11"/>
      <c r="C126" s="861"/>
      <c r="D126" s="11"/>
      <c r="E126" s="862"/>
      <c r="F126" s="862"/>
      <c r="G126" s="11"/>
      <c r="H126" s="34"/>
      <c r="J126" s="11"/>
      <c r="K126" s="11"/>
      <c r="L126" s="11"/>
      <c r="M126" s="861"/>
      <c r="N126" s="11"/>
      <c r="O126" s="862"/>
      <c r="P126" s="862"/>
      <c r="Q126" s="11"/>
      <c r="T126" s="11"/>
      <c r="U126" s="11"/>
      <c r="V126" s="11"/>
      <c r="W126" s="11"/>
      <c r="X126" s="11"/>
      <c r="Y126" s="11"/>
      <c r="Z126" s="11"/>
    </row>
    <row r="127" spans="1:26" ht="15" x14ac:dyDescent="0.25">
      <c r="A127" s="11"/>
      <c r="B127" s="11"/>
      <c r="C127" s="861"/>
      <c r="D127" s="11"/>
      <c r="E127" s="862"/>
      <c r="F127" s="862"/>
      <c r="G127" s="11"/>
      <c r="H127" s="858"/>
      <c r="J127" s="11"/>
      <c r="K127" s="11"/>
      <c r="L127" s="11"/>
      <c r="M127" s="861"/>
      <c r="N127" s="11"/>
      <c r="O127" s="862"/>
      <c r="P127" s="862"/>
      <c r="Q127" s="11"/>
      <c r="T127" s="11"/>
      <c r="U127" s="11"/>
      <c r="V127" s="11"/>
      <c r="W127" s="11"/>
      <c r="X127" s="11"/>
      <c r="Y127" s="11"/>
      <c r="Z127" s="11"/>
    </row>
    <row r="128" spans="1:26" ht="15" x14ac:dyDescent="0.25">
      <c r="A128" s="34"/>
      <c r="B128" s="34"/>
      <c r="C128" s="856"/>
      <c r="D128" s="34"/>
      <c r="E128" s="857"/>
      <c r="F128" s="857"/>
      <c r="G128" s="34"/>
      <c r="H128" s="11"/>
      <c r="J128" s="11"/>
      <c r="K128" s="34"/>
      <c r="L128" s="34"/>
      <c r="M128" s="856"/>
      <c r="N128" s="34"/>
      <c r="O128" s="857"/>
      <c r="P128" s="857"/>
      <c r="Q128" s="34"/>
      <c r="T128" s="11"/>
      <c r="U128" s="11"/>
      <c r="V128" s="11"/>
      <c r="W128" s="11"/>
      <c r="X128" s="11"/>
      <c r="Y128" s="11"/>
      <c r="Z128" s="11"/>
    </row>
    <row r="129" spans="1:26" ht="15" x14ac:dyDescent="0.25">
      <c r="A129" s="34"/>
      <c r="B129" s="34"/>
      <c r="C129" s="856"/>
      <c r="D129" s="34"/>
      <c r="E129" s="857"/>
      <c r="F129" s="857"/>
      <c r="G129" s="34"/>
      <c r="H129" s="11"/>
      <c r="J129" s="11"/>
      <c r="K129" s="858"/>
      <c r="L129" s="858"/>
      <c r="M129" s="859"/>
      <c r="N129" s="858"/>
      <c r="O129" s="860"/>
      <c r="P129" s="860"/>
      <c r="Q129" s="858"/>
      <c r="T129" s="11"/>
      <c r="U129" s="11"/>
      <c r="V129" s="11"/>
      <c r="W129" s="11"/>
      <c r="X129" s="11"/>
      <c r="Y129" s="11"/>
      <c r="Z129" s="11"/>
    </row>
    <row r="130" spans="1:26" ht="15" x14ac:dyDescent="0.25">
      <c r="A130" s="858"/>
      <c r="B130" s="858"/>
      <c r="C130" s="859"/>
      <c r="D130" s="858"/>
      <c r="E130" s="860"/>
      <c r="F130" s="860"/>
      <c r="G130" s="858"/>
      <c r="H130" s="34"/>
      <c r="J130" s="11"/>
      <c r="K130" s="11"/>
      <c r="L130" s="11"/>
      <c r="M130" s="861"/>
      <c r="N130" s="11"/>
      <c r="O130" s="862"/>
      <c r="P130" s="862"/>
      <c r="Q130" s="11"/>
      <c r="T130" s="11"/>
      <c r="U130" s="11"/>
      <c r="V130" s="11"/>
      <c r="W130" s="11"/>
      <c r="X130" s="11"/>
      <c r="Y130" s="11"/>
      <c r="Z130" s="11"/>
    </row>
    <row r="131" spans="1:26" ht="15" x14ac:dyDescent="0.25">
      <c r="A131" s="11"/>
      <c r="B131" s="11"/>
      <c r="C131" s="861"/>
      <c r="D131" s="11"/>
      <c r="E131" s="862"/>
      <c r="F131" s="862"/>
      <c r="G131" s="11"/>
      <c r="H131" s="34"/>
      <c r="J131" s="11"/>
      <c r="K131" s="11"/>
      <c r="L131" s="11"/>
      <c r="M131" s="861"/>
      <c r="N131" s="11"/>
      <c r="O131" s="862"/>
      <c r="P131" s="862"/>
      <c r="Q131" s="11"/>
      <c r="T131" s="11"/>
      <c r="U131" s="11"/>
      <c r="V131" s="11"/>
      <c r="W131" s="11"/>
      <c r="X131" s="11"/>
      <c r="Y131" s="11"/>
      <c r="Z131" s="11"/>
    </row>
    <row r="132" spans="1:26" ht="15" x14ac:dyDescent="0.25">
      <c r="A132" s="11"/>
      <c r="B132" s="11"/>
      <c r="C132" s="861"/>
      <c r="D132" s="11"/>
      <c r="E132" s="862"/>
      <c r="F132" s="862"/>
      <c r="G132" s="11"/>
      <c r="H132" s="858"/>
      <c r="J132" s="11"/>
      <c r="K132" s="11"/>
      <c r="L132" s="11"/>
      <c r="M132" s="861"/>
      <c r="N132" s="11"/>
      <c r="O132" s="862"/>
      <c r="P132" s="862"/>
      <c r="Q132" s="11"/>
      <c r="T132" s="11"/>
      <c r="U132" s="11"/>
      <c r="V132" s="11"/>
      <c r="W132" s="11"/>
      <c r="X132" s="11"/>
      <c r="Y132" s="11"/>
      <c r="Z132" s="11"/>
    </row>
    <row r="133" spans="1:26" ht="15" x14ac:dyDescent="0.25">
      <c r="A133" s="11"/>
      <c r="B133" s="11"/>
      <c r="C133" s="861"/>
      <c r="D133" s="11"/>
      <c r="E133" s="862"/>
      <c r="F133" s="862"/>
      <c r="G133" s="11"/>
      <c r="H133" s="11"/>
      <c r="J133" s="11"/>
      <c r="K133" s="34"/>
      <c r="L133" s="34"/>
      <c r="M133" s="856"/>
      <c r="N133" s="34"/>
      <c r="O133" s="857"/>
      <c r="P133" s="857"/>
      <c r="Q133" s="34"/>
      <c r="T133" s="11"/>
      <c r="U133" s="11"/>
      <c r="V133" s="11"/>
      <c r="W133" s="11"/>
      <c r="X133" s="11"/>
      <c r="Y133" s="11"/>
      <c r="Z133" s="11"/>
    </row>
    <row r="134" spans="1:26" ht="15" x14ac:dyDescent="0.25">
      <c r="A134" s="11"/>
      <c r="B134" s="11"/>
      <c r="C134" s="861"/>
      <c r="D134" s="11"/>
      <c r="E134" s="862"/>
      <c r="F134" s="862"/>
      <c r="G134" s="11"/>
      <c r="H134" s="11"/>
      <c r="J134" s="11"/>
      <c r="K134" s="858"/>
      <c r="L134" s="858"/>
      <c r="M134" s="859"/>
      <c r="N134" s="858"/>
      <c r="O134" s="860"/>
      <c r="P134" s="860"/>
      <c r="Q134" s="858"/>
      <c r="T134" s="11"/>
      <c r="U134" s="11"/>
      <c r="V134" s="11"/>
      <c r="W134" s="11"/>
      <c r="X134" s="11"/>
      <c r="Y134" s="11"/>
      <c r="Z134" s="11"/>
    </row>
    <row r="135" spans="1:26" ht="15" x14ac:dyDescent="0.25">
      <c r="A135" s="11"/>
      <c r="B135" s="11"/>
      <c r="C135" s="861"/>
      <c r="D135" s="11"/>
      <c r="E135" s="862"/>
      <c r="F135" s="862"/>
      <c r="G135" s="11"/>
      <c r="H135" s="11"/>
      <c r="J135" s="11"/>
      <c r="K135" s="11"/>
      <c r="L135" s="11"/>
      <c r="M135" s="861"/>
      <c r="N135" s="11"/>
      <c r="O135" s="862"/>
      <c r="P135" s="862"/>
      <c r="Q135" s="11"/>
      <c r="T135" s="11"/>
      <c r="U135" s="11"/>
      <c r="V135" s="11"/>
      <c r="W135" s="11"/>
      <c r="X135" s="11"/>
      <c r="Y135" s="11"/>
      <c r="Z135" s="11"/>
    </row>
    <row r="136" spans="1:26" ht="15" x14ac:dyDescent="0.25">
      <c r="A136" s="11"/>
      <c r="B136" s="11"/>
      <c r="C136" s="861"/>
      <c r="D136" s="11"/>
      <c r="E136" s="862"/>
      <c r="F136" s="862"/>
      <c r="G136" s="11"/>
      <c r="H136" s="11"/>
      <c r="J136" s="11"/>
      <c r="K136" s="11"/>
      <c r="L136" s="11"/>
      <c r="M136" s="861"/>
      <c r="N136" s="11"/>
      <c r="O136" s="862"/>
      <c r="P136" s="862"/>
      <c r="Q136" s="11"/>
      <c r="T136" s="11"/>
      <c r="U136" s="11"/>
      <c r="V136" s="11"/>
      <c r="W136" s="11"/>
      <c r="X136" s="11"/>
      <c r="Y136" s="11"/>
      <c r="Z136" s="11"/>
    </row>
    <row r="137" spans="1:26" ht="15" x14ac:dyDescent="0.25">
      <c r="A137" s="11"/>
      <c r="B137" s="11"/>
      <c r="C137" s="861"/>
      <c r="D137" s="11"/>
      <c r="E137" s="862"/>
      <c r="F137" s="862"/>
      <c r="G137" s="11"/>
      <c r="H137" s="11"/>
      <c r="J137" s="11"/>
      <c r="K137" s="11"/>
      <c r="L137" s="11"/>
      <c r="M137" s="861"/>
      <c r="N137" s="11"/>
      <c r="O137" s="862"/>
      <c r="P137" s="862"/>
      <c r="Q137" s="11"/>
      <c r="T137" s="11"/>
      <c r="U137" s="11"/>
      <c r="V137" s="11"/>
      <c r="W137" s="11"/>
      <c r="X137" s="11"/>
      <c r="Y137" s="11"/>
      <c r="Z137" s="11"/>
    </row>
    <row r="138" spans="1:26" ht="15" x14ac:dyDescent="0.25">
      <c r="A138" s="11"/>
      <c r="B138" s="11"/>
      <c r="C138" s="861"/>
      <c r="D138" s="11"/>
      <c r="E138" s="862"/>
      <c r="F138" s="862"/>
      <c r="G138" s="11"/>
      <c r="H138" s="11"/>
      <c r="J138" s="11"/>
      <c r="K138" s="11"/>
      <c r="L138" s="11"/>
      <c r="M138" s="861"/>
      <c r="N138" s="11"/>
      <c r="O138" s="862"/>
      <c r="P138" s="862"/>
      <c r="Q138" s="11"/>
      <c r="T138" s="11"/>
      <c r="U138" s="11"/>
      <c r="V138" s="11"/>
      <c r="W138" s="11"/>
      <c r="X138" s="11"/>
      <c r="Y138" s="11"/>
      <c r="Z138" s="11"/>
    </row>
    <row r="139" spans="1:26" ht="15" x14ac:dyDescent="0.25">
      <c r="A139" s="34"/>
      <c r="B139" s="34"/>
      <c r="C139" s="856"/>
      <c r="D139" s="34"/>
      <c r="E139" s="857"/>
      <c r="F139" s="857"/>
      <c r="G139" s="34"/>
      <c r="H139" s="11"/>
      <c r="J139" s="11"/>
      <c r="K139" s="11"/>
      <c r="L139" s="11"/>
      <c r="M139" s="861"/>
      <c r="N139" s="11"/>
      <c r="O139" s="862"/>
      <c r="P139" s="862"/>
      <c r="Q139" s="11"/>
      <c r="T139" s="11"/>
      <c r="U139" s="11"/>
      <c r="V139" s="11"/>
      <c r="W139" s="11"/>
      <c r="X139" s="11"/>
      <c r="Y139" s="11"/>
      <c r="Z139" s="11"/>
    </row>
    <row r="140" spans="1:26" ht="15" x14ac:dyDescent="0.25">
      <c r="A140" s="858"/>
      <c r="B140" s="858"/>
      <c r="C140" s="859"/>
      <c r="D140" s="858"/>
      <c r="E140" s="860"/>
      <c r="F140" s="860"/>
      <c r="G140" s="858"/>
      <c r="H140" s="11"/>
      <c r="J140" s="11"/>
      <c r="K140" s="11"/>
      <c r="L140" s="11"/>
      <c r="M140" s="861"/>
      <c r="N140" s="11"/>
      <c r="O140" s="862"/>
      <c r="P140" s="862"/>
      <c r="Q140" s="11"/>
      <c r="T140" s="11"/>
      <c r="U140" s="11"/>
      <c r="V140" s="11"/>
      <c r="W140" s="11"/>
      <c r="X140" s="11"/>
      <c r="Y140" s="11"/>
      <c r="Z140" s="11"/>
    </row>
    <row r="141" spans="1:26" ht="15" x14ac:dyDescent="0.25">
      <c r="A141" s="11"/>
      <c r="B141" s="11"/>
      <c r="C141" s="861"/>
      <c r="D141" s="11"/>
      <c r="E141" s="862"/>
      <c r="F141" s="862"/>
      <c r="G141" s="11"/>
      <c r="H141" s="11"/>
      <c r="J141" s="11"/>
      <c r="K141" s="11"/>
      <c r="L141" s="11"/>
      <c r="M141" s="861"/>
      <c r="N141" s="11"/>
      <c r="O141" s="862"/>
      <c r="P141" s="862"/>
      <c r="Q141" s="11"/>
      <c r="T141" s="11"/>
      <c r="U141" s="11"/>
      <c r="V141" s="11"/>
      <c r="W141" s="11"/>
      <c r="X141" s="11"/>
      <c r="Y141" s="11"/>
      <c r="Z141" s="11"/>
    </row>
    <row r="142" spans="1:26" ht="15" x14ac:dyDescent="0.25">
      <c r="A142" s="11"/>
      <c r="B142" s="11"/>
      <c r="C142" s="861"/>
      <c r="D142" s="11"/>
      <c r="E142" s="862"/>
      <c r="F142" s="862"/>
      <c r="G142" s="11"/>
      <c r="H142" s="11"/>
      <c r="J142" s="11"/>
      <c r="K142" s="11"/>
      <c r="L142" s="11"/>
      <c r="M142" s="861"/>
      <c r="N142" s="11"/>
      <c r="O142" s="862"/>
      <c r="P142" s="862"/>
      <c r="Q142" s="11"/>
      <c r="T142" s="11"/>
      <c r="U142" s="11"/>
      <c r="V142" s="11"/>
      <c r="W142" s="11"/>
      <c r="X142" s="11"/>
      <c r="Y142" s="11"/>
      <c r="Z142" s="11"/>
    </row>
    <row r="143" spans="1:26" ht="15" x14ac:dyDescent="0.25">
      <c r="A143" s="11"/>
      <c r="B143" s="11"/>
      <c r="C143" s="861"/>
      <c r="D143" s="11"/>
      <c r="E143" s="862"/>
      <c r="F143" s="862"/>
      <c r="G143" s="11"/>
      <c r="H143" s="34"/>
      <c r="J143" s="11"/>
      <c r="K143" s="11"/>
      <c r="L143" s="11"/>
      <c r="M143" s="861"/>
      <c r="N143" s="11"/>
      <c r="O143" s="862"/>
      <c r="P143" s="862"/>
      <c r="Q143" s="11"/>
      <c r="T143" s="11"/>
      <c r="U143" s="11"/>
      <c r="V143" s="11"/>
      <c r="W143" s="11"/>
      <c r="X143" s="11"/>
      <c r="Y143" s="11"/>
      <c r="Z143" s="11"/>
    </row>
    <row r="144" spans="1:26" ht="15" x14ac:dyDescent="0.25">
      <c r="A144" s="11"/>
      <c r="B144" s="11"/>
      <c r="C144" s="861"/>
      <c r="D144" s="11"/>
      <c r="E144" s="862"/>
      <c r="F144" s="862"/>
      <c r="G144" s="11"/>
      <c r="H144" s="34"/>
      <c r="J144" s="11"/>
      <c r="K144" s="11"/>
      <c r="L144" s="11"/>
      <c r="M144" s="861"/>
      <c r="N144" s="11"/>
      <c r="O144" s="862"/>
      <c r="P144" s="862"/>
      <c r="Q144" s="11"/>
      <c r="T144" s="11"/>
      <c r="U144" s="11"/>
      <c r="V144" s="11"/>
      <c r="W144" s="11"/>
      <c r="X144" s="11"/>
      <c r="Y144" s="11"/>
      <c r="Z144" s="11"/>
    </row>
    <row r="145" spans="1:26" ht="15" x14ac:dyDescent="0.25">
      <c r="A145" s="11"/>
      <c r="B145" s="11"/>
      <c r="C145" s="861"/>
      <c r="D145" s="11"/>
      <c r="E145" s="862"/>
      <c r="F145" s="862"/>
      <c r="G145" s="11"/>
      <c r="H145" s="858"/>
      <c r="J145" s="11"/>
      <c r="K145" s="11"/>
      <c r="L145" s="11"/>
      <c r="M145" s="861"/>
      <c r="N145" s="11"/>
      <c r="O145" s="862"/>
      <c r="P145" s="862"/>
      <c r="Q145" s="11"/>
      <c r="T145" s="11"/>
      <c r="U145" s="11"/>
      <c r="V145" s="11"/>
      <c r="W145" s="11"/>
      <c r="X145" s="11"/>
      <c r="Y145" s="11"/>
      <c r="Z145" s="11"/>
    </row>
    <row r="146" spans="1:26" ht="15" x14ac:dyDescent="0.25">
      <c r="A146" s="11"/>
      <c r="B146" s="11"/>
      <c r="C146" s="861"/>
      <c r="D146" s="11"/>
      <c r="E146" s="862"/>
      <c r="F146" s="862"/>
      <c r="G146" s="11"/>
      <c r="H146" s="11"/>
      <c r="J146" s="11"/>
      <c r="K146" s="11"/>
      <c r="L146" s="11"/>
      <c r="M146" s="861"/>
      <c r="N146" s="11"/>
      <c r="O146" s="862"/>
      <c r="P146" s="862"/>
      <c r="Q146" s="11"/>
      <c r="T146" s="11"/>
      <c r="U146" s="11"/>
      <c r="V146" s="11"/>
      <c r="W146" s="11"/>
      <c r="X146" s="11"/>
      <c r="Y146" s="11"/>
      <c r="Z146" s="11"/>
    </row>
    <row r="147" spans="1:26" ht="15" x14ac:dyDescent="0.25">
      <c r="A147" s="11"/>
      <c r="B147" s="11"/>
      <c r="C147" s="861"/>
      <c r="D147" s="11"/>
      <c r="E147" s="862"/>
      <c r="F147" s="862"/>
      <c r="G147" s="11"/>
      <c r="H147" s="11"/>
      <c r="J147" s="11"/>
      <c r="K147" s="11"/>
      <c r="L147" s="11"/>
      <c r="M147" s="861"/>
      <c r="N147" s="11"/>
      <c r="O147" s="862"/>
      <c r="P147" s="862"/>
      <c r="Q147" s="11"/>
      <c r="T147" s="11"/>
      <c r="U147" s="11"/>
      <c r="V147" s="11"/>
      <c r="W147" s="11"/>
      <c r="X147" s="11"/>
      <c r="Y147" s="11"/>
      <c r="Z147" s="11"/>
    </row>
    <row r="148" spans="1:26" ht="15" x14ac:dyDescent="0.25">
      <c r="A148" s="11"/>
      <c r="B148" s="11"/>
      <c r="C148" s="861"/>
      <c r="D148" s="11"/>
      <c r="E148" s="862"/>
      <c r="F148" s="862"/>
      <c r="G148" s="11"/>
      <c r="H148" s="34"/>
      <c r="J148" s="11"/>
      <c r="K148" s="11"/>
      <c r="L148" s="11"/>
      <c r="M148" s="861"/>
      <c r="N148" s="11"/>
      <c r="O148" s="862"/>
      <c r="P148" s="862"/>
      <c r="Q148" s="11"/>
      <c r="T148" s="11"/>
      <c r="U148" s="11"/>
      <c r="V148" s="11"/>
      <c r="W148" s="11"/>
      <c r="X148" s="11"/>
      <c r="Y148" s="11"/>
      <c r="Z148" s="11"/>
    </row>
    <row r="149" spans="1:26" ht="15" x14ac:dyDescent="0.25">
      <c r="A149" s="11"/>
      <c r="B149" s="11"/>
      <c r="C149" s="861"/>
      <c r="D149" s="11"/>
      <c r="E149" s="862"/>
      <c r="F149" s="862"/>
      <c r="G149" s="11"/>
      <c r="H149" s="858"/>
      <c r="J149" s="11"/>
      <c r="K149" s="11"/>
      <c r="L149" s="11"/>
      <c r="M149" s="861"/>
      <c r="N149" s="11"/>
      <c r="O149" s="862"/>
      <c r="P149" s="862"/>
      <c r="Q149" s="11"/>
      <c r="T149" s="11"/>
      <c r="U149" s="11"/>
      <c r="V149" s="11"/>
      <c r="W149" s="11"/>
      <c r="X149" s="11"/>
      <c r="Y149" s="11"/>
      <c r="Z149" s="11"/>
    </row>
    <row r="150" spans="1:26" ht="15" x14ac:dyDescent="0.25">
      <c r="A150" s="11"/>
      <c r="B150" s="11"/>
      <c r="C150" s="861"/>
      <c r="D150" s="11"/>
      <c r="E150" s="862"/>
      <c r="F150" s="862"/>
      <c r="G150" s="11"/>
      <c r="H150" s="11"/>
      <c r="J150" s="11"/>
      <c r="K150" s="11"/>
      <c r="L150" s="11"/>
      <c r="M150" s="861"/>
      <c r="N150" s="11"/>
      <c r="O150" s="862"/>
      <c r="P150" s="862"/>
      <c r="Q150" s="11"/>
      <c r="T150" s="11"/>
      <c r="U150" s="11"/>
      <c r="V150" s="11"/>
      <c r="W150" s="11"/>
      <c r="X150" s="11"/>
      <c r="Y150" s="11"/>
      <c r="Z150" s="11"/>
    </row>
    <row r="151" spans="1:26" ht="15" x14ac:dyDescent="0.25">
      <c r="A151" s="34"/>
      <c r="B151" s="34"/>
      <c r="C151" s="856"/>
      <c r="D151" s="34"/>
      <c r="E151" s="857"/>
      <c r="F151" s="857"/>
      <c r="G151" s="34"/>
      <c r="H151" s="11"/>
      <c r="J151" s="11"/>
      <c r="K151" s="11"/>
      <c r="L151" s="11"/>
      <c r="M151" s="861"/>
      <c r="N151" s="11"/>
      <c r="O151" s="862"/>
      <c r="P151" s="862"/>
      <c r="Q151" s="11"/>
      <c r="T151" s="11"/>
      <c r="U151" s="11"/>
      <c r="V151" s="11"/>
      <c r="W151" s="11"/>
      <c r="X151" s="11"/>
      <c r="Y151" s="11"/>
      <c r="Z151" s="11"/>
    </row>
    <row r="152" spans="1:26" ht="15" x14ac:dyDescent="0.25">
      <c r="A152" s="34"/>
      <c r="B152" s="34"/>
      <c r="C152" s="856"/>
      <c r="D152" s="34"/>
      <c r="E152" s="857"/>
      <c r="F152" s="857"/>
      <c r="G152" s="34"/>
      <c r="H152" s="11"/>
      <c r="J152" s="11"/>
      <c r="K152" s="34"/>
      <c r="L152" s="34"/>
      <c r="M152" s="856"/>
      <c r="N152" s="34"/>
      <c r="O152" s="857"/>
      <c r="P152" s="857"/>
      <c r="Q152" s="34"/>
      <c r="T152" s="11"/>
      <c r="U152" s="11"/>
      <c r="V152" s="11"/>
      <c r="W152" s="11"/>
      <c r="X152" s="11"/>
      <c r="Y152" s="11"/>
      <c r="Z152" s="11"/>
    </row>
    <row r="153" spans="1:26" ht="15" x14ac:dyDescent="0.25">
      <c r="A153" s="858"/>
      <c r="B153" s="858"/>
      <c r="C153" s="859"/>
      <c r="D153" s="858"/>
      <c r="E153" s="860"/>
      <c r="F153" s="860"/>
      <c r="G153" s="858"/>
      <c r="H153" s="11"/>
      <c r="J153" s="11"/>
      <c r="K153" s="34"/>
      <c r="L153" s="34"/>
      <c r="M153" s="856"/>
      <c r="N153" s="34"/>
      <c r="O153" s="857"/>
      <c r="P153" s="857"/>
      <c r="Q153" s="34"/>
      <c r="T153" s="11"/>
      <c r="U153" s="11"/>
      <c r="V153" s="11"/>
      <c r="W153" s="11"/>
      <c r="X153" s="11"/>
      <c r="Y153" s="11"/>
      <c r="Z153" s="11"/>
    </row>
    <row r="154" spans="1:26" ht="15" x14ac:dyDescent="0.25">
      <c r="A154" s="11"/>
      <c r="B154" s="11"/>
      <c r="C154" s="861"/>
      <c r="D154" s="11"/>
      <c r="E154" s="862"/>
      <c r="F154" s="862"/>
      <c r="G154" s="11"/>
      <c r="H154" s="11"/>
      <c r="J154" s="11"/>
      <c r="K154" s="34"/>
      <c r="L154" s="34"/>
      <c r="M154" s="856"/>
      <c r="N154" s="34"/>
      <c r="O154" s="857"/>
      <c r="P154" s="857"/>
      <c r="Q154" s="34"/>
      <c r="T154" s="11"/>
      <c r="U154" s="11"/>
      <c r="V154" s="11"/>
      <c r="W154" s="11"/>
      <c r="X154" s="11"/>
      <c r="Y154" s="11"/>
      <c r="Z154" s="11"/>
    </row>
    <row r="155" spans="1:26" ht="15" x14ac:dyDescent="0.25">
      <c r="A155" s="11"/>
      <c r="B155" s="11"/>
      <c r="C155" s="861"/>
      <c r="D155" s="11"/>
      <c r="E155" s="862"/>
      <c r="F155" s="862"/>
      <c r="G155" s="11"/>
      <c r="H155" s="34"/>
      <c r="J155" s="11"/>
      <c r="K155" s="858"/>
      <c r="L155" s="858"/>
      <c r="M155" s="859"/>
      <c r="N155" s="858"/>
      <c r="O155" s="860"/>
      <c r="P155" s="860"/>
      <c r="Q155" s="858"/>
      <c r="T155" s="11"/>
      <c r="U155" s="11"/>
      <c r="V155" s="11"/>
      <c r="W155" s="11"/>
      <c r="X155" s="11"/>
      <c r="Y155" s="11"/>
      <c r="Z155" s="11"/>
    </row>
    <row r="156" spans="1:26" ht="15" x14ac:dyDescent="0.25">
      <c r="A156" s="34"/>
      <c r="B156" s="34"/>
      <c r="C156" s="856"/>
      <c r="D156" s="34"/>
      <c r="E156" s="857"/>
      <c r="F156" s="857"/>
      <c r="G156" s="34"/>
      <c r="H156" s="858"/>
      <c r="J156" s="11"/>
      <c r="K156" s="11"/>
      <c r="L156" s="11"/>
      <c r="M156" s="861"/>
      <c r="N156" s="11"/>
      <c r="O156" s="862"/>
      <c r="P156" s="862"/>
      <c r="Q156" s="11"/>
      <c r="T156" s="11"/>
      <c r="U156" s="11"/>
      <c r="V156" s="11"/>
      <c r="W156" s="11"/>
      <c r="X156" s="11"/>
      <c r="Y156" s="11"/>
      <c r="Z156" s="11"/>
    </row>
    <row r="157" spans="1:26" ht="15" x14ac:dyDescent="0.25">
      <c r="A157" s="858"/>
      <c r="B157" s="858"/>
      <c r="C157" s="859"/>
      <c r="D157" s="858"/>
      <c r="E157" s="860"/>
      <c r="F157" s="860"/>
      <c r="G157" s="858"/>
      <c r="H157" s="11"/>
      <c r="J157" s="11"/>
      <c r="K157" s="11"/>
      <c r="L157" s="11"/>
      <c r="M157" s="861"/>
      <c r="N157" s="11"/>
      <c r="O157" s="862"/>
      <c r="P157" s="862"/>
      <c r="Q157" s="11"/>
      <c r="T157" s="11"/>
      <c r="U157" s="11"/>
      <c r="V157" s="11"/>
      <c r="W157" s="11"/>
      <c r="X157" s="11"/>
      <c r="Y157" s="11"/>
      <c r="Z157" s="11"/>
    </row>
    <row r="158" spans="1:26" ht="15" x14ac:dyDescent="0.25">
      <c r="A158" s="11"/>
      <c r="B158" s="11"/>
      <c r="C158" s="861"/>
      <c r="D158" s="11"/>
      <c r="E158" s="862"/>
      <c r="F158" s="862"/>
      <c r="G158" s="11"/>
      <c r="H158" s="11"/>
      <c r="J158" s="11"/>
      <c r="K158" s="11"/>
      <c r="L158" s="11"/>
      <c r="M158" s="861"/>
      <c r="N158" s="11"/>
      <c r="O158" s="862"/>
      <c r="P158" s="862"/>
      <c r="Q158" s="11"/>
      <c r="T158" s="11"/>
      <c r="U158" s="11"/>
      <c r="V158" s="11"/>
      <c r="W158" s="11"/>
      <c r="X158" s="11"/>
      <c r="Y158" s="11"/>
      <c r="Z158" s="11"/>
    </row>
    <row r="159" spans="1:26" ht="15" x14ac:dyDescent="0.25">
      <c r="A159" s="11"/>
      <c r="B159" s="11"/>
      <c r="C159" s="861"/>
      <c r="D159" s="11"/>
      <c r="E159" s="862"/>
      <c r="F159" s="862"/>
      <c r="G159" s="11"/>
      <c r="H159" s="11"/>
      <c r="J159" s="11"/>
      <c r="K159" s="34"/>
      <c r="L159" s="34"/>
      <c r="M159" s="856"/>
      <c r="N159" s="34"/>
      <c r="O159" s="857"/>
      <c r="P159" s="857"/>
      <c r="Q159" s="34"/>
      <c r="T159" s="11"/>
      <c r="U159" s="11"/>
      <c r="V159" s="11"/>
      <c r="W159" s="11"/>
      <c r="X159" s="11"/>
      <c r="Y159" s="11"/>
      <c r="Z159" s="11"/>
    </row>
    <row r="160" spans="1:26" ht="15" x14ac:dyDescent="0.25">
      <c r="A160" s="11"/>
      <c r="B160" s="11"/>
      <c r="C160" s="861"/>
      <c r="D160" s="11"/>
      <c r="E160" s="862"/>
      <c r="F160" s="862"/>
      <c r="G160" s="11"/>
      <c r="H160" s="11"/>
      <c r="J160" s="11"/>
      <c r="K160" s="858"/>
      <c r="L160" s="858"/>
      <c r="M160" s="859"/>
      <c r="N160" s="858"/>
      <c r="O160" s="860"/>
      <c r="P160" s="860"/>
      <c r="Q160" s="858"/>
      <c r="T160" s="11"/>
      <c r="U160" s="11"/>
      <c r="V160" s="11"/>
      <c r="W160" s="11"/>
      <c r="X160" s="11"/>
      <c r="Y160" s="11"/>
      <c r="Z160" s="11"/>
    </row>
    <row r="161" spans="1:26" ht="15" x14ac:dyDescent="0.25">
      <c r="A161" s="11"/>
      <c r="B161" s="11"/>
      <c r="C161" s="861"/>
      <c r="D161" s="11"/>
      <c r="E161" s="862"/>
      <c r="F161" s="862"/>
      <c r="G161" s="11"/>
      <c r="H161" s="34"/>
      <c r="J161" s="11"/>
      <c r="K161" s="11"/>
      <c r="L161" s="11"/>
      <c r="M161" s="861"/>
      <c r="N161" s="11"/>
      <c r="O161" s="862"/>
      <c r="P161" s="862"/>
      <c r="Q161" s="11"/>
      <c r="T161" s="11"/>
      <c r="U161" s="11"/>
      <c r="V161" s="11"/>
      <c r="W161" s="11"/>
      <c r="X161" s="11"/>
      <c r="Y161" s="11"/>
      <c r="Z161" s="11"/>
    </row>
    <row r="162" spans="1:26" ht="15" x14ac:dyDescent="0.25">
      <c r="A162" s="11"/>
      <c r="B162" s="11"/>
      <c r="C162" s="861"/>
      <c r="D162" s="11"/>
      <c r="E162" s="862"/>
      <c r="F162" s="862"/>
      <c r="G162" s="11"/>
      <c r="H162" s="858"/>
      <c r="J162" s="11"/>
      <c r="K162" s="11"/>
      <c r="L162" s="11"/>
      <c r="M162" s="861"/>
      <c r="N162" s="11"/>
      <c r="O162" s="862"/>
      <c r="P162" s="862"/>
      <c r="Q162" s="11"/>
      <c r="T162" s="11"/>
      <c r="U162" s="11"/>
      <c r="V162" s="11"/>
      <c r="W162" s="11"/>
      <c r="X162" s="11"/>
      <c r="Y162" s="11"/>
      <c r="Z162" s="11"/>
    </row>
    <row r="163" spans="1:26" ht="15" x14ac:dyDescent="0.25">
      <c r="A163" s="34"/>
      <c r="B163" s="34"/>
      <c r="C163" s="856"/>
      <c r="D163" s="34"/>
      <c r="E163" s="857"/>
      <c r="F163" s="857"/>
      <c r="G163" s="34"/>
      <c r="H163" s="11"/>
      <c r="J163" s="11"/>
      <c r="K163" s="11"/>
      <c r="L163" s="11"/>
      <c r="M163" s="861"/>
      <c r="N163" s="11"/>
      <c r="O163" s="862"/>
      <c r="P163" s="862"/>
      <c r="Q163" s="11"/>
      <c r="T163" s="11"/>
      <c r="U163" s="11"/>
      <c r="V163" s="11"/>
      <c r="W163" s="11"/>
      <c r="X163" s="11"/>
      <c r="Y163" s="11"/>
      <c r="Z163" s="11"/>
    </row>
    <row r="164" spans="1:26" ht="15" x14ac:dyDescent="0.25">
      <c r="A164" s="858"/>
      <c r="B164" s="858"/>
      <c r="C164" s="859"/>
      <c r="D164" s="858"/>
      <c r="E164" s="860"/>
      <c r="F164" s="860"/>
      <c r="G164" s="858"/>
      <c r="H164" s="11"/>
      <c r="J164" s="11"/>
      <c r="K164" s="11"/>
      <c r="L164" s="11"/>
      <c r="M164" s="861"/>
      <c r="N164" s="11"/>
      <c r="O164" s="862"/>
      <c r="P164" s="862"/>
      <c r="Q164" s="11"/>
      <c r="T164" s="11"/>
      <c r="U164" s="11"/>
      <c r="V164" s="11"/>
      <c r="W164" s="11"/>
      <c r="X164" s="11"/>
      <c r="Y164" s="11"/>
      <c r="Z164" s="11"/>
    </row>
    <row r="165" spans="1:26" ht="15" x14ac:dyDescent="0.25">
      <c r="A165" s="11"/>
      <c r="B165" s="11"/>
      <c r="C165" s="861"/>
      <c r="D165" s="11"/>
      <c r="E165" s="862"/>
      <c r="F165" s="862"/>
      <c r="G165" s="11"/>
      <c r="H165" s="11"/>
      <c r="J165" s="11"/>
      <c r="K165" s="11"/>
      <c r="L165" s="11"/>
      <c r="M165" s="861"/>
      <c r="N165" s="11"/>
      <c r="O165" s="862"/>
      <c r="P165" s="862"/>
      <c r="Q165" s="11"/>
      <c r="T165" s="11"/>
      <c r="U165" s="11"/>
      <c r="V165" s="11"/>
      <c r="W165" s="11"/>
      <c r="X165" s="11"/>
      <c r="Y165" s="11"/>
      <c r="Z165" s="11"/>
    </row>
    <row r="166" spans="1:26" ht="15" x14ac:dyDescent="0.25">
      <c r="A166" s="11"/>
      <c r="B166" s="11"/>
      <c r="C166" s="861"/>
      <c r="D166" s="11"/>
      <c r="E166" s="862"/>
      <c r="F166" s="862"/>
      <c r="G166" s="11"/>
      <c r="H166" s="11"/>
      <c r="J166" s="11"/>
      <c r="K166" s="34"/>
      <c r="L166" s="34"/>
      <c r="M166" s="856"/>
      <c r="N166" s="34"/>
      <c r="O166" s="857"/>
      <c r="P166" s="857"/>
      <c r="Q166" s="34"/>
      <c r="T166" s="11"/>
      <c r="U166" s="11"/>
      <c r="V166" s="11"/>
      <c r="W166" s="11"/>
      <c r="X166" s="11"/>
      <c r="Y166" s="11"/>
      <c r="Z166" s="11"/>
    </row>
    <row r="167" spans="1:26" ht="15" x14ac:dyDescent="0.25">
      <c r="A167" s="11"/>
      <c r="B167" s="11"/>
      <c r="C167" s="861"/>
      <c r="D167" s="11"/>
      <c r="E167" s="862"/>
      <c r="F167" s="862"/>
      <c r="G167" s="11"/>
      <c r="H167" s="34"/>
      <c r="J167" s="11"/>
      <c r="K167" s="34"/>
      <c r="L167" s="34"/>
      <c r="M167" s="856"/>
      <c r="N167" s="34"/>
      <c r="O167" s="857"/>
      <c r="P167" s="857"/>
      <c r="Q167" s="34"/>
      <c r="T167" s="11"/>
      <c r="U167" s="11"/>
      <c r="V167" s="11"/>
      <c r="W167" s="11"/>
      <c r="X167" s="11"/>
      <c r="Y167" s="11"/>
      <c r="Z167" s="11"/>
    </row>
    <row r="168" spans="1:26" ht="15" x14ac:dyDescent="0.25">
      <c r="A168" s="11"/>
      <c r="B168" s="11"/>
      <c r="C168" s="861"/>
      <c r="D168" s="11"/>
      <c r="E168" s="862"/>
      <c r="F168" s="862"/>
      <c r="G168" s="11"/>
      <c r="H168" s="858"/>
      <c r="J168" s="11"/>
      <c r="K168" s="858"/>
      <c r="L168" s="858"/>
      <c r="M168" s="859"/>
      <c r="N168" s="858"/>
      <c r="O168" s="860"/>
      <c r="P168" s="860"/>
      <c r="Q168" s="858"/>
      <c r="T168" s="11"/>
      <c r="U168" s="11"/>
      <c r="V168" s="11"/>
      <c r="W168" s="11"/>
      <c r="X168" s="11"/>
      <c r="Y168" s="11"/>
      <c r="Z168" s="11"/>
    </row>
    <row r="169" spans="1:26" ht="15" x14ac:dyDescent="0.25">
      <c r="A169" s="34"/>
      <c r="B169" s="34"/>
      <c r="C169" s="856"/>
      <c r="D169" s="34"/>
      <c r="E169" s="857"/>
      <c r="F169" s="857"/>
      <c r="G169" s="34"/>
      <c r="H169" s="11"/>
      <c r="J169" s="11"/>
      <c r="K169" s="11"/>
      <c r="L169" s="11"/>
      <c r="M169" s="861"/>
      <c r="N169" s="11"/>
      <c r="O169" s="862"/>
      <c r="P169" s="862"/>
      <c r="Q169" s="11"/>
      <c r="T169" s="11"/>
      <c r="U169" s="11"/>
      <c r="V169" s="11"/>
      <c r="W169" s="11"/>
      <c r="X169" s="11"/>
      <c r="Y169" s="11"/>
      <c r="Z169" s="11"/>
    </row>
    <row r="170" spans="1:26" ht="15" x14ac:dyDescent="0.25">
      <c r="A170" s="858"/>
      <c r="B170" s="858"/>
      <c r="C170" s="859"/>
      <c r="D170" s="858"/>
      <c r="E170" s="860"/>
      <c r="F170" s="860"/>
      <c r="G170" s="858"/>
      <c r="H170" s="11"/>
      <c r="J170" s="11"/>
      <c r="K170" s="11"/>
      <c r="L170" s="11"/>
      <c r="M170" s="861"/>
      <c r="N170" s="11"/>
      <c r="O170" s="862"/>
      <c r="P170" s="862"/>
      <c r="Q170" s="11"/>
      <c r="T170" s="11"/>
      <c r="U170" s="11"/>
      <c r="V170" s="11"/>
      <c r="W170" s="11"/>
      <c r="X170" s="11"/>
      <c r="Y170" s="11"/>
      <c r="Z170" s="11"/>
    </row>
    <row r="171" spans="1:26" ht="15" x14ac:dyDescent="0.25">
      <c r="A171" s="11"/>
      <c r="B171" s="11"/>
      <c r="C171" s="861"/>
      <c r="D171" s="11"/>
      <c r="E171" s="862"/>
      <c r="F171" s="862"/>
      <c r="G171" s="11"/>
      <c r="H171" s="34"/>
      <c r="J171" s="11"/>
      <c r="K171" s="34"/>
      <c r="L171" s="34"/>
      <c r="M171" s="856"/>
      <c r="N171" s="34"/>
      <c r="O171" s="857"/>
      <c r="P171" s="857"/>
      <c r="Q171" s="34"/>
      <c r="T171" s="11"/>
      <c r="U171" s="11"/>
      <c r="V171" s="11"/>
      <c r="W171" s="11"/>
      <c r="X171" s="11"/>
      <c r="Y171" s="11"/>
      <c r="Z171" s="11"/>
    </row>
    <row r="172" spans="1:26" ht="15" x14ac:dyDescent="0.25">
      <c r="A172" s="11"/>
      <c r="B172" s="11"/>
      <c r="C172" s="861"/>
      <c r="D172" s="11"/>
      <c r="E172" s="862"/>
      <c r="F172" s="862"/>
      <c r="G172" s="11"/>
      <c r="H172" s="34"/>
      <c r="J172" s="11"/>
      <c r="K172" s="858"/>
      <c r="L172" s="858"/>
      <c r="M172" s="859"/>
      <c r="N172" s="858"/>
      <c r="O172" s="860"/>
      <c r="P172" s="860"/>
      <c r="Q172" s="858"/>
      <c r="T172" s="11"/>
      <c r="U172" s="11"/>
      <c r="V172" s="11"/>
      <c r="W172" s="11"/>
      <c r="X172" s="11"/>
      <c r="Y172" s="11"/>
      <c r="Z172" s="11"/>
    </row>
    <row r="173" spans="1:26" ht="15" x14ac:dyDescent="0.25">
      <c r="A173" s="34"/>
      <c r="B173" s="34"/>
      <c r="C173" s="856"/>
      <c r="D173" s="34"/>
      <c r="E173" s="857"/>
      <c r="F173" s="857"/>
      <c r="G173" s="34"/>
      <c r="H173" s="34"/>
      <c r="J173" s="11"/>
      <c r="K173" s="11"/>
      <c r="L173" s="11"/>
      <c r="M173" s="861"/>
      <c r="N173" s="11"/>
      <c r="O173" s="862"/>
      <c r="P173" s="862"/>
      <c r="Q173" s="11"/>
      <c r="T173" s="11"/>
      <c r="U173" s="11"/>
      <c r="V173" s="11"/>
      <c r="W173" s="11"/>
      <c r="X173" s="11"/>
      <c r="Y173" s="11"/>
      <c r="Z173" s="11"/>
    </row>
    <row r="174" spans="1:26" ht="15" x14ac:dyDescent="0.25">
      <c r="A174" s="34"/>
      <c r="B174" s="34"/>
      <c r="C174" s="856"/>
      <c r="D174" s="34"/>
      <c r="E174" s="857"/>
      <c r="F174" s="857"/>
      <c r="G174" s="34"/>
      <c r="H174" s="858"/>
      <c r="J174" s="11"/>
      <c r="K174" s="11"/>
      <c r="L174" s="11"/>
      <c r="M174" s="861"/>
      <c r="N174" s="11"/>
      <c r="O174" s="862"/>
      <c r="P174" s="862"/>
      <c r="Q174" s="11"/>
      <c r="T174" s="11"/>
      <c r="U174" s="11"/>
      <c r="V174" s="11"/>
      <c r="W174" s="11"/>
      <c r="X174" s="11"/>
      <c r="Y174" s="11"/>
      <c r="Z174" s="11"/>
    </row>
    <row r="175" spans="1:26" ht="15" x14ac:dyDescent="0.25">
      <c r="A175" s="34"/>
      <c r="B175" s="34"/>
      <c r="C175" s="856"/>
      <c r="D175" s="34"/>
      <c r="E175" s="857"/>
      <c r="F175" s="857"/>
      <c r="G175" s="34"/>
      <c r="H175" s="11"/>
      <c r="J175" s="11"/>
      <c r="K175" s="11"/>
      <c r="L175" s="11"/>
      <c r="M175" s="861"/>
      <c r="N175" s="11"/>
      <c r="O175" s="862"/>
      <c r="P175" s="862"/>
      <c r="Q175" s="11"/>
      <c r="T175" s="11"/>
      <c r="U175" s="11"/>
      <c r="V175" s="11"/>
      <c r="W175" s="11"/>
      <c r="X175" s="11"/>
      <c r="Y175" s="11"/>
      <c r="Z175" s="11"/>
    </row>
    <row r="176" spans="1:26" ht="15" x14ac:dyDescent="0.25">
      <c r="A176" s="858"/>
      <c r="B176" s="858"/>
      <c r="C176" s="859"/>
      <c r="D176" s="858"/>
      <c r="E176" s="860"/>
      <c r="F176" s="860"/>
      <c r="G176" s="858"/>
      <c r="H176" s="11"/>
      <c r="J176" s="11"/>
      <c r="K176" s="34"/>
      <c r="L176" s="34"/>
      <c r="M176" s="856"/>
      <c r="N176" s="34"/>
      <c r="O176" s="857"/>
      <c r="P176" s="857"/>
      <c r="Q176" s="34"/>
      <c r="T176" s="11"/>
      <c r="U176" s="11"/>
      <c r="V176" s="11"/>
      <c r="W176" s="11"/>
      <c r="X176" s="11"/>
      <c r="Y176" s="11"/>
      <c r="Z176" s="11"/>
    </row>
    <row r="177" spans="1:26" ht="15" x14ac:dyDescent="0.25">
      <c r="A177" s="11"/>
      <c r="B177" s="11"/>
      <c r="C177" s="861"/>
      <c r="D177" s="11"/>
      <c r="E177" s="862"/>
      <c r="F177" s="862"/>
      <c r="G177" s="11"/>
      <c r="H177" s="11"/>
      <c r="J177" s="11"/>
      <c r="K177" s="34"/>
      <c r="L177" s="34"/>
      <c r="M177" s="856"/>
      <c r="N177" s="34"/>
      <c r="O177" s="857"/>
      <c r="P177" s="857"/>
      <c r="Q177" s="34"/>
      <c r="T177" s="11"/>
      <c r="U177" s="11"/>
      <c r="V177" s="11"/>
      <c r="W177" s="11"/>
      <c r="X177" s="11"/>
      <c r="Y177" s="11"/>
      <c r="Z177" s="11"/>
    </row>
    <row r="178" spans="1:26" ht="15" x14ac:dyDescent="0.25">
      <c r="A178" s="11"/>
      <c r="B178" s="11"/>
      <c r="C178" s="861"/>
      <c r="D178" s="11"/>
      <c r="E178" s="862"/>
      <c r="F178" s="862"/>
      <c r="G178" s="11"/>
      <c r="H178" s="34"/>
      <c r="J178" s="11"/>
      <c r="K178" s="858"/>
      <c r="L178" s="858"/>
      <c r="M178" s="859"/>
      <c r="N178" s="858"/>
      <c r="O178" s="860"/>
      <c r="P178" s="860"/>
      <c r="Q178" s="858"/>
      <c r="T178" s="11"/>
      <c r="U178" s="11"/>
      <c r="V178" s="11"/>
      <c r="W178" s="11"/>
      <c r="X178" s="11"/>
      <c r="Y178" s="11"/>
      <c r="Z178" s="11"/>
    </row>
    <row r="179" spans="1:26" ht="15" x14ac:dyDescent="0.25">
      <c r="A179" s="11"/>
      <c r="B179" s="11"/>
      <c r="C179" s="861"/>
      <c r="D179" s="11"/>
      <c r="E179" s="862"/>
      <c r="F179" s="862"/>
      <c r="G179" s="11"/>
      <c r="H179" s="34"/>
      <c r="J179" s="11"/>
      <c r="K179" s="11"/>
      <c r="L179" s="11"/>
      <c r="M179" s="861"/>
      <c r="N179" s="11"/>
      <c r="O179" s="862"/>
      <c r="P179" s="862"/>
      <c r="Q179" s="11"/>
      <c r="T179" s="11"/>
      <c r="U179" s="11"/>
      <c r="V179" s="11"/>
      <c r="W179" s="11"/>
      <c r="X179" s="11"/>
      <c r="Y179" s="11"/>
      <c r="Z179" s="11"/>
    </row>
    <row r="180" spans="1:26" ht="15" x14ac:dyDescent="0.25">
      <c r="A180" s="34"/>
      <c r="B180" s="34"/>
      <c r="C180" s="856"/>
      <c r="D180" s="34"/>
      <c r="E180" s="857"/>
      <c r="F180" s="857"/>
      <c r="G180" s="34"/>
      <c r="H180" s="858"/>
      <c r="J180" s="11"/>
      <c r="K180" s="11"/>
      <c r="L180" s="11"/>
      <c r="M180" s="861"/>
      <c r="N180" s="11"/>
      <c r="O180" s="862"/>
      <c r="P180" s="862"/>
      <c r="Q180" s="11"/>
      <c r="T180" s="11"/>
      <c r="U180" s="11"/>
      <c r="V180" s="11"/>
      <c r="W180" s="11"/>
      <c r="X180" s="11"/>
      <c r="Y180" s="11"/>
      <c r="Z180" s="11"/>
    </row>
    <row r="181" spans="1:26" ht="15" x14ac:dyDescent="0.25">
      <c r="A181" s="34"/>
      <c r="B181" s="34"/>
      <c r="C181" s="856"/>
      <c r="D181" s="34"/>
      <c r="E181" s="857"/>
      <c r="F181" s="857"/>
      <c r="G181" s="34"/>
      <c r="H181" s="11"/>
      <c r="J181" s="11"/>
      <c r="K181" s="11"/>
      <c r="L181" s="11"/>
      <c r="M181" s="11"/>
      <c r="N181" s="11"/>
      <c r="O181" s="11"/>
      <c r="P181" s="11"/>
      <c r="Q181" s="11"/>
      <c r="T181" s="11"/>
      <c r="U181" s="11"/>
      <c r="V181" s="11"/>
      <c r="W181" s="11"/>
      <c r="X181" s="11"/>
      <c r="Y181" s="11"/>
      <c r="Z181" s="11"/>
    </row>
    <row r="182" spans="1:26" ht="15" x14ac:dyDescent="0.25">
      <c r="A182" s="858"/>
      <c r="B182" s="858"/>
      <c r="C182" s="859"/>
      <c r="D182" s="858"/>
      <c r="E182" s="860"/>
      <c r="F182" s="860"/>
      <c r="G182" s="858"/>
      <c r="H182" s="11"/>
      <c r="J182" s="11"/>
      <c r="K182" s="11"/>
      <c r="L182" s="11"/>
      <c r="M182" s="11"/>
      <c r="N182" s="11"/>
      <c r="O182" s="11"/>
      <c r="P182" s="11"/>
      <c r="Q182" s="11"/>
      <c r="T182" s="11"/>
      <c r="U182" s="11"/>
      <c r="V182" s="11"/>
      <c r="W182" s="11"/>
      <c r="X182" s="11"/>
      <c r="Y182" s="11"/>
      <c r="Z182" s="11"/>
    </row>
    <row r="183" spans="1:26" ht="15" x14ac:dyDescent="0.25">
      <c r="A183" s="11"/>
      <c r="B183" s="11"/>
      <c r="C183" s="861"/>
      <c r="D183" s="11"/>
      <c r="E183" s="862"/>
      <c r="F183" s="862"/>
      <c r="G183" s="11"/>
      <c r="H183" s="11"/>
      <c r="J183" s="11"/>
      <c r="K183" s="11"/>
      <c r="L183" s="11"/>
      <c r="M183" s="11"/>
      <c r="N183" s="11"/>
      <c r="O183" s="11"/>
      <c r="P183" s="11"/>
      <c r="Q183" s="11"/>
      <c r="T183" s="11"/>
      <c r="U183" s="11"/>
      <c r="V183" s="11"/>
      <c r="W183" s="11"/>
      <c r="X183" s="11"/>
      <c r="Y183" s="11"/>
      <c r="Z183" s="11"/>
    </row>
    <row r="184" spans="1:26" ht="15" x14ac:dyDescent="0.25">
      <c r="A184" s="11"/>
      <c r="B184" s="11"/>
      <c r="C184" s="861"/>
      <c r="D184" s="11"/>
      <c r="E184" s="862"/>
      <c r="F184" s="862"/>
      <c r="G184" s="11"/>
      <c r="H184" s="34"/>
      <c r="J184" s="11"/>
      <c r="K184" s="11"/>
      <c r="L184" s="11"/>
      <c r="M184" s="11"/>
      <c r="N184" s="11"/>
      <c r="O184" s="11"/>
      <c r="P184" s="11"/>
      <c r="Q184" s="11"/>
      <c r="T184" s="11"/>
      <c r="U184" s="11"/>
      <c r="V184" s="11"/>
      <c r="W184" s="11"/>
      <c r="X184" s="11"/>
      <c r="Y184" s="11"/>
      <c r="Z184" s="11"/>
    </row>
    <row r="185" spans="1:26" ht="15" x14ac:dyDescent="0.25">
      <c r="A185" s="34"/>
      <c r="B185" s="34"/>
      <c r="C185" s="856"/>
      <c r="D185" s="34"/>
      <c r="E185" s="857"/>
      <c r="F185" s="857"/>
      <c r="G185" s="34"/>
      <c r="H185" s="858"/>
      <c r="J185" s="11"/>
      <c r="K185" s="11"/>
      <c r="L185" s="11"/>
      <c r="M185" s="11"/>
      <c r="N185" s="11"/>
      <c r="O185" s="11"/>
      <c r="P185" s="11"/>
      <c r="Q185" s="11"/>
      <c r="T185" s="11"/>
      <c r="U185" s="11"/>
      <c r="V185" s="11"/>
      <c r="W185" s="11"/>
      <c r="X185" s="11"/>
      <c r="Y185" s="11"/>
      <c r="Z185" s="11"/>
    </row>
    <row r="186" spans="1:26" ht="15" x14ac:dyDescent="0.25">
      <c r="A186" s="858"/>
      <c r="B186" s="858"/>
      <c r="C186" s="859"/>
      <c r="D186" s="858"/>
      <c r="E186" s="860"/>
      <c r="F186" s="860"/>
      <c r="G186" s="858"/>
      <c r="H186" s="11"/>
      <c r="J186" s="11"/>
      <c r="K186" s="11"/>
      <c r="L186" s="11"/>
      <c r="M186" s="11"/>
      <c r="N186" s="11"/>
      <c r="O186" s="11"/>
      <c r="P186" s="11"/>
      <c r="Q186" s="11"/>
      <c r="T186" s="11"/>
      <c r="U186" s="11"/>
      <c r="V186" s="11"/>
      <c r="W186" s="11"/>
      <c r="X186" s="11"/>
      <c r="Y186" s="11"/>
      <c r="Z186" s="11"/>
    </row>
    <row r="187" spans="1:26" ht="15" x14ac:dyDescent="0.25">
      <c r="A187" s="11"/>
      <c r="B187" s="11"/>
      <c r="C187" s="861"/>
      <c r="D187" s="11"/>
      <c r="E187" s="862"/>
      <c r="F187" s="862"/>
      <c r="G187" s="11"/>
      <c r="H187" s="11"/>
      <c r="J187" s="11"/>
      <c r="K187" s="11"/>
      <c r="L187" s="11"/>
      <c r="M187" s="11"/>
      <c r="N187" s="11"/>
      <c r="O187" s="11"/>
      <c r="P187" s="11"/>
      <c r="Q187" s="11"/>
      <c r="T187" s="11"/>
      <c r="U187" s="11"/>
      <c r="V187" s="11"/>
      <c r="W187" s="11"/>
      <c r="X187" s="11"/>
      <c r="Y187" s="11"/>
      <c r="Z187" s="11"/>
    </row>
    <row r="188" spans="1:26" ht="15" x14ac:dyDescent="0.25">
      <c r="A188" s="11"/>
      <c r="B188" s="11"/>
      <c r="C188" s="861"/>
      <c r="D188" s="11"/>
      <c r="E188" s="862"/>
      <c r="F188" s="862"/>
      <c r="G188" s="11"/>
      <c r="H188" s="11"/>
      <c r="J188" s="11"/>
      <c r="K188" s="11"/>
      <c r="L188" s="11"/>
      <c r="M188" s="11"/>
      <c r="N188" s="11"/>
      <c r="O188" s="11"/>
      <c r="P188" s="11"/>
      <c r="Q188" s="11"/>
      <c r="T188" s="11"/>
      <c r="U188" s="11"/>
      <c r="V188" s="11"/>
      <c r="W188" s="11"/>
      <c r="X188" s="11"/>
      <c r="Y188" s="11"/>
      <c r="Z188" s="11"/>
    </row>
    <row r="189" spans="1:26" ht="15" x14ac:dyDescent="0.25">
      <c r="A189" s="11"/>
      <c r="B189" s="11"/>
      <c r="C189" s="861"/>
      <c r="D189" s="11"/>
      <c r="E189" s="862"/>
      <c r="F189" s="862"/>
      <c r="G189" s="11"/>
      <c r="H189" s="11"/>
      <c r="J189" s="11"/>
      <c r="K189" s="11"/>
      <c r="L189" s="11"/>
      <c r="M189" s="11"/>
      <c r="N189" s="11"/>
      <c r="O189" s="11"/>
      <c r="P189" s="11"/>
      <c r="Q189" s="11"/>
      <c r="T189" s="11"/>
      <c r="U189" s="11"/>
      <c r="V189" s="11"/>
      <c r="W189" s="11"/>
      <c r="X189" s="11"/>
      <c r="Y189" s="11"/>
      <c r="Z189" s="11"/>
    </row>
    <row r="190" spans="1:26" ht="15" x14ac:dyDescent="0.25">
      <c r="A190" s="34"/>
      <c r="B190" s="34"/>
      <c r="C190" s="856"/>
      <c r="D190" s="34"/>
      <c r="E190" s="857"/>
      <c r="F190" s="857"/>
      <c r="G190" s="34"/>
      <c r="H190" s="34"/>
      <c r="J190" s="11"/>
      <c r="K190" s="11"/>
      <c r="L190" s="11"/>
      <c r="M190" s="11"/>
      <c r="N190" s="11"/>
      <c r="O190" s="11"/>
      <c r="P190" s="11"/>
      <c r="Q190" s="11"/>
      <c r="T190" s="11"/>
      <c r="U190" s="11"/>
      <c r="V190" s="11"/>
      <c r="W190" s="11"/>
      <c r="X190" s="11"/>
      <c r="Y190" s="11"/>
      <c r="Z190" s="11"/>
    </row>
    <row r="191" spans="1:26" ht="15" x14ac:dyDescent="0.25">
      <c r="A191" s="858"/>
      <c r="B191" s="858"/>
      <c r="C191" s="859"/>
      <c r="D191" s="858"/>
      <c r="E191" s="860"/>
      <c r="F191" s="860"/>
      <c r="G191" s="858"/>
      <c r="H191" s="858"/>
      <c r="J191" s="11"/>
      <c r="K191" s="11"/>
      <c r="L191" s="11"/>
      <c r="M191" s="11"/>
      <c r="N191" s="11"/>
      <c r="O191" s="11"/>
      <c r="P191" s="11"/>
      <c r="Q191" s="11"/>
      <c r="T191" s="11"/>
      <c r="U191" s="11"/>
      <c r="V191" s="11"/>
      <c r="W191" s="11"/>
      <c r="X191" s="11"/>
      <c r="Y191" s="11"/>
      <c r="Z191" s="11"/>
    </row>
    <row r="192" spans="1:26" ht="15" x14ac:dyDescent="0.25">
      <c r="A192" s="11"/>
      <c r="B192" s="11"/>
      <c r="C192" s="861"/>
      <c r="D192" s="11"/>
      <c r="E192" s="862"/>
      <c r="F192" s="862"/>
      <c r="G192" s="11"/>
      <c r="H192" s="11"/>
      <c r="J192" s="11"/>
      <c r="K192" s="11"/>
      <c r="L192" s="11"/>
      <c r="M192" s="11"/>
      <c r="N192" s="11"/>
      <c r="O192" s="11"/>
      <c r="P192" s="11"/>
      <c r="Q192" s="11"/>
      <c r="T192" s="11"/>
      <c r="U192" s="11"/>
      <c r="V192" s="11"/>
      <c r="W192" s="11"/>
      <c r="X192" s="11"/>
      <c r="Y192" s="11"/>
      <c r="Z192" s="11"/>
    </row>
    <row r="193" spans="1:26" ht="15" x14ac:dyDescent="0.25">
      <c r="A193" s="11"/>
      <c r="B193" s="11"/>
      <c r="C193" s="861"/>
      <c r="D193" s="11"/>
      <c r="E193" s="862"/>
      <c r="F193" s="862"/>
      <c r="G193" s="11"/>
      <c r="H193" s="11"/>
      <c r="J193" s="11"/>
      <c r="K193" s="11"/>
      <c r="L193" s="11"/>
      <c r="M193" s="11"/>
      <c r="N193" s="11"/>
      <c r="O193" s="11"/>
      <c r="P193" s="11"/>
      <c r="Q193" s="11"/>
      <c r="T193" s="11"/>
      <c r="U193" s="11"/>
      <c r="V193" s="11"/>
      <c r="W193" s="11"/>
      <c r="X193" s="11"/>
      <c r="Y193" s="11"/>
      <c r="Z193" s="11"/>
    </row>
    <row r="194" spans="1:26" ht="15" x14ac:dyDescent="0.25">
      <c r="A194" s="11"/>
      <c r="B194" s="11"/>
      <c r="C194" s="861"/>
      <c r="D194" s="11"/>
      <c r="E194" s="862"/>
      <c r="F194" s="862"/>
      <c r="G194" s="11"/>
      <c r="H194" s="11"/>
      <c r="J194" s="11"/>
      <c r="K194" s="11"/>
      <c r="L194" s="11"/>
      <c r="M194" s="11"/>
      <c r="N194" s="11"/>
      <c r="O194" s="11"/>
      <c r="P194" s="11"/>
      <c r="Q194" s="11"/>
      <c r="T194" s="11"/>
      <c r="U194" s="11"/>
      <c r="V194" s="11"/>
      <c r="W194" s="11"/>
      <c r="X194" s="11"/>
      <c r="Y194" s="11"/>
      <c r="Z194" s="11"/>
    </row>
    <row r="195" spans="1:26" ht="15" x14ac:dyDescent="0.25">
      <c r="A195" s="34"/>
      <c r="B195" s="34"/>
      <c r="C195" s="856"/>
      <c r="D195" s="34"/>
      <c r="E195" s="857"/>
      <c r="F195" s="857"/>
      <c r="G195" s="34"/>
      <c r="H195" s="11"/>
      <c r="J195" s="11"/>
      <c r="K195" s="11"/>
      <c r="L195" s="11"/>
      <c r="M195" s="11"/>
      <c r="N195" s="11"/>
      <c r="O195" s="11"/>
      <c r="P195" s="11"/>
      <c r="Q195" s="11"/>
      <c r="T195" s="11"/>
      <c r="U195" s="11"/>
      <c r="V195" s="11"/>
      <c r="W195" s="11"/>
      <c r="X195" s="11"/>
      <c r="Y195" s="11"/>
      <c r="Z195" s="11"/>
    </row>
    <row r="196" spans="1:26" ht="15" x14ac:dyDescent="0.25">
      <c r="A196" s="858"/>
      <c r="B196" s="858"/>
      <c r="C196" s="859"/>
      <c r="D196" s="858"/>
      <c r="E196" s="860"/>
      <c r="F196" s="860"/>
      <c r="G196" s="858"/>
      <c r="H196" s="11"/>
      <c r="J196" s="11"/>
      <c r="K196" s="11"/>
      <c r="L196" s="11"/>
      <c r="M196" s="11"/>
      <c r="N196" s="11"/>
      <c r="O196" s="11"/>
      <c r="P196" s="11"/>
      <c r="Q196" s="11"/>
      <c r="T196" s="11"/>
      <c r="U196" s="11"/>
      <c r="V196" s="11"/>
      <c r="W196" s="11"/>
      <c r="X196" s="11"/>
      <c r="Y196" s="11"/>
      <c r="Z196" s="11"/>
    </row>
    <row r="197" spans="1:26" ht="15" x14ac:dyDescent="0.25">
      <c r="A197" s="11"/>
      <c r="B197" s="11"/>
      <c r="C197" s="861"/>
      <c r="D197" s="11"/>
      <c r="E197" s="862"/>
      <c r="F197" s="862"/>
      <c r="G197" s="11"/>
      <c r="H197" s="11"/>
      <c r="J197" s="11"/>
      <c r="K197" s="11"/>
      <c r="L197" s="11"/>
      <c r="M197" s="11"/>
      <c r="N197" s="11"/>
      <c r="O197" s="11"/>
      <c r="P197" s="11"/>
      <c r="Q197" s="11"/>
      <c r="T197" s="11"/>
      <c r="U197" s="11"/>
      <c r="V197" s="11"/>
      <c r="W197" s="11"/>
      <c r="X197" s="11"/>
      <c r="Y197" s="11"/>
      <c r="Z197" s="11"/>
    </row>
    <row r="198" spans="1:26" ht="15" x14ac:dyDescent="0.25">
      <c r="A198" s="11"/>
      <c r="B198" s="11"/>
      <c r="C198" s="861"/>
      <c r="D198" s="11"/>
      <c r="E198" s="862"/>
      <c r="F198" s="862"/>
      <c r="G198" s="11"/>
      <c r="H198" s="11"/>
      <c r="J198" s="11"/>
      <c r="K198" s="11"/>
      <c r="L198" s="11"/>
      <c r="M198" s="11"/>
      <c r="N198" s="11"/>
      <c r="O198" s="11"/>
      <c r="P198" s="11"/>
      <c r="Q198" s="11"/>
      <c r="T198" s="11"/>
      <c r="U198" s="11"/>
      <c r="V198" s="11"/>
      <c r="W198" s="11"/>
      <c r="X198" s="11"/>
      <c r="Y198" s="11"/>
      <c r="Z198" s="11"/>
    </row>
    <row r="199" spans="1:26" ht="15" x14ac:dyDescent="0.25">
      <c r="A199" s="11"/>
      <c r="B199" s="11"/>
      <c r="C199" s="861"/>
      <c r="D199" s="11"/>
      <c r="E199" s="862"/>
      <c r="F199" s="862"/>
      <c r="G199" s="11"/>
      <c r="H199" s="11"/>
      <c r="J199" s="11"/>
      <c r="K199" s="11"/>
      <c r="L199" s="11"/>
      <c r="M199" s="11"/>
      <c r="N199" s="11"/>
      <c r="O199" s="11"/>
      <c r="P199" s="11"/>
      <c r="Q199" s="11"/>
      <c r="T199" s="11"/>
      <c r="U199" s="11"/>
      <c r="V199" s="11"/>
      <c r="W199" s="11"/>
      <c r="X199" s="11"/>
      <c r="Y199" s="11"/>
      <c r="Z199" s="11"/>
    </row>
    <row r="200" spans="1:26" ht="15" x14ac:dyDescent="0.25">
      <c r="A200" s="11"/>
      <c r="B200" s="11"/>
      <c r="C200" s="861"/>
      <c r="D200" s="11"/>
      <c r="E200" s="862"/>
      <c r="F200" s="862"/>
      <c r="G200" s="11"/>
      <c r="H200" s="11"/>
      <c r="J200" s="11"/>
      <c r="K200" s="11"/>
      <c r="L200" s="11"/>
      <c r="M200" s="11"/>
      <c r="N200" s="11"/>
      <c r="O200" s="11"/>
      <c r="P200" s="11"/>
      <c r="Q200" s="11"/>
      <c r="T200" s="11"/>
      <c r="U200" s="11"/>
      <c r="V200" s="11"/>
      <c r="W200" s="11"/>
      <c r="X200" s="11"/>
      <c r="Y200" s="11"/>
      <c r="Z200" s="11"/>
    </row>
    <row r="201" spans="1:26" ht="15" x14ac:dyDescent="0.25">
      <c r="A201" s="11"/>
      <c r="B201" s="11"/>
      <c r="C201" s="861"/>
      <c r="D201" s="11"/>
      <c r="E201" s="862"/>
      <c r="F201" s="862"/>
      <c r="G201" s="11"/>
      <c r="H201" s="11"/>
      <c r="J201" s="11"/>
      <c r="K201" s="11"/>
      <c r="L201" s="11"/>
      <c r="M201" s="11"/>
      <c r="N201" s="11"/>
      <c r="O201" s="11"/>
      <c r="P201" s="11"/>
      <c r="Q201" s="11"/>
      <c r="T201" s="11"/>
      <c r="U201" s="11"/>
      <c r="V201" s="11"/>
      <c r="W201" s="11"/>
      <c r="X201" s="11"/>
      <c r="Y201" s="11"/>
      <c r="Z201" s="11"/>
    </row>
    <row r="202" spans="1:26" ht="15" x14ac:dyDescent="0.25">
      <c r="A202" s="34"/>
      <c r="B202" s="34"/>
      <c r="C202" s="856"/>
      <c r="D202" s="34"/>
      <c r="E202" s="857"/>
      <c r="F202" s="857"/>
      <c r="G202" s="34"/>
      <c r="H202" s="11"/>
      <c r="J202" s="11"/>
      <c r="K202" s="11"/>
      <c r="L202" s="11"/>
      <c r="M202" s="11"/>
      <c r="N202" s="11"/>
      <c r="O202" s="11"/>
      <c r="P202" s="11"/>
      <c r="Q202" s="11"/>
      <c r="T202" s="11"/>
      <c r="U202" s="11"/>
      <c r="V202" s="11"/>
      <c r="W202" s="11"/>
      <c r="X202" s="11"/>
      <c r="Y202" s="11"/>
      <c r="Z202" s="11"/>
    </row>
    <row r="203" spans="1:26" ht="15" x14ac:dyDescent="0.25">
      <c r="A203" s="858"/>
      <c r="B203" s="858"/>
      <c r="C203" s="859"/>
      <c r="D203" s="858"/>
      <c r="E203" s="860"/>
      <c r="F203" s="860"/>
      <c r="G203" s="858"/>
      <c r="H203" s="11"/>
      <c r="J203" s="11"/>
      <c r="K203" s="11"/>
      <c r="L203" s="11"/>
      <c r="M203" s="11"/>
      <c r="N203" s="11"/>
      <c r="O203" s="11"/>
      <c r="P203" s="11"/>
      <c r="Q203" s="11"/>
      <c r="T203" s="11"/>
      <c r="U203" s="11"/>
      <c r="V203" s="11"/>
      <c r="W203" s="11"/>
      <c r="X203" s="11"/>
      <c r="Y203" s="11"/>
      <c r="Z203" s="11"/>
    </row>
    <row r="204" spans="1:26" ht="15" x14ac:dyDescent="0.25">
      <c r="A204" s="11"/>
      <c r="B204" s="11"/>
      <c r="C204" s="861"/>
      <c r="D204" s="11"/>
      <c r="E204" s="862"/>
      <c r="F204" s="862"/>
      <c r="G204" s="11"/>
      <c r="H204" s="11"/>
      <c r="J204" s="11"/>
      <c r="K204" s="11"/>
      <c r="L204" s="11"/>
      <c r="M204" s="11"/>
      <c r="N204" s="11"/>
      <c r="O204" s="11"/>
      <c r="P204" s="11"/>
      <c r="Q204" s="11"/>
      <c r="T204" s="11"/>
      <c r="U204" s="11"/>
      <c r="V204" s="11"/>
      <c r="W204" s="11"/>
      <c r="X204" s="11"/>
      <c r="Y204" s="11"/>
      <c r="Z204" s="11"/>
    </row>
    <row r="205" spans="1:26" ht="15" x14ac:dyDescent="0.25">
      <c r="A205" s="11"/>
      <c r="B205" s="11"/>
      <c r="C205" s="861"/>
      <c r="D205" s="11"/>
      <c r="E205" s="862"/>
      <c r="F205" s="862"/>
      <c r="G205" s="11"/>
      <c r="H205" s="11"/>
      <c r="J205" s="11"/>
      <c r="K205" s="11"/>
      <c r="L205" s="11"/>
      <c r="M205" s="11"/>
      <c r="N205" s="11"/>
      <c r="O205" s="11"/>
      <c r="P205" s="11"/>
      <c r="Q205" s="11"/>
      <c r="T205" s="11"/>
      <c r="U205" s="11"/>
      <c r="V205" s="11"/>
      <c r="W205" s="11"/>
      <c r="X205" s="11"/>
      <c r="Y205" s="11"/>
      <c r="Z205" s="11"/>
    </row>
    <row r="206" spans="1:26" ht="15" x14ac:dyDescent="0.25">
      <c r="A206" s="11"/>
      <c r="B206" s="11"/>
      <c r="C206" s="861"/>
      <c r="D206" s="11"/>
      <c r="E206" s="862"/>
      <c r="F206" s="862"/>
      <c r="G206" s="11"/>
      <c r="H206" s="11"/>
      <c r="J206" s="11"/>
      <c r="K206" s="11"/>
      <c r="L206" s="11"/>
      <c r="M206" s="11"/>
      <c r="N206" s="11"/>
      <c r="O206" s="11"/>
      <c r="P206" s="11"/>
      <c r="Q206" s="11"/>
      <c r="T206" s="11"/>
      <c r="U206" s="11"/>
      <c r="V206" s="11"/>
      <c r="W206" s="11"/>
      <c r="X206" s="11"/>
      <c r="Y206" s="11"/>
      <c r="Z206" s="11"/>
    </row>
    <row r="207" spans="1:26" ht="15" x14ac:dyDescent="0.25">
      <c r="A207" s="11"/>
      <c r="B207" s="11"/>
      <c r="C207" s="861"/>
      <c r="D207" s="11"/>
      <c r="E207" s="862"/>
      <c r="F207" s="862"/>
      <c r="G207" s="11"/>
      <c r="H207" s="11"/>
      <c r="J207" s="11"/>
      <c r="K207" s="11"/>
      <c r="L207" s="11"/>
      <c r="M207" s="11"/>
      <c r="N207" s="11"/>
      <c r="O207" s="11"/>
      <c r="P207" s="11"/>
      <c r="Q207" s="11"/>
      <c r="T207" s="11"/>
      <c r="U207" s="11"/>
      <c r="V207" s="11"/>
      <c r="W207" s="11"/>
      <c r="X207" s="11"/>
      <c r="Y207" s="11"/>
      <c r="Z207" s="11"/>
    </row>
    <row r="208" spans="1:26" ht="15" x14ac:dyDescent="0.25">
      <c r="A208" s="11"/>
      <c r="B208" s="11"/>
      <c r="C208" s="861"/>
      <c r="D208" s="11"/>
      <c r="E208" s="862"/>
      <c r="F208" s="862"/>
      <c r="G208" s="11"/>
      <c r="H208" s="11"/>
      <c r="J208" s="11"/>
      <c r="K208" s="11"/>
      <c r="L208" s="11"/>
      <c r="M208" s="11"/>
      <c r="N208" s="11"/>
      <c r="O208" s="11"/>
      <c r="P208" s="11"/>
      <c r="Q208" s="11"/>
      <c r="T208" s="11"/>
      <c r="U208" s="11"/>
      <c r="V208" s="11"/>
      <c r="W208" s="11"/>
      <c r="X208" s="11"/>
      <c r="Y208" s="11"/>
      <c r="Z208" s="11"/>
    </row>
    <row r="209" spans="1:26" ht="15" x14ac:dyDescent="0.25">
      <c r="A209" s="11"/>
      <c r="B209" s="11"/>
      <c r="C209" s="861"/>
      <c r="D209" s="11"/>
      <c r="E209" s="862"/>
      <c r="F209" s="862"/>
      <c r="G209" s="11"/>
      <c r="H209" s="11"/>
      <c r="J209" s="11"/>
      <c r="K209" s="11"/>
      <c r="L209" s="11"/>
      <c r="M209" s="11"/>
      <c r="N209" s="11"/>
      <c r="O209" s="11"/>
      <c r="P209" s="11"/>
      <c r="Q209" s="11"/>
      <c r="T209" s="11"/>
      <c r="U209" s="11"/>
      <c r="V209" s="11"/>
      <c r="W209" s="11"/>
      <c r="X209" s="11"/>
      <c r="Y209" s="11"/>
      <c r="Z209" s="11"/>
    </row>
    <row r="210" spans="1:26" ht="15" x14ac:dyDescent="0.25">
      <c r="A210" s="34"/>
      <c r="B210" s="34"/>
      <c r="C210" s="856"/>
      <c r="D210" s="34"/>
      <c r="E210" s="857"/>
      <c r="F210" s="857"/>
      <c r="G210" s="34"/>
      <c r="H210" s="11"/>
      <c r="J210" s="11"/>
      <c r="K210" s="11"/>
      <c r="L210" s="11"/>
      <c r="M210" s="11"/>
      <c r="N210" s="11"/>
      <c r="O210" s="11"/>
      <c r="P210" s="11"/>
      <c r="Q210" s="11"/>
      <c r="T210" s="11"/>
      <c r="U210" s="11"/>
      <c r="V210" s="11"/>
      <c r="W210" s="11"/>
      <c r="X210" s="11"/>
      <c r="Y210" s="11"/>
      <c r="Z210" s="11"/>
    </row>
    <row r="211" spans="1:26" ht="15" x14ac:dyDescent="0.25">
      <c r="A211" s="858"/>
      <c r="B211" s="858"/>
      <c r="C211" s="859"/>
      <c r="D211" s="858"/>
      <c r="E211" s="860"/>
      <c r="F211" s="860"/>
      <c r="G211" s="858"/>
      <c r="H211" s="11"/>
      <c r="J211" s="11"/>
      <c r="K211" s="11"/>
      <c r="L211" s="11"/>
      <c r="M211" s="11"/>
      <c r="N211" s="11"/>
      <c r="O211" s="11"/>
      <c r="P211" s="11"/>
      <c r="Q211" s="11"/>
      <c r="T211" s="11"/>
      <c r="U211" s="11"/>
      <c r="V211" s="11"/>
      <c r="W211" s="11"/>
      <c r="X211" s="11"/>
      <c r="Y211" s="11"/>
      <c r="Z211" s="11"/>
    </row>
    <row r="212" spans="1:26" ht="15" x14ac:dyDescent="0.25">
      <c r="A212" s="11"/>
      <c r="B212" s="11"/>
      <c r="C212" s="861"/>
      <c r="D212" s="11"/>
      <c r="E212" s="862"/>
      <c r="F212" s="862"/>
      <c r="G212" s="11"/>
      <c r="H212" s="11"/>
      <c r="J212" s="11"/>
      <c r="K212" s="11"/>
      <c r="L212" s="11"/>
      <c r="M212" s="11"/>
      <c r="N212" s="11"/>
      <c r="O212" s="11"/>
      <c r="P212" s="11"/>
      <c r="Q212" s="11"/>
      <c r="T212" s="11"/>
      <c r="U212" s="11"/>
      <c r="V212" s="11"/>
      <c r="W212" s="11"/>
      <c r="X212" s="11"/>
      <c r="Y212" s="11"/>
      <c r="Z212" s="11"/>
    </row>
    <row r="213" spans="1:26" ht="15" x14ac:dyDescent="0.25">
      <c r="A213" s="11"/>
      <c r="B213" s="11"/>
      <c r="C213" s="861"/>
      <c r="D213" s="11"/>
      <c r="E213" s="862"/>
      <c r="F213" s="862"/>
      <c r="G213" s="11"/>
      <c r="H213" s="11"/>
      <c r="J213" s="11"/>
      <c r="K213" s="11"/>
      <c r="L213" s="11"/>
      <c r="M213" s="11"/>
      <c r="N213" s="11"/>
      <c r="O213" s="11"/>
      <c r="P213" s="11"/>
      <c r="Q213" s="11"/>
      <c r="T213" s="11"/>
      <c r="U213" s="11"/>
      <c r="V213" s="11"/>
      <c r="W213" s="11"/>
      <c r="X213" s="11"/>
      <c r="Y213" s="11"/>
      <c r="Z213" s="11"/>
    </row>
    <row r="214" spans="1:26" ht="15" x14ac:dyDescent="0.25">
      <c r="A214" s="34"/>
      <c r="B214" s="34"/>
      <c r="C214" s="856"/>
      <c r="D214" s="34"/>
      <c r="E214" s="857"/>
      <c r="F214" s="857"/>
      <c r="G214" s="34"/>
      <c r="H214" s="11"/>
      <c r="J214" s="11"/>
      <c r="K214" s="11"/>
      <c r="L214" s="11"/>
      <c r="M214" s="11"/>
      <c r="N214" s="11"/>
      <c r="O214" s="11"/>
      <c r="P214" s="11"/>
      <c r="Q214" s="11"/>
      <c r="T214" s="11"/>
      <c r="U214" s="11"/>
      <c r="V214" s="11"/>
      <c r="W214" s="11"/>
      <c r="X214" s="11"/>
      <c r="Y214" s="11"/>
      <c r="Z214" s="11"/>
    </row>
    <row r="215" spans="1:26" ht="15" x14ac:dyDescent="0.25">
      <c r="A215" s="858"/>
      <c r="B215" s="858"/>
      <c r="C215" s="859"/>
      <c r="D215" s="858"/>
      <c r="E215" s="860"/>
      <c r="F215" s="860"/>
      <c r="G215" s="858"/>
      <c r="H215" s="11"/>
      <c r="J215" s="11"/>
      <c r="K215" s="11"/>
      <c r="L215" s="11"/>
      <c r="M215" s="11"/>
      <c r="N215" s="11"/>
      <c r="O215" s="11"/>
      <c r="P215" s="11"/>
      <c r="Q215" s="11"/>
      <c r="T215" s="11"/>
      <c r="U215" s="11"/>
      <c r="V215" s="11"/>
      <c r="W215" s="11"/>
      <c r="X215" s="11"/>
      <c r="Y215" s="11"/>
      <c r="Z215" s="11"/>
    </row>
    <row r="216" spans="1:26" ht="15" x14ac:dyDescent="0.25">
      <c r="A216" s="11"/>
      <c r="B216" s="11"/>
      <c r="C216" s="861"/>
      <c r="D216" s="11"/>
      <c r="E216" s="862"/>
      <c r="F216" s="862"/>
      <c r="G216" s="11"/>
      <c r="H216" s="11"/>
      <c r="J216" s="11"/>
      <c r="K216" s="11"/>
      <c r="L216" s="11"/>
      <c r="M216" s="11"/>
      <c r="N216" s="11"/>
      <c r="O216" s="11"/>
      <c r="P216" s="11"/>
      <c r="Q216" s="11"/>
      <c r="T216" s="11"/>
      <c r="U216" s="11"/>
      <c r="V216" s="11"/>
      <c r="W216" s="11"/>
      <c r="X216" s="11"/>
      <c r="Y216" s="11"/>
      <c r="Z216" s="11"/>
    </row>
    <row r="217" spans="1:26" ht="15" x14ac:dyDescent="0.25">
      <c r="A217" s="11"/>
      <c r="B217" s="11"/>
      <c r="C217" s="861"/>
      <c r="D217" s="11"/>
      <c r="E217" s="862"/>
      <c r="F217" s="862"/>
      <c r="G217" s="11"/>
      <c r="H217" s="11"/>
      <c r="J217" s="11"/>
      <c r="K217" s="11"/>
      <c r="L217" s="11"/>
      <c r="M217" s="11"/>
      <c r="N217" s="11"/>
      <c r="O217" s="11"/>
      <c r="P217" s="11"/>
      <c r="Q217" s="11"/>
      <c r="T217" s="11"/>
      <c r="U217" s="11"/>
      <c r="V217" s="11"/>
      <c r="W217" s="11"/>
      <c r="X217" s="11"/>
      <c r="Y217" s="11"/>
      <c r="Z217" s="11"/>
    </row>
    <row r="218" spans="1:26" ht="15" x14ac:dyDescent="0.25">
      <c r="A218" s="34"/>
      <c r="B218" s="34"/>
      <c r="C218" s="856"/>
      <c r="D218" s="34"/>
      <c r="E218" s="857"/>
      <c r="F218" s="857"/>
      <c r="G218" s="34"/>
      <c r="H218" s="11"/>
      <c r="J218" s="11"/>
      <c r="K218" s="11"/>
      <c r="L218" s="11"/>
      <c r="M218" s="11"/>
      <c r="N218" s="11"/>
      <c r="O218" s="11"/>
      <c r="P218" s="11"/>
      <c r="Q218" s="11"/>
      <c r="T218" s="11"/>
      <c r="U218" s="11"/>
      <c r="V218" s="11"/>
      <c r="W218" s="11"/>
      <c r="X218" s="11"/>
      <c r="Y218" s="11"/>
      <c r="Z218" s="11"/>
    </row>
    <row r="219" spans="1:26" ht="15" x14ac:dyDescent="0.25">
      <c r="A219" s="858"/>
      <c r="B219" s="858"/>
      <c r="C219" s="859"/>
      <c r="D219" s="858"/>
      <c r="E219" s="860"/>
      <c r="F219" s="860"/>
      <c r="G219" s="858"/>
      <c r="H219" s="11"/>
      <c r="J219" s="11"/>
      <c r="K219" s="11"/>
      <c r="L219" s="11"/>
      <c r="M219" s="11"/>
      <c r="N219" s="11"/>
      <c r="O219" s="11"/>
      <c r="P219" s="11"/>
      <c r="Q219" s="11"/>
      <c r="T219" s="11"/>
      <c r="U219" s="11"/>
      <c r="V219" s="11"/>
      <c r="W219" s="11"/>
      <c r="X219" s="11"/>
      <c r="Y219" s="11"/>
      <c r="Z219" s="11"/>
    </row>
    <row r="220" spans="1:26" ht="15" x14ac:dyDescent="0.25">
      <c r="A220" s="11"/>
      <c r="B220" s="11"/>
      <c r="C220" s="861"/>
      <c r="D220" s="11"/>
      <c r="E220" s="862"/>
      <c r="F220" s="862"/>
      <c r="G220" s="11"/>
      <c r="H220" s="11"/>
      <c r="J220" s="11"/>
      <c r="K220" s="11"/>
      <c r="L220" s="11"/>
      <c r="M220" s="11"/>
      <c r="N220" s="11"/>
      <c r="O220" s="11"/>
      <c r="P220" s="11"/>
      <c r="Q220" s="11"/>
      <c r="T220" s="11"/>
      <c r="U220" s="11"/>
      <c r="V220" s="11"/>
      <c r="W220" s="11"/>
      <c r="X220" s="11"/>
      <c r="Y220" s="11"/>
      <c r="Z220" s="11"/>
    </row>
    <row r="221" spans="1:26" ht="15" x14ac:dyDescent="0.25">
      <c r="A221" s="11"/>
      <c r="B221" s="11"/>
      <c r="C221" s="861"/>
      <c r="D221" s="11"/>
      <c r="E221" s="862"/>
      <c r="F221" s="862"/>
      <c r="G221" s="11"/>
      <c r="H221" s="34"/>
      <c r="J221" s="11"/>
      <c r="K221" s="11"/>
      <c r="L221" s="11"/>
      <c r="M221" s="11"/>
      <c r="N221" s="11"/>
      <c r="O221" s="11"/>
      <c r="P221" s="11"/>
      <c r="Q221" s="11"/>
      <c r="T221" s="11"/>
      <c r="U221" s="11"/>
      <c r="V221" s="11"/>
      <c r="W221" s="11"/>
      <c r="X221" s="11"/>
      <c r="Y221" s="11"/>
      <c r="Z221" s="11"/>
    </row>
    <row r="222" spans="1:26" ht="15" x14ac:dyDescent="0.25">
      <c r="A222" s="11"/>
      <c r="B222" s="11"/>
      <c r="C222" s="861"/>
      <c r="D222" s="11"/>
      <c r="E222" s="862"/>
      <c r="F222" s="862"/>
      <c r="G222" s="11"/>
      <c r="H222" s="858"/>
      <c r="J222" s="11"/>
      <c r="K222" s="11"/>
      <c r="L222" s="11"/>
      <c r="M222" s="11"/>
      <c r="N222" s="11"/>
      <c r="O222" s="11"/>
      <c r="P222" s="11"/>
      <c r="Q222" s="11"/>
      <c r="T222" s="11"/>
      <c r="U222" s="11"/>
      <c r="V222" s="11"/>
      <c r="W222" s="11"/>
      <c r="X222" s="11"/>
      <c r="Y222" s="11"/>
      <c r="Z222" s="11"/>
    </row>
    <row r="223" spans="1:26" ht="15" x14ac:dyDescent="0.25">
      <c r="A223" s="11"/>
      <c r="B223" s="11"/>
      <c r="C223" s="861"/>
      <c r="D223" s="11"/>
      <c r="E223" s="862"/>
      <c r="F223" s="862"/>
      <c r="G223" s="11"/>
      <c r="H223" s="11"/>
      <c r="J223" s="11"/>
      <c r="K223" s="11"/>
      <c r="L223" s="11"/>
      <c r="M223" s="11"/>
      <c r="N223" s="11"/>
      <c r="O223" s="11"/>
      <c r="P223" s="11"/>
      <c r="Q223" s="11"/>
      <c r="T223" s="11"/>
      <c r="U223" s="11"/>
      <c r="V223" s="11"/>
      <c r="W223" s="11"/>
      <c r="X223" s="11"/>
      <c r="Y223" s="11"/>
      <c r="Z223" s="11"/>
    </row>
    <row r="224" spans="1:26" ht="15" x14ac:dyDescent="0.25">
      <c r="A224" s="11"/>
      <c r="B224" s="11"/>
      <c r="C224" s="861"/>
      <c r="D224" s="11"/>
      <c r="E224" s="862"/>
      <c r="F224" s="862"/>
      <c r="G224" s="11"/>
      <c r="H224" s="11"/>
      <c r="J224" s="11"/>
      <c r="K224" s="11"/>
      <c r="L224" s="11"/>
      <c r="M224" s="11"/>
      <c r="N224" s="11"/>
      <c r="O224" s="11"/>
      <c r="P224" s="11"/>
      <c r="Q224" s="11"/>
      <c r="T224" s="11"/>
      <c r="U224" s="11"/>
      <c r="V224" s="11"/>
      <c r="W224" s="11"/>
      <c r="X224" s="11"/>
      <c r="Y224" s="11"/>
      <c r="Z224" s="11"/>
    </row>
    <row r="225" spans="1:26" ht="15" x14ac:dyDescent="0.25">
      <c r="A225" s="11"/>
      <c r="B225" s="11"/>
      <c r="C225" s="861"/>
      <c r="D225" s="11"/>
      <c r="E225" s="862"/>
      <c r="F225" s="862"/>
      <c r="G225" s="11"/>
      <c r="H225" s="11"/>
      <c r="J225" s="11"/>
      <c r="K225" s="11"/>
      <c r="L225" s="11"/>
      <c r="M225" s="11"/>
      <c r="N225" s="11"/>
      <c r="O225" s="11"/>
      <c r="P225" s="11"/>
      <c r="Q225" s="11"/>
      <c r="T225" s="11"/>
      <c r="U225" s="11"/>
      <c r="V225" s="11"/>
      <c r="W225" s="11"/>
      <c r="X225" s="11"/>
      <c r="Y225" s="11"/>
      <c r="Z225" s="11"/>
    </row>
    <row r="226" spans="1:26" ht="15" x14ac:dyDescent="0.25">
      <c r="A226" s="11"/>
      <c r="B226" s="11"/>
      <c r="C226" s="861"/>
      <c r="D226" s="11"/>
      <c r="E226" s="862"/>
      <c r="F226" s="862"/>
      <c r="G226" s="11"/>
      <c r="H226" s="11"/>
      <c r="J226" s="11"/>
      <c r="K226" s="11"/>
      <c r="L226" s="11"/>
      <c r="M226" s="11"/>
      <c r="N226" s="11"/>
      <c r="O226" s="11"/>
      <c r="P226" s="11"/>
      <c r="Q226" s="11"/>
      <c r="T226" s="11"/>
      <c r="U226" s="11"/>
      <c r="V226" s="11"/>
      <c r="W226" s="11"/>
      <c r="X226" s="11"/>
      <c r="Y226" s="11"/>
      <c r="Z226" s="11"/>
    </row>
    <row r="227" spans="1:26" ht="15" x14ac:dyDescent="0.25">
      <c r="A227" s="34"/>
      <c r="B227" s="34"/>
      <c r="C227" s="856"/>
      <c r="D227" s="34"/>
      <c r="E227" s="857"/>
      <c r="F227" s="857"/>
      <c r="G227" s="34"/>
      <c r="H227" s="34"/>
      <c r="J227" s="11"/>
      <c r="K227" s="11"/>
      <c r="L227" s="11"/>
      <c r="M227" s="11"/>
      <c r="N227" s="11"/>
      <c r="O227" s="11"/>
      <c r="P227" s="11"/>
      <c r="Q227" s="11"/>
      <c r="T227" s="11"/>
      <c r="U227" s="11"/>
      <c r="V227" s="11"/>
      <c r="W227" s="11"/>
      <c r="X227" s="11"/>
      <c r="Y227" s="11"/>
      <c r="Z227" s="11"/>
    </row>
    <row r="228" spans="1:26" ht="15" x14ac:dyDescent="0.25">
      <c r="A228" s="858"/>
      <c r="B228" s="858"/>
      <c r="C228" s="859"/>
      <c r="D228" s="858"/>
      <c r="E228" s="860"/>
      <c r="F228" s="860"/>
      <c r="G228" s="858"/>
      <c r="H228" s="858"/>
      <c r="J228" s="11"/>
      <c r="K228" s="11"/>
      <c r="L228" s="11"/>
      <c r="M228" s="11"/>
      <c r="N228" s="11"/>
      <c r="O228" s="11"/>
      <c r="P228" s="11"/>
      <c r="Q228" s="11"/>
      <c r="T228" s="11"/>
      <c r="U228" s="11"/>
      <c r="V228" s="11"/>
      <c r="W228" s="11"/>
      <c r="X228" s="11"/>
      <c r="Y228" s="11"/>
      <c r="Z228" s="11"/>
    </row>
    <row r="229" spans="1:26" ht="15" x14ac:dyDescent="0.25">
      <c r="A229" s="11"/>
      <c r="B229" s="11"/>
      <c r="C229" s="861"/>
      <c r="D229" s="11"/>
      <c r="E229" s="862"/>
      <c r="F229" s="862"/>
      <c r="G229" s="11"/>
      <c r="H229" s="11"/>
      <c r="J229" s="11"/>
      <c r="K229" s="11"/>
      <c r="L229" s="11"/>
      <c r="M229" s="11"/>
      <c r="N229" s="11"/>
      <c r="O229" s="11"/>
      <c r="P229" s="11"/>
      <c r="Q229" s="11"/>
      <c r="T229" s="11"/>
      <c r="U229" s="11"/>
      <c r="V229" s="11"/>
      <c r="W229" s="11"/>
      <c r="X229" s="11"/>
      <c r="Y229" s="11"/>
      <c r="Z229" s="11"/>
    </row>
    <row r="230" spans="1:26" ht="15" x14ac:dyDescent="0.25">
      <c r="A230" s="11"/>
      <c r="B230" s="11"/>
      <c r="C230" s="861"/>
      <c r="D230" s="11"/>
      <c r="E230" s="862"/>
      <c r="F230" s="862"/>
      <c r="G230" s="11"/>
      <c r="H230" s="11"/>
      <c r="J230" s="11"/>
      <c r="K230" s="11"/>
      <c r="L230" s="11"/>
      <c r="M230" s="11"/>
      <c r="N230" s="11"/>
      <c r="O230" s="11"/>
      <c r="P230" s="11"/>
      <c r="Q230" s="11"/>
      <c r="T230" s="11"/>
      <c r="U230" s="11"/>
      <c r="V230" s="11"/>
      <c r="W230" s="11"/>
      <c r="X230" s="11"/>
      <c r="Y230" s="11"/>
      <c r="Z230" s="11"/>
    </row>
    <row r="231" spans="1:26" ht="15" x14ac:dyDescent="0.25">
      <c r="A231" s="34"/>
      <c r="B231" s="34"/>
      <c r="C231" s="856"/>
      <c r="D231" s="34"/>
      <c r="E231" s="857"/>
      <c r="F231" s="857"/>
      <c r="G231" s="34"/>
      <c r="H231" s="11"/>
      <c r="J231" s="11"/>
      <c r="K231" s="11"/>
      <c r="L231" s="11"/>
      <c r="M231" s="11"/>
      <c r="N231" s="11"/>
      <c r="O231" s="11"/>
      <c r="P231" s="11"/>
      <c r="Q231" s="11"/>
      <c r="T231" s="11"/>
      <c r="U231" s="11"/>
      <c r="V231" s="11"/>
      <c r="W231" s="11"/>
      <c r="X231" s="11"/>
      <c r="Y231" s="11"/>
      <c r="Z231" s="11"/>
    </row>
    <row r="232" spans="1:26" ht="15" x14ac:dyDescent="0.25">
      <c r="A232" s="858"/>
      <c r="B232" s="858"/>
      <c r="C232" s="859"/>
      <c r="D232" s="858"/>
      <c r="E232" s="860"/>
      <c r="F232" s="860"/>
      <c r="G232" s="858"/>
      <c r="H232" s="11"/>
      <c r="J232" s="11"/>
      <c r="K232" s="11"/>
      <c r="L232" s="11"/>
      <c r="M232" s="11"/>
      <c r="N232" s="11"/>
      <c r="O232" s="11"/>
      <c r="P232" s="11"/>
      <c r="Q232" s="11"/>
      <c r="T232" s="11"/>
      <c r="U232" s="11"/>
      <c r="V232" s="11"/>
      <c r="W232" s="11"/>
      <c r="X232" s="11"/>
      <c r="Y232" s="11"/>
      <c r="Z232" s="11"/>
    </row>
    <row r="233" spans="1:26" ht="15" x14ac:dyDescent="0.25">
      <c r="A233" s="11"/>
      <c r="B233" s="11"/>
      <c r="C233" s="861"/>
      <c r="D233" s="11"/>
      <c r="E233" s="862"/>
      <c r="F233" s="862"/>
      <c r="G233" s="11"/>
      <c r="H233" s="34"/>
      <c r="J233" s="11"/>
      <c r="K233" s="11"/>
      <c r="L233" s="11"/>
      <c r="M233" s="11"/>
      <c r="N233" s="11"/>
      <c r="O233" s="11"/>
      <c r="P233" s="11"/>
      <c r="Q233" s="11"/>
      <c r="T233" s="11"/>
      <c r="U233" s="11"/>
      <c r="V233" s="11"/>
      <c r="W233" s="11"/>
      <c r="X233" s="11"/>
      <c r="Y233" s="11"/>
      <c r="Z233" s="11"/>
    </row>
    <row r="234" spans="1:26" ht="15" x14ac:dyDescent="0.25">
      <c r="A234" s="11"/>
      <c r="B234" s="11"/>
      <c r="C234" s="861"/>
      <c r="D234" s="11"/>
      <c r="E234" s="862"/>
      <c r="F234" s="862"/>
      <c r="G234" s="11"/>
      <c r="H234" s="858"/>
      <c r="J234" s="11"/>
      <c r="K234" s="11"/>
      <c r="L234" s="11"/>
      <c r="M234" s="11"/>
      <c r="N234" s="11"/>
      <c r="O234" s="11"/>
      <c r="P234" s="11"/>
      <c r="Q234" s="11"/>
      <c r="T234" s="11"/>
      <c r="U234" s="11"/>
      <c r="V234" s="11"/>
      <c r="W234" s="11"/>
      <c r="X234" s="11"/>
      <c r="Y234" s="11"/>
      <c r="Z234" s="11"/>
    </row>
    <row r="235" spans="1:26" ht="15" x14ac:dyDescent="0.25">
      <c r="A235" s="34"/>
      <c r="B235" s="34"/>
      <c r="C235" s="856"/>
      <c r="D235" s="34"/>
      <c r="E235" s="857"/>
      <c r="F235" s="857"/>
      <c r="G235" s="34"/>
      <c r="H235" s="11"/>
      <c r="J235" s="11"/>
      <c r="K235" s="11"/>
      <c r="L235" s="11"/>
      <c r="M235" s="11"/>
      <c r="N235" s="11"/>
      <c r="O235" s="11"/>
      <c r="P235" s="11"/>
      <c r="Q235" s="11"/>
      <c r="T235" s="11"/>
      <c r="U235" s="11"/>
      <c r="V235" s="11"/>
      <c r="W235" s="11"/>
      <c r="X235" s="11"/>
      <c r="Y235" s="11"/>
      <c r="Z235" s="11"/>
    </row>
    <row r="236" spans="1:26" ht="15" x14ac:dyDescent="0.25">
      <c r="A236" s="858"/>
      <c r="B236" s="858"/>
      <c r="C236" s="859"/>
      <c r="D236" s="858"/>
      <c r="E236" s="860"/>
      <c r="F236" s="860"/>
      <c r="G236" s="858"/>
      <c r="H236" s="11"/>
      <c r="J236" s="11"/>
      <c r="K236" s="11"/>
      <c r="L236" s="11"/>
      <c r="M236" s="11"/>
      <c r="N236" s="11"/>
      <c r="O236" s="11"/>
      <c r="P236" s="11"/>
      <c r="Q236" s="11"/>
      <c r="T236" s="11"/>
      <c r="U236" s="11"/>
      <c r="V236" s="11"/>
      <c r="W236" s="11"/>
      <c r="X236" s="11"/>
      <c r="Y236" s="11"/>
      <c r="Z236" s="11"/>
    </row>
    <row r="237" spans="1:26" ht="15" x14ac:dyDescent="0.25">
      <c r="A237" s="11"/>
      <c r="B237" s="11"/>
      <c r="C237" s="861"/>
      <c r="D237" s="11"/>
      <c r="E237" s="862"/>
      <c r="F237" s="862"/>
      <c r="G237" s="11"/>
      <c r="H237" s="11"/>
      <c r="J237" s="11"/>
      <c r="K237" s="11"/>
      <c r="L237" s="11"/>
      <c r="M237" s="11"/>
      <c r="N237" s="11"/>
      <c r="O237" s="11"/>
      <c r="P237" s="11"/>
      <c r="Q237" s="11"/>
      <c r="T237" s="11"/>
      <c r="U237" s="11"/>
      <c r="V237" s="11"/>
      <c r="W237" s="11"/>
      <c r="X237" s="11"/>
      <c r="Y237" s="11"/>
      <c r="Z237" s="11"/>
    </row>
    <row r="238" spans="1:26" ht="15" x14ac:dyDescent="0.25">
      <c r="A238" s="11"/>
      <c r="B238" s="11"/>
      <c r="C238" s="861"/>
      <c r="D238" s="11"/>
      <c r="E238" s="862"/>
      <c r="F238" s="862"/>
      <c r="G238" s="11"/>
      <c r="H238" s="11"/>
      <c r="J238" s="11"/>
      <c r="K238" s="11"/>
      <c r="L238" s="11"/>
      <c r="M238" s="11"/>
      <c r="N238" s="11"/>
      <c r="O238" s="11"/>
      <c r="P238" s="11"/>
      <c r="Q238" s="11"/>
      <c r="T238" s="11"/>
      <c r="U238" s="11"/>
      <c r="V238" s="11"/>
      <c r="W238" s="11"/>
      <c r="X238" s="11"/>
      <c r="Y238" s="11"/>
      <c r="Z238" s="11"/>
    </row>
    <row r="239" spans="1:26" ht="15" x14ac:dyDescent="0.25">
      <c r="A239" s="34"/>
      <c r="B239" s="34"/>
      <c r="C239" s="856"/>
      <c r="D239" s="34"/>
      <c r="E239" s="857"/>
      <c r="F239" s="857"/>
      <c r="G239" s="34"/>
      <c r="H239" s="11"/>
      <c r="J239" s="11"/>
      <c r="K239" s="11"/>
      <c r="L239" s="11"/>
      <c r="M239" s="11"/>
      <c r="N239" s="11"/>
      <c r="O239" s="11"/>
      <c r="P239" s="11"/>
      <c r="Q239" s="11"/>
      <c r="T239" s="11"/>
      <c r="U239" s="11"/>
      <c r="V239" s="11"/>
      <c r="W239" s="11"/>
      <c r="X239" s="11"/>
      <c r="Y239" s="11"/>
      <c r="Z239" s="11"/>
    </row>
    <row r="240" spans="1:26" ht="15" x14ac:dyDescent="0.25">
      <c r="A240" s="858"/>
      <c r="B240" s="858"/>
      <c r="C240" s="859"/>
      <c r="D240" s="858"/>
      <c r="E240" s="860"/>
      <c r="F240" s="860"/>
      <c r="G240" s="858"/>
      <c r="H240" s="11"/>
      <c r="J240" s="11"/>
      <c r="K240" s="11"/>
      <c r="L240" s="11"/>
      <c r="M240" s="11"/>
      <c r="N240" s="11"/>
      <c r="O240" s="11"/>
      <c r="P240" s="11"/>
      <c r="Q240" s="11"/>
      <c r="T240" s="11"/>
      <c r="U240" s="11"/>
      <c r="V240" s="11"/>
      <c r="W240" s="11"/>
      <c r="X240" s="11"/>
      <c r="Y240" s="11"/>
      <c r="Z240" s="11"/>
    </row>
    <row r="241" spans="1:26" ht="15" x14ac:dyDescent="0.25">
      <c r="A241" s="11"/>
      <c r="B241" s="11"/>
      <c r="C241" s="861"/>
      <c r="D241" s="11"/>
      <c r="E241" s="862"/>
      <c r="F241" s="862"/>
      <c r="G241" s="11"/>
      <c r="H241" s="11"/>
      <c r="J241" s="11"/>
      <c r="K241" s="11"/>
      <c r="L241" s="11"/>
      <c r="M241" s="11"/>
      <c r="N241" s="11"/>
      <c r="O241" s="11"/>
      <c r="P241" s="11"/>
      <c r="Q241" s="11"/>
      <c r="T241" s="11"/>
      <c r="U241" s="11"/>
      <c r="V241" s="11"/>
      <c r="W241" s="11"/>
      <c r="X241" s="11"/>
      <c r="Y241" s="11"/>
      <c r="Z241" s="11"/>
    </row>
    <row r="242" spans="1:26" ht="15" x14ac:dyDescent="0.25">
      <c r="A242" s="11"/>
      <c r="B242" s="11"/>
      <c r="C242" s="861"/>
      <c r="D242" s="11"/>
      <c r="E242" s="862"/>
      <c r="F242" s="862"/>
      <c r="G242" s="11"/>
      <c r="H242" s="11"/>
      <c r="J242" s="11"/>
      <c r="K242" s="11"/>
      <c r="L242" s="11"/>
      <c r="M242" s="11"/>
      <c r="N242" s="11"/>
      <c r="O242" s="11"/>
      <c r="P242" s="11"/>
      <c r="Q242" s="11"/>
      <c r="T242" s="11"/>
      <c r="U242" s="11"/>
      <c r="V242" s="11"/>
      <c r="W242" s="11"/>
      <c r="X242" s="11"/>
      <c r="Y242" s="11"/>
      <c r="Z242" s="11"/>
    </row>
    <row r="243" spans="1:26" ht="15" x14ac:dyDescent="0.25">
      <c r="A243" s="34"/>
      <c r="B243" s="34"/>
      <c r="C243" s="856"/>
      <c r="D243" s="34"/>
      <c r="E243" s="857"/>
      <c r="F243" s="857"/>
      <c r="G243" s="34"/>
      <c r="H243" s="11"/>
      <c r="J243" s="11"/>
      <c r="K243" s="11"/>
      <c r="L243" s="11"/>
      <c r="M243" s="11"/>
      <c r="N243" s="11"/>
      <c r="O243" s="11"/>
      <c r="P243" s="11"/>
      <c r="Q243" s="11"/>
      <c r="T243" s="11"/>
      <c r="U243" s="11"/>
      <c r="V243" s="11"/>
      <c r="W243" s="11"/>
      <c r="X243" s="11"/>
      <c r="Y243" s="11"/>
      <c r="Z243" s="11"/>
    </row>
    <row r="244" spans="1:26" ht="15" x14ac:dyDescent="0.25">
      <c r="A244" s="858"/>
      <c r="B244" s="858"/>
      <c r="C244" s="859"/>
      <c r="D244" s="858"/>
      <c r="E244" s="860"/>
      <c r="F244" s="860"/>
      <c r="G244" s="858"/>
      <c r="H244" s="11"/>
      <c r="J244" s="11"/>
      <c r="K244" s="11"/>
      <c r="L244" s="11"/>
      <c r="M244" s="11"/>
      <c r="N244" s="11"/>
      <c r="O244" s="11"/>
      <c r="P244" s="11"/>
      <c r="Q244" s="11"/>
      <c r="T244" s="11"/>
      <c r="U244" s="11"/>
      <c r="V244" s="11"/>
      <c r="W244" s="11"/>
      <c r="X244" s="11"/>
      <c r="Y244" s="11"/>
      <c r="Z244" s="11"/>
    </row>
    <row r="245" spans="1:26" ht="15" x14ac:dyDescent="0.25">
      <c r="A245" s="11"/>
      <c r="B245" s="11"/>
      <c r="C245" s="861"/>
      <c r="D245" s="11"/>
      <c r="E245" s="862"/>
      <c r="F245" s="862"/>
      <c r="G245" s="11"/>
      <c r="H245" s="11"/>
      <c r="J245" s="11"/>
      <c r="K245" s="11"/>
      <c r="L245" s="11"/>
      <c r="M245" s="11"/>
      <c r="N245" s="11"/>
      <c r="O245" s="11"/>
      <c r="P245" s="11"/>
      <c r="Q245" s="11"/>
      <c r="T245" s="11"/>
      <c r="U245" s="11"/>
      <c r="V245" s="11"/>
      <c r="W245" s="11"/>
      <c r="X245" s="11"/>
      <c r="Y245" s="11"/>
      <c r="Z245" s="11"/>
    </row>
    <row r="246" spans="1:26" ht="15" x14ac:dyDescent="0.25">
      <c r="A246" s="11"/>
      <c r="B246" s="11"/>
      <c r="C246" s="861"/>
      <c r="D246" s="11"/>
      <c r="E246" s="862"/>
      <c r="F246" s="862"/>
      <c r="G246" s="11"/>
      <c r="H246" s="11"/>
      <c r="J246" s="11"/>
      <c r="K246" s="11"/>
      <c r="L246" s="11"/>
      <c r="M246" s="11"/>
      <c r="N246" s="11"/>
      <c r="O246" s="11"/>
      <c r="P246" s="11"/>
      <c r="Q246" s="11"/>
      <c r="T246" s="11"/>
      <c r="U246" s="11"/>
      <c r="V246" s="11"/>
      <c r="W246" s="11"/>
      <c r="X246" s="11"/>
      <c r="Y246" s="11"/>
      <c r="Z246" s="11"/>
    </row>
    <row r="247" spans="1:26" ht="15" x14ac:dyDescent="0.25">
      <c r="A247" s="34"/>
      <c r="B247" s="34"/>
      <c r="C247" s="856"/>
      <c r="D247" s="34"/>
      <c r="E247" s="857"/>
      <c r="F247" s="857"/>
      <c r="G247" s="34"/>
      <c r="H247" s="11"/>
      <c r="J247" s="11"/>
      <c r="K247" s="11"/>
      <c r="L247" s="11"/>
      <c r="M247" s="11"/>
      <c r="N247" s="11"/>
      <c r="O247" s="11"/>
      <c r="P247" s="11"/>
      <c r="Q247" s="11"/>
      <c r="T247" s="11"/>
      <c r="U247" s="11"/>
      <c r="V247" s="11"/>
      <c r="W247" s="11"/>
      <c r="X247" s="11"/>
      <c r="Y247" s="11"/>
      <c r="Z247" s="11"/>
    </row>
    <row r="248" spans="1:26" ht="15" x14ac:dyDescent="0.25">
      <c r="A248" s="858"/>
      <c r="B248" s="858"/>
      <c r="C248" s="859"/>
      <c r="D248" s="858"/>
      <c r="E248" s="860"/>
      <c r="F248" s="860"/>
      <c r="G248" s="858"/>
      <c r="H248" s="11"/>
      <c r="J248" s="11"/>
      <c r="K248" s="11"/>
      <c r="L248" s="11"/>
      <c r="M248" s="11"/>
      <c r="N248" s="11"/>
      <c r="O248" s="11"/>
      <c r="P248" s="11"/>
      <c r="Q248" s="11"/>
      <c r="T248" s="11"/>
      <c r="U248" s="11"/>
      <c r="V248" s="11"/>
      <c r="W248" s="11"/>
      <c r="X248" s="11"/>
      <c r="Y248" s="11"/>
      <c r="Z248" s="11"/>
    </row>
    <row r="249" spans="1:26" ht="15" x14ac:dyDescent="0.25">
      <c r="A249" s="11"/>
      <c r="B249" s="11"/>
      <c r="C249" s="861"/>
      <c r="D249" s="11"/>
      <c r="E249" s="862"/>
      <c r="F249" s="862"/>
      <c r="G249" s="11"/>
      <c r="H249" s="11"/>
      <c r="J249" s="11"/>
      <c r="K249" s="11"/>
      <c r="L249" s="11"/>
      <c r="M249" s="11"/>
      <c r="N249" s="11"/>
      <c r="O249" s="11"/>
      <c r="P249" s="11"/>
      <c r="Q249" s="11"/>
      <c r="T249" s="11"/>
      <c r="U249" s="11"/>
      <c r="V249" s="11"/>
      <c r="W249" s="11"/>
      <c r="X249" s="11"/>
      <c r="Y249" s="11"/>
      <c r="Z249" s="11"/>
    </row>
    <row r="250" spans="1:26" ht="15" x14ac:dyDescent="0.25">
      <c r="A250" s="11"/>
      <c r="B250" s="11"/>
      <c r="C250" s="861"/>
      <c r="D250" s="11"/>
      <c r="E250" s="862"/>
      <c r="F250" s="862"/>
      <c r="G250" s="11"/>
      <c r="H250" s="11"/>
      <c r="J250" s="11"/>
      <c r="K250" s="11"/>
      <c r="L250" s="11"/>
      <c r="M250" s="11"/>
      <c r="N250" s="11"/>
      <c r="O250" s="11"/>
      <c r="P250" s="11"/>
      <c r="Q250" s="11"/>
      <c r="T250" s="11"/>
      <c r="U250" s="11"/>
      <c r="V250" s="11"/>
      <c r="W250" s="11"/>
      <c r="X250" s="11"/>
      <c r="Y250" s="11"/>
      <c r="Z250" s="11"/>
    </row>
    <row r="251" spans="1:26" ht="15" x14ac:dyDescent="0.25">
      <c r="A251" s="34"/>
      <c r="B251" s="34"/>
      <c r="C251" s="856"/>
      <c r="D251" s="34"/>
      <c r="E251" s="857"/>
      <c r="F251" s="857"/>
      <c r="G251" s="34"/>
      <c r="H251" s="11"/>
      <c r="J251" s="11"/>
      <c r="K251" s="11"/>
      <c r="L251" s="11"/>
      <c r="M251" s="11"/>
      <c r="N251" s="11"/>
      <c r="O251" s="11"/>
      <c r="P251" s="11"/>
      <c r="Q251" s="11"/>
      <c r="T251" s="11"/>
      <c r="U251" s="11"/>
      <c r="V251" s="11"/>
      <c r="W251" s="11"/>
      <c r="X251" s="11"/>
      <c r="Y251" s="11"/>
      <c r="Z251" s="11"/>
    </row>
    <row r="252" spans="1:26" ht="15" x14ac:dyDescent="0.25">
      <c r="A252" s="858"/>
      <c r="B252" s="858"/>
      <c r="C252" s="859"/>
      <c r="D252" s="858"/>
      <c r="E252" s="860"/>
      <c r="F252" s="860"/>
      <c r="G252" s="858"/>
      <c r="H252" s="11"/>
      <c r="J252" s="11"/>
      <c r="K252" s="11"/>
      <c r="L252" s="11"/>
      <c r="M252" s="11"/>
      <c r="N252" s="11"/>
      <c r="O252" s="11"/>
      <c r="P252" s="11"/>
      <c r="Q252" s="11"/>
      <c r="T252" s="11"/>
      <c r="U252" s="11"/>
      <c r="V252" s="11"/>
      <c r="W252" s="11"/>
      <c r="X252" s="11"/>
      <c r="Y252" s="11"/>
      <c r="Z252" s="11"/>
    </row>
    <row r="253" spans="1:26" ht="15" x14ac:dyDescent="0.25">
      <c r="A253" s="11"/>
      <c r="B253" s="11"/>
      <c r="C253" s="861"/>
      <c r="D253" s="11"/>
      <c r="E253" s="862"/>
      <c r="F253" s="862"/>
      <c r="G253" s="11"/>
      <c r="H253" s="11"/>
      <c r="J253" s="11"/>
      <c r="K253" s="11"/>
      <c r="L253" s="11"/>
      <c r="M253" s="11"/>
      <c r="N253" s="11"/>
      <c r="O253" s="11"/>
      <c r="P253" s="11"/>
      <c r="Q253" s="11"/>
      <c r="T253" s="11"/>
      <c r="U253" s="11"/>
      <c r="V253" s="11"/>
      <c r="W253" s="11"/>
      <c r="X253" s="11"/>
      <c r="Y253" s="11"/>
      <c r="Z253" s="11"/>
    </row>
    <row r="254" spans="1:26" ht="15" x14ac:dyDescent="0.25">
      <c r="A254" s="11"/>
      <c r="B254" s="11"/>
      <c r="C254" s="861"/>
      <c r="D254" s="11"/>
      <c r="E254" s="862"/>
      <c r="F254" s="862"/>
      <c r="G254" s="11"/>
      <c r="H254" s="11"/>
      <c r="J254" s="11"/>
      <c r="K254" s="11"/>
      <c r="L254" s="11"/>
      <c r="M254" s="11"/>
      <c r="N254" s="11"/>
      <c r="O254" s="11"/>
      <c r="P254" s="11"/>
      <c r="Q254" s="11"/>
      <c r="T254" s="11"/>
      <c r="U254" s="11"/>
      <c r="V254" s="11"/>
      <c r="W254" s="11"/>
      <c r="X254" s="11"/>
      <c r="Y254" s="11"/>
      <c r="Z254" s="11"/>
    </row>
    <row r="255" spans="1:26" ht="15" x14ac:dyDescent="0.25">
      <c r="A255" s="34"/>
      <c r="B255" s="34"/>
      <c r="C255" s="856"/>
      <c r="D255" s="34"/>
      <c r="E255" s="857"/>
      <c r="F255" s="857"/>
      <c r="G255" s="34"/>
      <c r="H255" s="11"/>
      <c r="J255" s="11"/>
      <c r="K255" s="11"/>
      <c r="L255" s="11"/>
      <c r="M255" s="11"/>
      <c r="N255" s="11"/>
      <c r="O255" s="11"/>
      <c r="P255" s="11"/>
      <c r="Q255" s="11"/>
      <c r="T255" s="11"/>
      <c r="U255" s="11"/>
      <c r="V255" s="11"/>
      <c r="W255" s="11"/>
      <c r="X255" s="11"/>
      <c r="Y255" s="11"/>
      <c r="Z255" s="11"/>
    </row>
    <row r="256" spans="1:26" ht="15" x14ac:dyDescent="0.25">
      <c r="A256" s="858"/>
      <c r="B256" s="858"/>
      <c r="C256" s="859"/>
      <c r="D256" s="858"/>
      <c r="E256" s="860"/>
      <c r="F256" s="860"/>
      <c r="G256" s="858"/>
      <c r="H256" s="34"/>
      <c r="J256" s="11"/>
      <c r="K256" s="11"/>
      <c r="L256" s="11"/>
      <c r="M256" s="11"/>
      <c r="N256" s="11"/>
      <c r="O256" s="11"/>
      <c r="P256" s="11"/>
      <c r="Q256" s="11"/>
      <c r="T256" s="11"/>
      <c r="U256" s="11"/>
      <c r="V256" s="11"/>
      <c r="W256" s="11"/>
      <c r="X256" s="11"/>
      <c r="Y256" s="11"/>
      <c r="Z256" s="11"/>
    </row>
    <row r="257" spans="1:26" ht="15" x14ac:dyDescent="0.25">
      <c r="A257" s="11"/>
      <c r="B257" s="11"/>
      <c r="C257" s="861"/>
      <c r="D257" s="11"/>
      <c r="E257" s="862"/>
      <c r="F257" s="862"/>
      <c r="G257" s="11"/>
      <c r="H257" s="858"/>
      <c r="J257" s="11"/>
      <c r="K257" s="11"/>
      <c r="L257" s="11"/>
      <c r="M257" s="11"/>
      <c r="N257" s="11"/>
      <c r="O257" s="11"/>
      <c r="P257" s="11"/>
      <c r="Q257" s="11"/>
      <c r="T257" s="11"/>
      <c r="U257" s="11"/>
      <c r="V257" s="11"/>
      <c r="W257" s="11"/>
      <c r="X257" s="11"/>
      <c r="Y257" s="11"/>
      <c r="Z257" s="11"/>
    </row>
    <row r="258" spans="1:26" ht="15" x14ac:dyDescent="0.25">
      <c r="A258" s="11"/>
      <c r="B258" s="11"/>
      <c r="C258" s="861"/>
      <c r="D258" s="11"/>
      <c r="E258" s="862"/>
      <c r="F258" s="862"/>
      <c r="G258" s="11"/>
      <c r="H258" s="11"/>
      <c r="J258" s="11"/>
      <c r="K258" s="11"/>
      <c r="L258" s="11"/>
      <c r="M258" s="11"/>
      <c r="N258" s="11"/>
      <c r="O258" s="11"/>
      <c r="P258" s="11"/>
      <c r="Q258" s="11"/>
      <c r="T258" s="11"/>
      <c r="U258" s="11"/>
      <c r="V258" s="11"/>
      <c r="W258" s="11"/>
      <c r="X258" s="11"/>
      <c r="Y258" s="11"/>
      <c r="Z258" s="11"/>
    </row>
    <row r="259" spans="1:26" ht="15" x14ac:dyDescent="0.25">
      <c r="A259" s="34"/>
      <c r="B259" s="34"/>
      <c r="C259" s="856"/>
      <c r="D259" s="34"/>
      <c r="E259" s="857"/>
      <c r="F259" s="857"/>
      <c r="G259" s="34"/>
      <c r="H259" s="11"/>
      <c r="J259" s="11"/>
      <c r="K259" s="11"/>
      <c r="L259" s="11"/>
      <c r="M259" s="11"/>
      <c r="N259" s="11"/>
      <c r="O259" s="11"/>
      <c r="P259" s="11"/>
      <c r="Q259" s="11"/>
      <c r="T259" s="11"/>
      <c r="U259" s="11"/>
      <c r="V259" s="11"/>
      <c r="W259" s="11"/>
      <c r="X259" s="11"/>
      <c r="Y259" s="11"/>
      <c r="Z259" s="11"/>
    </row>
    <row r="260" spans="1:26" ht="15" x14ac:dyDescent="0.25">
      <c r="A260" s="858"/>
      <c r="B260" s="858"/>
      <c r="C260" s="859"/>
      <c r="D260" s="858"/>
      <c r="E260" s="860"/>
      <c r="F260" s="860"/>
      <c r="G260" s="858"/>
      <c r="H260" s="11"/>
      <c r="J260" s="11"/>
      <c r="K260" s="11"/>
      <c r="L260" s="11"/>
      <c r="M260" s="11"/>
      <c r="N260" s="11"/>
      <c r="O260" s="11"/>
      <c r="P260" s="11"/>
      <c r="Q260" s="11"/>
      <c r="T260" s="11"/>
      <c r="U260" s="11"/>
      <c r="V260" s="11"/>
      <c r="W260" s="11"/>
      <c r="X260" s="11"/>
      <c r="Y260" s="11"/>
      <c r="Z260" s="11"/>
    </row>
    <row r="261" spans="1:26" ht="15" x14ac:dyDescent="0.25">
      <c r="A261" s="11"/>
      <c r="B261" s="11"/>
      <c r="C261" s="861"/>
      <c r="D261" s="11"/>
      <c r="E261" s="862"/>
      <c r="F261" s="862"/>
      <c r="G261" s="11"/>
      <c r="H261" s="11"/>
      <c r="J261" s="11"/>
      <c r="K261" s="11"/>
      <c r="L261" s="11"/>
      <c r="M261" s="11"/>
      <c r="N261" s="11"/>
      <c r="O261" s="11"/>
      <c r="P261" s="11"/>
      <c r="Q261" s="11"/>
      <c r="T261" s="11"/>
      <c r="U261" s="11"/>
      <c r="V261" s="11"/>
      <c r="W261" s="11"/>
      <c r="X261" s="11"/>
      <c r="Y261" s="11"/>
      <c r="Z261" s="11"/>
    </row>
    <row r="262" spans="1:26" ht="15" x14ac:dyDescent="0.25">
      <c r="A262" s="11"/>
      <c r="B262" s="11"/>
      <c r="C262" s="861"/>
      <c r="D262" s="11"/>
      <c r="E262" s="862"/>
      <c r="F262" s="862"/>
      <c r="G262" s="11"/>
      <c r="H262" s="11"/>
      <c r="J262" s="11"/>
      <c r="K262" s="11"/>
      <c r="L262" s="11"/>
      <c r="M262" s="11"/>
      <c r="N262" s="11"/>
      <c r="O262" s="11"/>
      <c r="P262" s="11"/>
      <c r="Q262" s="11"/>
      <c r="T262" s="11"/>
      <c r="U262" s="11"/>
      <c r="V262" s="11"/>
      <c r="W262" s="11"/>
      <c r="X262" s="11"/>
      <c r="Y262" s="11"/>
      <c r="Z262" s="11"/>
    </row>
    <row r="263" spans="1:26" ht="15" x14ac:dyDescent="0.25">
      <c r="A263" s="34"/>
      <c r="B263" s="34"/>
      <c r="C263" s="856"/>
      <c r="D263" s="34"/>
      <c r="E263" s="857"/>
      <c r="F263" s="857"/>
      <c r="G263" s="34"/>
      <c r="H263" s="11"/>
      <c r="J263" s="11"/>
      <c r="K263" s="11"/>
      <c r="L263" s="11"/>
      <c r="M263" s="11"/>
      <c r="N263" s="11"/>
      <c r="O263" s="11"/>
      <c r="P263" s="11"/>
      <c r="Q263" s="11"/>
      <c r="T263" s="11"/>
      <c r="U263" s="11"/>
      <c r="V263" s="11"/>
      <c r="W263" s="11"/>
      <c r="X263" s="11"/>
      <c r="Y263" s="11"/>
      <c r="Z263" s="11"/>
    </row>
    <row r="264" spans="1:26" ht="15" x14ac:dyDescent="0.25">
      <c r="A264" s="858"/>
      <c r="B264" s="858"/>
      <c r="C264" s="859"/>
      <c r="D264" s="858"/>
      <c r="E264" s="860"/>
      <c r="F264" s="860"/>
      <c r="G264" s="858"/>
      <c r="H264" s="11"/>
      <c r="J264" s="11"/>
      <c r="K264" s="11"/>
      <c r="L264" s="11"/>
      <c r="M264" s="11"/>
      <c r="N264" s="11"/>
      <c r="O264" s="11"/>
      <c r="P264" s="11"/>
      <c r="Q264" s="11"/>
      <c r="T264" s="11"/>
      <c r="U264" s="11"/>
      <c r="V264" s="11"/>
      <c r="W264" s="11"/>
      <c r="X264" s="11"/>
      <c r="Y264" s="11"/>
      <c r="Z264" s="11"/>
    </row>
    <row r="265" spans="1:26" ht="15" x14ac:dyDescent="0.25">
      <c r="A265" s="11"/>
      <c r="B265" s="11"/>
      <c r="C265" s="861"/>
      <c r="D265" s="11"/>
      <c r="E265" s="862"/>
      <c r="F265" s="862"/>
      <c r="G265" s="11"/>
      <c r="H265" s="11"/>
      <c r="J265" s="11"/>
      <c r="K265" s="11"/>
      <c r="L265" s="11"/>
      <c r="M265" s="11"/>
      <c r="N265" s="11"/>
      <c r="O265" s="11"/>
      <c r="P265" s="11"/>
      <c r="Q265" s="11"/>
      <c r="T265" s="11"/>
      <c r="U265" s="11"/>
      <c r="V265" s="11"/>
      <c r="W265" s="11"/>
      <c r="X265" s="11"/>
      <c r="Y265" s="11"/>
      <c r="Z265" s="11"/>
    </row>
    <row r="266" spans="1:26" ht="15" x14ac:dyDescent="0.25">
      <c r="A266" s="11"/>
      <c r="B266" s="11"/>
      <c r="C266" s="861"/>
      <c r="D266" s="11"/>
      <c r="E266" s="862"/>
      <c r="F266" s="862"/>
      <c r="G266" s="11"/>
      <c r="H266" s="11"/>
      <c r="J266" s="11"/>
      <c r="K266" s="11"/>
      <c r="L266" s="11"/>
      <c r="M266" s="11"/>
      <c r="N266" s="11"/>
      <c r="O266" s="11"/>
      <c r="P266" s="11"/>
      <c r="Q266" s="11"/>
      <c r="T266" s="11"/>
      <c r="U266" s="11"/>
      <c r="V266" s="11"/>
      <c r="W266" s="11"/>
      <c r="X266" s="11"/>
      <c r="Y266" s="11"/>
      <c r="Z266" s="11"/>
    </row>
    <row r="267" spans="1:26" ht="15" x14ac:dyDescent="0.25">
      <c r="A267" s="11"/>
      <c r="B267" s="11"/>
      <c r="C267" s="11"/>
      <c r="D267" s="11"/>
      <c r="E267" s="11"/>
      <c r="F267" s="11"/>
      <c r="G267" s="11"/>
      <c r="H267" s="11"/>
      <c r="J267" s="11"/>
      <c r="K267" s="11"/>
      <c r="L267" s="11"/>
      <c r="M267" s="11"/>
      <c r="N267" s="11"/>
      <c r="O267" s="11"/>
      <c r="P267" s="11"/>
      <c r="Q267" s="11"/>
      <c r="T267" s="11"/>
      <c r="U267" s="11"/>
      <c r="V267" s="11"/>
      <c r="W267" s="11"/>
      <c r="X267" s="11"/>
      <c r="Y267" s="11"/>
      <c r="Z267" s="11"/>
    </row>
    <row r="268" spans="1:26" ht="15" x14ac:dyDescent="0.25">
      <c r="A268" s="11"/>
      <c r="B268" s="11"/>
      <c r="C268" s="11"/>
      <c r="D268" s="11"/>
      <c r="E268" s="11"/>
      <c r="F268" s="11"/>
      <c r="G268" s="11"/>
      <c r="H268" s="11"/>
      <c r="J268" s="11"/>
      <c r="K268" s="11"/>
      <c r="L268" s="11"/>
      <c r="M268" s="11"/>
      <c r="N268" s="11"/>
      <c r="O268" s="11"/>
      <c r="P268" s="11"/>
      <c r="Q268" s="11"/>
      <c r="T268" s="11"/>
      <c r="U268" s="11"/>
      <c r="V268" s="11"/>
      <c r="W268" s="11"/>
      <c r="X268" s="11"/>
      <c r="Y268" s="11"/>
      <c r="Z268" s="11"/>
    </row>
    <row r="269" spans="1:26" ht="15" x14ac:dyDescent="0.25">
      <c r="A269" s="11"/>
      <c r="B269" s="11"/>
      <c r="C269" s="11"/>
      <c r="D269" s="11"/>
      <c r="E269" s="11"/>
      <c r="F269" s="11"/>
      <c r="G269" s="11"/>
      <c r="H269" s="11"/>
      <c r="J269" s="11"/>
      <c r="K269" s="11"/>
      <c r="L269" s="11"/>
      <c r="M269" s="11"/>
      <c r="N269" s="11"/>
      <c r="O269" s="11"/>
      <c r="P269" s="11"/>
      <c r="Q269" s="11"/>
      <c r="T269" s="11"/>
      <c r="U269" s="11"/>
      <c r="V269" s="11"/>
      <c r="W269" s="11"/>
      <c r="X269" s="11"/>
      <c r="Y269" s="11"/>
      <c r="Z269" s="11"/>
    </row>
    <row r="270" spans="1:26" ht="15" x14ac:dyDescent="0.25">
      <c r="A270" s="11"/>
      <c r="B270" s="11"/>
      <c r="C270" s="11"/>
      <c r="D270" s="11"/>
      <c r="E270" s="11"/>
      <c r="F270" s="11"/>
      <c r="G270" s="11"/>
      <c r="H270" s="11"/>
      <c r="J270" s="11"/>
      <c r="K270" s="11"/>
      <c r="L270" s="11"/>
      <c r="M270" s="11"/>
      <c r="N270" s="11"/>
      <c r="O270" s="11"/>
      <c r="P270" s="11"/>
      <c r="Q270" s="11"/>
      <c r="T270" s="11"/>
      <c r="U270" s="11"/>
      <c r="V270" s="11"/>
      <c r="W270" s="11"/>
      <c r="X270" s="11"/>
      <c r="Y270" s="11"/>
      <c r="Z270" s="11"/>
    </row>
    <row r="271" spans="1:26" ht="15" x14ac:dyDescent="0.25">
      <c r="A271" s="11"/>
      <c r="B271" s="11"/>
      <c r="C271" s="11"/>
      <c r="D271" s="11"/>
      <c r="E271" s="11"/>
      <c r="F271" s="11"/>
      <c r="G271" s="11"/>
      <c r="H271" s="11"/>
      <c r="J271" s="11"/>
      <c r="K271" s="11"/>
      <c r="L271" s="11"/>
      <c r="M271" s="11"/>
      <c r="N271" s="11"/>
      <c r="O271" s="11"/>
      <c r="P271" s="11"/>
      <c r="Q271" s="11"/>
      <c r="T271" s="11"/>
      <c r="U271" s="11"/>
      <c r="V271" s="11"/>
      <c r="W271" s="11"/>
      <c r="X271" s="11"/>
      <c r="Y271" s="11"/>
      <c r="Z271" s="11"/>
    </row>
    <row r="272" spans="1:26" ht="15" x14ac:dyDescent="0.25">
      <c r="A272" s="11"/>
      <c r="B272" s="11"/>
      <c r="C272" s="11"/>
      <c r="D272" s="11"/>
      <c r="E272" s="11"/>
      <c r="F272" s="11"/>
      <c r="G272" s="11"/>
      <c r="H272" s="11"/>
      <c r="J272" s="11"/>
      <c r="K272" s="11"/>
      <c r="L272" s="11"/>
      <c r="M272" s="11"/>
      <c r="N272" s="11"/>
      <c r="O272" s="11"/>
      <c r="P272" s="11"/>
      <c r="Q272" s="11"/>
      <c r="T272" s="11"/>
      <c r="U272" s="11"/>
      <c r="V272" s="11"/>
      <c r="W272" s="11"/>
      <c r="X272" s="11"/>
      <c r="Y272" s="11"/>
      <c r="Z272" s="11"/>
    </row>
    <row r="273" spans="1:26" ht="15" x14ac:dyDescent="0.25">
      <c r="A273" s="11"/>
      <c r="B273" s="11"/>
      <c r="C273" s="11"/>
      <c r="D273" s="11"/>
      <c r="E273" s="11"/>
      <c r="F273" s="11"/>
      <c r="G273" s="11"/>
      <c r="H273" s="11"/>
      <c r="J273" s="11"/>
      <c r="K273" s="11"/>
      <c r="L273" s="11"/>
      <c r="M273" s="11"/>
      <c r="N273" s="11"/>
      <c r="O273" s="11"/>
      <c r="P273" s="11"/>
      <c r="Q273" s="11"/>
      <c r="T273" s="11"/>
      <c r="U273" s="11"/>
      <c r="V273" s="11"/>
      <c r="W273" s="11"/>
      <c r="X273" s="11"/>
      <c r="Y273" s="11"/>
      <c r="Z273" s="11"/>
    </row>
    <row r="274" spans="1:26" ht="15" x14ac:dyDescent="0.25">
      <c r="A274" s="11"/>
      <c r="B274" s="11"/>
      <c r="C274" s="11"/>
      <c r="D274" s="11"/>
      <c r="E274" s="11"/>
      <c r="F274" s="11"/>
      <c r="G274" s="11"/>
      <c r="H274" s="11"/>
      <c r="J274" s="11"/>
      <c r="K274" s="11"/>
      <c r="L274" s="11"/>
      <c r="M274" s="11"/>
      <c r="N274" s="11"/>
      <c r="O274" s="11"/>
      <c r="P274" s="11"/>
      <c r="Q274" s="11"/>
      <c r="T274" s="11"/>
      <c r="U274" s="11"/>
      <c r="V274" s="11"/>
      <c r="W274" s="11"/>
      <c r="X274" s="11"/>
      <c r="Y274" s="11"/>
      <c r="Z274" s="11"/>
    </row>
    <row r="275" spans="1:26" ht="15" x14ac:dyDescent="0.25">
      <c r="A275" s="11"/>
      <c r="B275" s="11"/>
      <c r="C275" s="11"/>
      <c r="D275" s="11"/>
      <c r="E275" s="11"/>
      <c r="F275" s="11"/>
      <c r="G275" s="11"/>
      <c r="H275" s="11"/>
      <c r="J275" s="11"/>
      <c r="K275" s="11"/>
      <c r="L275" s="11"/>
      <c r="M275" s="11"/>
      <c r="N275" s="11"/>
      <c r="O275" s="11"/>
      <c r="P275" s="11"/>
      <c r="Q275" s="11"/>
      <c r="T275" s="11"/>
      <c r="U275" s="11"/>
      <c r="V275" s="11"/>
      <c r="W275" s="11"/>
      <c r="X275" s="11"/>
      <c r="Y275" s="11"/>
      <c r="Z275" s="11"/>
    </row>
    <row r="276" spans="1:26" ht="15" x14ac:dyDescent="0.25">
      <c r="A276" s="11"/>
      <c r="B276" s="11"/>
      <c r="C276" s="11"/>
      <c r="D276" s="11"/>
      <c r="E276" s="11"/>
      <c r="F276" s="11"/>
      <c r="G276" s="11"/>
      <c r="H276" s="11"/>
      <c r="J276" s="11"/>
      <c r="K276" s="11"/>
      <c r="L276" s="11"/>
      <c r="M276" s="11"/>
      <c r="N276" s="11"/>
      <c r="O276" s="11"/>
      <c r="P276" s="11"/>
      <c r="Q276" s="11"/>
      <c r="T276" s="11"/>
      <c r="U276" s="11"/>
      <c r="V276" s="11"/>
      <c r="W276" s="11"/>
      <c r="X276" s="11"/>
      <c r="Y276" s="11"/>
      <c r="Z276" s="11"/>
    </row>
    <row r="277" spans="1:26" ht="15" x14ac:dyDescent="0.25">
      <c r="A277" s="11"/>
      <c r="B277" s="11"/>
      <c r="C277" s="11"/>
      <c r="D277" s="11"/>
      <c r="E277" s="11"/>
      <c r="F277" s="11"/>
      <c r="G277" s="11"/>
      <c r="H277" s="11"/>
      <c r="J277" s="11"/>
      <c r="K277" s="11"/>
      <c r="L277" s="11"/>
      <c r="M277" s="11"/>
      <c r="N277" s="11"/>
      <c r="O277" s="11"/>
      <c r="P277" s="11"/>
      <c r="Q277" s="11"/>
      <c r="T277" s="11"/>
      <c r="U277" s="11"/>
      <c r="V277" s="11"/>
      <c r="W277" s="11"/>
      <c r="X277" s="11"/>
      <c r="Y277" s="11"/>
      <c r="Z277" s="11"/>
    </row>
    <row r="278" spans="1:26" ht="15" x14ac:dyDescent="0.25">
      <c r="A278" s="11"/>
      <c r="B278" s="11"/>
      <c r="C278" s="11"/>
      <c r="D278" s="11"/>
      <c r="E278" s="11"/>
      <c r="F278" s="11"/>
      <c r="G278" s="11"/>
      <c r="H278" s="11"/>
      <c r="J278" s="11"/>
      <c r="K278" s="11"/>
      <c r="L278" s="11"/>
      <c r="M278" s="11"/>
      <c r="N278" s="11"/>
      <c r="O278" s="11"/>
      <c r="P278" s="11"/>
      <c r="Q278" s="11"/>
      <c r="T278" s="11"/>
      <c r="U278" s="11"/>
      <c r="V278" s="11"/>
      <c r="W278" s="11"/>
      <c r="X278" s="11"/>
      <c r="Y278" s="11"/>
      <c r="Z278" s="11"/>
    </row>
    <row r="279" spans="1:26" ht="15" x14ac:dyDescent="0.25">
      <c r="A279" s="11"/>
      <c r="B279" s="11"/>
      <c r="C279" s="11"/>
      <c r="D279" s="11"/>
      <c r="E279" s="11"/>
      <c r="F279" s="11"/>
      <c r="G279" s="11"/>
      <c r="H279" s="11"/>
      <c r="J279" s="11"/>
      <c r="K279" s="11"/>
      <c r="L279" s="11"/>
      <c r="M279" s="11"/>
      <c r="N279" s="11"/>
      <c r="O279" s="11"/>
      <c r="P279" s="11"/>
      <c r="Q279" s="11"/>
      <c r="T279" s="11"/>
      <c r="U279" s="11"/>
      <c r="V279" s="11"/>
      <c r="W279" s="11"/>
      <c r="X279" s="11"/>
      <c r="Y279" s="11"/>
      <c r="Z279" s="11"/>
    </row>
    <row r="280" spans="1:26" ht="15" x14ac:dyDescent="0.25">
      <c r="A280" s="11"/>
      <c r="B280" s="11"/>
      <c r="C280" s="11"/>
      <c r="D280" s="11"/>
      <c r="E280" s="11"/>
      <c r="F280" s="11"/>
      <c r="G280" s="11"/>
      <c r="H280" s="11"/>
      <c r="J280" s="11"/>
      <c r="K280" s="11"/>
      <c r="L280" s="11"/>
      <c r="M280" s="11"/>
      <c r="N280" s="11"/>
      <c r="O280" s="11"/>
      <c r="P280" s="11"/>
      <c r="Q280" s="11"/>
      <c r="T280" s="11"/>
      <c r="U280" s="11"/>
      <c r="V280" s="11"/>
      <c r="W280" s="11"/>
      <c r="X280" s="11"/>
      <c r="Y280" s="11"/>
      <c r="Z280" s="11"/>
    </row>
    <row r="281" spans="1:26" ht="15" x14ac:dyDescent="0.25">
      <c r="A281" s="11"/>
      <c r="B281" s="11"/>
      <c r="C281" s="11"/>
      <c r="D281" s="11"/>
      <c r="E281" s="11"/>
      <c r="F281" s="11"/>
      <c r="G281" s="11"/>
      <c r="H281" s="11"/>
      <c r="J281" s="11"/>
      <c r="K281" s="11"/>
      <c r="L281" s="11"/>
      <c r="M281" s="11"/>
      <c r="N281" s="11"/>
      <c r="O281" s="11"/>
      <c r="P281" s="11"/>
      <c r="Q281" s="11"/>
      <c r="T281" s="11"/>
      <c r="U281" s="11"/>
      <c r="V281" s="11"/>
      <c r="W281" s="11"/>
      <c r="X281" s="11"/>
      <c r="Y281" s="11"/>
      <c r="Z281" s="11"/>
    </row>
    <row r="282" spans="1:26" ht="15" x14ac:dyDescent="0.25">
      <c r="A282" s="11"/>
      <c r="B282" s="11"/>
      <c r="C282" s="11"/>
      <c r="D282" s="11"/>
      <c r="E282" s="11"/>
      <c r="F282" s="11"/>
      <c r="G282" s="11"/>
      <c r="H282" s="11"/>
      <c r="J282" s="11"/>
      <c r="K282" s="11"/>
      <c r="L282" s="11"/>
      <c r="M282" s="11"/>
      <c r="N282" s="11"/>
      <c r="O282" s="11"/>
      <c r="P282" s="11"/>
      <c r="Q282" s="11"/>
      <c r="T282" s="11"/>
      <c r="U282" s="11"/>
      <c r="V282" s="11"/>
      <c r="W282" s="11"/>
      <c r="X282" s="11"/>
      <c r="Y282" s="11"/>
      <c r="Z282" s="11"/>
    </row>
    <row r="283" spans="1:26" ht="15" x14ac:dyDescent="0.25">
      <c r="A283" s="11"/>
      <c r="B283" s="11"/>
      <c r="C283" s="11"/>
      <c r="D283" s="11"/>
      <c r="E283" s="11"/>
      <c r="F283" s="11"/>
      <c r="G283" s="11"/>
      <c r="H283" s="11"/>
      <c r="J283" s="11"/>
      <c r="K283" s="11"/>
      <c r="L283" s="11"/>
      <c r="M283" s="11"/>
      <c r="N283" s="11"/>
      <c r="O283" s="11"/>
      <c r="P283" s="11"/>
      <c r="Q283" s="11"/>
      <c r="T283" s="11"/>
      <c r="U283" s="11"/>
      <c r="V283" s="11"/>
      <c r="W283" s="11"/>
      <c r="X283" s="11"/>
      <c r="Y283" s="11"/>
      <c r="Z283" s="11"/>
    </row>
    <row r="284" spans="1:26" ht="15" x14ac:dyDescent="0.25">
      <c r="A284" s="11"/>
      <c r="B284" s="11"/>
      <c r="C284" s="11"/>
      <c r="D284" s="11"/>
      <c r="E284" s="11"/>
      <c r="F284" s="11"/>
      <c r="G284" s="11"/>
      <c r="H284" s="11"/>
      <c r="J284" s="11"/>
      <c r="K284" s="11"/>
      <c r="L284" s="11"/>
      <c r="M284" s="11"/>
      <c r="N284" s="11"/>
      <c r="O284" s="11"/>
      <c r="P284" s="11"/>
      <c r="Q284" s="11"/>
      <c r="T284" s="11"/>
      <c r="U284" s="11"/>
      <c r="V284" s="11"/>
      <c r="W284" s="11"/>
      <c r="X284" s="11"/>
      <c r="Y284" s="11"/>
      <c r="Z284" s="11"/>
    </row>
    <row r="285" spans="1:26" ht="15" x14ac:dyDescent="0.25">
      <c r="A285" s="11"/>
      <c r="B285" s="11"/>
      <c r="C285" s="11"/>
      <c r="D285" s="11"/>
      <c r="E285" s="11"/>
      <c r="F285" s="11"/>
      <c r="G285" s="11"/>
      <c r="H285" s="11"/>
      <c r="J285" s="11"/>
      <c r="K285" s="11"/>
      <c r="L285" s="11"/>
      <c r="M285" s="11"/>
      <c r="N285" s="11"/>
      <c r="O285" s="11"/>
      <c r="P285" s="11"/>
      <c r="Q285" s="11"/>
      <c r="T285" s="11"/>
      <c r="U285" s="11"/>
      <c r="V285" s="11"/>
      <c r="W285" s="11"/>
      <c r="X285" s="11"/>
      <c r="Y285" s="11"/>
      <c r="Z285" s="11"/>
    </row>
    <row r="286" spans="1:26" ht="15" x14ac:dyDescent="0.25">
      <c r="A286" s="11"/>
      <c r="B286" s="11"/>
      <c r="C286" s="11"/>
      <c r="D286" s="11"/>
      <c r="E286" s="11"/>
      <c r="F286" s="11"/>
      <c r="G286" s="11"/>
      <c r="H286" s="11"/>
      <c r="J286" s="11"/>
      <c r="K286" s="11"/>
      <c r="L286" s="11"/>
      <c r="M286" s="11"/>
      <c r="N286" s="11"/>
      <c r="O286" s="11"/>
      <c r="P286" s="11"/>
      <c r="Q286" s="11"/>
      <c r="T286" s="11"/>
      <c r="U286" s="11"/>
      <c r="V286" s="11"/>
      <c r="W286" s="11"/>
      <c r="X286" s="11"/>
      <c r="Y286" s="11"/>
      <c r="Z286" s="11"/>
    </row>
    <row r="287" spans="1:26" ht="15" x14ac:dyDescent="0.25">
      <c r="A287" s="11"/>
      <c r="B287" s="11"/>
      <c r="C287" s="11"/>
      <c r="D287" s="11"/>
      <c r="E287" s="11"/>
      <c r="F287" s="11"/>
      <c r="G287" s="11"/>
      <c r="H287" s="11"/>
      <c r="J287" s="11"/>
      <c r="K287" s="11"/>
      <c r="L287" s="11"/>
      <c r="M287" s="11"/>
      <c r="N287" s="11"/>
      <c r="O287" s="11"/>
      <c r="P287" s="11"/>
      <c r="Q287" s="11"/>
      <c r="T287" s="11"/>
      <c r="U287" s="11"/>
      <c r="V287" s="11"/>
      <c r="W287" s="11"/>
      <c r="X287" s="11"/>
      <c r="Y287" s="11"/>
      <c r="Z287" s="11"/>
    </row>
    <row r="288" spans="1:26" ht="15" x14ac:dyDescent="0.25">
      <c r="A288" s="11"/>
      <c r="B288" s="11"/>
      <c r="C288" s="11"/>
      <c r="D288" s="11"/>
      <c r="E288" s="11"/>
      <c r="F288" s="11"/>
      <c r="G288" s="11"/>
      <c r="H288" s="11"/>
      <c r="J288" s="11"/>
      <c r="K288" s="11"/>
      <c r="L288" s="11"/>
      <c r="M288" s="11"/>
      <c r="N288" s="11"/>
      <c r="O288" s="11"/>
      <c r="P288" s="11"/>
      <c r="Q288" s="11"/>
      <c r="T288" s="11"/>
      <c r="U288" s="11"/>
      <c r="V288" s="11"/>
      <c r="W288" s="11"/>
      <c r="X288" s="11"/>
      <c r="Y288" s="11"/>
      <c r="Z288" s="11"/>
    </row>
    <row r="289" spans="1:26" ht="15" x14ac:dyDescent="0.25">
      <c r="A289" s="11"/>
      <c r="B289" s="11"/>
      <c r="C289" s="11"/>
      <c r="D289" s="11"/>
      <c r="E289" s="11"/>
      <c r="F289" s="11"/>
      <c r="G289" s="11"/>
      <c r="H289" s="11"/>
      <c r="J289" s="11"/>
      <c r="K289" s="11"/>
      <c r="L289" s="11"/>
      <c r="M289" s="11"/>
      <c r="N289" s="11"/>
      <c r="O289" s="11"/>
      <c r="P289" s="11"/>
      <c r="Q289" s="11"/>
      <c r="T289" s="11"/>
      <c r="U289" s="11"/>
      <c r="V289" s="11"/>
      <c r="W289" s="11"/>
      <c r="X289" s="11"/>
      <c r="Y289" s="11"/>
      <c r="Z289" s="11"/>
    </row>
    <row r="290" spans="1:26" ht="15" x14ac:dyDescent="0.25">
      <c r="A290" s="11"/>
      <c r="B290" s="11"/>
      <c r="C290" s="11"/>
      <c r="D290" s="11"/>
      <c r="E290" s="11"/>
      <c r="F290" s="11"/>
      <c r="G290" s="11"/>
      <c r="H290" s="11"/>
      <c r="J290" s="11"/>
      <c r="K290" s="11"/>
      <c r="L290" s="11"/>
      <c r="M290" s="11"/>
      <c r="N290" s="11"/>
      <c r="O290" s="11"/>
      <c r="P290" s="11"/>
      <c r="Q290" s="11"/>
      <c r="T290" s="11"/>
      <c r="U290" s="11"/>
      <c r="V290" s="11"/>
      <c r="W290" s="11"/>
      <c r="X290" s="11"/>
      <c r="Y290" s="11"/>
      <c r="Z290" s="11"/>
    </row>
    <row r="291" spans="1:26" ht="15" x14ac:dyDescent="0.25">
      <c r="A291" s="11"/>
      <c r="B291" s="11"/>
      <c r="C291" s="11"/>
      <c r="D291" s="11"/>
      <c r="E291" s="11"/>
      <c r="F291" s="11"/>
      <c r="G291" s="11"/>
      <c r="H291" s="11"/>
      <c r="J291" s="11"/>
      <c r="K291" s="11"/>
      <c r="L291" s="11"/>
      <c r="M291" s="11"/>
      <c r="N291" s="11"/>
      <c r="O291" s="11"/>
      <c r="P291" s="11"/>
      <c r="Q291" s="11"/>
      <c r="T291" s="11"/>
      <c r="U291" s="11"/>
      <c r="V291" s="11"/>
      <c r="W291" s="11"/>
      <c r="X291" s="11"/>
      <c r="Y291" s="11"/>
      <c r="Z291" s="11"/>
    </row>
    <row r="292" spans="1:26" ht="15" x14ac:dyDescent="0.25">
      <c r="A292" s="11"/>
      <c r="B292" s="11"/>
      <c r="C292" s="11"/>
      <c r="D292" s="11"/>
      <c r="E292" s="11"/>
      <c r="F292" s="11"/>
      <c r="G292" s="11"/>
      <c r="H292" s="11"/>
      <c r="J292" s="11"/>
      <c r="K292" s="11"/>
      <c r="L292" s="11"/>
      <c r="M292" s="11"/>
      <c r="N292" s="11"/>
      <c r="O292" s="11"/>
      <c r="P292" s="11"/>
      <c r="Q292" s="11"/>
      <c r="T292" s="11"/>
      <c r="U292" s="11"/>
      <c r="V292" s="11"/>
      <c r="W292" s="11"/>
      <c r="X292" s="11"/>
      <c r="Y292" s="11"/>
      <c r="Z292" s="11"/>
    </row>
    <row r="293" spans="1:26" ht="15" x14ac:dyDescent="0.25">
      <c r="A293" s="11"/>
      <c r="B293" s="11"/>
      <c r="C293" s="11"/>
      <c r="D293" s="11"/>
      <c r="E293" s="11"/>
      <c r="F293" s="11"/>
      <c r="G293" s="11"/>
      <c r="H293" s="11"/>
      <c r="J293" s="11"/>
      <c r="K293" s="11"/>
      <c r="L293" s="11"/>
      <c r="M293" s="11"/>
      <c r="N293" s="11"/>
      <c r="O293" s="11"/>
      <c r="P293" s="11"/>
      <c r="Q293" s="11"/>
      <c r="T293" s="11"/>
      <c r="U293" s="11"/>
      <c r="V293" s="11"/>
      <c r="W293" s="11"/>
      <c r="X293" s="11"/>
      <c r="Y293" s="11"/>
      <c r="Z293" s="11"/>
    </row>
    <row r="294" spans="1:26" ht="15" x14ac:dyDescent="0.25">
      <c r="A294" s="11"/>
      <c r="B294" s="11"/>
      <c r="C294" s="11"/>
      <c r="D294" s="11"/>
      <c r="E294" s="11"/>
      <c r="F294" s="11"/>
      <c r="G294" s="11"/>
      <c r="H294" s="11"/>
      <c r="J294" s="11"/>
      <c r="K294" s="11"/>
      <c r="L294" s="11"/>
      <c r="M294" s="11"/>
      <c r="N294" s="11"/>
      <c r="O294" s="11"/>
      <c r="P294" s="11"/>
      <c r="Q294" s="11"/>
      <c r="T294" s="11"/>
      <c r="U294" s="11"/>
      <c r="V294" s="11"/>
      <c r="W294" s="11"/>
      <c r="X294" s="11"/>
      <c r="Y294" s="11"/>
      <c r="Z294" s="11"/>
    </row>
    <row r="295" spans="1:26" ht="15" x14ac:dyDescent="0.25">
      <c r="A295" s="11"/>
      <c r="B295" s="11"/>
      <c r="C295" s="11"/>
      <c r="D295" s="11"/>
      <c r="E295" s="11"/>
      <c r="F295" s="11"/>
      <c r="G295" s="11"/>
      <c r="H295" s="11"/>
      <c r="J295" s="11"/>
      <c r="K295" s="11"/>
      <c r="L295" s="11"/>
      <c r="M295" s="11"/>
      <c r="N295" s="11"/>
      <c r="O295" s="11"/>
      <c r="P295" s="11"/>
      <c r="Q295" s="11"/>
      <c r="T295" s="11"/>
      <c r="U295" s="11"/>
      <c r="V295" s="11"/>
      <c r="W295" s="11"/>
      <c r="X295" s="11"/>
      <c r="Y295" s="11"/>
      <c r="Z295" s="11"/>
    </row>
    <row r="296" spans="1:26" ht="15" x14ac:dyDescent="0.25">
      <c r="A296" s="11"/>
      <c r="B296" s="11"/>
      <c r="C296" s="11"/>
      <c r="D296" s="11"/>
      <c r="E296" s="11"/>
      <c r="F296" s="11"/>
      <c r="G296" s="11"/>
      <c r="H296" s="11"/>
      <c r="J296" s="11"/>
      <c r="K296" s="11"/>
      <c r="L296" s="11"/>
      <c r="M296" s="11"/>
      <c r="N296" s="11"/>
      <c r="O296" s="11"/>
      <c r="P296" s="11"/>
      <c r="Q296" s="11"/>
      <c r="T296" s="11"/>
      <c r="U296" s="11"/>
      <c r="V296" s="11"/>
      <c r="W296" s="11"/>
      <c r="X296" s="11"/>
      <c r="Y296" s="11"/>
      <c r="Z296" s="11"/>
    </row>
    <row r="297" spans="1:26" ht="15" x14ac:dyDescent="0.25">
      <c r="A297" s="11"/>
      <c r="B297" s="11"/>
      <c r="C297" s="11"/>
      <c r="D297" s="11"/>
      <c r="E297" s="11"/>
      <c r="F297" s="11"/>
      <c r="G297" s="11"/>
      <c r="H297" s="11"/>
      <c r="J297" s="11"/>
      <c r="K297" s="11"/>
      <c r="L297" s="11"/>
      <c r="M297" s="11"/>
      <c r="N297" s="11"/>
      <c r="O297" s="11"/>
      <c r="P297" s="11"/>
      <c r="Q297" s="11"/>
      <c r="T297" s="11"/>
      <c r="U297" s="11"/>
      <c r="V297" s="11"/>
      <c r="W297" s="11"/>
      <c r="X297" s="11"/>
      <c r="Y297" s="11"/>
      <c r="Z297" s="11"/>
    </row>
    <row r="298" spans="1:26" ht="15" x14ac:dyDescent="0.25">
      <c r="A298" s="11"/>
      <c r="B298" s="11"/>
      <c r="C298" s="11"/>
      <c r="D298" s="11"/>
      <c r="E298" s="11"/>
      <c r="F298" s="11"/>
      <c r="G298" s="11"/>
      <c r="H298" s="11"/>
      <c r="J298" s="11"/>
      <c r="K298" s="11"/>
      <c r="L298" s="11"/>
      <c r="M298" s="11"/>
      <c r="N298" s="11"/>
      <c r="O298" s="11"/>
      <c r="P298" s="11"/>
      <c r="Q298" s="11"/>
      <c r="T298" s="11"/>
      <c r="U298" s="11"/>
      <c r="V298" s="11"/>
      <c r="W298" s="11"/>
      <c r="X298" s="11"/>
      <c r="Y298" s="11"/>
      <c r="Z298" s="11"/>
    </row>
    <row r="299" spans="1:26" ht="15" x14ac:dyDescent="0.25">
      <c r="A299" s="11"/>
      <c r="B299" s="11"/>
      <c r="C299" s="11"/>
      <c r="D299" s="11"/>
      <c r="E299" s="11"/>
      <c r="F299" s="11"/>
      <c r="G299" s="11"/>
      <c r="H299" s="11"/>
      <c r="J299" s="11"/>
      <c r="K299" s="11"/>
      <c r="L299" s="11"/>
      <c r="M299" s="11"/>
      <c r="N299" s="11"/>
      <c r="O299" s="11"/>
      <c r="P299" s="11"/>
      <c r="Q299" s="11"/>
      <c r="T299" s="11"/>
      <c r="U299" s="11"/>
      <c r="V299" s="11"/>
      <c r="W299" s="11"/>
      <c r="X299" s="11"/>
      <c r="Y299" s="11"/>
      <c r="Z299" s="11"/>
    </row>
    <row r="300" spans="1:26" ht="15" x14ac:dyDescent="0.25">
      <c r="A300" s="11"/>
      <c r="B300" s="11"/>
      <c r="C300" s="11"/>
      <c r="D300" s="11"/>
      <c r="E300" s="11"/>
      <c r="F300" s="11"/>
      <c r="G300" s="11"/>
      <c r="H300" s="11"/>
      <c r="J300" s="11"/>
      <c r="K300" s="11"/>
      <c r="L300" s="11"/>
      <c r="M300" s="11"/>
      <c r="N300" s="11"/>
      <c r="O300" s="11"/>
      <c r="P300" s="11"/>
      <c r="Q300" s="11"/>
      <c r="T300" s="11"/>
      <c r="U300" s="11"/>
      <c r="V300" s="11"/>
      <c r="W300" s="11"/>
      <c r="X300" s="11"/>
      <c r="Y300" s="11"/>
      <c r="Z300" s="11"/>
    </row>
    <row r="301" spans="1:26" ht="15" x14ac:dyDescent="0.25">
      <c r="A301" s="11"/>
      <c r="B301" s="11"/>
      <c r="C301" s="11"/>
      <c r="D301" s="11"/>
      <c r="E301" s="11"/>
      <c r="F301" s="11"/>
      <c r="G301" s="11"/>
      <c r="H301" s="11"/>
      <c r="J301" s="11"/>
      <c r="K301" s="11"/>
      <c r="L301" s="11"/>
      <c r="M301" s="11"/>
      <c r="N301" s="11"/>
      <c r="O301" s="11"/>
      <c r="P301" s="11"/>
      <c r="Q301" s="11"/>
      <c r="T301" s="11"/>
      <c r="U301" s="11"/>
      <c r="V301" s="11"/>
      <c r="W301" s="11"/>
      <c r="X301" s="11"/>
      <c r="Y301" s="11"/>
      <c r="Z301" s="11"/>
    </row>
    <row r="302" spans="1:26" ht="15" x14ac:dyDescent="0.25">
      <c r="A302" s="11"/>
      <c r="B302" s="11"/>
      <c r="C302" s="11"/>
      <c r="D302" s="11"/>
      <c r="E302" s="11"/>
      <c r="F302" s="11"/>
      <c r="G302" s="11"/>
      <c r="H302" s="11"/>
      <c r="J302" s="11"/>
      <c r="K302" s="11"/>
      <c r="L302" s="11"/>
      <c r="M302" s="11"/>
      <c r="N302" s="11"/>
      <c r="O302" s="11"/>
      <c r="P302" s="11"/>
      <c r="Q302" s="11"/>
      <c r="T302" s="11"/>
      <c r="U302" s="11"/>
      <c r="V302" s="11"/>
      <c r="W302" s="11"/>
      <c r="X302" s="11"/>
      <c r="Y302" s="11"/>
      <c r="Z302" s="11"/>
    </row>
    <row r="303" spans="1:26" ht="15" x14ac:dyDescent="0.25">
      <c r="A303" s="11"/>
      <c r="B303" s="11"/>
      <c r="C303" s="11"/>
      <c r="D303" s="11"/>
      <c r="E303" s="11"/>
      <c r="F303" s="11"/>
      <c r="G303" s="11"/>
      <c r="H303" s="11"/>
      <c r="J303" s="11"/>
      <c r="K303" s="11"/>
      <c r="L303" s="11"/>
      <c r="M303" s="11"/>
      <c r="N303" s="11"/>
      <c r="O303" s="11"/>
      <c r="P303" s="11"/>
      <c r="Q303" s="11"/>
      <c r="T303" s="11"/>
      <c r="U303" s="11"/>
      <c r="V303" s="11"/>
      <c r="W303" s="11"/>
      <c r="X303" s="11"/>
      <c r="Y303" s="11"/>
      <c r="Z303" s="11"/>
    </row>
    <row r="304" spans="1:26" ht="15" x14ac:dyDescent="0.25">
      <c r="A304" s="11"/>
      <c r="B304" s="11"/>
      <c r="C304" s="11"/>
      <c r="D304" s="11"/>
      <c r="E304" s="11"/>
      <c r="F304" s="11"/>
      <c r="G304" s="11"/>
      <c r="H304" s="11"/>
      <c r="J304" s="11"/>
      <c r="K304" s="11"/>
      <c r="L304" s="11"/>
      <c r="M304" s="11"/>
      <c r="N304" s="11"/>
      <c r="O304" s="11"/>
      <c r="P304" s="11"/>
      <c r="Q304" s="11"/>
      <c r="T304" s="11"/>
      <c r="U304" s="11"/>
      <c r="V304" s="11"/>
      <c r="W304" s="11"/>
      <c r="X304" s="11"/>
      <c r="Y304" s="11"/>
      <c r="Z304" s="11"/>
    </row>
    <row r="305" spans="1:26" ht="15" x14ac:dyDescent="0.25">
      <c r="A305" s="11"/>
      <c r="B305" s="11"/>
      <c r="C305" s="11"/>
      <c r="D305" s="11"/>
      <c r="E305" s="11"/>
      <c r="F305" s="11"/>
      <c r="G305" s="11"/>
      <c r="H305" s="11"/>
      <c r="J305" s="11"/>
      <c r="K305" s="11"/>
      <c r="L305" s="11"/>
      <c r="M305" s="11"/>
      <c r="N305" s="11"/>
      <c r="O305" s="11"/>
      <c r="P305" s="11"/>
      <c r="Q305" s="11"/>
      <c r="T305" s="11"/>
      <c r="U305" s="11"/>
      <c r="V305" s="11"/>
      <c r="W305" s="11"/>
      <c r="X305" s="11"/>
      <c r="Y305" s="11"/>
      <c r="Z305" s="11"/>
    </row>
    <row r="306" spans="1:26" ht="15" x14ac:dyDescent="0.25">
      <c r="A306" s="11"/>
      <c r="B306" s="11"/>
      <c r="C306" s="11"/>
      <c r="D306" s="11"/>
      <c r="E306" s="11"/>
      <c r="F306" s="11"/>
      <c r="G306" s="11"/>
      <c r="H306" s="11"/>
      <c r="J306" s="11"/>
      <c r="K306" s="11"/>
      <c r="L306" s="11"/>
      <c r="M306" s="11"/>
      <c r="N306" s="11"/>
      <c r="O306" s="11"/>
      <c r="P306" s="11"/>
      <c r="Q306" s="11"/>
      <c r="T306" s="11"/>
      <c r="U306" s="11"/>
      <c r="V306" s="11"/>
      <c r="W306" s="11"/>
      <c r="X306" s="11"/>
      <c r="Y306" s="11"/>
      <c r="Z306" s="11"/>
    </row>
    <row r="307" spans="1:26" ht="15" x14ac:dyDescent="0.25">
      <c r="A307" s="11"/>
      <c r="B307" s="11"/>
      <c r="C307" s="11"/>
      <c r="D307" s="11"/>
      <c r="E307" s="11"/>
      <c r="F307" s="11"/>
      <c r="G307" s="11"/>
      <c r="H307" s="11"/>
      <c r="J307" s="11"/>
      <c r="K307" s="11"/>
      <c r="L307" s="11"/>
      <c r="M307" s="11"/>
      <c r="N307" s="11"/>
      <c r="O307" s="11"/>
      <c r="P307" s="11"/>
      <c r="Q307" s="11"/>
      <c r="T307" s="11"/>
      <c r="U307" s="11"/>
      <c r="V307" s="11"/>
      <c r="W307" s="11"/>
      <c r="X307" s="11"/>
      <c r="Y307" s="11"/>
      <c r="Z307" s="11"/>
    </row>
    <row r="308" spans="1:26" ht="15" x14ac:dyDescent="0.25">
      <c r="A308" s="11"/>
      <c r="B308" s="11"/>
      <c r="C308" s="11"/>
      <c r="D308" s="11"/>
      <c r="E308" s="11"/>
      <c r="F308" s="11"/>
      <c r="G308" s="11"/>
      <c r="H308" s="11"/>
      <c r="J308" s="11"/>
      <c r="K308" s="11"/>
      <c r="L308" s="11"/>
      <c r="M308" s="11"/>
      <c r="N308" s="11"/>
      <c r="O308" s="11"/>
      <c r="P308" s="11"/>
      <c r="Q308" s="11"/>
      <c r="T308" s="11"/>
      <c r="U308" s="11"/>
      <c r="V308" s="11"/>
      <c r="W308" s="11"/>
      <c r="X308" s="11"/>
      <c r="Y308" s="11"/>
      <c r="Z308" s="11"/>
    </row>
    <row r="309" spans="1:26" ht="15" x14ac:dyDescent="0.25">
      <c r="A309" s="11"/>
      <c r="B309" s="11"/>
      <c r="C309" s="11"/>
      <c r="D309" s="11"/>
      <c r="E309" s="11"/>
      <c r="F309" s="11"/>
      <c r="G309" s="11"/>
      <c r="H309" s="11"/>
      <c r="J309" s="11"/>
      <c r="K309" s="11"/>
      <c r="L309" s="11"/>
      <c r="M309" s="11"/>
      <c r="N309" s="11"/>
      <c r="O309" s="11"/>
      <c r="P309" s="11"/>
      <c r="Q309" s="11"/>
      <c r="T309" s="11"/>
      <c r="U309" s="11"/>
      <c r="V309" s="11"/>
      <c r="W309" s="11"/>
      <c r="X309" s="11"/>
      <c r="Y309" s="11"/>
      <c r="Z309" s="11"/>
    </row>
    <row r="310" spans="1:26" ht="15" x14ac:dyDescent="0.25">
      <c r="A310" s="11"/>
      <c r="B310" s="11"/>
      <c r="C310" s="11"/>
      <c r="D310" s="11"/>
      <c r="E310" s="11"/>
      <c r="F310" s="11"/>
      <c r="G310" s="11"/>
      <c r="H310" s="11"/>
      <c r="J310" s="11"/>
      <c r="K310" s="11"/>
      <c r="L310" s="11"/>
      <c r="M310" s="11"/>
      <c r="N310" s="11"/>
      <c r="O310" s="11"/>
      <c r="P310" s="11"/>
      <c r="Q310" s="11"/>
      <c r="T310" s="11"/>
      <c r="U310" s="11"/>
      <c r="V310" s="11"/>
      <c r="W310" s="11"/>
      <c r="X310" s="11"/>
      <c r="Y310" s="11"/>
      <c r="Z310" s="11"/>
    </row>
    <row r="311" spans="1:26" ht="15" x14ac:dyDescent="0.25">
      <c r="A311" s="11"/>
      <c r="B311" s="11"/>
      <c r="C311" s="11"/>
      <c r="D311" s="11"/>
      <c r="E311" s="11"/>
      <c r="F311" s="11"/>
      <c r="G311" s="11"/>
      <c r="H311" s="11"/>
      <c r="J311" s="11"/>
      <c r="K311" s="11"/>
      <c r="L311" s="11"/>
      <c r="M311" s="11"/>
      <c r="N311" s="11"/>
      <c r="O311" s="11"/>
      <c r="P311" s="11"/>
      <c r="Q311" s="11"/>
      <c r="T311" s="11"/>
      <c r="U311" s="11"/>
      <c r="V311" s="11"/>
      <c r="W311" s="11"/>
      <c r="X311" s="11"/>
      <c r="Y311" s="11"/>
      <c r="Z311" s="11"/>
    </row>
    <row r="312" spans="1:26" ht="15" x14ac:dyDescent="0.25">
      <c r="A312" s="11"/>
      <c r="B312" s="11"/>
      <c r="C312" s="11"/>
      <c r="D312" s="11"/>
      <c r="E312" s="11"/>
      <c r="F312" s="11"/>
      <c r="G312" s="11"/>
      <c r="H312" s="11"/>
      <c r="J312" s="11"/>
      <c r="K312" s="11"/>
      <c r="L312" s="11"/>
      <c r="M312" s="11"/>
      <c r="N312" s="11"/>
      <c r="O312" s="11"/>
      <c r="P312" s="11"/>
      <c r="Q312" s="11"/>
      <c r="T312" s="11"/>
      <c r="U312" s="11"/>
      <c r="V312" s="11"/>
      <c r="W312" s="11"/>
      <c r="X312" s="11"/>
      <c r="Y312" s="11"/>
      <c r="Z312" s="11"/>
    </row>
    <row r="313" spans="1:26" ht="15" x14ac:dyDescent="0.25">
      <c r="A313" s="11"/>
      <c r="B313" s="11"/>
      <c r="C313" s="11"/>
      <c r="D313" s="11"/>
      <c r="E313" s="11"/>
      <c r="F313" s="11"/>
      <c r="G313" s="11"/>
      <c r="H313" s="11"/>
      <c r="J313" s="11"/>
      <c r="K313" s="11"/>
      <c r="L313" s="11"/>
      <c r="M313" s="11"/>
      <c r="N313" s="11"/>
      <c r="O313" s="11"/>
      <c r="P313" s="11"/>
      <c r="Q313" s="11"/>
      <c r="T313" s="11"/>
      <c r="U313" s="11"/>
      <c r="V313" s="11"/>
      <c r="W313" s="11"/>
      <c r="X313" s="11"/>
      <c r="Y313" s="11"/>
      <c r="Z313" s="11"/>
    </row>
    <row r="314" spans="1:26" ht="15" x14ac:dyDescent="0.25">
      <c r="A314" s="11"/>
      <c r="B314" s="11"/>
      <c r="C314" s="11"/>
      <c r="D314" s="11"/>
      <c r="E314" s="11"/>
      <c r="F314" s="11"/>
      <c r="G314" s="11"/>
      <c r="H314" s="11"/>
      <c r="J314" s="11"/>
      <c r="K314" s="11"/>
      <c r="L314" s="11"/>
      <c r="M314" s="11"/>
      <c r="N314" s="11"/>
      <c r="O314" s="11"/>
      <c r="P314" s="11"/>
      <c r="Q314" s="11"/>
      <c r="T314" s="11"/>
      <c r="U314" s="11"/>
      <c r="V314" s="11"/>
      <c r="W314" s="11"/>
      <c r="X314" s="11"/>
      <c r="Y314" s="11"/>
      <c r="Z314" s="11"/>
    </row>
    <row r="315" spans="1:26" ht="15" x14ac:dyDescent="0.25">
      <c r="A315" s="11"/>
      <c r="B315" s="11"/>
      <c r="C315" s="11"/>
      <c r="D315" s="11"/>
      <c r="E315" s="11"/>
      <c r="F315" s="11"/>
      <c r="G315" s="11"/>
      <c r="H315" s="11"/>
      <c r="J315" s="11"/>
      <c r="K315" s="11"/>
      <c r="L315" s="11"/>
      <c r="M315" s="11"/>
      <c r="N315" s="11"/>
      <c r="O315" s="11"/>
      <c r="P315" s="11"/>
      <c r="Q315" s="11"/>
      <c r="T315" s="11"/>
      <c r="U315" s="11"/>
      <c r="V315" s="11"/>
      <c r="W315" s="11"/>
      <c r="X315" s="11"/>
      <c r="Y315" s="11"/>
      <c r="Z315" s="11"/>
    </row>
    <row r="316" spans="1:26" ht="15" x14ac:dyDescent="0.25">
      <c r="A316" s="11"/>
      <c r="B316" s="11"/>
      <c r="C316" s="11"/>
      <c r="D316" s="11"/>
      <c r="E316" s="11"/>
      <c r="F316" s="11"/>
      <c r="G316" s="11"/>
      <c r="H316" s="11"/>
      <c r="J316" s="11"/>
      <c r="K316" s="11"/>
      <c r="L316" s="11"/>
      <c r="M316" s="11"/>
      <c r="N316" s="11"/>
      <c r="O316" s="11"/>
      <c r="P316" s="11"/>
      <c r="Q316" s="11"/>
      <c r="T316" s="11"/>
      <c r="U316" s="11"/>
      <c r="V316" s="11"/>
      <c r="W316" s="11"/>
      <c r="X316" s="11"/>
      <c r="Y316" s="11"/>
      <c r="Z316" s="11"/>
    </row>
    <row r="317" spans="1:26" ht="15" x14ac:dyDescent="0.25">
      <c r="A317" s="11"/>
      <c r="B317" s="11"/>
      <c r="C317" s="11"/>
      <c r="D317" s="11"/>
      <c r="E317" s="11"/>
      <c r="F317" s="11"/>
      <c r="G317" s="11"/>
      <c r="H317" s="11"/>
      <c r="J317" s="11"/>
      <c r="K317" s="11"/>
      <c r="L317" s="11"/>
      <c r="M317" s="11"/>
      <c r="N317" s="11"/>
      <c r="O317" s="11"/>
      <c r="P317" s="11"/>
      <c r="Q317" s="11"/>
      <c r="T317" s="11"/>
      <c r="U317" s="11"/>
      <c r="V317" s="11"/>
      <c r="W317" s="11"/>
      <c r="X317" s="11"/>
      <c r="Y317" s="11"/>
      <c r="Z317" s="11"/>
    </row>
    <row r="318" spans="1:26" ht="15" x14ac:dyDescent="0.25">
      <c r="A318" s="11"/>
      <c r="B318" s="11"/>
      <c r="C318" s="11"/>
      <c r="D318" s="11"/>
      <c r="E318" s="11"/>
      <c r="F318" s="11"/>
      <c r="G318" s="11"/>
      <c r="H318" s="11"/>
      <c r="J318" s="11"/>
      <c r="K318" s="11"/>
      <c r="L318" s="11"/>
      <c r="M318" s="11"/>
      <c r="N318" s="11"/>
      <c r="O318" s="11"/>
      <c r="P318" s="11"/>
      <c r="Q318" s="11"/>
      <c r="T318" s="11"/>
      <c r="U318" s="11"/>
      <c r="V318" s="11"/>
      <c r="W318" s="11"/>
      <c r="X318" s="11"/>
      <c r="Y318" s="11"/>
      <c r="Z318" s="11"/>
    </row>
    <row r="319" spans="1:26" ht="15" x14ac:dyDescent="0.25">
      <c r="A319" s="11"/>
      <c r="B319" s="11"/>
      <c r="C319" s="11"/>
      <c r="D319" s="11"/>
      <c r="E319" s="11"/>
      <c r="F319" s="11"/>
      <c r="G319" s="11"/>
      <c r="H319" s="11"/>
      <c r="J319" s="11"/>
      <c r="K319" s="11"/>
      <c r="L319" s="11"/>
      <c r="M319" s="11"/>
      <c r="N319" s="11"/>
      <c r="O319" s="11"/>
      <c r="P319" s="11"/>
      <c r="Q319" s="11"/>
      <c r="T319" s="11"/>
      <c r="U319" s="11"/>
      <c r="V319" s="11"/>
      <c r="W319" s="11"/>
      <c r="X319" s="11"/>
      <c r="Y319" s="11"/>
      <c r="Z319" s="11"/>
    </row>
    <row r="320" spans="1:26" ht="15" x14ac:dyDescent="0.25">
      <c r="A320" s="11"/>
      <c r="B320" s="11"/>
      <c r="C320" s="11"/>
      <c r="D320" s="11"/>
      <c r="E320" s="11"/>
      <c r="F320" s="11"/>
      <c r="G320" s="11"/>
      <c r="H320" s="11"/>
      <c r="J320" s="11"/>
      <c r="K320" s="11"/>
      <c r="L320" s="11"/>
      <c r="M320" s="11"/>
      <c r="N320" s="11"/>
      <c r="O320" s="11"/>
      <c r="P320" s="11"/>
      <c r="Q320" s="11"/>
      <c r="T320" s="11"/>
      <c r="U320" s="11"/>
      <c r="V320" s="11"/>
      <c r="W320" s="11"/>
      <c r="X320" s="11"/>
      <c r="Y320" s="11"/>
      <c r="Z320" s="11"/>
    </row>
    <row r="321" spans="1:26" ht="15" x14ac:dyDescent="0.25">
      <c r="A321" s="11"/>
      <c r="B321" s="11"/>
      <c r="C321" s="11"/>
      <c r="D321" s="11"/>
      <c r="E321" s="11"/>
      <c r="F321" s="11"/>
      <c r="G321" s="11"/>
      <c r="H321" s="11"/>
      <c r="J321" s="11"/>
      <c r="K321" s="11"/>
      <c r="L321" s="11"/>
      <c r="M321" s="11"/>
      <c r="N321" s="11"/>
      <c r="O321" s="11"/>
      <c r="P321" s="11"/>
      <c r="Q321" s="11"/>
      <c r="T321" s="11"/>
      <c r="U321" s="11"/>
      <c r="V321" s="11"/>
      <c r="W321" s="11"/>
      <c r="X321" s="11"/>
      <c r="Y321" s="11"/>
      <c r="Z321" s="11"/>
    </row>
    <row r="322" spans="1:26" ht="15" x14ac:dyDescent="0.25">
      <c r="A322" s="11"/>
      <c r="B322" s="11"/>
      <c r="C322" s="11"/>
      <c r="D322" s="11"/>
      <c r="E322" s="11"/>
      <c r="F322" s="11"/>
      <c r="G322" s="11"/>
      <c r="H322" s="11"/>
      <c r="J322" s="11"/>
      <c r="K322" s="11"/>
      <c r="L322" s="11"/>
      <c r="M322" s="11"/>
      <c r="N322" s="11"/>
      <c r="O322" s="11"/>
      <c r="P322" s="11"/>
      <c r="Q322" s="11"/>
      <c r="T322" s="11"/>
      <c r="U322" s="11"/>
      <c r="V322" s="11"/>
      <c r="W322" s="11"/>
      <c r="X322" s="11"/>
      <c r="Y322" s="11"/>
      <c r="Z322" s="11"/>
    </row>
    <row r="323" spans="1:26" ht="15" x14ac:dyDescent="0.25">
      <c r="A323" s="11"/>
      <c r="B323" s="11"/>
      <c r="C323" s="11"/>
      <c r="D323" s="11"/>
      <c r="E323" s="11"/>
      <c r="F323" s="11"/>
      <c r="G323" s="11"/>
      <c r="H323" s="11"/>
      <c r="J323" s="11"/>
      <c r="K323" s="11"/>
      <c r="L323" s="11"/>
      <c r="M323" s="11"/>
      <c r="N323" s="11"/>
      <c r="O323" s="11"/>
      <c r="P323" s="11"/>
      <c r="Q323" s="11"/>
      <c r="T323" s="11"/>
      <c r="U323" s="11"/>
      <c r="V323" s="11"/>
      <c r="W323" s="11"/>
      <c r="X323" s="11"/>
      <c r="Y323" s="11"/>
      <c r="Z323" s="11"/>
    </row>
    <row r="324" spans="1:26" ht="15" x14ac:dyDescent="0.25">
      <c r="A324" s="11"/>
      <c r="B324" s="11"/>
      <c r="C324" s="11"/>
      <c r="D324" s="11"/>
      <c r="E324" s="11"/>
      <c r="F324" s="11"/>
      <c r="G324" s="11"/>
      <c r="H324" s="11"/>
      <c r="J324" s="11"/>
      <c r="K324" s="11"/>
      <c r="L324" s="11"/>
      <c r="M324" s="11"/>
      <c r="N324" s="11"/>
      <c r="O324" s="11"/>
      <c r="P324" s="11"/>
      <c r="Q324" s="11"/>
      <c r="T324" s="11"/>
      <c r="U324" s="11"/>
      <c r="V324" s="11"/>
      <c r="W324" s="11"/>
      <c r="X324" s="11"/>
      <c r="Y324" s="11"/>
      <c r="Z324" s="11"/>
    </row>
    <row r="325" spans="1:26" ht="15" x14ac:dyDescent="0.25">
      <c r="A325" s="11"/>
      <c r="B325" s="11"/>
      <c r="C325" s="11"/>
      <c r="D325" s="11"/>
      <c r="E325" s="11"/>
      <c r="F325" s="11"/>
      <c r="G325" s="11"/>
      <c r="H325" s="11"/>
      <c r="J325" s="11"/>
      <c r="K325" s="11"/>
      <c r="L325" s="11"/>
      <c r="M325" s="11"/>
      <c r="N325" s="11"/>
      <c r="O325" s="11"/>
      <c r="P325" s="11"/>
      <c r="Q325" s="11"/>
      <c r="T325" s="11"/>
      <c r="U325" s="11"/>
      <c r="V325" s="11"/>
      <c r="W325" s="11"/>
      <c r="X325" s="11"/>
      <c r="Y325" s="11"/>
      <c r="Z325" s="11"/>
    </row>
    <row r="326" spans="1:26" ht="15" x14ac:dyDescent="0.25">
      <c r="A326" s="11"/>
      <c r="B326" s="11"/>
      <c r="C326" s="11"/>
      <c r="D326" s="11"/>
      <c r="E326" s="11"/>
      <c r="F326" s="11"/>
      <c r="G326" s="11"/>
      <c r="H326" s="11"/>
      <c r="J326" s="11"/>
      <c r="K326" s="11"/>
      <c r="L326" s="11"/>
      <c r="M326" s="11"/>
      <c r="N326" s="11"/>
      <c r="O326" s="11"/>
      <c r="P326" s="11"/>
      <c r="Q326" s="11"/>
      <c r="T326" s="11"/>
      <c r="U326" s="11"/>
      <c r="V326" s="11"/>
      <c r="W326" s="11"/>
      <c r="X326" s="11"/>
      <c r="Y326" s="11"/>
      <c r="Z326" s="11"/>
    </row>
    <row r="327" spans="1:26" ht="15" x14ac:dyDescent="0.25">
      <c r="A327" s="11"/>
      <c r="B327" s="11"/>
      <c r="C327" s="11"/>
      <c r="D327" s="11"/>
      <c r="E327" s="11"/>
      <c r="F327" s="11"/>
      <c r="G327" s="11"/>
      <c r="J327" s="11"/>
      <c r="K327" s="11"/>
      <c r="L327" s="11"/>
      <c r="M327" s="11"/>
      <c r="N327" s="11"/>
      <c r="O327" s="11"/>
      <c r="P327" s="11"/>
      <c r="Q327" s="11"/>
      <c r="T327" s="11"/>
      <c r="U327" s="11"/>
      <c r="V327" s="11"/>
      <c r="W327" s="11"/>
      <c r="X327" s="11"/>
      <c r="Y327" s="11"/>
      <c r="Z327" s="11"/>
    </row>
    <row r="328" spans="1:26" ht="15" x14ac:dyDescent="0.25">
      <c r="A328" s="11"/>
      <c r="B328" s="11"/>
      <c r="C328" s="11"/>
      <c r="D328" s="11"/>
      <c r="E328" s="11"/>
      <c r="F328" s="11"/>
      <c r="G328" s="11"/>
      <c r="J328" s="11"/>
      <c r="K328" s="11"/>
      <c r="L328" s="11"/>
      <c r="M328" s="11"/>
      <c r="N328" s="11"/>
      <c r="O328" s="11"/>
      <c r="P328" s="11"/>
      <c r="Q328" s="11"/>
      <c r="T328" s="11"/>
      <c r="U328" s="11"/>
      <c r="V328" s="11"/>
      <c r="W328" s="11"/>
      <c r="X328" s="11"/>
      <c r="Y328" s="11"/>
      <c r="Z328" s="11"/>
    </row>
    <row r="329" spans="1:26" ht="15" x14ac:dyDescent="0.25">
      <c r="A329" s="11"/>
      <c r="B329" s="11"/>
      <c r="C329" s="11"/>
      <c r="D329" s="11"/>
      <c r="E329" s="11"/>
      <c r="F329" s="11"/>
      <c r="G329" s="11"/>
      <c r="J329" s="11"/>
      <c r="K329" s="11"/>
      <c r="L329" s="11"/>
      <c r="M329" s="11"/>
      <c r="N329" s="11"/>
      <c r="O329" s="11"/>
      <c r="P329" s="11"/>
      <c r="Q329" s="11"/>
      <c r="T329" s="11"/>
      <c r="U329" s="11"/>
      <c r="V329" s="11"/>
      <c r="W329" s="11"/>
      <c r="X329" s="11"/>
      <c r="Y329" s="11"/>
      <c r="Z329" s="11"/>
    </row>
    <row r="330" spans="1:26" ht="15" x14ac:dyDescent="0.25">
      <c r="A330" s="11"/>
      <c r="B330" s="11"/>
      <c r="C330" s="11"/>
      <c r="D330" s="11"/>
      <c r="E330" s="11"/>
      <c r="F330" s="11"/>
      <c r="G330" s="11"/>
      <c r="J330" s="11"/>
      <c r="K330" s="11"/>
      <c r="L330" s="11"/>
      <c r="M330" s="11"/>
      <c r="N330" s="11"/>
      <c r="O330" s="11"/>
      <c r="P330" s="11"/>
      <c r="Q330" s="11"/>
      <c r="T330" s="11"/>
      <c r="U330" s="11"/>
      <c r="V330" s="11"/>
      <c r="W330" s="11"/>
      <c r="X330" s="11"/>
      <c r="Y330" s="11"/>
      <c r="Z330" s="11"/>
    </row>
    <row r="331" spans="1:26" ht="15" x14ac:dyDescent="0.25">
      <c r="A331" s="11"/>
      <c r="B331" s="11"/>
      <c r="C331" s="11"/>
      <c r="D331" s="11"/>
      <c r="E331" s="11"/>
      <c r="F331" s="11"/>
      <c r="G331" s="11"/>
      <c r="J331" s="11"/>
      <c r="K331" s="11"/>
      <c r="L331" s="11"/>
      <c r="M331" s="11"/>
      <c r="N331" s="11"/>
      <c r="O331" s="11"/>
      <c r="P331" s="11"/>
      <c r="Q331" s="11"/>
      <c r="T331" s="11"/>
      <c r="U331" s="11"/>
      <c r="V331" s="11"/>
      <c r="W331" s="11"/>
      <c r="X331" s="11"/>
      <c r="Y331" s="11"/>
      <c r="Z331" s="11"/>
    </row>
    <row r="332" spans="1:26" ht="15" x14ac:dyDescent="0.25">
      <c r="A332" s="11"/>
      <c r="B332" s="11"/>
      <c r="C332" s="11"/>
      <c r="D332" s="11"/>
      <c r="E332" s="11"/>
      <c r="F332" s="11"/>
      <c r="G332" s="11"/>
      <c r="J332" s="11"/>
      <c r="K332" s="11"/>
      <c r="L332" s="11"/>
      <c r="M332" s="11"/>
      <c r="N332" s="11"/>
      <c r="O332" s="11"/>
      <c r="P332" s="11"/>
      <c r="Q332" s="11"/>
      <c r="T332" s="11"/>
      <c r="U332" s="11"/>
      <c r="V332" s="11"/>
      <c r="W332" s="11"/>
      <c r="X332" s="11"/>
      <c r="Y332" s="11"/>
      <c r="Z332" s="11"/>
    </row>
    <row r="333" spans="1:26" ht="15" x14ac:dyDescent="0.25">
      <c r="A333" s="11"/>
      <c r="B333" s="11"/>
      <c r="C333" s="11"/>
      <c r="D333" s="11"/>
      <c r="E333" s="11"/>
      <c r="F333" s="11"/>
      <c r="G333" s="11"/>
      <c r="J333" s="11"/>
      <c r="K333" s="11"/>
      <c r="L333" s="11"/>
      <c r="M333" s="11"/>
      <c r="N333" s="11"/>
      <c r="O333" s="11"/>
      <c r="P333" s="11"/>
      <c r="Q333" s="11"/>
      <c r="T333" s="11"/>
      <c r="U333" s="11"/>
      <c r="V333" s="11"/>
      <c r="W333" s="11"/>
      <c r="X333" s="11"/>
      <c r="Y333" s="11"/>
      <c r="Z333" s="11"/>
    </row>
    <row r="334" spans="1:26" ht="15" x14ac:dyDescent="0.25">
      <c r="A334" s="11"/>
      <c r="B334" s="11"/>
      <c r="C334" s="11"/>
      <c r="D334" s="11"/>
      <c r="E334" s="11"/>
      <c r="F334" s="11"/>
      <c r="G334" s="11"/>
      <c r="J334" s="11"/>
      <c r="K334" s="11"/>
      <c r="L334" s="11"/>
      <c r="M334" s="11"/>
      <c r="N334" s="11"/>
      <c r="O334" s="11"/>
      <c r="P334" s="11"/>
      <c r="Q334" s="11"/>
      <c r="T334" s="11"/>
      <c r="U334" s="11"/>
      <c r="V334" s="11"/>
      <c r="W334" s="11"/>
      <c r="X334" s="11"/>
      <c r="Y334" s="11"/>
      <c r="Z334" s="11"/>
    </row>
    <row r="335" spans="1:26" ht="15" x14ac:dyDescent="0.25">
      <c r="A335" s="11"/>
      <c r="B335" s="11"/>
      <c r="C335" s="11"/>
      <c r="D335" s="11"/>
      <c r="E335" s="11"/>
      <c r="F335" s="11"/>
      <c r="G335" s="11"/>
      <c r="J335" s="11"/>
      <c r="K335" s="11"/>
      <c r="L335" s="11"/>
      <c r="M335" s="11"/>
      <c r="N335" s="11"/>
      <c r="O335" s="11"/>
      <c r="P335" s="11"/>
      <c r="Q335" s="11"/>
      <c r="T335" s="11"/>
      <c r="U335" s="11"/>
      <c r="V335" s="11"/>
      <c r="W335" s="11"/>
      <c r="X335" s="11"/>
      <c r="Y335" s="11"/>
      <c r="Z335" s="11"/>
    </row>
    <row r="336" spans="1:26" ht="15" x14ac:dyDescent="0.25">
      <c r="A336" s="11"/>
      <c r="B336" s="11"/>
      <c r="C336" s="11"/>
      <c r="D336" s="11"/>
      <c r="E336" s="11"/>
      <c r="F336" s="11"/>
      <c r="G336" s="11"/>
      <c r="J336" s="11"/>
      <c r="K336" s="11"/>
      <c r="L336" s="11"/>
      <c r="M336" s="11"/>
      <c r="N336" s="11"/>
      <c r="O336" s="11"/>
      <c r="P336" s="11"/>
      <c r="Q336" s="11"/>
      <c r="T336" s="11"/>
      <c r="U336" s="11"/>
      <c r="V336" s="11"/>
      <c r="W336" s="11"/>
      <c r="X336" s="11"/>
      <c r="Y336" s="11"/>
      <c r="Z336" s="11"/>
    </row>
    <row r="337" spans="1:26" ht="15" x14ac:dyDescent="0.25">
      <c r="A337" s="11"/>
      <c r="B337" s="11"/>
      <c r="C337" s="11"/>
      <c r="D337" s="11"/>
      <c r="E337" s="11"/>
      <c r="F337" s="11"/>
      <c r="G337" s="11"/>
      <c r="J337" s="11"/>
      <c r="K337" s="11"/>
      <c r="L337" s="11"/>
      <c r="M337" s="11"/>
      <c r="N337" s="11"/>
      <c r="O337" s="11"/>
      <c r="P337" s="11"/>
      <c r="Q337" s="11"/>
      <c r="T337" s="11"/>
      <c r="U337" s="11"/>
      <c r="V337" s="11"/>
      <c r="W337" s="11"/>
      <c r="X337" s="11"/>
      <c r="Y337" s="11"/>
      <c r="Z337" s="11"/>
    </row>
    <row r="338" spans="1:26" ht="15" x14ac:dyDescent="0.25">
      <c r="A338" s="11"/>
      <c r="B338" s="11"/>
      <c r="C338" s="11"/>
      <c r="D338" s="11"/>
      <c r="E338" s="11"/>
      <c r="F338" s="11"/>
      <c r="G338" s="11"/>
      <c r="J338" s="11"/>
      <c r="K338" s="11"/>
      <c r="L338" s="11"/>
      <c r="M338" s="11"/>
      <c r="N338" s="11"/>
      <c r="O338" s="11"/>
      <c r="P338" s="11"/>
      <c r="Q338" s="11"/>
      <c r="T338" s="11"/>
      <c r="U338" s="11"/>
      <c r="V338" s="11"/>
      <c r="W338" s="11"/>
      <c r="X338" s="11"/>
      <c r="Y338" s="11"/>
      <c r="Z338" s="11"/>
    </row>
    <row r="339" spans="1:26" ht="15" x14ac:dyDescent="0.25">
      <c r="A339" s="11"/>
      <c r="B339" s="11"/>
      <c r="C339" s="11"/>
      <c r="D339" s="11"/>
      <c r="E339" s="11"/>
      <c r="F339" s="11"/>
      <c r="G339" s="11"/>
      <c r="J339" s="11"/>
      <c r="K339" s="11"/>
      <c r="L339" s="11"/>
      <c r="M339" s="11"/>
      <c r="N339" s="11"/>
      <c r="O339" s="11"/>
      <c r="P339" s="11"/>
      <c r="Q339" s="11"/>
      <c r="T339" s="11"/>
      <c r="U339" s="11"/>
      <c r="V339" s="11"/>
      <c r="W339" s="11"/>
      <c r="X339" s="11"/>
      <c r="Y339" s="11"/>
      <c r="Z339" s="11"/>
    </row>
    <row r="340" spans="1:26" ht="15" x14ac:dyDescent="0.25">
      <c r="A340" s="11"/>
      <c r="B340" s="11"/>
      <c r="C340" s="11"/>
      <c r="D340" s="11"/>
      <c r="E340" s="11"/>
      <c r="F340" s="11"/>
      <c r="G340" s="11"/>
      <c r="J340" s="11"/>
      <c r="K340" s="11"/>
      <c r="L340" s="11"/>
      <c r="M340" s="11"/>
      <c r="N340" s="11"/>
      <c r="O340" s="11"/>
      <c r="P340" s="11"/>
      <c r="Q340" s="11"/>
      <c r="T340" s="11"/>
      <c r="U340" s="11"/>
      <c r="V340" s="11"/>
      <c r="W340" s="11"/>
      <c r="X340" s="11"/>
      <c r="Y340" s="11"/>
      <c r="Z340" s="11"/>
    </row>
    <row r="341" spans="1:26" ht="15" x14ac:dyDescent="0.25">
      <c r="A341" s="11"/>
      <c r="B341" s="11"/>
      <c r="C341" s="11"/>
      <c r="D341" s="11"/>
      <c r="E341" s="11"/>
      <c r="F341" s="11"/>
      <c r="G341" s="11"/>
      <c r="J341" s="11"/>
      <c r="K341" s="11"/>
      <c r="L341" s="11"/>
      <c r="M341" s="11"/>
      <c r="N341" s="11"/>
      <c r="O341" s="11"/>
      <c r="P341" s="11"/>
      <c r="Q341" s="11"/>
      <c r="T341" s="11"/>
      <c r="U341" s="11"/>
      <c r="V341" s="11"/>
      <c r="W341" s="11"/>
      <c r="X341" s="11"/>
      <c r="Y341" s="11"/>
      <c r="Z341" s="11"/>
    </row>
    <row r="342" spans="1:26" ht="15" x14ac:dyDescent="0.25">
      <c r="A342" s="11"/>
      <c r="B342" s="11"/>
      <c r="C342" s="11"/>
      <c r="D342" s="11"/>
      <c r="E342" s="11"/>
      <c r="F342" s="11"/>
      <c r="G342" s="11"/>
      <c r="J342" s="11"/>
      <c r="K342" s="11"/>
      <c r="L342" s="11"/>
      <c r="M342" s="11"/>
      <c r="N342" s="11"/>
      <c r="O342" s="11"/>
      <c r="P342" s="11"/>
      <c r="Q342" s="11"/>
      <c r="T342" s="11"/>
      <c r="U342" s="11"/>
      <c r="V342" s="11"/>
      <c r="W342" s="11"/>
      <c r="X342" s="11"/>
      <c r="Y342" s="11"/>
      <c r="Z342" s="11"/>
    </row>
    <row r="343" spans="1:26" ht="15" x14ac:dyDescent="0.25">
      <c r="A343" s="11"/>
      <c r="B343" s="11"/>
      <c r="C343" s="11"/>
      <c r="D343" s="11"/>
      <c r="E343" s="11"/>
      <c r="F343" s="11"/>
      <c r="G343" s="11"/>
      <c r="J343" s="11"/>
      <c r="K343" s="11"/>
      <c r="L343" s="11"/>
      <c r="M343" s="11"/>
      <c r="N343" s="11"/>
      <c r="O343" s="11"/>
      <c r="P343" s="11"/>
      <c r="Q343" s="11"/>
      <c r="T343" s="11"/>
      <c r="U343" s="11"/>
      <c r="V343" s="11"/>
      <c r="W343" s="11"/>
      <c r="X343" s="11"/>
      <c r="Y343" s="11"/>
      <c r="Z343" s="11"/>
    </row>
    <row r="344" spans="1:26" ht="15" x14ac:dyDescent="0.25">
      <c r="A344" s="11"/>
      <c r="B344" s="11"/>
      <c r="C344" s="11"/>
      <c r="D344" s="11"/>
      <c r="E344" s="11"/>
      <c r="F344" s="11"/>
      <c r="G344" s="11"/>
      <c r="J344" s="11"/>
      <c r="K344" s="11"/>
      <c r="L344" s="11"/>
      <c r="M344" s="11"/>
      <c r="N344" s="11"/>
      <c r="O344" s="11"/>
      <c r="P344" s="11"/>
      <c r="Q344" s="11"/>
      <c r="T344" s="11"/>
      <c r="U344" s="11"/>
      <c r="V344" s="11"/>
      <c r="W344" s="11"/>
      <c r="X344" s="11"/>
      <c r="Y344" s="11"/>
      <c r="Z344" s="11"/>
    </row>
    <row r="345" spans="1:26" ht="15" x14ac:dyDescent="0.25">
      <c r="A345" s="11"/>
      <c r="B345" s="11"/>
      <c r="C345" s="11"/>
      <c r="D345" s="11"/>
      <c r="E345" s="11"/>
      <c r="F345" s="11"/>
      <c r="G345" s="11"/>
      <c r="J345" s="11"/>
      <c r="K345" s="11"/>
      <c r="L345" s="11"/>
      <c r="M345" s="11"/>
      <c r="N345" s="11"/>
      <c r="O345" s="11"/>
      <c r="P345" s="11"/>
      <c r="Q345" s="11"/>
      <c r="T345" s="11"/>
      <c r="U345" s="11"/>
      <c r="V345" s="11"/>
      <c r="W345" s="11"/>
      <c r="X345" s="11"/>
      <c r="Y345" s="11"/>
      <c r="Z345" s="11"/>
    </row>
    <row r="346" spans="1:26" ht="15" x14ac:dyDescent="0.25">
      <c r="A346" s="11"/>
      <c r="B346" s="11"/>
      <c r="C346" s="11"/>
      <c r="D346" s="11"/>
      <c r="E346" s="11"/>
      <c r="F346" s="11"/>
      <c r="G346" s="11"/>
      <c r="J346" s="11"/>
      <c r="K346" s="11"/>
      <c r="L346" s="11"/>
      <c r="M346" s="11"/>
      <c r="N346" s="11"/>
      <c r="O346" s="11"/>
      <c r="P346" s="11"/>
      <c r="Q346" s="11"/>
      <c r="T346" s="11"/>
      <c r="U346" s="11"/>
      <c r="V346" s="11"/>
      <c r="W346" s="11"/>
      <c r="X346" s="11"/>
      <c r="Y346" s="11"/>
      <c r="Z346" s="11"/>
    </row>
    <row r="347" spans="1:26" ht="15" x14ac:dyDescent="0.25">
      <c r="A347" s="11"/>
      <c r="B347" s="11"/>
      <c r="C347" s="11"/>
      <c r="D347" s="11"/>
      <c r="E347" s="11"/>
      <c r="F347" s="11"/>
      <c r="G347" s="11"/>
      <c r="J347" s="11"/>
      <c r="K347" s="11"/>
      <c r="L347" s="11"/>
      <c r="M347" s="11"/>
      <c r="N347" s="11"/>
      <c r="O347" s="11"/>
      <c r="P347" s="11"/>
      <c r="Q347" s="11"/>
      <c r="T347" s="11"/>
      <c r="U347" s="11"/>
      <c r="V347" s="11"/>
      <c r="W347" s="11"/>
      <c r="X347" s="11"/>
      <c r="Y347" s="11"/>
      <c r="Z347" s="11"/>
    </row>
    <row r="348" spans="1:26" ht="15" x14ac:dyDescent="0.25">
      <c r="A348" s="11"/>
      <c r="B348" s="11"/>
      <c r="C348" s="11"/>
      <c r="D348" s="11"/>
      <c r="E348" s="11"/>
      <c r="F348" s="11"/>
      <c r="G348" s="11"/>
      <c r="J348" s="11"/>
      <c r="K348" s="11"/>
      <c r="L348" s="11"/>
      <c r="M348" s="11"/>
      <c r="N348" s="11"/>
      <c r="O348" s="11"/>
      <c r="P348" s="11"/>
      <c r="Q348" s="11"/>
      <c r="T348" s="11"/>
      <c r="U348" s="11"/>
      <c r="V348" s="11"/>
      <c r="W348" s="11"/>
      <c r="X348" s="11"/>
      <c r="Y348" s="11"/>
      <c r="Z348" s="11"/>
    </row>
    <row r="349" spans="1:26" ht="15" x14ac:dyDescent="0.25">
      <c r="A349" s="11"/>
      <c r="B349" s="11"/>
      <c r="C349" s="11"/>
      <c r="D349" s="11"/>
      <c r="E349" s="11"/>
      <c r="F349" s="11"/>
      <c r="G349" s="11"/>
      <c r="J349" s="11"/>
      <c r="K349" s="11"/>
      <c r="L349" s="11"/>
      <c r="M349" s="11"/>
      <c r="N349" s="11"/>
      <c r="O349" s="11"/>
      <c r="P349" s="11"/>
      <c r="Q349" s="11"/>
      <c r="T349" s="11"/>
      <c r="U349" s="11"/>
      <c r="V349" s="11"/>
      <c r="W349" s="11"/>
      <c r="X349" s="11"/>
      <c r="Y349" s="11"/>
      <c r="Z349" s="11"/>
    </row>
    <row r="350" spans="1:26" ht="15" x14ac:dyDescent="0.25">
      <c r="A350" s="11"/>
      <c r="B350" s="11"/>
      <c r="C350" s="11"/>
      <c r="D350" s="11"/>
      <c r="E350" s="11"/>
      <c r="F350" s="11"/>
      <c r="G350" s="11"/>
      <c r="J350" s="11"/>
      <c r="K350" s="11"/>
      <c r="L350" s="11"/>
      <c r="M350" s="11"/>
      <c r="N350" s="11"/>
      <c r="O350" s="11"/>
      <c r="P350" s="11"/>
      <c r="Q350" s="11"/>
      <c r="T350" s="11"/>
      <c r="U350" s="11"/>
      <c r="V350" s="11"/>
      <c r="W350" s="11"/>
      <c r="X350" s="11"/>
      <c r="Y350" s="11"/>
      <c r="Z350" s="11"/>
    </row>
    <row r="351" spans="1:26" ht="15" x14ac:dyDescent="0.25">
      <c r="A351" s="11"/>
      <c r="B351" s="11"/>
      <c r="C351" s="11"/>
      <c r="D351" s="11"/>
      <c r="E351" s="11"/>
      <c r="F351" s="11"/>
      <c r="G351" s="11"/>
      <c r="J351" s="11"/>
      <c r="K351" s="11"/>
      <c r="L351" s="11"/>
      <c r="M351" s="11"/>
      <c r="N351" s="11"/>
      <c r="O351" s="11"/>
      <c r="P351" s="11"/>
      <c r="Q351" s="11"/>
      <c r="T351" s="11"/>
      <c r="U351" s="11"/>
      <c r="V351" s="11"/>
      <c r="W351" s="11"/>
      <c r="X351" s="11"/>
      <c r="Y351" s="11"/>
      <c r="Z351" s="11"/>
    </row>
    <row r="352" spans="1:26" ht="15" x14ac:dyDescent="0.25">
      <c r="A352" s="11"/>
      <c r="B352" s="11"/>
      <c r="C352" s="11"/>
      <c r="D352" s="11"/>
      <c r="E352" s="11"/>
      <c r="F352" s="11"/>
      <c r="G352" s="11"/>
      <c r="J352" s="11"/>
      <c r="K352" s="11"/>
      <c r="L352" s="11"/>
      <c r="M352" s="11"/>
      <c r="N352" s="11"/>
      <c r="O352" s="11"/>
      <c r="P352" s="11"/>
      <c r="Q352" s="11"/>
      <c r="T352" s="11"/>
      <c r="U352" s="11"/>
      <c r="V352" s="11"/>
      <c r="W352" s="11"/>
      <c r="X352" s="11"/>
      <c r="Y352" s="11"/>
      <c r="Z352" s="11"/>
    </row>
    <row r="353" spans="1:26" ht="15" x14ac:dyDescent="0.25">
      <c r="A353" s="11"/>
      <c r="B353" s="11"/>
      <c r="C353" s="11"/>
      <c r="D353" s="11"/>
      <c r="E353" s="11"/>
      <c r="F353" s="11"/>
      <c r="G353" s="11"/>
      <c r="J353" s="11"/>
      <c r="K353" s="11"/>
      <c r="L353" s="11"/>
      <c r="M353" s="11"/>
      <c r="N353" s="11"/>
      <c r="O353" s="11"/>
      <c r="P353" s="11"/>
      <c r="Q353" s="11"/>
      <c r="T353" s="11"/>
      <c r="U353" s="11"/>
      <c r="V353" s="11"/>
      <c r="W353" s="11"/>
      <c r="X353" s="11"/>
      <c r="Y353" s="11"/>
      <c r="Z353" s="11"/>
    </row>
    <row r="354" spans="1:26" ht="15" x14ac:dyDescent="0.25">
      <c r="A354" s="11"/>
      <c r="B354" s="11"/>
      <c r="C354" s="11"/>
      <c r="D354" s="11"/>
      <c r="E354" s="11"/>
      <c r="F354" s="11"/>
      <c r="G354" s="11"/>
      <c r="J354" s="11"/>
      <c r="K354" s="11"/>
      <c r="L354" s="11"/>
      <c r="M354" s="11"/>
      <c r="N354" s="11"/>
      <c r="O354" s="11"/>
      <c r="P354" s="11"/>
      <c r="Q354" s="11"/>
      <c r="T354" s="11"/>
      <c r="U354" s="11"/>
      <c r="V354" s="11"/>
      <c r="W354" s="11"/>
      <c r="X354" s="11"/>
      <c r="Y354" s="11"/>
      <c r="Z354" s="11"/>
    </row>
    <row r="355" spans="1:26" ht="15" x14ac:dyDescent="0.25">
      <c r="A355" s="11"/>
      <c r="B355" s="11"/>
      <c r="C355" s="11"/>
      <c r="D355" s="11"/>
      <c r="E355" s="11"/>
      <c r="F355" s="11"/>
      <c r="G355" s="11"/>
      <c r="J355" s="11"/>
      <c r="K355" s="11"/>
      <c r="L355" s="11"/>
      <c r="M355" s="11"/>
      <c r="N355" s="11"/>
      <c r="O355" s="11"/>
      <c r="P355" s="11"/>
      <c r="Q355" s="11"/>
      <c r="T355" s="11"/>
      <c r="U355" s="11"/>
      <c r="V355" s="11"/>
      <c r="W355" s="11"/>
      <c r="X355" s="11"/>
      <c r="Y355" s="11"/>
      <c r="Z355" s="11"/>
    </row>
    <row r="356" spans="1:26" ht="15" x14ac:dyDescent="0.25">
      <c r="A356" s="11"/>
      <c r="B356" s="11"/>
      <c r="C356" s="11"/>
      <c r="D356" s="11"/>
      <c r="E356" s="11"/>
      <c r="F356" s="11"/>
      <c r="G356" s="11"/>
      <c r="J356" s="11"/>
      <c r="K356" s="11"/>
      <c r="L356" s="11"/>
      <c r="M356" s="11"/>
      <c r="N356" s="11"/>
      <c r="O356" s="11"/>
      <c r="P356" s="11"/>
      <c r="Q356" s="11"/>
      <c r="T356" s="11"/>
      <c r="U356" s="11"/>
      <c r="V356" s="11"/>
      <c r="W356" s="11"/>
      <c r="X356" s="11"/>
      <c r="Y356" s="11"/>
      <c r="Z356" s="11"/>
    </row>
    <row r="357" spans="1:26" ht="15" x14ac:dyDescent="0.25">
      <c r="A357" s="11"/>
      <c r="B357" s="11"/>
      <c r="C357" s="11"/>
      <c r="D357" s="11"/>
      <c r="E357" s="11"/>
      <c r="F357" s="11"/>
      <c r="G357" s="11"/>
      <c r="J357" s="11"/>
      <c r="K357" s="11"/>
      <c r="L357" s="11"/>
      <c r="M357" s="11"/>
      <c r="N357" s="11"/>
      <c r="O357" s="11"/>
      <c r="P357" s="11"/>
      <c r="Q357" s="11"/>
      <c r="T357" s="11"/>
      <c r="U357" s="11"/>
      <c r="V357" s="11"/>
      <c r="W357" s="11"/>
      <c r="X357" s="11"/>
      <c r="Y357" s="11"/>
      <c r="Z357" s="11"/>
    </row>
    <row r="358" spans="1:26" ht="15" x14ac:dyDescent="0.25">
      <c r="A358" s="11"/>
      <c r="B358" s="11"/>
      <c r="C358" s="11"/>
      <c r="D358" s="11"/>
      <c r="E358" s="11"/>
      <c r="F358" s="11"/>
      <c r="G358" s="11"/>
      <c r="J358" s="11"/>
      <c r="K358" s="11"/>
      <c r="L358" s="11"/>
      <c r="M358" s="11"/>
      <c r="N358" s="11"/>
      <c r="O358" s="11"/>
      <c r="P358" s="11"/>
      <c r="Q358" s="11"/>
      <c r="T358" s="11"/>
      <c r="U358" s="11"/>
      <c r="V358" s="11"/>
      <c r="W358" s="11"/>
      <c r="X358" s="11"/>
      <c r="Y358" s="11"/>
      <c r="Z358" s="11"/>
    </row>
    <row r="359" spans="1:26" ht="15" x14ac:dyDescent="0.25">
      <c r="A359" s="11"/>
      <c r="B359" s="11"/>
      <c r="C359" s="11"/>
      <c r="D359" s="11"/>
      <c r="E359" s="11"/>
      <c r="F359" s="11"/>
      <c r="G359" s="11"/>
      <c r="J359" s="11"/>
      <c r="K359" s="11"/>
      <c r="L359" s="11"/>
      <c r="M359" s="11"/>
      <c r="N359" s="11"/>
      <c r="O359" s="11"/>
      <c r="P359" s="11"/>
      <c r="Q359" s="11"/>
      <c r="T359" s="11"/>
      <c r="U359" s="11"/>
      <c r="V359" s="11"/>
      <c r="W359" s="11"/>
      <c r="X359" s="11"/>
      <c r="Y359" s="11"/>
      <c r="Z359" s="11"/>
    </row>
    <row r="360" spans="1:26" ht="15" x14ac:dyDescent="0.25">
      <c r="A360" s="11"/>
      <c r="B360" s="11"/>
      <c r="C360" s="11"/>
      <c r="D360" s="11"/>
      <c r="E360" s="11"/>
      <c r="F360" s="11"/>
      <c r="G360" s="11"/>
      <c r="J360" s="11"/>
      <c r="K360" s="11"/>
      <c r="L360" s="11"/>
      <c r="M360" s="11"/>
      <c r="N360" s="11"/>
      <c r="O360" s="11"/>
      <c r="P360" s="11"/>
      <c r="Q360" s="11"/>
      <c r="T360" s="11"/>
      <c r="U360" s="11"/>
      <c r="V360" s="11"/>
      <c r="W360" s="11"/>
      <c r="X360" s="11"/>
      <c r="Y360" s="11"/>
      <c r="Z360" s="11"/>
    </row>
    <row r="361" spans="1:26" ht="15" x14ac:dyDescent="0.25">
      <c r="A361" s="11"/>
      <c r="B361" s="11"/>
      <c r="C361" s="11"/>
      <c r="D361" s="11"/>
      <c r="E361" s="11"/>
      <c r="F361" s="11"/>
      <c r="G361" s="11"/>
      <c r="J361" s="11"/>
      <c r="K361" s="11"/>
      <c r="L361" s="11"/>
      <c r="M361" s="11"/>
      <c r="N361" s="11"/>
      <c r="O361" s="11"/>
      <c r="P361" s="11"/>
      <c r="Q361" s="11"/>
      <c r="T361" s="11"/>
      <c r="U361" s="11"/>
      <c r="V361" s="11"/>
      <c r="W361" s="11"/>
      <c r="X361" s="11"/>
      <c r="Y361" s="11"/>
      <c r="Z361" s="11"/>
    </row>
    <row r="362" spans="1:26" ht="15" x14ac:dyDescent="0.25">
      <c r="A362" s="11"/>
      <c r="B362" s="11"/>
      <c r="C362" s="11"/>
      <c r="D362" s="11"/>
      <c r="E362" s="11"/>
      <c r="F362" s="11"/>
      <c r="G362" s="11"/>
      <c r="J362" s="11"/>
      <c r="K362" s="11"/>
      <c r="L362" s="11"/>
      <c r="M362" s="11"/>
      <c r="N362" s="11"/>
      <c r="O362" s="11"/>
      <c r="P362" s="11"/>
      <c r="Q362" s="11"/>
      <c r="T362" s="11"/>
      <c r="U362" s="11"/>
      <c r="V362" s="11"/>
      <c r="W362" s="11"/>
      <c r="X362" s="11"/>
      <c r="Y362" s="11"/>
      <c r="Z362" s="11"/>
    </row>
    <row r="363" spans="1:26" ht="15" x14ac:dyDescent="0.25">
      <c r="A363" s="11"/>
      <c r="B363" s="11"/>
      <c r="C363" s="11"/>
      <c r="D363" s="11"/>
      <c r="E363" s="11"/>
      <c r="F363" s="11"/>
      <c r="G363" s="11"/>
      <c r="J363" s="11"/>
      <c r="K363" s="11"/>
      <c r="L363" s="11"/>
      <c r="M363" s="11"/>
      <c r="N363" s="11"/>
      <c r="O363" s="11"/>
      <c r="P363" s="11"/>
      <c r="Q363" s="11"/>
      <c r="T363" s="11"/>
      <c r="U363" s="11"/>
      <c r="V363" s="11"/>
      <c r="W363" s="11"/>
      <c r="X363" s="11"/>
      <c r="Y363" s="11"/>
      <c r="Z363" s="11"/>
    </row>
    <row r="364" spans="1:26" ht="15" x14ac:dyDescent="0.25">
      <c r="A364" s="11"/>
      <c r="B364" s="11"/>
      <c r="C364" s="11"/>
      <c r="D364" s="11"/>
      <c r="E364" s="11"/>
      <c r="F364" s="11"/>
      <c r="G364" s="11"/>
      <c r="J364" s="11"/>
      <c r="K364" s="11"/>
      <c r="L364" s="11"/>
      <c r="M364" s="11"/>
      <c r="N364" s="11"/>
      <c r="O364" s="11"/>
      <c r="P364" s="11"/>
      <c r="Q364" s="11"/>
      <c r="T364" s="11"/>
      <c r="U364" s="11"/>
      <c r="V364" s="11"/>
      <c r="W364" s="11"/>
      <c r="X364" s="11"/>
      <c r="Y364" s="11"/>
      <c r="Z364" s="11"/>
    </row>
    <row r="365" spans="1:26" ht="15" x14ac:dyDescent="0.25">
      <c r="A365" s="11"/>
      <c r="B365" s="11"/>
      <c r="C365" s="11"/>
      <c r="D365" s="11"/>
      <c r="E365" s="11"/>
      <c r="F365" s="11"/>
      <c r="G365" s="11"/>
      <c r="J365" s="11"/>
      <c r="K365" s="11"/>
      <c r="L365" s="11"/>
      <c r="M365" s="11"/>
      <c r="N365" s="11"/>
      <c r="O365" s="11"/>
      <c r="P365" s="11"/>
      <c r="Q365" s="11"/>
      <c r="T365" s="11"/>
      <c r="U365" s="11"/>
      <c r="V365" s="11"/>
      <c r="W365" s="11"/>
      <c r="X365" s="11"/>
      <c r="Y365" s="11"/>
      <c r="Z365" s="11"/>
    </row>
    <row r="366" spans="1:26" ht="15" x14ac:dyDescent="0.25">
      <c r="A366" s="11"/>
      <c r="B366" s="11"/>
      <c r="C366" s="11"/>
      <c r="D366" s="11"/>
      <c r="E366" s="11"/>
      <c r="F366" s="11"/>
      <c r="G366" s="11"/>
      <c r="J366" s="11"/>
      <c r="K366" s="11"/>
      <c r="L366" s="11"/>
      <c r="M366" s="11"/>
      <c r="N366" s="11"/>
      <c r="O366" s="11"/>
      <c r="P366" s="11"/>
      <c r="Q366" s="11"/>
      <c r="T366" s="11"/>
      <c r="U366" s="11"/>
      <c r="V366" s="11"/>
      <c r="W366" s="11"/>
      <c r="X366" s="11"/>
      <c r="Y366" s="11"/>
      <c r="Z366" s="11"/>
    </row>
    <row r="367" spans="1:26" ht="15" x14ac:dyDescent="0.25">
      <c r="A367" s="11"/>
      <c r="B367" s="11"/>
      <c r="C367" s="11"/>
      <c r="D367" s="11"/>
      <c r="E367" s="11"/>
      <c r="F367" s="11"/>
      <c r="G367" s="11"/>
      <c r="J367" s="11"/>
      <c r="K367" s="11"/>
      <c r="L367" s="11"/>
      <c r="M367" s="11"/>
      <c r="N367" s="11"/>
      <c r="O367" s="11"/>
      <c r="P367" s="11"/>
      <c r="Q367" s="11"/>
      <c r="T367" s="11"/>
      <c r="U367" s="11"/>
      <c r="V367" s="11"/>
      <c r="W367" s="11"/>
      <c r="X367" s="11"/>
      <c r="Y367" s="11"/>
      <c r="Z367" s="11"/>
    </row>
    <row r="368" spans="1:26" ht="15" x14ac:dyDescent="0.25">
      <c r="A368" s="11"/>
      <c r="B368" s="11"/>
      <c r="C368" s="11"/>
      <c r="D368" s="11"/>
      <c r="E368" s="11"/>
      <c r="F368" s="11"/>
      <c r="G368" s="11"/>
      <c r="J368" s="11"/>
      <c r="K368" s="11"/>
      <c r="L368" s="11"/>
      <c r="M368" s="11"/>
      <c r="N368" s="11"/>
      <c r="O368" s="11"/>
      <c r="P368" s="11"/>
      <c r="Q368" s="11"/>
      <c r="T368" s="11"/>
      <c r="U368" s="11"/>
      <c r="V368" s="11"/>
      <c r="W368" s="11"/>
      <c r="X368" s="11"/>
      <c r="Y368" s="11"/>
      <c r="Z368" s="11"/>
    </row>
    <row r="369" spans="1:26" ht="15" x14ac:dyDescent="0.25">
      <c r="A369" s="11"/>
      <c r="B369" s="11"/>
      <c r="C369" s="11"/>
      <c r="D369" s="11"/>
      <c r="E369" s="11"/>
      <c r="F369" s="11"/>
      <c r="G369" s="11"/>
      <c r="J369" s="11"/>
      <c r="K369" s="11"/>
      <c r="L369" s="11"/>
      <c r="M369" s="11"/>
      <c r="N369" s="11"/>
      <c r="O369" s="11"/>
      <c r="P369" s="11"/>
      <c r="Q369" s="11"/>
      <c r="T369" s="11"/>
      <c r="U369" s="11"/>
      <c r="V369" s="11"/>
      <c r="W369" s="11"/>
      <c r="X369" s="11"/>
      <c r="Y369" s="11"/>
      <c r="Z369" s="11"/>
    </row>
    <row r="370" spans="1:26" ht="15" x14ac:dyDescent="0.25">
      <c r="A370" s="11"/>
      <c r="B370" s="11"/>
      <c r="C370" s="11"/>
      <c r="D370" s="11"/>
      <c r="E370" s="11"/>
      <c r="F370" s="11"/>
      <c r="G370" s="11"/>
      <c r="J370" s="11"/>
      <c r="K370" s="11"/>
      <c r="L370" s="11"/>
      <c r="M370" s="11"/>
      <c r="N370" s="11"/>
      <c r="O370" s="11"/>
      <c r="P370" s="11"/>
      <c r="Q370" s="11"/>
      <c r="T370" s="11"/>
      <c r="U370" s="11"/>
      <c r="V370" s="11"/>
      <c r="W370" s="11"/>
      <c r="X370" s="11"/>
      <c r="Y370" s="11"/>
      <c r="Z370" s="11"/>
    </row>
    <row r="371" spans="1:26" ht="15" x14ac:dyDescent="0.25">
      <c r="A371" s="11"/>
      <c r="B371" s="11"/>
      <c r="C371" s="11"/>
      <c r="D371" s="11"/>
      <c r="E371" s="11"/>
      <c r="F371" s="11"/>
      <c r="G371" s="11"/>
      <c r="J371" s="11"/>
      <c r="K371" s="11"/>
      <c r="L371" s="11"/>
      <c r="M371" s="11"/>
      <c r="N371" s="11"/>
      <c r="O371" s="11"/>
      <c r="P371" s="11"/>
      <c r="Q371" s="11"/>
      <c r="T371" s="11"/>
      <c r="U371" s="11"/>
      <c r="V371" s="11"/>
      <c r="W371" s="11"/>
      <c r="X371" s="11"/>
      <c r="Y371" s="11"/>
      <c r="Z371" s="11"/>
    </row>
    <row r="372" spans="1:26" ht="15" x14ac:dyDescent="0.25">
      <c r="A372" s="11"/>
      <c r="B372" s="11"/>
      <c r="C372" s="11"/>
      <c r="D372" s="11"/>
      <c r="E372" s="11"/>
      <c r="F372" s="11"/>
      <c r="G372" s="11"/>
      <c r="J372" s="11"/>
      <c r="K372" s="11"/>
      <c r="L372" s="11"/>
      <c r="M372" s="11"/>
      <c r="N372" s="11"/>
      <c r="O372" s="11"/>
      <c r="P372" s="11"/>
      <c r="Q372" s="11"/>
      <c r="T372" s="11"/>
      <c r="U372" s="11"/>
      <c r="V372" s="11"/>
      <c r="W372" s="11"/>
      <c r="X372" s="11"/>
      <c r="Y372" s="11"/>
      <c r="Z372" s="11"/>
    </row>
    <row r="373" spans="1:26" ht="15" x14ac:dyDescent="0.25">
      <c r="A373" s="11"/>
      <c r="B373" s="11"/>
      <c r="C373" s="11"/>
      <c r="D373" s="11"/>
      <c r="E373" s="11"/>
      <c r="F373" s="11"/>
      <c r="G373" s="11"/>
      <c r="J373" s="11"/>
      <c r="K373" s="11"/>
      <c r="L373" s="11"/>
      <c r="M373" s="11"/>
      <c r="N373" s="11"/>
      <c r="O373" s="11"/>
      <c r="P373" s="11"/>
      <c r="Q373" s="11"/>
      <c r="T373" s="11"/>
      <c r="U373" s="11"/>
      <c r="V373" s="11"/>
      <c r="W373" s="11"/>
      <c r="X373" s="11"/>
      <c r="Y373" s="11"/>
      <c r="Z373" s="11"/>
    </row>
    <row r="374" spans="1:26" ht="15" x14ac:dyDescent="0.25">
      <c r="A374" s="11"/>
      <c r="B374" s="11"/>
      <c r="C374" s="11"/>
      <c r="D374" s="11"/>
      <c r="E374" s="11"/>
      <c r="F374" s="11"/>
      <c r="G374" s="11"/>
      <c r="J374" s="11"/>
      <c r="K374" s="11"/>
      <c r="L374" s="11"/>
      <c r="M374" s="11"/>
      <c r="N374" s="11"/>
      <c r="O374" s="11"/>
      <c r="P374" s="11"/>
      <c r="Q374" s="11"/>
      <c r="T374" s="11"/>
      <c r="U374" s="11"/>
      <c r="V374" s="11"/>
      <c r="W374" s="11"/>
      <c r="X374" s="11"/>
      <c r="Y374" s="11"/>
      <c r="Z374" s="11"/>
    </row>
    <row r="375" spans="1:26" ht="15" x14ac:dyDescent="0.25">
      <c r="A375" s="11"/>
      <c r="B375" s="11"/>
      <c r="C375" s="11"/>
      <c r="D375" s="11"/>
      <c r="E375" s="11"/>
      <c r="F375" s="11"/>
      <c r="G375" s="11"/>
      <c r="J375" s="11"/>
      <c r="K375" s="11"/>
      <c r="L375" s="11"/>
      <c r="M375" s="11"/>
      <c r="N375" s="11"/>
      <c r="O375" s="11"/>
      <c r="P375" s="11"/>
      <c r="Q375" s="11"/>
      <c r="T375" s="11"/>
      <c r="U375" s="11"/>
      <c r="V375" s="11"/>
      <c r="W375" s="11"/>
      <c r="X375" s="11"/>
      <c r="Y375" s="11"/>
      <c r="Z375" s="11"/>
    </row>
    <row r="376" spans="1:26" ht="15" x14ac:dyDescent="0.25">
      <c r="A376" s="11"/>
      <c r="B376" s="11"/>
      <c r="C376" s="11"/>
      <c r="D376" s="11"/>
      <c r="E376" s="11"/>
      <c r="F376" s="11"/>
      <c r="G376" s="11"/>
      <c r="J376" s="11"/>
      <c r="K376" s="11"/>
      <c r="L376" s="11"/>
      <c r="M376" s="11"/>
      <c r="N376" s="11"/>
      <c r="O376" s="11"/>
      <c r="P376" s="11"/>
      <c r="Q376" s="11"/>
      <c r="T376" s="11"/>
      <c r="U376" s="11"/>
      <c r="V376" s="11"/>
      <c r="W376" s="11"/>
      <c r="X376" s="11"/>
      <c r="Y376" s="11"/>
      <c r="Z376" s="11"/>
    </row>
    <row r="377" spans="1:26" ht="15" x14ac:dyDescent="0.25">
      <c r="A377" s="11"/>
      <c r="B377" s="11"/>
      <c r="C377" s="11"/>
      <c r="D377" s="11"/>
      <c r="E377" s="11"/>
      <c r="F377" s="11"/>
      <c r="G377" s="11"/>
      <c r="J377" s="11"/>
      <c r="K377" s="11"/>
      <c r="L377" s="11"/>
      <c r="M377" s="11"/>
      <c r="N377" s="11"/>
      <c r="O377" s="11"/>
      <c r="P377" s="11"/>
      <c r="Q377" s="11"/>
      <c r="T377" s="11"/>
      <c r="U377" s="11"/>
      <c r="V377" s="11"/>
      <c r="W377" s="11"/>
      <c r="X377" s="11"/>
      <c r="Y377" s="11"/>
      <c r="Z377" s="11"/>
    </row>
    <row r="378" spans="1:26" ht="15" x14ac:dyDescent="0.25">
      <c r="A378" s="11"/>
      <c r="B378" s="11"/>
      <c r="C378" s="11"/>
      <c r="D378" s="11"/>
      <c r="E378" s="11"/>
      <c r="F378" s="11"/>
      <c r="G378" s="11"/>
      <c r="J378" s="11"/>
      <c r="K378" s="11"/>
      <c r="L378" s="11"/>
      <c r="M378" s="11"/>
      <c r="N378" s="11"/>
      <c r="O378" s="11"/>
      <c r="P378" s="11"/>
      <c r="Q378" s="11"/>
      <c r="T378" s="11"/>
      <c r="U378" s="11"/>
      <c r="V378" s="11"/>
      <c r="W378" s="11"/>
      <c r="X378" s="11"/>
      <c r="Y378" s="11"/>
      <c r="Z378" s="11"/>
    </row>
    <row r="379" spans="1:26" ht="15" x14ac:dyDescent="0.25">
      <c r="A379" s="11"/>
      <c r="B379" s="11"/>
      <c r="C379" s="11"/>
      <c r="D379" s="11"/>
      <c r="E379" s="11"/>
      <c r="F379" s="11"/>
      <c r="G379" s="11"/>
      <c r="J379" s="11"/>
      <c r="K379" s="11"/>
      <c r="L379" s="11"/>
      <c r="M379" s="11"/>
      <c r="N379" s="11"/>
      <c r="O379" s="11"/>
      <c r="P379" s="11"/>
      <c r="Q379" s="11"/>
      <c r="T379" s="11"/>
      <c r="U379" s="11"/>
      <c r="V379" s="11"/>
      <c r="W379" s="11"/>
      <c r="X379" s="11"/>
      <c r="Y379" s="11"/>
      <c r="Z379" s="11"/>
    </row>
    <row r="380" spans="1:26" ht="15" x14ac:dyDescent="0.25">
      <c r="A380" s="11"/>
      <c r="B380" s="11"/>
      <c r="C380" s="11"/>
      <c r="D380" s="11"/>
      <c r="E380" s="11"/>
      <c r="F380" s="11"/>
      <c r="G380" s="11"/>
      <c r="J380" s="11"/>
      <c r="K380" s="11"/>
      <c r="L380" s="11"/>
      <c r="M380" s="11"/>
      <c r="N380" s="11"/>
      <c r="O380" s="11"/>
      <c r="P380" s="11"/>
      <c r="Q380" s="11"/>
      <c r="T380" s="11"/>
      <c r="U380" s="11"/>
      <c r="V380" s="11"/>
      <c r="W380" s="11"/>
      <c r="X380" s="11"/>
      <c r="Y380" s="11"/>
      <c r="Z380" s="11"/>
    </row>
    <row r="381" spans="1:26" ht="15" x14ac:dyDescent="0.25">
      <c r="A381" s="11"/>
      <c r="B381" s="11"/>
      <c r="C381" s="11"/>
      <c r="D381" s="11"/>
      <c r="E381" s="11"/>
      <c r="F381" s="11"/>
      <c r="G381" s="11"/>
      <c r="J381" s="11"/>
      <c r="K381" s="11"/>
      <c r="L381" s="11"/>
      <c r="M381" s="11"/>
      <c r="N381" s="11"/>
      <c r="O381" s="11"/>
      <c r="P381" s="11"/>
      <c r="Q381" s="11"/>
      <c r="T381" s="11"/>
      <c r="U381" s="11"/>
      <c r="V381" s="11"/>
      <c r="W381" s="11"/>
      <c r="X381" s="11"/>
      <c r="Y381" s="11"/>
      <c r="Z381" s="11"/>
    </row>
    <row r="382" spans="1:26" ht="15" x14ac:dyDescent="0.25">
      <c r="A382" s="11"/>
      <c r="B382" s="11"/>
      <c r="C382" s="11"/>
      <c r="D382" s="11"/>
      <c r="E382" s="11"/>
      <c r="F382" s="11"/>
      <c r="G382" s="11"/>
      <c r="J382" s="11"/>
      <c r="K382" s="11"/>
      <c r="L382" s="11"/>
      <c r="M382" s="11"/>
      <c r="N382" s="11"/>
      <c r="O382" s="11"/>
      <c r="P382" s="11"/>
      <c r="Q382" s="11"/>
      <c r="T382" s="11"/>
      <c r="U382" s="11"/>
      <c r="V382" s="11"/>
      <c r="W382" s="11"/>
      <c r="X382" s="11"/>
      <c r="Y382" s="11"/>
      <c r="Z382" s="11"/>
    </row>
    <row r="383" spans="1:26" ht="15" x14ac:dyDescent="0.25">
      <c r="A383" s="11"/>
      <c r="B383" s="11"/>
      <c r="C383" s="11"/>
      <c r="D383" s="11"/>
      <c r="E383" s="11"/>
      <c r="F383" s="11"/>
      <c r="G383" s="11"/>
      <c r="J383" s="11"/>
      <c r="K383" s="11"/>
      <c r="L383" s="11"/>
      <c r="M383" s="11"/>
      <c r="N383" s="11"/>
      <c r="O383" s="11"/>
      <c r="P383" s="11"/>
      <c r="Q383" s="11"/>
      <c r="T383" s="11"/>
      <c r="U383" s="11"/>
      <c r="V383" s="11"/>
      <c r="W383" s="11"/>
      <c r="X383" s="11"/>
      <c r="Y383" s="11"/>
      <c r="Z383" s="11"/>
    </row>
    <row r="384" spans="1:26" ht="15" x14ac:dyDescent="0.25">
      <c r="A384" s="11"/>
      <c r="B384" s="11"/>
      <c r="C384" s="11"/>
      <c r="D384" s="11"/>
      <c r="E384" s="11"/>
      <c r="F384" s="11"/>
      <c r="G384" s="11"/>
      <c r="J384" s="11"/>
      <c r="K384" s="11"/>
      <c r="L384" s="11"/>
      <c r="M384" s="11"/>
      <c r="N384" s="11"/>
      <c r="O384" s="11"/>
      <c r="P384" s="11"/>
      <c r="Q384" s="11"/>
      <c r="T384" s="11"/>
      <c r="U384" s="11"/>
      <c r="V384" s="11"/>
      <c r="W384" s="11"/>
      <c r="X384" s="11"/>
      <c r="Y384" s="11"/>
      <c r="Z384" s="11"/>
    </row>
    <row r="385" spans="1:26" ht="15" x14ac:dyDescent="0.25">
      <c r="A385" s="11"/>
      <c r="B385" s="11"/>
      <c r="C385" s="11"/>
      <c r="D385" s="11"/>
      <c r="E385" s="11"/>
      <c r="F385" s="11"/>
      <c r="G385" s="11"/>
      <c r="J385" s="11"/>
      <c r="K385" s="11"/>
      <c r="L385" s="11"/>
      <c r="M385" s="11"/>
      <c r="N385" s="11"/>
      <c r="O385" s="11"/>
      <c r="P385" s="11"/>
      <c r="Q385" s="11"/>
      <c r="T385" s="11"/>
      <c r="U385" s="11"/>
      <c r="V385" s="11"/>
      <c r="W385" s="11"/>
      <c r="X385" s="11"/>
      <c r="Y385" s="11"/>
      <c r="Z385" s="11"/>
    </row>
    <row r="386" spans="1:26" ht="15" x14ac:dyDescent="0.25">
      <c r="A386" s="11"/>
      <c r="B386" s="11"/>
      <c r="C386" s="11"/>
      <c r="D386" s="11"/>
      <c r="E386" s="11"/>
      <c r="F386" s="11"/>
      <c r="G386" s="11"/>
      <c r="J386" s="11"/>
      <c r="K386" s="11"/>
      <c r="L386" s="11"/>
      <c r="M386" s="11"/>
      <c r="N386" s="11"/>
      <c r="O386" s="11"/>
      <c r="P386" s="11"/>
      <c r="Q386" s="11"/>
      <c r="T386" s="11"/>
      <c r="U386" s="11"/>
      <c r="V386" s="11"/>
      <c r="W386" s="11"/>
      <c r="X386" s="11"/>
      <c r="Y386" s="11"/>
      <c r="Z386" s="11"/>
    </row>
    <row r="387" spans="1:26" ht="15" x14ac:dyDescent="0.25">
      <c r="A387" s="11"/>
      <c r="B387" s="11"/>
      <c r="C387" s="11"/>
      <c r="D387" s="11"/>
      <c r="E387" s="11"/>
      <c r="F387" s="11"/>
      <c r="G387" s="11"/>
      <c r="J387" s="11"/>
      <c r="K387" s="11"/>
      <c r="L387" s="11"/>
      <c r="M387" s="11"/>
      <c r="N387" s="11"/>
      <c r="O387" s="11"/>
      <c r="P387" s="11"/>
      <c r="Q387" s="11"/>
      <c r="T387" s="11"/>
      <c r="U387" s="11"/>
      <c r="V387" s="11"/>
      <c r="W387" s="11"/>
      <c r="X387" s="11"/>
      <c r="Y387" s="11"/>
      <c r="Z387" s="11"/>
    </row>
    <row r="388" spans="1:26" ht="15" x14ac:dyDescent="0.25">
      <c r="A388" s="11"/>
      <c r="B388" s="11"/>
      <c r="C388" s="11"/>
      <c r="D388" s="11"/>
      <c r="E388" s="11"/>
      <c r="F388" s="11"/>
      <c r="G388" s="11"/>
      <c r="J388" s="11"/>
      <c r="K388" s="11"/>
      <c r="L388" s="11"/>
      <c r="M388" s="11"/>
      <c r="N388" s="11"/>
      <c r="O388" s="11"/>
      <c r="P388" s="11"/>
      <c r="Q388" s="11"/>
      <c r="T388" s="11"/>
      <c r="U388" s="11"/>
      <c r="V388" s="11"/>
      <c r="W388" s="11"/>
      <c r="X388" s="11"/>
      <c r="Y388" s="11"/>
      <c r="Z388" s="11"/>
    </row>
    <row r="389" spans="1:26" ht="15" x14ac:dyDescent="0.25">
      <c r="A389" s="11"/>
      <c r="B389" s="11"/>
      <c r="C389" s="11"/>
      <c r="D389" s="11"/>
      <c r="E389" s="11"/>
      <c r="F389" s="11"/>
      <c r="G389" s="11"/>
      <c r="J389" s="11"/>
      <c r="K389" s="11"/>
      <c r="L389" s="11"/>
      <c r="M389" s="11"/>
      <c r="N389" s="11"/>
      <c r="O389" s="11"/>
      <c r="P389" s="11"/>
      <c r="Q389" s="11"/>
      <c r="T389" s="11"/>
      <c r="U389" s="11"/>
      <c r="V389" s="11"/>
      <c r="W389" s="11"/>
      <c r="X389" s="11"/>
      <c r="Y389" s="11"/>
      <c r="Z389" s="11"/>
    </row>
    <row r="390" spans="1:26" ht="15" x14ac:dyDescent="0.25">
      <c r="A390" s="11"/>
      <c r="B390" s="11"/>
      <c r="C390" s="11"/>
      <c r="D390" s="11"/>
      <c r="E390" s="11"/>
      <c r="F390" s="11"/>
      <c r="G390" s="11"/>
      <c r="J390" s="11"/>
      <c r="K390" s="11"/>
      <c r="L390" s="11"/>
      <c r="M390" s="11"/>
      <c r="N390" s="11"/>
      <c r="O390" s="11"/>
      <c r="P390" s="11"/>
      <c r="Q390" s="11"/>
      <c r="T390" s="11"/>
      <c r="U390" s="11"/>
      <c r="V390" s="11"/>
      <c r="W390" s="11"/>
      <c r="X390" s="11"/>
      <c r="Y390" s="11"/>
      <c r="Z390" s="11"/>
    </row>
    <row r="391" spans="1:26" ht="15" x14ac:dyDescent="0.25">
      <c r="A391" s="11"/>
      <c r="B391" s="11"/>
      <c r="C391" s="11"/>
      <c r="D391" s="11"/>
      <c r="E391" s="11"/>
      <c r="F391" s="11"/>
      <c r="G391" s="11"/>
      <c r="J391" s="11"/>
      <c r="K391" s="11"/>
      <c r="L391" s="11"/>
      <c r="M391" s="11"/>
      <c r="N391" s="11"/>
      <c r="O391" s="11"/>
      <c r="P391" s="11"/>
      <c r="Q391" s="11"/>
      <c r="T391" s="11"/>
      <c r="U391" s="11"/>
      <c r="V391" s="11"/>
      <c r="W391" s="11"/>
      <c r="X391" s="11"/>
      <c r="Y391" s="11"/>
      <c r="Z391" s="11"/>
    </row>
    <row r="392" spans="1:26" ht="15" x14ac:dyDescent="0.25">
      <c r="A392" s="11"/>
      <c r="B392" s="11"/>
      <c r="C392" s="11"/>
      <c r="D392" s="11"/>
      <c r="E392" s="11"/>
      <c r="F392" s="11"/>
      <c r="G392" s="11"/>
      <c r="J392" s="11"/>
      <c r="K392" s="11"/>
      <c r="L392" s="11"/>
      <c r="M392" s="11"/>
      <c r="N392" s="11"/>
      <c r="O392" s="11"/>
      <c r="P392" s="11"/>
      <c r="Q392" s="11"/>
      <c r="T392" s="11"/>
      <c r="U392" s="11"/>
      <c r="V392" s="11"/>
      <c r="W392" s="11"/>
      <c r="X392" s="11"/>
      <c r="Y392" s="11"/>
      <c r="Z392" s="11"/>
    </row>
    <row r="393" spans="1:26" ht="15" x14ac:dyDescent="0.25">
      <c r="A393" s="11"/>
      <c r="B393" s="11"/>
      <c r="C393" s="11"/>
      <c r="D393" s="11"/>
      <c r="E393" s="11"/>
      <c r="F393" s="11"/>
      <c r="G393" s="11"/>
      <c r="J393" s="11"/>
      <c r="K393" s="11"/>
      <c r="L393" s="11"/>
      <c r="M393" s="11"/>
      <c r="N393" s="11"/>
      <c r="O393" s="11"/>
      <c r="P393" s="11"/>
      <c r="Q393" s="11"/>
      <c r="T393" s="11"/>
      <c r="U393" s="11"/>
      <c r="V393" s="11"/>
      <c r="W393" s="11"/>
      <c r="X393" s="11"/>
      <c r="Y393" s="11"/>
      <c r="Z393" s="11"/>
    </row>
    <row r="394" spans="1:26" ht="15" x14ac:dyDescent="0.25">
      <c r="A394" s="11"/>
      <c r="B394" s="11"/>
      <c r="C394" s="11"/>
      <c r="D394" s="11"/>
      <c r="E394" s="11"/>
      <c r="F394" s="11"/>
      <c r="G394" s="11"/>
      <c r="J394" s="11"/>
      <c r="K394" s="11"/>
      <c r="L394" s="11"/>
      <c r="M394" s="11"/>
      <c r="N394" s="11"/>
      <c r="O394" s="11"/>
      <c r="P394" s="11"/>
      <c r="Q394" s="11"/>
      <c r="T394" s="11"/>
      <c r="U394" s="11"/>
      <c r="V394" s="11"/>
      <c r="W394" s="11"/>
      <c r="X394" s="11"/>
      <c r="Y394" s="11"/>
      <c r="Z394" s="11"/>
    </row>
    <row r="395" spans="1:26" ht="15" x14ac:dyDescent="0.25">
      <c r="A395" s="11"/>
      <c r="B395" s="11"/>
      <c r="C395" s="11"/>
      <c r="D395" s="11"/>
      <c r="E395" s="11"/>
      <c r="F395" s="11"/>
      <c r="G395" s="11"/>
      <c r="J395" s="11"/>
      <c r="K395" s="11"/>
      <c r="L395" s="11"/>
      <c r="M395" s="11"/>
      <c r="N395" s="11"/>
      <c r="O395" s="11"/>
      <c r="P395" s="11"/>
      <c r="Q395" s="11"/>
      <c r="T395" s="11"/>
      <c r="U395" s="11"/>
      <c r="V395" s="11"/>
      <c r="W395" s="11"/>
      <c r="X395" s="11"/>
      <c r="Y395" s="11"/>
      <c r="Z395" s="11"/>
    </row>
    <row r="396" spans="1:26" ht="15" x14ac:dyDescent="0.25">
      <c r="A396" s="11"/>
      <c r="B396" s="11"/>
      <c r="C396" s="11"/>
      <c r="D396" s="11"/>
      <c r="E396" s="11"/>
      <c r="F396" s="11"/>
      <c r="G396" s="11"/>
      <c r="J396" s="11"/>
      <c r="K396" s="11"/>
      <c r="L396" s="11"/>
      <c r="M396" s="11"/>
      <c r="N396" s="11"/>
      <c r="O396" s="11"/>
      <c r="P396" s="11"/>
      <c r="Q396" s="11"/>
      <c r="T396" s="11"/>
      <c r="U396" s="11"/>
      <c r="V396" s="11"/>
      <c r="W396" s="11"/>
      <c r="X396" s="11"/>
      <c r="Y396" s="11"/>
      <c r="Z396" s="11"/>
    </row>
    <row r="397" spans="1:26" ht="15" x14ac:dyDescent="0.25">
      <c r="A397" s="11"/>
      <c r="B397" s="11"/>
      <c r="C397" s="11"/>
      <c r="D397" s="11"/>
      <c r="E397" s="11"/>
      <c r="F397" s="11"/>
      <c r="G397" s="11"/>
      <c r="J397" s="11"/>
      <c r="K397" s="11"/>
      <c r="L397" s="11"/>
      <c r="M397" s="11"/>
      <c r="N397" s="11"/>
      <c r="O397" s="11"/>
      <c r="P397" s="11"/>
      <c r="Q397" s="11"/>
      <c r="T397" s="11"/>
      <c r="U397" s="11"/>
      <c r="V397" s="11"/>
      <c r="W397" s="11"/>
      <c r="X397" s="11"/>
      <c r="Y397" s="11"/>
      <c r="Z397" s="11"/>
    </row>
    <row r="398" spans="1:26" ht="15" x14ac:dyDescent="0.25">
      <c r="A398" s="11"/>
      <c r="B398" s="11"/>
      <c r="C398" s="11"/>
      <c r="D398" s="11"/>
      <c r="E398" s="11"/>
      <c r="F398" s="11"/>
      <c r="G398" s="11"/>
      <c r="J398" s="11"/>
      <c r="K398" s="11"/>
      <c r="L398" s="11"/>
      <c r="M398" s="11"/>
      <c r="N398" s="11"/>
      <c r="O398" s="11"/>
      <c r="P398" s="11"/>
      <c r="Q398" s="11"/>
      <c r="T398" s="11"/>
      <c r="U398" s="11"/>
      <c r="V398" s="11"/>
      <c r="W398" s="11"/>
      <c r="X398" s="11"/>
      <c r="Y398" s="11"/>
      <c r="Z398" s="11"/>
    </row>
    <row r="399" spans="1:26" ht="15" x14ac:dyDescent="0.25">
      <c r="A399" s="11"/>
      <c r="B399" s="11"/>
      <c r="C399" s="11"/>
      <c r="D399" s="11"/>
      <c r="E399" s="11"/>
      <c r="F399" s="11"/>
      <c r="G399" s="11"/>
      <c r="J399" s="11"/>
      <c r="K399" s="11"/>
      <c r="L399" s="11"/>
      <c r="M399" s="11"/>
      <c r="N399" s="11"/>
      <c r="O399" s="11"/>
      <c r="P399" s="11"/>
      <c r="Q399" s="11"/>
      <c r="T399" s="11"/>
      <c r="U399" s="11"/>
      <c r="V399" s="11"/>
      <c r="W399" s="11"/>
      <c r="X399" s="11"/>
      <c r="Y399" s="11"/>
      <c r="Z399" s="11"/>
    </row>
    <row r="400" spans="1:26" ht="15" x14ac:dyDescent="0.25">
      <c r="A400" s="11"/>
      <c r="B400" s="11"/>
      <c r="C400" s="11"/>
      <c r="D400" s="11"/>
      <c r="E400" s="11"/>
      <c r="F400" s="11"/>
      <c r="G400" s="11"/>
      <c r="J400" s="11"/>
      <c r="K400" s="11"/>
      <c r="L400" s="11"/>
      <c r="M400" s="11"/>
      <c r="N400" s="11"/>
      <c r="O400" s="11"/>
      <c r="P400" s="11"/>
      <c r="Q400" s="11"/>
      <c r="T400" s="11"/>
      <c r="U400" s="11"/>
      <c r="V400" s="11"/>
      <c r="W400" s="11"/>
      <c r="X400" s="11"/>
      <c r="Y400" s="11"/>
      <c r="Z400" s="11"/>
    </row>
    <row r="401" spans="1:26" ht="15" x14ac:dyDescent="0.25">
      <c r="A401" s="11"/>
      <c r="B401" s="11"/>
      <c r="C401" s="11"/>
      <c r="D401" s="11"/>
      <c r="E401" s="11"/>
      <c r="F401" s="11"/>
      <c r="G401" s="11"/>
      <c r="J401" s="11"/>
      <c r="K401" s="11"/>
      <c r="L401" s="11"/>
      <c r="M401" s="11"/>
      <c r="N401" s="11"/>
      <c r="O401" s="11"/>
      <c r="P401" s="11"/>
      <c r="Q401" s="11"/>
      <c r="T401" s="11"/>
      <c r="U401" s="11"/>
      <c r="V401" s="11"/>
      <c r="W401" s="11"/>
      <c r="X401" s="11"/>
      <c r="Y401" s="11"/>
      <c r="Z401" s="11"/>
    </row>
    <row r="402" spans="1:26" ht="15" x14ac:dyDescent="0.25">
      <c r="A402" s="11"/>
      <c r="B402" s="11"/>
      <c r="C402" s="11"/>
      <c r="D402" s="11"/>
      <c r="E402" s="11"/>
      <c r="F402" s="11"/>
      <c r="G402" s="11"/>
      <c r="J402" s="11"/>
      <c r="K402" s="11"/>
      <c r="L402" s="11"/>
      <c r="M402" s="11"/>
      <c r="N402" s="11"/>
      <c r="O402" s="11"/>
      <c r="P402" s="11"/>
      <c r="Q402" s="11"/>
      <c r="T402" s="11"/>
      <c r="U402" s="11"/>
      <c r="V402" s="11"/>
      <c r="W402" s="11"/>
      <c r="X402" s="11"/>
      <c r="Y402" s="11"/>
      <c r="Z402" s="11"/>
    </row>
    <row r="403" spans="1:26" ht="15" x14ac:dyDescent="0.25">
      <c r="A403" s="11"/>
      <c r="B403" s="11"/>
      <c r="C403" s="11"/>
      <c r="D403" s="11"/>
      <c r="E403" s="11"/>
      <c r="F403" s="11"/>
      <c r="G403" s="11"/>
      <c r="J403" s="11"/>
      <c r="K403" s="11"/>
      <c r="L403" s="11"/>
      <c r="M403" s="11"/>
      <c r="N403" s="11"/>
      <c r="O403" s="11"/>
      <c r="P403" s="11"/>
      <c r="Q403" s="11"/>
      <c r="T403" s="11"/>
      <c r="U403" s="11"/>
      <c r="V403" s="11"/>
      <c r="W403" s="11"/>
      <c r="X403" s="11"/>
      <c r="Y403" s="11"/>
      <c r="Z403" s="11"/>
    </row>
    <row r="404" spans="1:26" ht="15" x14ac:dyDescent="0.25">
      <c r="A404" s="11"/>
      <c r="B404" s="11"/>
      <c r="C404" s="11"/>
      <c r="D404" s="11"/>
      <c r="E404" s="11"/>
      <c r="F404" s="11"/>
      <c r="G404" s="11"/>
      <c r="J404" s="11"/>
      <c r="K404" s="11"/>
      <c r="L404" s="11"/>
      <c r="M404" s="11"/>
      <c r="N404" s="11"/>
      <c r="O404" s="11"/>
      <c r="P404" s="11"/>
      <c r="Q404" s="11"/>
      <c r="T404" s="11"/>
      <c r="U404" s="11"/>
      <c r="V404" s="11"/>
      <c r="W404" s="11"/>
      <c r="X404" s="11"/>
      <c r="Y404" s="11"/>
      <c r="Z404" s="11"/>
    </row>
    <row r="405" spans="1:26" ht="15" x14ac:dyDescent="0.25">
      <c r="A405" s="11"/>
      <c r="B405" s="11"/>
      <c r="C405" s="11"/>
      <c r="D405" s="11"/>
      <c r="E405" s="11"/>
      <c r="F405" s="11"/>
      <c r="G405" s="11"/>
      <c r="J405" s="11"/>
      <c r="K405" s="11"/>
      <c r="L405" s="11"/>
      <c r="M405" s="11"/>
      <c r="N405" s="11"/>
      <c r="O405" s="11"/>
      <c r="P405" s="11"/>
      <c r="Q405" s="11"/>
      <c r="T405" s="11"/>
      <c r="U405" s="11"/>
      <c r="V405" s="11"/>
      <c r="W405" s="11"/>
      <c r="X405" s="11"/>
      <c r="Y405" s="11"/>
      <c r="Z405" s="11"/>
    </row>
    <row r="406" spans="1:26" ht="15" x14ac:dyDescent="0.25">
      <c r="A406" s="11"/>
      <c r="B406" s="11"/>
      <c r="C406" s="11"/>
      <c r="D406" s="11"/>
      <c r="E406" s="11"/>
      <c r="F406" s="11"/>
      <c r="G406" s="11"/>
      <c r="J406" s="11"/>
      <c r="K406" s="11"/>
      <c r="L406" s="11"/>
      <c r="M406" s="11"/>
      <c r="N406" s="11"/>
      <c r="O406" s="11"/>
      <c r="P406" s="11"/>
      <c r="Q406" s="11"/>
      <c r="T406" s="11"/>
      <c r="U406" s="11"/>
      <c r="V406" s="11"/>
      <c r="W406" s="11"/>
      <c r="X406" s="11"/>
      <c r="Y406" s="11"/>
      <c r="Z406" s="11"/>
    </row>
    <row r="407" spans="1:26" ht="15" x14ac:dyDescent="0.25">
      <c r="A407" s="11"/>
      <c r="B407" s="11"/>
      <c r="C407" s="11"/>
      <c r="D407" s="11"/>
      <c r="E407" s="11"/>
      <c r="F407" s="11"/>
      <c r="G407" s="11"/>
      <c r="J407" s="11"/>
      <c r="K407" s="11"/>
      <c r="L407" s="11"/>
      <c r="M407" s="11"/>
      <c r="N407" s="11"/>
      <c r="O407" s="11"/>
      <c r="P407" s="11"/>
      <c r="Q407" s="11"/>
      <c r="T407" s="11"/>
      <c r="U407" s="11"/>
      <c r="V407" s="11"/>
      <c r="W407" s="11"/>
      <c r="X407" s="11"/>
      <c r="Y407" s="11"/>
      <c r="Z407" s="11"/>
    </row>
    <row r="408" spans="1:26" ht="15" x14ac:dyDescent="0.25">
      <c r="A408" s="11"/>
      <c r="B408" s="11"/>
      <c r="C408" s="11"/>
      <c r="D408" s="11"/>
      <c r="E408" s="11"/>
      <c r="F408" s="11"/>
      <c r="G408" s="11"/>
      <c r="J408" s="11"/>
      <c r="K408" s="11"/>
      <c r="L408" s="11"/>
      <c r="M408" s="11"/>
      <c r="N408" s="11"/>
      <c r="O408" s="11"/>
      <c r="P408" s="11"/>
      <c r="Q408" s="11"/>
      <c r="T408" s="11"/>
      <c r="U408" s="11"/>
      <c r="V408" s="11"/>
      <c r="W408" s="11"/>
      <c r="X408" s="11"/>
      <c r="Y408" s="11"/>
      <c r="Z408" s="11"/>
    </row>
    <row r="409" spans="1:26" ht="15" x14ac:dyDescent="0.25">
      <c r="A409" s="11"/>
      <c r="B409" s="11"/>
      <c r="C409" s="11"/>
      <c r="D409" s="11"/>
      <c r="E409" s="11"/>
      <c r="F409" s="11"/>
      <c r="G409" s="11"/>
      <c r="J409" s="11"/>
      <c r="K409" s="11"/>
      <c r="L409" s="11"/>
      <c r="M409" s="11"/>
      <c r="N409" s="11"/>
      <c r="O409" s="11"/>
      <c r="P409" s="11"/>
      <c r="Q409" s="11"/>
      <c r="T409" s="11"/>
      <c r="U409" s="11"/>
      <c r="V409" s="11"/>
      <c r="W409" s="11"/>
      <c r="X409" s="11"/>
      <c r="Y409" s="11"/>
      <c r="Z409" s="11"/>
    </row>
    <row r="410" spans="1:26" ht="15" x14ac:dyDescent="0.25">
      <c r="A410" s="11"/>
      <c r="B410" s="11"/>
      <c r="C410" s="11"/>
      <c r="D410" s="11"/>
      <c r="E410" s="11"/>
      <c r="F410" s="11"/>
      <c r="G410" s="11"/>
      <c r="J410" s="11"/>
      <c r="K410" s="11"/>
      <c r="L410" s="11"/>
      <c r="M410" s="11"/>
      <c r="N410" s="11"/>
      <c r="O410" s="11"/>
      <c r="P410" s="11"/>
      <c r="Q410" s="11"/>
      <c r="T410" s="11"/>
      <c r="U410" s="11"/>
      <c r="V410" s="11"/>
      <c r="W410" s="11"/>
      <c r="X410" s="11"/>
      <c r="Y410" s="11"/>
      <c r="Z410" s="11"/>
    </row>
    <row r="411" spans="1:26" ht="15" x14ac:dyDescent="0.25">
      <c r="A411" s="11"/>
      <c r="B411" s="11"/>
      <c r="C411" s="11"/>
      <c r="D411" s="11"/>
      <c r="E411" s="11"/>
      <c r="F411" s="11"/>
      <c r="G411" s="11"/>
      <c r="J411" s="11"/>
      <c r="K411" s="11"/>
      <c r="L411" s="11"/>
      <c r="M411" s="11"/>
      <c r="N411" s="11"/>
      <c r="O411" s="11"/>
      <c r="P411" s="11"/>
      <c r="Q411" s="11"/>
      <c r="T411" s="11"/>
      <c r="U411" s="11"/>
      <c r="V411" s="11"/>
      <c r="W411" s="11"/>
      <c r="X411" s="11"/>
      <c r="Y411" s="11"/>
      <c r="Z411" s="11"/>
    </row>
    <row r="412" spans="1:26" ht="15" x14ac:dyDescent="0.25">
      <c r="A412" s="11"/>
      <c r="B412" s="11"/>
      <c r="C412" s="11"/>
      <c r="D412" s="11"/>
      <c r="E412" s="11"/>
      <c r="F412" s="11"/>
      <c r="G412" s="11"/>
      <c r="J412" s="11"/>
      <c r="K412" s="11"/>
      <c r="L412" s="11"/>
      <c r="M412" s="11"/>
      <c r="N412" s="11"/>
      <c r="O412" s="11"/>
      <c r="P412" s="11"/>
      <c r="Q412" s="11"/>
      <c r="T412" s="11"/>
      <c r="U412" s="11"/>
      <c r="V412" s="11"/>
      <c r="W412" s="11"/>
      <c r="X412" s="11"/>
      <c r="Y412" s="11"/>
      <c r="Z412" s="11"/>
    </row>
    <row r="413" spans="1:26" ht="15" x14ac:dyDescent="0.25">
      <c r="A413" s="11"/>
      <c r="B413" s="11"/>
      <c r="C413" s="11"/>
      <c r="D413" s="11"/>
      <c r="E413" s="11"/>
      <c r="F413" s="11"/>
      <c r="G413" s="11"/>
      <c r="J413" s="11"/>
      <c r="K413" s="11"/>
      <c r="L413" s="11"/>
      <c r="M413" s="11"/>
      <c r="N413" s="11"/>
      <c r="O413" s="11"/>
      <c r="P413" s="11"/>
      <c r="Q413" s="11"/>
      <c r="T413" s="11"/>
      <c r="U413" s="11"/>
      <c r="V413" s="11"/>
      <c r="W413" s="11"/>
      <c r="X413" s="11"/>
      <c r="Y413" s="11"/>
      <c r="Z413" s="11"/>
    </row>
    <row r="414" spans="1:26" ht="15" x14ac:dyDescent="0.25">
      <c r="A414" s="11"/>
      <c r="B414" s="11"/>
      <c r="C414" s="11"/>
      <c r="D414" s="11"/>
      <c r="E414" s="11"/>
      <c r="F414" s="11"/>
      <c r="G414" s="11"/>
      <c r="J414" s="11"/>
      <c r="K414" s="11"/>
      <c r="L414" s="11"/>
      <c r="M414" s="11"/>
      <c r="N414" s="11"/>
      <c r="O414" s="11"/>
      <c r="P414" s="11"/>
      <c r="Q414" s="11"/>
      <c r="T414" s="11"/>
      <c r="U414" s="11"/>
      <c r="V414" s="11"/>
      <c r="W414" s="11"/>
      <c r="X414" s="11"/>
      <c r="Y414" s="11"/>
      <c r="Z414" s="11"/>
    </row>
    <row r="415" spans="1:26" ht="15" x14ac:dyDescent="0.25">
      <c r="A415" s="11"/>
      <c r="B415" s="11"/>
      <c r="C415" s="11"/>
      <c r="D415" s="11"/>
      <c r="E415" s="11"/>
      <c r="F415" s="11"/>
      <c r="G415" s="11"/>
      <c r="J415" s="11"/>
      <c r="K415" s="11"/>
      <c r="L415" s="11"/>
      <c r="M415" s="11"/>
      <c r="N415" s="11"/>
      <c r="O415" s="11"/>
      <c r="P415" s="11"/>
      <c r="Q415" s="11"/>
      <c r="T415" s="11"/>
      <c r="U415" s="11"/>
      <c r="V415" s="11"/>
      <c r="W415" s="11"/>
      <c r="X415" s="11"/>
      <c r="Y415" s="11"/>
      <c r="Z415" s="11"/>
    </row>
    <row r="416" spans="1:26" ht="15" x14ac:dyDescent="0.25">
      <c r="A416" s="11"/>
      <c r="B416" s="11"/>
      <c r="C416" s="11"/>
      <c r="D416" s="11"/>
      <c r="E416" s="11"/>
      <c r="F416" s="11"/>
      <c r="G416" s="11"/>
      <c r="J416" s="11"/>
      <c r="K416" s="11"/>
      <c r="L416" s="11"/>
      <c r="M416" s="11"/>
      <c r="N416" s="11"/>
      <c r="O416" s="11"/>
      <c r="P416" s="11"/>
      <c r="Q416" s="11"/>
      <c r="T416" s="11"/>
      <c r="U416" s="11"/>
      <c r="V416" s="11"/>
      <c r="W416" s="11"/>
      <c r="X416" s="11"/>
      <c r="Y416" s="11"/>
      <c r="Z416" s="11"/>
    </row>
    <row r="417" spans="1:26" ht="15" x14ac:dyDescent="0.25">
      <c r="A417" s="11"/>
      <c r="B417" s="11"/>
      <c r="C417" s="11"/>
      <c r="D417" s="11"/>
      <c r="E417" s="11"/>
      <c r="F417" s="11"/>
      <c r="G417" s="11"/>
      <c r="J417" s="11"/>
      <c r="K417" s="11"/>
      <c r="L417" s="11"/>
      <c r="M417" s="11"/>
      <c r="N417" s="11"/>
      <c r="O417" s="11"/>
      <c r="P417" s="11"/>
      <c r="Q417" s="11"/>
      <c r="T417" s="11"/>
      <c r="U417" s="11"/>
      <c r="V417" s="11"/>
      <c r="W417" s="11"/>
      <c r="X417" s="11"/>
      <c r="Y417" s="11"/>
      <c r="Z417" s="11"/>
    </row>
    <row r="418" spans="1:26" ht="15" x14ac:dyDescent="0.25">
      <c r="A418" s="11"/>
      <c r="B418" s="11"/>
      <c r="C418" s="11"/>
      <c r="D418" s="11"/>
      <c r="E418" s="11"/>
      <c r="F418" s="11"/>
      <c r="G418" s="11"/>
      <c r="J418" s="11"/>
      <c r="K418" s="11"/>
      <c r="L418" s="11"/>
      <c r="M418" s="11"/>
      <c r="N418" s="11"/>
      <c r="O418" s="11"/>
      <c r="P418" s="11"/>
      <c r="Q418" s="11"/>
      <c r="T418" s="11"/>
      <c r="U418" s="11"/>
      <c r="V418" s="11"/>
      <c r="W418" s="11"/>
      <c r="X418" s="11"/>
      <c r="Y418" s="11"/>
      <c r="Z418" s="11"/>
    </row>
    <row r="419" spans="1:26" ht="15" x14ac:dyDescent="0.25">
      <c r="A419" s="11"/>
      <c r="B419" s="11"/>
      <c r="C419" s="11"/>
      <c r="D419" s="11"/>
      <c r="E419" s="11"/>
      <c r="F419" s="11"/>
      <c r="G419" s="11"/>
      <c r="J419" s="11"/>
      <c r="K419" s="11"/>
      <c r="L419" s="11"/>
      <c r="M419" s="11"/>
      <c r="N419" s="11"/>
      <c r="O419" s="11"/>
      <c r="P419" s="11"/>
      <c r="Q419" s="11"/>
      <c r="T419" s="11"/>
      <c r="U419" s="11"/>
      <c r="V419" s="11"/>
      <c r="W419" s="11"/>
      <c r="X419" s="11"/>
      <c r="Y419" s="11"/>
      <c r="Z419" s="11"/>
    </row>
    <row r="420" spans="1:26" ht="15" x14ac:dyDescent="0.25">
      <c r="A420" s="11"/>
      <c r="B420" s="11"/>
      <c r="C420" s="11"/>
      <c r="D420" s="11"/>
      <c r="E420" s="11"/>
      <c r="F420" s="11"/>
      <c r="G420" s="11"/>
      <c r="J420" s="11"/>
      <c r="K420" s="11"/>
      <c r="L420" s="11"/>
      <c r="M420" s="11"/>
      <c r="N420" s="11"/>
      <c r="O420" s="11"/>
      <c r="P420" s="11"/>
      <c r="Q420" s="11"/>
      <c r="T420" s="11"/>
      <c r="U420" s="11"/>
      <c r="V420" s="11"/>
      <c r="W420" s="11"/>
      <c r="X420" s="11"/>
      <c r="Y420" s="11"/>
      <c r="Z420" s="11"/>
    </row>
    <row r="421" spans="1:26" ht="15" x14ac:dyDescent="0.25">
      <c r="A421" s="11"/>
      <c r="B421" s="11"/>
      <c r="C421" s="11"/>
      <c r="D421" s="11"/>
      <c r="E421" s="11"/>
      <c r="F421" s="11"/>
      <c r="G421" s="11"/>
      <c r="J421" s="11"/>
      <c r="K421" s="11"/>
      <c r="L421" s="11"/>
      <c r="M421" s="11"/>
      <c r="N421" s="11"/>
      <c r="O421" s="11"/>
      <c r="P421" s="11"/>
      <c r="Q421" s="11"/>
      <c r="T421" s="11"/>
      <c r="U421" s="11"/>
      <c r="V421" s="11"/>
      <c r="W421" s="11"/>
      <c r="X421" s="11"/>
      <c r="Y421" s="11"/>
      <c r="Z421" s="11"/>
    </row>
    <row r="422" spans="1:26" ht="15" x14ac:dyDescent="0.25">
      <c r="A422" s="11"/>
      <c r="B422" s="11"/>
      <c r="C422" s="11"/>
      <c r="D422" s="11"/>
      <c r="E422" s="11"/>
      <c r="F422" s="11"/>
      <c r="G422" s="11"/>
      <c r="J422" s="11"/>
      <c r="K422" s="11"/>
      <c r="L422" s="11"/>
      <c r="M422" s="11"/>
      <c r="N422" s="11"/>
      <c r="O422" s="11"/>
      <c r="P422" s="11"/>
      <c r="Q422" s="11"/>
      <c r="T422" s="11"/>
      <c r="U422" s="11"/>
      <c r="V422" s="11"/>
      <c r="W422" s="11"/>
      <c r="X422" s="11"/>
      <c r="Y422" s="11"/>
      <c r="Z422" s="11"/>
    </row>
    <row r="423" spans="1:26" ht="15" x14ac:dyDescent="0.25">
      <c r="A423" s="11"/>
      <c r="B423" s="11"/>
      <c r="C423" s="11"/>
      <c r="D423" s="11"/>
      <c r="E423" s="11"/>
      <c r="F423" s="11"/>
      <c r="G423" s="11"/>
      <c r="J423" s="11"/>
      <c r="K423" s="11"/>
      <c r="L423" s="11"/>
      <c r="M423" s="11"/>
      <c r="N423" s="11"/>
      <c r="O423" s="11"/>
      <c r="P423" s="11"/>
      <c r="Q423" s="11"/>
      <c r="T423" s="11"/>
      <c r="U423" s="11"/>
      <c r="V423" s="11"/>
      <c r="W423" s="11"/>
      <c r="X423" s="11"/>
      <c r="Y423" s="11"/>
      <c r="Z423" s="11"/>
    </row>
    <row r="424" spans="1:26" ht="15" x14ac:dyDescent="0.25">
      <c r="A424" s="11"/>
      <c r="B424" s="11"/>
      <c r="C424" s="11"/>
      <c r="D424" s="11"/>
      <c r="E424" s="11"/>
      <c r="F424" s="11"/>
      <c r="G424" s="11"/>
      <c r="J424" s="11"/>
      <c r="K424" s="11"/>
      <c r="L424" s="11"/>
      <c r="M424" s="11"/>
      <c r="N424" s="11"/>
      <c r="O424" s="11"/>
      <c r="P424" s="11"/>
      <c r="Q424" s="11"/>
      <c r="T424" s="11"/>
      <c r="U424" s="11"/>
      <c r="V424" s="11"/>
      <c r="W424" s="11"/>
      <c r="X424" s="11"/>
      <c r="Y424" s="11"/>
      <c r="Z424" s="11"/>
    </row>
    <row r="425" spans="1:26" ht="15" x14ac:dyDescent="0.25">
      <c r="A425" s="11"/>
      <c r="B425" s="11"/>
      <c r="C425" s="11"/>
      <c r="D425" s="11"/>
      <c r="E425" s="11"/>
      <c r="F425" s="11"/>
      <c r="G425" s="11"/>
      <c r="J425" s="11"/>
      <c r="K425" s="11"/>
      <c r="L425" s="11"/>
      <c r="M425" s="11"/>
      <c r="N425" s="11"/>
      <c r="O425" s="11"/>
      <c r="P425" s="11"/>
      <c r="Q425" s="11"/>
      <c r="T425" s="11"/>
      <c r="U425" s="11"/>
      <c r="V425" s="11"/>
      <c r="W425" s="11"/>
      <c r="X425" s="11"/>
      <c r="Y425" s="11"/>
      <c r="Z425" s="11"/>
    </row>
    <row r="426" spans="1:26" ht="15" x14ac:dyDescent="0.25">
      <c r="A426" s="11"/>
      <c r="B426" s="11"/>
      <c r="C426" s="11"/>
      <c r="D426" s="11"/>
      <c r="E426" s="11"/>
      <c r="F426" s="11"/>
      <c r="G426" s="11"/>
      <c r="J426" s="11"/>
      <c r="K426" s="11"/>
      <c r="L426" s="11"/>
      <c r="M426" s="11"/>
      <c r="N426" s="11"/>
      <c r="O426" s="11"/>
      <c r="P426" s="11"/>
      <c r="Q426" s="11"/>
      <c r="T426" s="11"/>
      <c r="U426" s="11"/>
      <c r="V426" s="11"/>
      <c r="W426" s="11"/>
      <c r="X426" s="11"/>
      <c r="Y426" s="11"/>
      <c r="Z426" s="11"/>
    </row>
    <row r="427" spans="1:26" ht="15" x14ac:dyDescent="0.25">
      <c r="A427" s="11"/>
      <c r="B427" s="11"/>
      <c r="C427" s="11"/>
      <c r="D427" s="11"/>
      <c r="E427" s="11"/>
      <c r="F427" s="11"/>
      <c r="G427" s="11"/>
      <c r="J427" s="11"/>
      <c r="K427" s="11"/>
      <c r="L427" s="11"/>
      <c r="M427" s="11"/>
      <c r="N427" s="11"/>
      <c r="O427" s="11"/>
      <c r="P427" s="11"/>
      <c r="Q427" s="11"/>
      <c r="T427" s="11"/>
      <c r="U427" s="11"/>
      <c r="V427" s="11"/>
      <c r="W427" s="11"/>
      <c r="X427" s="11"/>
      <c r="Y427" s="11"/>
      <c r="Z427" s="11"/>
    </row>
    <row r="428" spans="1:26" ht="15" x14ac:dyDescent="0.25">
      <c r="A428" s="11"/>
      <c r="B428" s="11"/>
      <c r="C428" s="11"/>
      <c r="D428" s="11"/>
      <c r="E428" s="11"/>
      <c r="F428" s="11"/>
      <c r="G428" s="11"/>
      <c r="J428" s="11"/>
      <c r="K428" s="11"/>
      <c r="L428" s="11"/>
      <c r="M428" s="11"/>
      <c r="N428" s="11"/>
      <c r="O428" s="11"/>
      <c r="P428" s="11"/>
      <c r="Q428" s="11"/>
      <c r="T428" s="11"/>
      <c r="U428" s="11"/>
      <c r="V428" s="11"/>
      <c r="W428" s="11"/>
      <c r="X428" s="11"/>
      <c r="Y428" s="11"/>
      <c r="Z428" s="11"/>
    </row>
    <row r="429" spans="1:26" ht="15" x14ac:dyDescent="0.25">
      <c r="A429" s="11"/>
      <c r="B429" s="11"/>
      <c r="C429" s="11"/>
      <c r="D429" s="11"/>
      <c r="E429" s="11"/>
      <c r="F429" s="11"/>
      <c r="G429" s="11"/>
      <c r="J429" s="11"/>
      <c r="K429" s="11"/>
      <c r="L429" s="11"/>
      <c r="M429" s="11"/>
      <c r="N429" s="11"/>
      <c r="O429" s="11"/>
      <c r="P429" s="11"/>
      <c r="Q429" s="11"/>
      <c r="T429" s="11"/>
      <c r="U429" s="11"/>
      <c r="V429" s="11"/>
      <c r="W429" s="11"/>
      <c r="X429" s="11"/>
      <c r="Y429" s="11"/>
      <c r="Z429" s="11"/>
    </row>
    <row r="430" spans="1:26" ht="15" x14ac:dyDescent="0.25">
      <c r="A430" s="11"/>
      <c r="B430" s="11"/>
      <c r="C430" s="11"/>
      <c r="D430" s="11"/>
      <c r="E430" s="11"/>
      <c r="F430" s="11"/>
      <c r="G430" s="11"/>
      <c r="J430" s="11"/>
      <c r="K430" s="11"/>
      <c r="L430" s="11"/>
      <c r="M430" s="11"/>
      <c r="N430" s="11"/>
      <c r="O430" s="11"/>
      <c r="P430" s="11"/>
      <c r="Q430" s="11"/>
      <c r="T430" s="11"/>
      <c r="U430" s="11"/>
      <c r="V430" s="11"/>
      <c r="W430" s="11"/>
      <c r="X430" s="11"/>
      <c r="Y430" s="11"/>
      <c r="Z430" s="11"/>
    </row>
    <row r="431" spans="1:26" ht="15" x14ac:dyDescent="0.25">
      <c r="A431" s="11"/>
      <c r="B431" s="11"/>
      <c r="C431" s="11"/>
      <c r="D431" s="11"/>
      <c r="E431" s="11"/>
      <c r="F431" s="11"/>
      <c r="G431" s="11"/>
      <c r="J431" s="11"/>
      <c r="K431" s="11"/>
      <c r="L431" s="11"/>
      <c r="M431" s="11"/>
      <c r="N431" s="11"/>
      <c r="O431" s="11"/>
      <c r="P431" s="11"/>
      <c r="Q431" s="11"/>
      <c r="T431" s="11"/>
      <c r="U431" s="11"/>
      <c r="V431" s="11"/>
      <c r="W431" s="11"/>
      <c r="X431" s="11"/>
      <c r="Y431" s="11"/>
      <c r="Z431" s="11"/>
    </row>
    <row r="432" spans="1:26" ht="15" x14ac:dyDescent="0.25">
      <c r="A432" s="11"/>
      <c r="B432" s="11"/>
      <c r="C432" s="11"/>
      <c r="D432" s="11"/>
      <c r="E432" s="11"/>
      <c r="F432" s="11"/>
      <c r="G432" s="11"/>
      <c r="J432" s="11"/>
      <c r="K432" s="11"/>
      <c r="L432" s="11"/>
      <c r="M432" s="11"/>
      <c r="N432" s="11"/>
      <c r="O432" s="11"/>
      <c r="P432" s="11"/>
      <c r="Q432" s="11"/>
      <c r="T432" s="11"/>
      <c r="U432" s="11"/>
      <c r="V432" s="11"/>
      <c r="W432" s="11"/>
      <c r="X432" s="11"/>
      <c r="Y432" s="11"/>
      <c r="Z432" s="11"/>
    </row>
    <row r="433" spans="1:26" ht="15" x14ac:dyDescent="0.25">
      <c r="A433" s="11"/>
      <c r="B433" s="11"/>
      <c r="C433" s="11"/>
      <c r="D433" s="11"/>
      <c r="E433" s="11"/>
      <c r="F433" s="11"/>
      <c r="G433" s="11"/>
      <c r="J433" s="11"/>
      <c r="K433" s="11"/>
      <c r="L433" s="11"/>
      <c r="M433" s="11"/>
      <c r="N433" s="11"/>
      <c r="O433" s="11"/>
      <c r="P433" s="11"/>
      <c r="Q433" s="11"/>
      <c r="T433" s="11"/>
      <c r="U433" s="11"/>
      <c r="V433" s="11"/>
      <c r="W433" s="11"/>
      <c r="X433" s="11"/>
      <c r="Y433" s="11"/>
      <c r="Z433" s="11"/>
    </row>
    <row r="434" spans="1:26" ht="15" x14ac:dyDescent="0.25">
      <c r="A434" s="11"/>
      <c r="B434" s="11"/>
      <c r="C434" s="11"/>
      <c r="D434" s="11"/>
      <c r="E434" s="11"/>
      <c r="F434" s="11"/>
      <c r="G434" s="11"/>
      <c r="J434" s="11"/>
      <c r="K434" s="11"/>
      <c r="L434" s="11"/>
      <c r="M434" s="11"/>
      <c r="N434" s="11"/>
      <c r="O434" s="11"/>
      <c r="P434" s="11"/>
      <c r="Q434" s="11"/>
      <c r="T434" s="11"/>
      <c r="U434" s="11"/>
      <c r="V434" s="11"/>
      <c r="W434" s="11"/>
      <c r="X434" s="11"/>
      <c r="Y434" s="11"/>
      <c r="Z434" s="11"/>
    </row>
    <row r="435" spans="1:26" ht="15" x14ac:dyDescent="0.25">
      <c r="A435" s="11"/>
      <c r="B435" s="11"/>
      <c r="C435" s="11"/>
      <c r="D435" s="11"/>
      <c r="E435" s="11"/>
      <c r="F435" s="11"/>
      <c r="G435" s="11"/>
      <c r="J435" s="11"/>
      <c r="K435" s="11"/>
      <c r="L435" s="11"/>
      <c r="M435" s="11"/>
      <c r="N435" s="11"/>
      <c r="O435" s="11"/>
      <c r="P435" s="11"/>
      <c r="Q435" s="11"/>
      <c r="T435" s="11"/>
      <c r="U435" s="11"/>
      <c r="V435" s="11"/>
      <c r="W435" s="11"/>
      <c r="X435" s="11"/>
      <c r="Y435" s="11"/>
      <c r="Z435" s="11"/>
    </row>
    <row r="436" spans="1:26" ht="15" x14ac:dyDescent="0.25">
      <c r="A436" s="11"/>
      <c r="B436" s="11"/>
      <c r="C436" s="11"/>
      <c r="D436" s="11"/>
      <c r="E436" s="11"/>
      <c r="F436" s="11"/>
      <c r="G436" s="11"/>
      <c r="J436" s="11"/>
      <c r="K436" s="11"/>
      <c r="L436" s="11"/>
      <c r="M436" s="11"/>
      <c r="N436" s="11"/>
      <c r="O436" s="11"/>
      <c r="P436" s="11"/>
      <c r="Q436" s="11"/>
      <c r="T436" s="11"/>
      <c r="U436" s="11"/>
      <c r="V436" s="11"/>
      <c r="W436" s="11"/>
      <c r="X436" s="11"/>
      <c r="Y436" s="11"/>
      <c r="Z436" s="11"/>
    </row>
    <row r="437" spans="1:26" ht="15" x14ac:dyDescent="0.25">
      <c r="A437" s="11"/>
      <c r="B437" s="11"/>
      <c r="C437" s="11"/>
      <c r="D437" s="11"/>
      <c r="E437" s="11"/>
      <c r="F437" s="11"/>
      <c r="G437" s="11"/>
      <c r="J437" s="11"/>
      <c r="K437" s="11"/>
      <c r="L437" s="11"/>
      <c r="M437" s="11"/>
      <c r="N437" s="11"/>
      <c r="O437" s="11"/>
      <c r="P437" s="11"/>
      <c r="Q437" s="11"/>
      <c r="T437" s="11"/>
      <c r="U437" s="11"/>
      <c r="V437" s="11"/>
      <c r="W437" s="11"/>
      <c r="X437" s="11"/>
      <c r="Y437" s="11"/>
      <c r="Z437" s="11"/>
    </row>
    <row r="438" spans="1:26" ht="15" x14ac:dyDescent="0.25">
      <c r="A438" s="11"/>
      <c r="B438" s="11"/>
      <c r="C438" s="11"/>
      <c r="D438" s="11"/>
      <c r="E438" s="11"/>
      <c r="F438" s="11"/>
      <c r="G438" s="11"/>
      <c r="J438" s="11"/>
      <c r="K438" s="11"/>
      <c r="L438" s="11"/>
      <c r="M438" s="11"/>
      <c r="N438" s="11"/>
      <c r="O438" s="11"/>
      <c r="P438" s="11"/>
      <c r="Q438" s="11"/>
      <c r="T438" s="11"/>
      <c r="U438" s="11"/>
      <c r="V438" s="11"/>
      <c r="W438" s="11"/>
      <c r="X438" s="11"/>
      <c r="Y438" s="11"/>
      <c r="Z438" s="11"/>
    </row>
    <row r="439" spans="1:26" ht="15" x14ac:dyDescent="0.25">
      <c r="A439" s="11"/>
      <c r="B439" s="11"/>
      <c r="C439" s="11"/>
      <c r="D439" s="11"/>
      <c r="E439" s="11"/>
      <c r="F439" s="11"/>
      <c r="G439" s="11"/>
      <c r="J439" s="11"/>
      <c r="K439" s="11"/>
      <c r="L439" s="11"/>
      <c r="M439" s="11"/>
      <c r="N439" s="11"/>
      <c r="O439" s="11"/>
      <c r="P439" s="11"/>
      <c r="Q439" s="11"/>
      <c r="T439" s="11"/>
      <c r="U439" s="11"/>
      <c r="V439" s="11"/>
      <c r="W439" s="11"/>
      <c r="X439" s="11"/>
      <c r="Y439" s="11"/>
      <c r="Z439" s="11"/>
    </row>
    <row r="440" spans="1:26" ht="15" x14ac:dyDescent="0.25">
      <c r="A440" s="11"/>
      <c r="B440" s="11"/>
      <c r="C440" s="11"/>
      <c r="D440" s="11"/>
      <c r="E440" s="11"/>
      <c r="F440" s="11"/>
      <c r="G440" s="11"/>
      <c r="J440" s="11"/>
      <c r="K440" s="11"/>
      <c r="L440" s="11"/>
      <c r="M440" s="11"/>
      <c r="N440" s="11"/>
      <c r="O440" s="11"/>
      <c r="P440" s="11"/>
      <c r="Q440" s="11"/>
      <c r="T440" s="11"/>
      <c r="U440" s="11"/>
      <c r="V440" s="11"/>
      <c r="W440" s="11"/>
      <c r="X440" s="11"/>
      <c r="Y440" s="11"/>
      <c r="Z440" s="11"/>
    </row>
    <row r="441" spans="1:26" ht="15" x14ac:dyDescent="0.25">
      <c r="A441" s="11"/>
      <c r="B441" s="11"/>
      <c r="C441" s="11"/>
      <c r="D441" s="11"/>
      <c r="E441" s="11"/>
      <c r="F441" s="11"/>
      <c r="G441" s="11"/>
      <c r="J441" s="11"/>
      <c r="K441" s="11"/>
      <c r="L441" s="11"/>
      <c r="M441" s="11"/>
      <c r="N441" s="11"/>
      <c r="O441" s="11"/>
      <c r="P441" s="11"/>
      <c r="Q441" s="11"/>
      <c r="T441" s="11"/>
      <c r="U441" s="11"/>
      <c r="V441" s="11"/>
      <c r="W441" s="11"/>
      <c r="X441" s="11"/>
      <c r="Y441" s="11"/>
      <c r="Z441" s="11"/>
    </row>
    <row r="442" spans="1:26" ht="15" x14ac:dyDescent="0.25">
      <c r="A442" s="11"/>
      <c r="B442" s="11"/>
      <c r="C442" s="11"/>
      <c r="D442" s="11"/>
      <c r="E442" s="11"/>
      <c r="F442" s="11"/>
      <c r="G442" s="11"/>
      <c r="J442" s="11"/>
      <c r="K442" s="11"/>
      <c r="L442" s="11"/>
      <c r="M442" s="11"/>
      <c r="N442" s="11"/>
      <c r="O442" s="11"/>
      <c r="P442" s="11"/>
      <c r="Q442" s="11"/>
      <c r="T442" s="11"/>
      <c r="U442" s="11"/>
      <c r="V442" s="11"/>
      <c r="W442" s="11"/>
      <c r="X442" s="11"/>
      <c r="Y442" s="11"/>
      <c r="Z442" s="11"/>
    </row>
    <row r="443" spans="1:26" ht="15" x14ac:dyDescent="0.25">
      <c r="A443" s="11"/>
      <c r="B443" s="11"/>
      <c r="C443" s="11"/>
      <c r="D443" s="11"/>
      <c r="E443" s="11"/>
      <c r="F443" s="11"/>
      <c r="G443" s="11"/>
      <c r="J443" s="11"/>
      <c r="K443" s="11"/>
      <c r="L443" s="11"/>
      <c r="M443" s="11"/>
      <c r="N443" s="11"/>
      <c r="O443" s="11"/>
      <c r="P443" s="11"/>
      <c r="Q443" s="11"/>
      <c r="T443" s="11"/>
      <c r="U443" s="11"/>
      <c r="V443" s="11"/>
      <c r="W443" s="11"/>
      <c r="X443" s="11"/>
      <c r="Y443" s="11"/>
      <c r="Z443" s="11"/>
    </row>
    <row r="444" spans="1:26" ht="15" x14ac:dyDescent="0.25">
      <c r="A444" s="11"/>
      <c r="B444" s="11"/>
      <c r="C444" s="11"/>
      <c r="D444" s="11"/>
      <c r="E444" s="11"/>
      <c r="F444" s="11"/>
      <c r="G444" s="11"/>
      <c r="J444" s="11"/>
      <c r="K444" s="11"/>
      <c r="L444" s="11"/>
      <c r="M444" s="11"/>
      <c r="N444" s="11"/>
      <c r="O444" s="11"/>
      <c r="P444" s="11"/>
      <c r="Q444" s="11"/>
      <c r="T444" s="11"/>
      <c r="U444" s="11"/>
      <c r="V444" s="11"/>
      <c r="W444" s="11"/>
      <c r="X444" s="11"/>
      <c r="Y444" s="11"/>
      <c r="Z444" s="11"/>
    </row>
    <row r="445" spans="1:26" ht="15" x14ac:dyDescent="0.25">
      <c r="A445" s="11"/>
      <c r="B445" s="11"/>
      <c r="C445" s="11"/>
      <c r="D445" s="11"/>
      <c r="E445" s="11"/>
      <c r="F445" s="11"/>
      <c r="G445" s="11"/>
      <c r="J445" s="11"/>
      <c r="K445" s="11"/>
      <c r="L445" s="11"/>
      <c r="M445" s="11"/>
      <c r="N445" s="11"/>
      <c r="O445" s="11"/>
      <c r="P445" s="11"/>
      <c r="Q445" s="11"/>
      <c r="T445" s="11"/>
      <c r="U445" s="11"/>
      <c r="V445" s="11"/>
      <c r="W445" s="11"/>
      <c r="X445" s="11"/>
      <c r="Y445" s="11"/>
      <c r="Z445" s="11"/>
    </row>
    <row r="446" spans="1:26" ht="15" x14ac:dyDescent="0.25">
      <c r="A446" s="11"/>
      <c r="B446" s="11"/>
      <c r="C446" s="11"/>
      <c r="D446" s="11"/>
      <c r="E446" s="11"/>
      <c r="F446" s="11"/>
      <c r="G446" s="11"/>
      <c r="J446" s="11"/>
      <c r="K446" s="11"/>
      <c r="L446" s="11"/>
      <c r="M446" s="11"/>
      <c r="N446" s="11"/>
      <c r="O446" s="11"/>
      <c r="P446" s="11"/>
      <c r="Q446" s="11"/>
      <c r="T446" s="11"/>
      <c r="U446" s="11"/>
      <c r="V446" s="11"/>
      <c r="W446" s="11"/>
      <c r="X446" s="11"/>
      <c r="Y446" s="11"/>
      <c r="Z446" s="11"/>
    </row>
    <row r="447" spans="1:26" ht="15" x14ac:dyDescent="0.25">
      <c r="A447" s="11"/>
      <c r="B447" s="11"/>
      <c r="C447" s="11"/>
      <c r="D447" s="11"/>
      <c r="E447" s="11"/>
      <c r="F447" s="11"/>
      <c r="G447" s="11"/>
      <c r="J447" s="11"/>
      <c r="K447" s="11"/>
      <c r="L447" s="11"/>
      <c r="M447" s="11"/>
      <c r="N447" s="11"/>
      <c r="O447" s="11"/>
      <c r="P447" s="11"/>
      <c r="Q447" s="11"/>
      <c r="T447" s="11"/>
      <c r="U447" s="11"/>
      <c r="V447" s="11"/>
      <c r="W447" s="11"/>
      <c r="X447" s="11"/>
      <c r="Y447" s="11"/>
      <c r="Z447" s="11"/>
    </row>
    <row r="448" spans="1:26" ht="15" x14ac:dyDescent="0.25">
      <c r="A448" s="11"/>
      <c r="B448" s="11"/>
      <c r="C448" s="11"/>
      <c r="D448" s="11"/>
      <c r="E448" s="11"/>
      <c r="F448" s="11"/>
      <c r="G448" s="11"/>
      <c r="J448" s="11"/>
      <c r="K448" s="11"/>
      <c r="L448" s="11"/>
      <c r="M448" s="11"/>
      <c r="N448" s="11"/>
      <c r="O448" s="11"/>
      <c r="P448" s="11"/>
      <c r="Q448" s="11"/>
      <c r="T448" s="11"/>
      <c r="U448" s="11"/>
      <c r="V448" s="11"/>
      <c r="W448" s="11"/>
      <c r="X448" s="11"/>
      <c r="Y448" s="11"/>
      <c r="Z448" s="11"/>
    </row>
    <row r="449" spans="1:26" ht="15" x14ac:dyDescent="0.25">
      <c r="A449" s="11"/>
      <c r="B449" s="11"/>
      <c r="C449" s="11"/>
      <c r="D449" s="11"/>
      <c r="E449" s="11"/>
      <c r="F449" s="11"/>
      <c r="G449" s="11"/>
      <c r="J449" s="11"/>
      <c r="K449" s="11"/>
      <c r="L449" s="11"/>
      <c r="M449" s="11"/>
      <c r="N449" s="11"/>
      <c r="O449" s="11"/>
      <c r="P449" s="11"/>
      <c r="Q449" s="11"/>
      <c r="T449" s="11"/>
      <c r="U449" s="11"/>
      <c r="V449" s="11"/>
      <c r="W449" s="11"/>
      <c r="X449" s="11"/>
      <c r="Y449" s="11"/>
      <c r="Z449" s="11"/>
    </row>
    <row r="450" spans="1:26" ht="15" x14ac:dyDescent="0.25">
      <c r="A450" s="11"/>
      <c r="B450" s="11"/>
      <c r="C450" s="11"/>
      <c r="D450" s="11"/>
      <c r="E450" s="11"/>
      <c r="F450" s="11"/>
      <c r="G450" s="11"/>
      <c r="J450" s="11"/>
      <c r="K450" s="11"/>
      <c r="L450" s="11"/>
      <c r="M450" s="11"/>
      <c r="N450" s="11"/>
      <c r="O450" s="11"/>
      <c r="P450" s="11"/>
      <c r="Q450" s="11"/>
      <c r="T450" s="11"/>
      <c r="U450" s="11"/>
      <c r="V450" s="11"/>
      <c r="W450" s="11"/>
      <c r="X450" s="11"/>
      <c r="Y450" s="11"/>
      <c r="Z450" s="11"/>
    </row>
    <row r="451" spans="1:26" ht="15" x14ac:dyDescent="0.25">
      <c r="A451" s="11"/>
      <c r="B451" s="11"/>
      <c r="C451" s="11"/>
      <c r="D451" s="11"/>
      <c r="E451" s="11"/>
      <c r="F451" s="11"/>
      <c r="G451" s="11"/>
      <c r="J451" s="11"/>
      <c r="K451" s="11"/>
      <c r="L451" s="11"/>
      <c r="M451" s="11"/>
      <c r="N451" s="11"/>
      <c r="O451" s="11"/>
      <c r="P451" s="11"/>
      <c r="Q451" s="11"/>
      <c r="T451" s="11"/>
      <c r="U451" s="11"/>
      <c r="V451" s="11"/>
      <c r="W451" s="11"/>
      <c r="X451" s="11"/>
      <c r="Y451" s="11"/>
      <c r="Z451" s="11"/>
    </row>
    <row r="452" spans="1:26" ht="15" x14ac:dyDescent="0.25">
      <c r="A452" s="11"/>
      <c r="B452" s="11"/>
      <c r="C452" s="11"/>
      <c r="D452" s="11"/>
      <c r="E452" s="11"/>
      <c r="F452" s="11"/>
      <c r="G452" s="11"/>
      <c r="J452" s="11"/>
      <c r="K452" s="11"/>
      <c r="L452" s="11"/>
      <c r="M452" s="11"/>
      <c r="N452" s="11"/>
      <c r="O452" s="11"/>
      <c r="P452" s="11"/>
      <c r="Q452" s="11"/>
      <c r="T452" s="11"/>
      <c r="U452" s="11"/>
      <c r="V452" s="11"/>
      <c r="W452" s="11"/>
      <c r="X452" s="11"/>
      <c r="Y452" s="11"/>
      <c r="Z452" s="11"/>
    </row>
    <row r="453" spans="1:26" ht="15" x14ac:dyDescent="0.25">
      <c r="A453" s="11"/>
      <c r="B453" s="11"/>
      <c r="C453" s="11"/>
      <c r="D453" s="11"/>
      <c r="E453" s="11"/>
      <c r="F453" s="11"/>
      <c r="G453" s="11"/>
      <c r="J453" s="11"/>
      <c r="K453" s="11"/>
      <c r="L453" s="11"/>
      <c r="M453" s="11"/>
      <c r="N453" s="11"/>
      <c r="O453" s="11"/>
      <c r="P453" s="11"/>
      <c r="Q453" s="11"/>
      <c r="T453" s="11"/>
      <c r="U453" s="11"/>
      <c r="V453" s="11"/>
      <c r="W453" s="11"/>
      <c r="X453" s="11"/>
      <c r="Y453" s="11"/>
      <c r="Z453" s="11"/>
    </row>
    <row r="454" spans="1:26" ht="15" x14ac:dyDescent="0.25">
      <c r="A454" s="11"/>
      <c r="B454" s="11"/>
      <c r="C454" s="11"/>
      <c r="D454" s="11"/>
      <c r="E454" s="11"/>
      <c r="F454" s="11"/>
      <c r="G454" s="11"/>
      <c r="J454" s="11"/>
      <c r="K454" s="11"/>
      <c r="L454" s="11"/>
      <c r="M454" s="11"/>
      <c r="N454" s="11"/>
      <c r="O454" s="11"/>
      <c r="P454" s="11"/>
      <c r="Q454" s="11"/>
      <c r="T454" s="11"/>
      <c r="U454" s="11"/>
      <c r="V454" s="11"/>
      <c r="W454" s="11"/>
      <c r="X454" s="11"/>
      <c r="Y454" s="11"/>
      <c r="Z454" s="11"/>
    </row>
    <row r="455" spans="1:26" ht="15" x14ac:dyDescent="0.25">
      <c r="A455" s="11"/>
      <c r="B455" s="11"/>
      <c r="C455" s="11"/>
      <c r="D455" s="11"/>
      <c r="E455" s="11"/>
      <c r="F455" s="11"/>
      <c r="G455" s="11"/>
      <c r="J455" s="11"/>
      <c r="K455" s="11"/>
      <c r="L455" s="11"/>
      <c r="M455" s="11"/>
      <c r="N455" s="11"/>
      <c r="O455" s="11"/>
      <c r="P455" s="11"/>
      <c r="Q455" s="11"/>
      <c r="T455" s="11"/>
      <c r="U455" s="11"/>
      <c r="V455" s="11"/>
      <c r="W455" s="11"/>
      <c r="X455" s="11"/>
      <c r="Y455" s="11"/>
      <c r="Z455" s="11"/>
    </row>
    <row r="456" spans="1:26" ht="15" x14ac:dyDescent="0.25">
      <c r="A456" s="11"/>
      <c r="B456" s="11"/>
      <c r="C456" s="11"/>
      <c r="D456" s="11"/>
      <c r="E456" s="11"/>
      <c r="F456" s="11"/>
      <c r="G456" s="11"/>
      <c r="J456" s="11"/>
      <c r="K456" s="11"/>
      <c r="L456" s="11"/>
      <c r="M456" s="11"/>
      <c r="N456" s="11"/>
      <c r="O456" s="11"/>
      <c r="P456" s="11"/>
      <c r="Q456" s="11"/>
      <c r="T456" s="11"/>
      <c r="U456" s="11"/>
      <c r="V456" s="11"/>
      <c r="W456" s="11"/>
      <c r="X456" s="11"/>
      <c r="Y456" s="11"/>
      <c r="Z456" s="11"/>
    </row>
    <row r="457" spans="1:26" ht="15" x14ac:dyDescent="0.25">
      <c r="A457" s="11"/>
      <c r="B457" s="11"/>
      <c r="C457" s="11"/>
      <c r="D457" s="11"/>
      <c r="E457" s="11"/>
      <c r="F457" s="11"/>
      <c r="G457" s="11"/>
      <c r="J457" s="11"/>
      <c r="K457" s="11"/>
      <c r="L457" s="11"/>
      <c r="M457" s="11"/>
      <c r="N457" s="11"/>
      <c r="O457" s="11"/>
      <c r="P457" s="11"/>
      <c r="Q457" s="11"/>
      <c r="T457" s="11"/>
      <c r="U457" s="11"/>
      <c r="V457" s="11"/>
      <c r="W457" s="11"/>
      <c r="X457" s="11"/>
      <c r="Y457" s="11"/>
      <c r="Z457" s="11"/>
    </row>
    <row r="458" spans="1:26" ht="15" x14ac:dyDescent="0.25">
      <c r="A458" s="11"/>
      <c r="B458" s="11"/>
      <c r="C458" s="11"/>
      <c r="D458" s="11"/>
      <c r="E458" s="11"/>
      <c r="F458" s="11"/>
      <c r="G458" s="11"/>
      <c r="J458" s="11"/>
      <c r="K458" s="11"/>
      <c r="L458" s="11"/>
      <c r="M458" s="11"/>
      <c r="N458" s="11"/>
      <c r="O458" s="11"/>
      <c r="P458" s="11"/>
      <c r="Q458" s="11"/>
      <c r="T458" s="11"/>
      <c r="U458" s="11"/>
      <c r="V458" s="11"/>
      <c r="W458" s="11"/>
      <c r="X458" s="11"/>
      <c r="Y458" s="11"/>
      <c r="Z458" s="11"/>
    </row>
    <row r="459" spans="1:26" ht="15" x14ac:dyDescent="0.25">
      <c r="A459" s="11"/>
      <c r="B459" s="11"/>
      <c r="C459" s="11"/>
      <c r="D459" s="11"/>
      <c r="E459" s="11"/>
      <c r="F459" s="11"/>
      <c r="G459" s="11"/>
      <c r="J459" s="11"/>
      <c r="K459" s="11"/>
      <c r="L459" s="11"/>
      <c r="M459" s="11"/>
      <c r="N459" s="11"/>
      <c r="O459" s="11"/>
      <c r="P459" s="11"/>
      <c r="Q459" s="11"/>
      <c r="T459" s="11"/>
      <c r="U459" s="11"/>
      <c r="V459" s="11"/>
      <c r="W459" s="11"/>
      <c r="X459" s="11"/>
      <c r="Y459" s="11"/>
      <c r="Z459" s="11"/>
    </row>
    <row r="460" spans="1:26" ht="15" x14ac:dyDescent="0.25">
      <c r="A460" s="11"/>
      <c r="B460" s="11"/>
      <c r="C460" s="11"/>
      <c r="D460" s="11"/>
      <c r="E460" s="11"/>
      <c r="F460" s="11"/>
      <c r="G460" s="11"/>
      <c r="J460" s="11"/>
      <c r="K460" s="11"/>
      <c r="L460" s="11"/>
      <c r="M460" s="11"/>
      <c r="N460" s="11"/>
      <c r="O460" s="11"/>
      <c r="P460" s="11"/>
      <c r="Q460" s="11"/>
      <c r="T460" s="11"/>
      <c r="U460" s="11"/>
      <c r="V460" s="11"/>
      <c r="W460" s="11"/>
      <c r="X460" s="11"/>
      <c r="Y460" s="11"/>
      <c r="Z460" s="11"/>
    </row>
    <row r="461" spans="1:26" ht="15" x14ac:dyDescent="0.25">
      <c r="A461" s="11"/>
      <c r="B461" s="11"/>
      <c r="C461" s="11"/>
      <c r="D461" s="11"/>
      <c r="E461" s="11"/>
      <c r="F461" s="11"/>
      <c r="G461" s="11"/>
      <c r="J461" s="11"/>
      <c r="K461" s="11"/>
      <c r="L461" s="11"/>
      <c r="M461" s="11"/>
      <c r="N461" s="11"/>
      <c r="O461" s="11"/>
      <c r="P461" s="11"/>
      <c r="Q461" s="11"/>
      <c r="T461" s="11"/>
      <c r="U461" s="11"/>
      <c r="V461" s="11"/>
      <c r="W461" s="11"/>
      <c r="X461" s="11"/>
      <c r="Y461" s="11"/>
      <c r="Z461" s="11"/>
    </row>
    <row r="462" spans="1:26" ht="15" x14ac:dyDescent="0.25">
      <c r="A462" s="11"/>
      <c r="B462" s="11"/>
      <c r="C462" s="11"/>
      <c r="D462" s="11"/>
      <c r="E462" s="11"/>
      <c r="F462" s="11"/>
      <c r="G462" s="11"/>
      <c r="J462" s="11"/>
      <c r="K462" s="11"/>
      <c r="L462" s="11"/>
      <c r="M462" s="11"/>
      <c r="N462" s="11"/>
      <c r="O462" s="11"/>
      <c r="P462" s="11"/>
      <c r="Q462" s="11"/>
      <c r="T462" s="11"/>
      <c r="U462" s="11"/>
      <c r="V462" s="11"/>
      <c r="W462" s="11"/>
      <c r="X462" s="11"/>
      <c r="Y462" s="11"/>
      <c r="Z462" s="11"/>
    </row>
    <row r="463" spans="1:26" ht="15" x14ac:dyDescent="0.25">
      <c r="A463" s="11"/>
      <c r="B463" s="11"/>
      <c r="C463" s="11"/>
      <c r="D463" s="11"/>
      <c r="E463" s="11"/>
      <c r="F463" s="11"/>
      <c r="G463" s="11"/>
      <c r="J463" s="11"/>
      <c r="K463" s="11"/>
      <c r="L463" s="11"/>
      <c r="M463" s="11"/>
      <c r="N463" s="11"/>
      <c r="O463" s="11"/>
      <c r="P463" s="11"/>
      <c r="Q463" s="11"/>
      <c r="T463" s="11"/>
      <c r="U463" s="11"/>
      <c r="V463" s="11"/>
      <c r="W463" s="11"/>
      <c r="X463" s="11"/>
      <c r="Y463" s="11"/>
      <c r="Z463" s="11"/>
    </row>
    <row r="464" spans="1:26" ht="15" x14ac:dyDescent="0.25">
      <c r="A464" s="11"/>
      <c r="B464" s="11"/>
      <c r="C464" s="11"/>
      <c r="D464" s="11"/>
      <c r="E464" s="11"/>
      <c r="F464" s="11"/>
      <c r="G464" s="11"/>
      <c r="J464" s="11"/>
      <c r="K464" s="11"/>
      <c r="L464" s="11"/>
      <c r="M464" s="11"/>
      <c r="N464" s="11"/>
      <c r="O464" s="11"/>
      <c r="P464" s="11"/>
      <c r="Q464" s="11"/>
      <c r="T464" s="11"/>
      <c r="U464" s="11"/>
      <c r="V464" s="11"/>
      <c r="W464" s="11"/>
      <c r="X464" s="11"/>
      <c r="Y464" s="11"/>
      <c r="Z464" s="11"/>
    </row>
    <row r="465" spans="1:26" ht="15" x14ac:dyDescent="0.25">
      <c r="A465" s="11"/>
      <c r="B465" s="11"/>
      <c r="C465" s="11"/>
      <c r="D465" s="11"/>
      <c r="E465" s="11"/>
      <c r="F465" s="11"/>
      <c r="G465" s="11"/>
      <c r="J465" s="11"/>
      <c r="K465" s="11"/>
      <c r="L465" s="11"/>
      <c r="M465" s="11"/>
      <c r="N465" s="11"/>
      <c r="O465" s="11"/>
      <c r="P465" s="11"/>
      <c r="Q465" s="11"/>
      <c r="T465" s="11"/>
      <c r="U465" s="11"/>
      <c r="V465" s="11"/>
      <c r="W465" s="11"/>
      <c r="X465" s="11"/>
      <c r="Y465" s="11"/>
      <c r="Z465" s="11"/>
    </row>
    <row r="466" spans="1:26" ht="15" x14ac:dyDescent="0.25">
      <c r="A466" s="11"/>
      <c r="B466" s="11"/>
      <c r="C466" s="11"/>
      <c r="D466" s="11"/>
      <c r="E466" s="11"/>
      <c r="F466" s="11"/>
      <c r="G466" s="11"/>
      <c r="J466" s="11"/>
      <c r="K466" s="11"/>
      <c r="L466" s="11"/>
      <c r="M466" s="11"/>
      <c r="N466" s="11"/>
      <c r="O466" s="11"/>
      <c r="P466" s="11"/>
      <c r="Q466" s="11"/>
      <c r="T466" s="11"/>
      <c r="U466" s="11"/>
      <c r="V466" s="11"/>
      <c r="W466" s="11"/>
      <c r="X466" s="11"/>
      <c r="Y466" s="11"/>
      <c r="Z466" s="11"/>
    </row>
    <row r="467" spans="1:26" ht="15" x14ac:dyDescent="0.25">
      <c r="A467" s="11"/>
      <c r="B467" s="11"/>
      <c r="C467" s="11"/>
      <c r="D467" s="11"/>
      <c r="E467" s="11"/>
      <c r="F467" s="11"/>
      <c r="G467" s="11"/>
      <c r="J467" s="11"/>
      <c r="K467" s="11"/>
      <c r="L467" s="11"/>
      <c r="M467" s="11"/>
      <c r="N467" s="11"/>
      <c r="O467" s="11"/>
      <c r="P467" s="11"/>
      <c r="Q467" s="11"/>
      <c r="T467" s="11"/>
      <c r="U467" s="11"/>
      <c r="V467" s="11"/>
      <c r="W467" s="11"/>
      <c r="X467" s="11"/>
      <c r="Y467" s="11"/>
      <c r="Z467" s="11"/>
    </row>
    <row r="468" spans="1:26" ht="15" x14ac:dyDescent="0.25">
      <c r="A468" s="11"/>
      <c r="B468" s="11"/>
      <c r="C468" s="11"/>
      <c r="D468" s="11"/>
      <c r="E468" s="11"/>
      <c r="F468" s="11"/>
      <c r="G468" s="11"/>
      <c r="J468" s="11"/>
      <c r="K468" s="11"/>
      <c r="L468" s="11"/>
      <c r="M468" s="11"/>
      <c r="N468" s="11"/>
      <c r="O468" s="11"/>
      <c r="P468" s="11"/>
      <c r="Q468" s="11"/>
      <c r="T468" s="11"/>
      <c r="U468" s="11"/>
      <c r="V468" s="11"/>
      <c r="W468" s="11"/>
      <c r="X468" s="11"/>
      <c r="Y468" s="11"/>
      <c r="Z468" s="11"/>
    </row>
    <row r="469" spans="1:26" ht="15" x14ac:dyDescent="0.25">
      <c r="A469" s="11"/>
      <c r="B469" s="11"/>
      <c r="C469" s="11"/>
      <c r="D469" s="11"/>
      <c r="E469" s="11"/>
      <c r="F469" s="11"/>
      <c r="G469" s="11"/>
      <c r="J469" s="11"/>
      <c r="K469" s="11"/>
      <c r="L469" s="11"/>
      <c r="M469" s="11"/>
      <c r="N469" s="11"/>
      <c r="O469" s="11"/>
      <c r="P469" s="11"/>
      <c r="Q469" s="11"/>
      <c r="T469" s="11"/>
      <c r="U469" s="11"/>
      <c r="V469" s="11"/>
      <c r="W469" s="11"/>
      <c r="X469" s="11"/>
      <c r="Y469" s="11"/>
      <c r="Z469" s="11"/>
    </row>
    <row r="470" spans="1:26" ht="15" x14ac:dyDescent="0.25">
      <c r="A470" s="11"/>
      <c r="B470" s="11"/>
      <c r="C470" s="11"/>
      <c r="D470" s="11"/>
      <c r="E470" s="11"/>
      <c r="F470" s="11"/>
      <c r="G470" s="11"/>
      <c r="J470" s="11"/>
      <c r="K470" s="11"/>
      <c r="L470" s="11"/>
      <c r="M470" s="11"/>
      <c r="N470" s="11"/>
      <c r="O470" s="11"/>
      <c r="P470" s="11"/>
      <c r="Q470" s="11"/>
      <c r="T470" s="11"/>
      <c r="U470" s="11"/>
      <c r="V470" s="11"/>
      <c r="W470" s="11"/>
      <c r="X470" s="11"/>
      <c r="Y470" s="11"/>
      <c r="Z470" s="11"/>
    </row>
    <row r="471" spans="1:26" ht="15" x14ac:dyDescent="0.25">
      <c r="A471" s="11"/>
      <c r="B471" s="11"/>
      <c r="C471" s="11"/>
      <c r="D471" s="11"/>
      <c r="E471" s="11"/>
      <c r="F471" s="11"/>
      <c r="G471" s="11"/>
      <c r="J471" s="11"/>
      <c r="K471" s="11"/>
      <c r="L471" s="11"/>
      <c r="M471" s="11"/>
      <c r="N471" s="11"/>
      <c r="O471" s="11"/>
      <c r="P471" s="11"/>
      <c r="Q471" s="11"/>
      <c r="T471" s="11"/>
      <c r="U471" s="11"/>
      <c r="V471" s="11"/>
      <c r="W471" s="11"/>
      <c r="X471" s="11"/>
      <c r="Y471" s="11"/>
      <c r="Z471" s="11"/>
    </row>
    <row r="472" spans="1:26" ht="15" x14ac:dyDescent="0.25">
      <c r="A472" s="11"/>
      <c r="B472" s="11"/>
      <c r="C472" s="11"/>
      <c r="D472" s="11"/>
      <c r="E472" s="11"/>
      <c r="F472" s="11"/>
      <c r="G472" s="11"/>
      <c r="J472" s="11"/>
      <c r="K472" s="11"/>
      <c r="L472" s="11"/>
      <c r="M472" s="11"/>
      <c r="N472" s="11"/>
      <c r="O472" s="11"/>
      <c r="P472" s="11"/>
      <c r="Q472" s="11"/>
      <c r="T472" s="11"/>
      <c r="U472" s="11"/>
      <c r="V472" s="11"/>
      <c r="W472" s="11"/>
      <c r="X472" s="11"/>
      <c r="Y472" s="11"/>
      <c r="Z472" s="11"/>
    </row>
    <row r="473" spans="1:26" ht="15" x14ac:dyDescent="0.25">
      <c r="A473" s="11"/>
      <c r="B473" s="11"/>
      <c r="C473" s="11"/>
      <c r="D473" s="11"/>
      <c r="E473" s="11"/>
      <c r="F473" s="11"/>
      <c r="G473" s="11"/>
      <c r="J473" s="11"/>
      <c r="K473" s="11"/>
      <c r="L473" s="11"/>
      <c r="M473" s="11"/>
      <c r="N473" s="11"/>
      <c r="O473" s="11"/>
      <c r="P473" s="11"/>
      <c r="Q473" s="11"/>
      <c r="T473" s="11"/>
      <c r="U473" s="11"/>
      <c r="V473" s="11"/>
      <c r="W473" s="11"/>
      <c r="X473" s="11"/>
      <c r="Y473" s="11"/>
      <c r="Z473" s="11"/>
    </row>
    <row r="474" spans="1:26" ht="15" x14ac:dyDescent="0.25">
      <c r="A474" s="11"/>
      <c r="B474" s="11"/>
      <c r="C474" s="11"/>
      <c r="D474" s="11"/>
      <c r="E474" s="11"/>
      <c r="F474" s="11"/>
      <c r="G474" s="11"/>
      <c r="J474" s="11"/>
      <c r="K474" s="11"/>
      <c r="L474" s="11"/>
      <c r="M474" s="11"/>
      <c r="N474" s="11"/>
      <c r="O474" s="11"/>
      <c r="P474" s="11"/>
      <c r="Q474" s="11"/>
      <c r="T474" s="11"/>
      <c r="U474" s="11"/>
      <c r="V474" s="11"/>
      <c r="W474" s="11"/>
      <c r="X474" s="11"/>
      <c r="Y474" s="11"/>
      <c r="Z474" s="11"/>
    </row>
    <row r="475" spans="1:26" ht="15" x14ac:dyDescent="0.25">
      <c r="A475" s="11"/>
      <c r="B475" s="11"/>
      <c r="C475" s="11"/>
      <c r="D475" s="11"/>
      <c r="E475" s="11"/>
      <c r="F475" s="11"/>
      <c r="G475" s="11"/>
      <c r="J475" s="11"/>
      <c r="K475" s="11"/>
      <c r="L475" s="11"/>
      <c r="M475" s="11"/>
      <c r="N475" s="11"/>
      <c r="O475" s="11"/>
      <c r="P475" s="11"/>
      <c r="Q475" s="11"/>
      <c r="T475" s="11"/>
      <c r="U475" s="11"/>
      <c r="V475" s="11"/>
      <c r="W475" s="11"/>
      <c r="X475" s="11"/>
      <c r="Y475" s="11"/>
      <c r="Z475" s="11"/>
    </row>
    <row r="476" spans="1:26" ht="15" x14ac:dyDescent="0.25">
      <c r="A476" s="11"/>
      <c r="B476" s="11"/>
      <c r="C476" s="11"/>
      <c r="D476" s="11"/>
      <c r="E476" s="11"/>
      <c r="F476" s="11"/>
      <c r="G476" s="11"/>
      <c r="J476" s="11"/>
      <c r="K476" s="11"/>
      <c r="L476" s="11"/>
      <c r="M476" s="11"/>
      <c r="N476" s="11"/>
      <c r="O476" s="11"/>
      <c r="P476" s="11"/>
      <c r="Q476" s="11"/>
      <c r="T476" s="11"/>
      <c r="U476" s="11"/>
      <c r="V476" s="11"/>
      <c r="W476" s="11"/>
      <c r="X476" s="11"/>
      <c r="Y476" s="11"/>
      <c r="Z476" s="11"/>
    </row>
    <row r="477" spans="1:26" ht="15" x14ac:dyDescent="0.25">
      <c r="A477" s="11"/>
      <c r="B477" s="11"/>
      <c r="C477" s="11"/>
      <c r="D477" s="11"/>
      <c r="E477" s="11"/>
      <c r="F477" s="11"/>
      <c r="G477" s="11"/>
      <c r="J477" s="11"/>
      <c r="K477" s="11"/>
      <c r="L477" s="11"/>
      <c r="M477" s="11"/>
      <c r="N477" s="11"/>
      <c r="O477" s="11"/>
      <c r="P477" s="11"/>
      <c r="Q477" s="11"/>
      <c r="T477" s="11"/>
      <c r="U477" s="11"/>
      <c r="V477" s="11"/>
      <c r="W477" s="11"/>
      <c r="X477" s="11"/>
      <c r="Y477" s="11"/>
      <c r="Z477" s="11"/>
    </row>
    <row r="478" spans="1:26" ht="15" x14ac:dyDescent="0.25">
      <c r="A478" s="11"/>
      <c r="B478" s="11"/>
      <c r="C478" s="11"/>
      <c r="D478" s="11"/>
      <c r="E478" s="11"/>
      <c r="F478" s="11"/>
      <c r="G478" s="11"/>
      <c r="J478" s="11"/>
      <c r="K478" s="11"/>
      <c r="L478" s="11"/>
      <c r="M478" s="11"/>
      <c r="N478" s="11"/>
      <c r="O478" s="11"/>
      <c r="P478" s="11"/>
      <c r="Q478" s="11"/>
      <c r="T478" s="11"/>
      <c r="U478" s="11"/>
      <c r="V478" s="11"/>
      <c r="W478" s="11"/>
      <c r="X478" s="11"/>
      <c r="Y478" s="11"/>
      <c r="Z478" s="11"/>
    </row>
    <row r="479" spans="1:26" ht="15" x14ac:dyDescent="0.25">
      <c r="A479" s="11"/>
      <c r="B479" s="11"/>
      <c r="C479" s="11"/>
      <c r="D479" s="11"/>
      <c r="E479" s="11"/>
      <c r="F479" s="11"/>
      <c r="G479" s="11"/>
      <c r="J479" s="11"/>
      <c r="K479" s="11"/>
      <c r="L479" s="11"/>
      <c r="M479" s="11"/>
      <c r="N479" s="11"/>
      <c r="O479" s="11"/>
      <c r="P479" s="11"/>
      <c r="Q479" s="11"/>
      <c r="T479" s="11"/>
      <c r="U479" s="11"/>
      <c r="V479" s="11"/>
      <c r="W479" s="11"/>
      <c r="X479" s="11"/>
      <c r="Y479" s="11"/>
      <c r="Z479" s="11"/>
    </row>
    <row r="480" spans="1:26" ht="15" x14ac:dyDescent="0.25">
      <c r="A480" s="11"/>
      <c r="B480" s="11"/>
      <c r="C480" s="11"/>
      <c r="D480" s="11"/>
      <c r="E480" s="11"/>
      <c r="F480" s="11"/>
      <c r="G480" s="11"/>
      <c r="J480" s="11"/>
      <c r="K480" s="11"/>
      <c r="L480" s="11"/>
      <c r="M480" s="11"/>
      <c r="N480" s="11"/>
      <c r="O480" s="11"/>
      <c r="P480" s="11"/>
      <c r="Q480" s="11"/>
      <c r="T480" s="11"/>
      <c r="U480" s="11"/>
      <c r="V480" s="11"/>
      <c r="W480" s="11"/>
      <c r="X480" s="11"/>
      <c r="Y480" s="11"/>
      <c r="Z480" s="11"/>
    </row>
    <row r="481" spans="1:26" ht="15" x14ac:dyDescent="0.25">
      <c r="A481" s="11"/>
      <c r="B481" s="11"/>
      <c r="C481" s="11"/>
      <c r="D481" s="11"/>
      <c r="E481" s="11"/>
      <c r="F481" s="11"/>
      <c r="G481" s="11"/>
      <c r="J481" s="11"/>
      <c r="K481" s="11"/>
      <c r="L481" s="11"/>
      <c r="M481" s="11"/>
      <c r="N481" s="11"/>
      <c r="O481" s="11"/>
      <c r="P481" s="11"/>
      <c r="Q481" s="11"/>
      <c r="T481" s="11"/>
      <c r="U481" s="11"/>
      <c r="V481" s="11"/>
      <c r="W481" s="11"/>
      <c r="X481" s="11"/>
      <c r="Y481" s="11"/>
      <c r="Z481" s="11"/>
    </row>
    <row r="482" spans="1:26" ht="15" x14ac:dyDescent="0.25">
      <c r="A482" s="11"/>
      <c r="B482" s="11"/>
      <c r="C482" s="11"/>
      <c r="D482" s="11"/>
      <c r="E482" s="11"/>
      <c r="F482" s="11"/>
      <c r="G482" s="11"/>
      <c r="J482" s="11"/>
      <c r="K482" s="11"/>
      <c r="L482" s="11"/>
      <c r="M482" s="11"/>
      <c r="N482" s="11"/>
      <c r="O482" s="11"/>
      <c r="P482" s="11"/>
      <c r="Q482" s="11"/>
      <c r="T482" s="11"/>
      <c r="U482" s="11"/>
      <c r="V482" s="11"/>
      <c r="W482" s="11"/>
      <c r="X482" s="11"/>
      <c r="Y482" s="11"/>
      <c r="Z482" s="11"/>
    </row>
    <row r="483" spans="1:26" ht="15" x14ac:dyDescent="0.25">
      <c r="A483" s="11"/>
      <c r="B483" s="11"/>
      <c r="C483" s="11"/>
      <c r="D483" s="11"/>
      <c r="E483" s="11"/>
      <c r="F483" s="11"/>
      <c r="G483" s="11"/>
      <c r="J483" s="11"/>
      <c r="K483" s="11"/>
      <c r="L483" s="11"/>
      <c r="M483" s="11"/>
      <c r="N483" s="11"/>
      <c r="O483" s="11"/>
      <c r="P483" s="11"/>
      <c r="Q483" s="11"/>
      <c r="T483" s="11"/>
      <c r="U483" s="11"/>
      <c r="V483" s="11"/>
      <c r="W483" s="11"/>
      <c r="X483" s="11"/>
      <c r="Y483" s="11"/>
      <c r="Z483" s="11"/>
    </row>
    <row r="484" spans="1:26" ht="15" x14ac:dyDescent="0.25">
      <c r="A484" s="11"/>
      <c r="B484" s="11"/>
      <c r="C484" s="11"/>
      <c r="D484" s="11"/>
      <c r="E484" s="11"/>
      <c r="F484" s="11"/>
      <c r="G484" s="11"/>
      <c r="J484" s="11"/>
      <c r="K484" s="11"/>
      <c r="L484" s="11"/>
      <c r="M484" s="11"/>
      <c r="N484" s="11"/>
      <c r="O484" s="11"/>
      <c r="P484" s="11"/>
      <c r="Q484" s="11"/>
      <c r="T484" s="11"/>
      <c r="U484" s="11"/>
      <c r="V484" s="11"/>
      <c r="W484" s="11"/>
      <c r="X484" s="11"/>
      <c r="Y484" s="11"/>
      <c r="Z484" s="11"/>
    </row>
    <row r="485" spans="1:26" ht="15" x14ac:dyDescent="0.25">
      <c r="A485" s="11"/>
      <c r="B485" s="11"/>
      <c r="C485" s="11"/>
      <c r="D485" s="11"/>
      <c r="E485" s="11"/>
      <c r="F485" s="11"/>
      <c r="G485" s="11"/>
      <c r="J485" s="11"/>
      <c r="K485" s="11"/>
      <c r="L485" s="11"/>
      <c r="M485" s="11"/>
      <c r="N485" s="11"/>
      <c r="O485" s="11"/>
      <c r="P485" s="11"/>
      <c r="Q485" s="11"/>
      <c r="T485" s="11"/>
      <c r="U485" s="11"/>
      <c r="V485" s="11"/>
      <c r="W485" s="11"/>
      <c r="X485" s="11"/>
      <c r="Y485" s="11"/>
      <c r="Z485" s="11"/>
    </row>
    <row r="486" spans="1:26" ht="15" x14ac:dyDescent="0.25">
      <c r="A486" s="11"/>
      <c r="B486" s="11"/>
      <c r="C486" s="11"/>
      <c r="D486" s="11"/>
      <c r="E486" s="11"/>
      <c r="F486" s="11"/>
      <c r="G486" s="11"/>
      <c r="J486" s="11"/>
      <c r="K486" s="11"/>
      <c r="L486" s="11"/>
      <c r="M486" s="11"/>
      <c r="N486" s="11"/>
      <c r="O486" s="11"/>
      <c r="P486" s="11"/>
      <c r="Q486" s="11"/>
      <c r="T486" s="11"/>
      <c r="U486" s="11"/>
      <c r="V486" s="11"/>
      <c r="W486" s="11"/>
      <c r="X486" s="11"/>
      <c r="Y486" s="11"/>
      <c r="Z486" s="11"/>
    </row>
    <row r="487" spans="1:26" ht="15" x14ac:dyDescent="0.25">
      <c r="A487" s="11"/>
      <c r="B487" s="11"/>
      <c r="C487" s="11"/>
      <c r="D487" s="11"/>
      <c r="E487" s="11"/>
      <c r="F487" s="11"/>
      <c r="G487" s="11"/>
      <c r="J487" s="11"/>
      <c r="K487" s="11"/>
      <c r="L487" s="11"/>
      <c r="M487" s="11"/>
      <c r="N487" s="11"/>
      <c r="O487" s="11"/>
      <c r="P487" s="11"/>
      <c r="Q487" s="11"/>
      <c r="T487" s="11"/>
      <c r="U487" s="11"/>
      <c r="V487" s="11"/>
      <c r="W487" s="11"/>
      <c r="X487" s="11"/>
      <c r="Y487" s="11"/>
      <c r="Z487" s="11"/>
    </row>
    <row r="488" spans="1:26" ht="15" x14ac:dyDescent="0.25">
      <c r="A488" s="11"/>
      <c r="B488" s="11"/>
      <c r="C488" s="11"/>
      <c r="D488" s="11"/>
      <c r="E488" s="11"/>
      <c r="F488" s="11"/>
      <c r="G488" s="11"/>
      <c r="J488" s="11"/>
      <c r="K488" s="11"/>
      <c r="L488" s="11"/>
      <c r="M488" s="11"/>
      <c r="N488" s="11"/>
      <c r="O488" s="11"/>
      <c r="P488" s="11"/>
      <c r="Q488" s="11"/>
      <c r="T488" s="11"/>
      <c r="U488" s="11"/>
      <c r="V488" s="11"/>
      <c r="W488" s="11"/>
      <c r="X488" s="11"/>
      <c r="Y488" s="11"/>
      <c r="Z488" s="11"/>
    </row>
    <row r="489" spans="1:26" ht="15" x14ac:dyDescent="0.25">
      <c r="A489" s="11"/>
      <c r="B489" s="11"/>
      <c r="C489" s="11"/>
      <c r="D489" s="11"/>
      <c r="E489" s="11"/>
      <c r="F489" s="11"/>
      <c r="G489" s="11"/>
      <c r="J489" s="11"/>
      <c r="K489" s="11"/>
      <c r="L489" s="11"/>
      <c r="M489" s="11"/>
      <c r="N489" s="11"/>
      <c r="O489" s="11"/>
      <c r="P489" s="11"/>
      <c r="Q489" s="11"/>
      <c r="T489" s="11"/>
      <c r="U489" s="11"/>
      <c r="V489" s="11"/>
      <c r="W489" s="11"/>
      <c r="X489" s="11"/>
      <c r="Y489" s="11"/>
      <c r="Z489" s="11"/>
    </row>
    <row r="490" spans="1:26" ht="15" x14ac:dyDescent="0.25">
      <c r="A490" s="11"/>
      <c r="B490" s="11"/>
      <c r="C490" s="11"/>
      <c r="D490" s="11"/>
      <c r="E490" s="11"/>
      <c r="F490" s="11"/>
      <c r="G490" s="11"/>
      <c r="J490" s="11"/>
      <c r="K490" s="11"/>
      <c r="L490" s="11"/>
      <c r="M490" s="11"/>
      <c r="N490" s="11"/>
      <c r="O490" s="11"/>
      <c r="P490" s="11"/>
      <c r="Q490" s="11"/>
      <c r="T490" s="11"/>
      <c r="U490" s="11"/>
      <c r="V490" s="11"/>
      <c r="W490" s="11"/>
      <c r="X490" s="11"/>
      <c r="Y490" s="11"/>
      <c r="Z490" s="11"/>
    </row>
    <row r="491" spans="1:26" ht="15" x14ac:dyDescent="0.25">
      <c r="A491" s="11"/>
      <c r="B491" s="11"/>
      <c r="C491" s="11"/>
      <c r="D491" s="11"/>
      <c r="E491" s="11"/>
      <c r="F491" s="11"/>
      <c r="G491" s="11"/>
      <c r="J491" s="11"/>
      <c r="K491" s="11"/>
      <c r="L491" s="11"/>
      <c r="M491" s="11"/>
      <c r="N491" s="11"/>
      <c r="O491" s="11"/>
      <c r="P491" s="11"/>
      <c r="Q491" s="11"/>
      <c r="T491" s="11"/>
      <c r="U491" s="11"/>
      <c r="V491" s="11"/>
      <c r="W491" s="11"/>
      <c r="X491" s="11"/>
      <c r="Y491" s="11"/>
      <c r="Z491" s="11"/>
    </row>
    <row r="492" spans="1:26" ht="15" x14ac:dyDescent="0.25">
      <c r="A492" s="11"/>
      <c r="B492" s="11"/>
      <c r="C492" s="11"/>
      <c r="D492" s="11"/>
      <c r="E492" s="11"/>
      <c r="F492" s="11"/>
      <c r="G492" s="11"/>
      <c r="J492" s="11"/>
      <c r="K492" s="11"/>
      <c r="L492" s="11"/>
      <c r="M492" s="11"/>
      <c r="N492" s="11"/>
      <c r="O492" s="11"/>
      <c r="P492" s="11"/>
      <c r="Q492" s="11"/>
      <c r="T492" s="11"/>
      <c r="U492" s="11"/>
      <c r="V492" s="11"/>
      <c r="W492" s="11"/>
      <c r="X492" s="11"/>
      <c r="Y492" s="11"/>
      <c r="Z492" s="11"/>
    </row>
    <row r="493" spans="1:26" ht="15" x14ac:dyDescent="0.25">
      <c r="A493" s="11"/>
      <c r="B493" s="11"/>
      <c r="C493" s="11"/>
      <c r="D493" s="11"/>
      <c r="E493" s="11"/>
      <c r="F493" s="11"/>
      <c r="G493" s="11"/>
      <c r="J493" s="11"/>
      <c r="K493" s="11"/>
      <c r="L493" s="11"/>
      <c r="M493" s="11"/>
      <c r="N493" s="11"/>
      <c r="O493" s="11"/>
      <c r="P493" s="11"/>
      <c r="Q493" s="11"/>
      <c r="T493" s="11"/>
      <c r="U493" s="11"/>
      <c r="V493" s="11"/>
      <c r="W493" s="11"/>
      <c r="X493" s="11"/>
      <c r="Y493" s="11"/>
      <c r="Z493" s="11"/>
    </row>
    <row r="494" spans="1:26" ht="15" x14ac:dyDescent="0.25">
      <c r="A494" s="11"/>
      <c r="B494" s="11"/>
      <c r="C494" s="11"/>
      <c r="D494" s="11"/>
      <c r="E494" s="11"/>
      <c r="F494" s="11"/>
      <c r="G494" s="11"/>
      <c r="J494" s="11"/>
      <c r="K494" s="11"/>
      <c r="L494" s="11"/>
      <c r="M494" s="11"/>
      <c r="N494" s="11"/>
      <c r="O494" s="11"/>
      <c r="P494" s="11"/>
      <c r="Q494" s="11"/>
      <c r="T494" s="11"/>
      <c r="U494" s="11"/>
      <c r="V494" s="11"/>
      <c r="W494" s="11"/>
      <c r="X494" s="11"/>
      <c r="Y494" s="11"/>
      <c r="Z494" s="11"/>
    </row>
    <row r="495" spans="1:26" ht="15" x14ac:dyDescent="0.25">
      <c r="A495" s="11"/>
      <c r="B495" s="11"/>
      <c r="C495" s="11"/>
      <c r="D495" s="11"/>
      <c r="E495" s="11"/>
      <c r="F495" s="11"/>
      <c r="G495" s="11"/>
      <c r="J495" s="11"/>
      <c r="K495" s="11"/>
      <c r="L495" s="11"/>
      <c r="M495" s="11"/>
      <c r="N495" s="11"/>
      <c r="O495" s="11"/>
      <c r="P495" s="11"/>
      <c r="Q495" s="11"/>
      <c r="T495" s="11"/>
      <c r="U495" s="11"/>
      <c r="V495" s="11"/>
      <c r="W495" s="11"/>
      <c r="X495" s="11"/>
      <c r="Y495" s="11"/>
      <c r="Z495" s="11"/>
    </row>
    <row r="496" spans="1:26" ht="15" x14ac:dyDescent="0.25">
      <c r="A496" s="11"/>
      <c r="B496" s="11"/>
      <c r="C496" s="11"/>
      <c r="D496" s="11"/>
      <c r="E496" s="11"/>
      <c r="F496" s="11"/>
      <c r="G496" s="11"/>
      <c r="J496" s="11"/>
      <c r="K496" s="11"/>
      <c r="L496" s="11"/>
      <c r="M496" s="11"/>
      <c r="N496" s="11"/>
      <c r="O496" s="11"/>
      <c r="P496" s="11"/>
      <c r="Q496" s="11"/>
      <c r="T496" s="11"/>
      <c r="U496" s="11"/>
      <c r="V496" s="11"/>
      <c r="W496" s="11"/>
      <c r="X496" s="11"/>
      <c r="Y496" s="11"/>
      <c r="Z496" s="11"/>
    </row>
    <row r="497" spans="1:26" ht="15" x14ac:dyDescent="0.25">
      <c r="A497" s="11"/>
      <c r="B497" s="11"/>
      <c r="C497" s="11"/>
      <c r="D497" s="11"/>
      <c r="E497" s="11"/>
      <c r="F497" s="11"/>
      <c r="G497" s="11"/>
      <c r="J497" s="11"/>
      <c r="K497" s="11"/>
      <c r="L497" s="11"/>
      <c r="M497" s="11"/>
      <c r="N497" s="11"/>
      <c r="O497" s="11"/>
      <c r="P497" s="11"/>
      <c r="Q497" s="11"/>
      <c r="T497" s="11"/>
      <c r="U497" s="11"/>
      <c r="V497" s="11"/>
      <c r="W497" s="11"/>
      <c r="X497" s="11"/>
      <c r="Y497" s="11"/>
      <c r="Z497" s="11"/>
    </row>
    <row r="498" spans="1:26" ht="15" x14ac:dyDescent="0.25">
      <c r="A498" s="11"/>
      <c r="B498" s="11"/>
      <c r="C498" s="11"/>
      <c r="D498" s="11"/>
      <c r="E498" s="11"/>
      <c r="F498" s="11"/>
      <c r="G498" s="11"/>
      <c r="J498" s="11"/>
      <c r="K498" s="11"/>
      <c r="L498" s="11"/>
      <c r="M498" s="11"/>
      <c r="N498" s="11"/>
      <c r="O498" s="11"/>
      <c r="P498" s="11"/>
      <c r="Q498" s="11"/>
      <c r="T498" s="11"/>
      <c r="U498" s="11"/>
      <c r="V498" s="11"/>
      <c r="W498" s="11"/>
      <c r="X498" s="11"/>
      <c r="Y498" s="11"/>
      <c r="Z498" s="11"/>
    </row>
    <row r="499" spans="1:26" ht="15" x14ac:dyDescent="0.25">
      <c r="A499" s="11"/>
      <c r="B499" s="11"/>
      <c r="C499" s="11"/>
      <c r="D499" s="11"/>
      <c r="E499" s="11"/>
      <c r="F499" s="11"/>
      <c r="G499" s="11"/>
      <c r="J499" s="11"/>
      <c r="K499" s="11"/>
      <c r="L499" s="11"/>
      <c r="M499" s="11"/>
      <c r="N499" s="11"/>
      <c r="O499" s="11"/>
      <c r="P499" s="11"/>
      <c r="Q499" s="11"/>
      <c r="T499" s="11"/>
      <c r="U499" s="11"/>
      <c r="V499" s="11"/>
      <c r="W499" s="11"/>
      <c r="X499" s="11"/>
      <c r="Y499" s="11"/>
      <c r="Z499" s="11"/>
    </row>
    <row r="500" spans="1:26" ht="15" x14ac:dyDescent="0.25">
      <c r="A500" s="11"/>
      <c r="B500" s="11"/>
      <c r="C500" s="11"/>
      <c r="D500" s="11"/>
      <c r="E500" s="11"/>
      <c r="F500" s="11"/>
      <c r="G500" s="11"/>
      <c r="J500" s="11"/>
      <c r="K500" s="11"/>
      <c r="L500" s="11"/>
      <c r="M500" s="11"/>
      <c r="N500" s="11"/>
      <c r="O500" s="11"/>
      <c r="P500" s="11"/>
      <c r="Q500" s="11"/>
      <c r="T500" s="11"/>
      <c r="U500" s="11"/>
      <c r="V500" s="11"/>
      <c r="W500" s="11"/>
      <c r="X500" s="11"/>
      <c r="Y500" s="11"/>
      <c r="Z500" s="11"/>
    </row>
    <row r="501" spans="1:26" ht="15" x14ac:dyDescent="0.25">
      <c r="A501" s="11"/>
      <c r="B501" s="11"/>
      <c r="C501" s="11"/>
      <c r="D501" s="11"/>
      <c r="E501" s="11"/>
      <c r="F501" s="11"/>
      <c r="G501" s="11"/>
      <c r="J501" s="11"/>
      <c r="K501" s="11"/>
      <c r="L501" s="11"/>
      <c r="M501" s="11"/>
      <c r="N501" s="11"/>
      <c r="O501" s="11"/>
      <c r="P501" s="11"/>
      <c r="Q501" s="11"/>
      <c r="T501" s="11"/>
      <c r="U501" s="11"/>
      <c r="V501" s="11"/>
      <c r="W501" s="11"/>
      <c r="X501" s="11"/>
      <c r="Y501" s="11"/>
      <c r="Z501" s="11"/>
    </row>
    <row r="502" spans="1:26" ht="15" x14ac:dyDescent="0.25">
      <c r="A502" s="11"/>
      <c r="B502" s="11"/>
      <c r="C502" s="11"/>
      <c r="D502" s="11"/>
      <c r="E502" s="11"/>
      <c r="F502" s="11"/>
      <c r="G502" s="11"/>
      <c r="J502" s="11"/>
      <c r="K502" s="11"/>
      <c r="L502" s="11"/>
      <c r="M502" s="11"/>
      <c r="N502" s="11"/>
      <c r="O502" s="11"/>
      <c r="P502" s="11"/>
      <c r="Q502" s="11"/>
      <c r="T502" s="11"/>
      <c r="U502" s="11"/>
      <c r="V502" s="11"/>
      <c r="W502" s="11"/>
      <c r="X502" s="11"/>
      <c r="Y502" s="11"/>
      <c r="Z502" s="11"/>
    </row>
    <row r="503" spans="1:26" ht="15" x14ac:dyDescent="0.25">
      <c r="A503" s="11"/>
      <c r="B503" s="11"/>
      <c r="C503" s="11"/>
      <c r="D503" s="11"/>
      <c r="E503" s="11"/>
      <c r="F503" s="11"/>
      <c r="G503" s="11"/>
      <c r="J503" s="11"/>
      <c r="K503" s="11"/>
      <c r="L503" s="11"/>
      <c r="M503" s="11"/>
      <c r="N503" s="11"/>
      <c r="O503" s="11"/>
      <c r="P503" s="11"/>
      <c r="Q503" s="11"/>
      <c r="T503" s="11"/>
      <c r="U503" s="11"/>
      <c r="V503" s="11"/>
      <c r="W503" s="11"/>
      <c r="X503" s="11"/>
      <c r="Y503" s="11"/>
      <c r="Z503" s="11"/>
    </row>
    <row r="504" spans="1:26" ht="15" x14ac:dyDescent="0.25">
      <c r="A504" s="11"/>
      <c r="B504" s="11"/>
      <c r="C504" s="11"/>
      <c r="D504" s="11"/>
      <c r="E504" s="11"/>
      <c r="F504" s="11"/>
      <c r="G504" s="11"/>
      <c r="J504" s="11"/>
      <c r="K504" s="11"/>
      <c r="L504" s="11"/>
      <c r="M504" s="11"/>
      <c r="N504" s="11"/>
      <c r="O504" s="11"/>
      <c r="P504" s="11"/>
      <c r="Q504" s="11"/>
      <c r="T504" s="11"/>
      <c r="U504" s="11"/>
      <c r="V504" s="11"/>
      <c r="W504" s="11"/>
      <c r="X504" s="11"/>
      <c r="Y504" s="11"/>
      <c r="Z504" s="11"/>
    </row>
    <row r="505" spans="1:26" ht="15" x14ac:dyDescent="0.25">
      <c r="A505" s="11"/>
      <c r="B505" s="11"/>
      <c r="C505" s="11"/>
      <c r="D505" s="11"/>
      <c r="E505" s="11"/>
      <c r="F505" s="11"/>
      <c r="G505" s="11"/>
      <c r="J505" s="11"/>
      <c r="K505" s="11"/>
      <c r="L505" s="11"/>
      <c r="M505" s="11"/>
      <c r="N505" s="11"/>
      <c r="O505" s="11"/>
      <c r="P505" s="11"/>
      <c r="Q505" s="11"/>
      <c r="T505" s="11"/>
      <c r="U505" s="11"/>
      <c r="V505" s="11"/>
      <c r="W505" s="11"/>
      <c r="X505" s="11"/>
      <c r="Y505" s="11"/>
      <c r="Z505" s="11"/>
    </row>
    <row r="506" spans="1:26" ht="15" x14ac:dyDescent="0.25">
      <c r="A506" s="11"/>
      <c r="B506" s="11"/>
      <c r="C506" s="11"/>
      <c r="D506" s="11"/>
      <c r="E506" s="11"/>
      <c r="F506" s="11"/>
      <c r="G506" s="11"/>
      <c r="J506" s="11"/>
      <c r="K506" s="11"/>
      <c r="L506" s="11"/>
      <c r="M506" s="11"/>
      <c r="N506" s="11"/>
      <c r="O506" s="11"/>
      <c r="P506" s="11"/>
      <c r="Q506" s="11"/>
      <c r="T506" s="11"/>
      <c r="U506" s="11"/>
      <c r="V506" s="11"/>
      <c r="W506" s="11"/>
      <c r="X506" s="11"/>
      <c r="Y506" s="11"/>
      <c r="Z506" s="11"/>
    </row>
    <row r="507" spans="1:26" ht="15" x14ac:dyDescent="0.25">
      <c r="A507" s="11"/>
      <c r="B507" s="11"/>
      <c r="C507" s="11"/>
      <c r="D507" s="11"/>
      <c r="E507" s="11"/>
      <c r="F507" s="11"/>
      <c r="G507" s="11"/>
      <c r="J507" s="11"/>
      <c r="K507" s="11"/>
      <c r="L507" s="11"/>
      <c r="M507" s="11"/>
      <c r="N507" s="11"/>
      <c r="O507" s="11"/>
      <c r="P507" s="11"/>
      <c r="Q507" s="11"/>
      <c r="T507" s="11"/>
      <c r="U507" s="11"/>
      <c r="V507" s="11"/>
      <c r="W507" s="11"/>
      <c r="X507" s="11"/>
      <c r="Y507" s="11"/>
      <c r="Z507" s="11"/>
    </row>
    <row r="508" spans="1:26" ht="15" x14ac:dyDescent="0.25">
      <c r="A508" s="11"/>
      <c r="B508" s="11"/>
      <c r="C508" s="11"/>
      <c r="D508" s="11"/>
      <c r="E508" s="11"/>
      <c r="F508" s="11"/>
      <c r="G508" s="11"/>
      <c r="J508" s="11"/>
      <c r="K508" s="11"/>
      <c r="L508" s="11"/>
      <c r="M508" s="11"/>
      <c r="N508" s="11"/>
      <c r="O508" s="11"/>
      <c r="P508" s="11"/>
      <c r="Q508" s="11"/>
      <c r="T508" s="11"/>
      <c r="U508" s="11"/>
      <c r="V508" s="11"/>
      <c r="W508" s="11"/>
      <c r="X508" s="11"/>
      <c r="Y508" s="11"/>
      <c r="Z508" s="11"/>
    </row>
    <row r="509" spans="1:26" ht="15" x14ac:dyDescent="0.25">
      <c r="A509" s="11"/>
      <c r="B509" s="11"/>
      <c r="C509" s="11"/>
      <c r="D509" s="11"/>
      <c r="E509" s="11"/>
      <c r="F509" s="11"/>
      <c r="G509" s="11"/>
      <c r="J509" s="11"/>
      <c r="K509" s="11"/>
      <c r="L509" s="11"/>
      <c r="M509" s="11"/>
      <c r="N509" s="11"/>
      <c r="O509" s="11"/>
      <c r="P509" s="11"/>
      <c r="Q509" s="11"/>
      <c r="T509" s="11"/>
      <c r="U509" s="11"/>
      <c r="V509" s="11"/>
      <c r="W509" s="11"/>
      <c r="X509" s="11"/>
      <c r="Y509" s="11"/>
      <c r="Z509" s="11"/>
    </row>
    <row r="510" spans="1:26" ht="15" x14ac:dyDescent="0.25">
      <c r="A510" s="11"/>
      <c r="B510" s="11"/>
      <c r="C510" s="11"/>
      <c r="D510" s="11"/>
      <c r="E510" s="11"/>
      <c r="F510" s="11"/>
      <c r="G510" s="11"/>
      <c r="J510" s="11"/>
      <c r="K510" s="11"/>
      <c r="L510" s="11"/>
      <c r="M510" s="11"/>
      <c r="N510" s="11"/>
      <c r="O510" s="11"/>
      <c r="P510" s="11"/>
      <c r="Q510" s="11"/>
      <c r="T510" s="11"/>
      <c r="U510" s="11"/>
      <c r="V510" s="11"/>
      <c r="W510" s="11"/>
      <c r="X510" s="11"/>
      <c r="Y510" s="11"/>
      <c r="Z510" s="11"/>
    </row>
    <row r="511" spans="1:26" ht="15" x14ac:dyDescent="0.25">
      <c r="A511" s="11"/>
      <c r="B511" s="11"/>
      <c r="C511" s="11"/>
      <c r="D511" s="11"/>
      <c r="E511" s="11"/>
      <c r="F511" s="11"/>
      <c r="G511" s="11"/>
      <c r="J511" s="11"/>
      <c r="K511" s="11"/>
      <c r="L511" s="11"/>
      <c r="M511" s="11"/>
      <c r="N511" s="11"/>
      <c r="O511" s="11"/>
      <c r="P511" s="11"/>
      <c r="Q511" s="11"/>
      <c r="T511" s="11"/>
      <c r="U511" s="11"/>
      <c r="V511" s="11"/>
      <c r="W511" s="11"/>
      <c r="X511" s="11"/>
      <c r="Y511" s="11"/>
      <c r="Z511" s="11"/>
    </row>
    <row r="512" spans="1:26" ht="15" x14ac:dyDescent="0.25">
      <c r="A512" s="11"/>
      <c r="B512" s="11"/>
      <c r="C512" s="11"/>
      <c r="D512" s="11"/>
      <c r="E512" s="11"/>
      <c r="F512" s="11"/>
      <c r="G512" s="11"/>
      <c r="J512" s="11"/>
      <c r="K512" s="11"/>
      <c r="L512" s="11"/>
      <c r="M512" s="11"/>
      <c r="N512" s="11"/>
      <c r="O512" s="11"/>
      <c r="P512" s="11"/>
      <c r="Q512" s="11"/>
      <c r="T512" s="11"/>
      <c r="U512" s="11"/>
      <c r="V512" s="11"/>
      <c r="W512" s="11"/>
      <c r="X512" s="11"/>
      <c r="Y512" s="11"/>
      <c r="Z512" s="11"/>
    </row>
    <row r="513" spans="1:26" ht="15" x14ac:dyDescent="0.25">
      <c r="A513" s="11"/>
      <c r="B513" s="11"/>
      <c r="C513" s="11"/>
      <c r="D513" s="11"/>
      <c r="E513" s="11"/>
      <c r="F513" s="11"/>
      <c r="G513" s="11"/>
      <c r="J513" s="11"/>
      <c r="K513" s="11"/>
      <c r="L513" s="11"/>
      <c r="M513" s="11"/>
      <c r="N513" s="11"/>
      <c r="O513" s="11"/>
      <c r="P513" s="11"/>
      <c r="Q513" s="11"/>
      <c r="T513" s="11"/>
      <c r="U513" s="11"/>
      <c r="V513" s="11"/>
      <c r="W513" s="11"/>
      <c r="X513" s="11"/>
      <c r="Y513" s="11"/>
      <c r="Z513" s="11"/>
    </row>
    <row r="514" spans="1:26" ht="15" x14ac:dyDescent="0.25">
      <c r="A514" s="11"/>
      <c r="B514" s="11"/>
      <c r="C514" s="11"/>
      <c r="D514" s="11"/>
      <c r="E514" s="11"/>
      <c r="F514" s="11"/>
      <c r="G514" s="11"/>
      <c r="J514" s="11"/>
      <c r="K514" s="11"/>
      <c r="L514" s="11"/>
      <c r="M514" s="11"/>
      <c r="N514" s="11"/>
      <c r="O514" s="11"/>
      <c r="P514" s="11"/>
      <c r="Q514" s="11"/>
      <c r="T514" s="11"/>
      <c r="U514" s="11"/>
      <c r="V514" s="11"/>
      <c r="W514" s="11"/>
      <c r="X514" s="11"/>
      <c r="Y514" s="11"/>
      <c r="Z514" s="11"/>
    </row>
    <row r="515" spans="1:26" ht="15" x14ac:dyDescent="0.25">
      <c r="A515" s="11"/>
      <c r="B515" s="11"/>
      <c r="C515" s="11"/>
      <c r="D515" s="11"/>
      <c r="E515" s="11"/>
      <c r="F515" s="11"/>
      <c r="G515" s="11"/>
      <c r="J515" s="11"/>
      <c r="K515" s="11"/>
      <c r="L515" s="11"/>
      <c r="M515" s="11"/>
      <c r="N515" s="11"/>
      <c r="O515" s="11"/>
      <c r="P515" s="11"/>
      <c r="Q515" s="11"/>
      <c r="T515" s="11"/>
      <c r="U515" s="11"/>
      <c r="V515" s="11"/>
      <c r="W515" s="11"/>
      <c r="X515" s="11"/>
      <c r="Y515" s="11"/>
      <c r="Z515" s="11"/>
    </row>
    <row r="516" spans="1:26" ht="15" x14ac:dyDescent="0.25">
      <c r="A516" s="11"/>
      <c r="B516" s="11"/>
      <c r="C516" s="11"/>
      <c r="D516" s="11"/>
      <c r="E516" s="11"/>
      <c r="F516" s="11"/>
      <c r="G516" s="11"/>
      <c r="J516" s="11"/>
      <c r="K516" s="11"/>
      <c r="L516" s="11"/>
      <c r="M516" s="11"/>
      <c r="N516" s="11"/>
      <c r="O516" s="11"/>
      <c r="P516" s="11"/>
      <c r="Q516" s="11"/>
      <c r="T516" s="11"/>
      <c r="U516" s="11"/>
      <c r="V516" s="11"/>
      <c r="W516" s="11"/>
      <c r="X516" s="11"/>
      <c r="Y516" s="11"/>
      <c r="Z516" s="11"/>
    </row>
    <row r="517" spans="1:26" ht="15" x14ac:dyDescent="0.25">
      <c r="A517" s="11"/>
      <c r="B517" s="11"/>
      <c r="C517" s="11"/>
      <c r="D517" s="11"/>
      <c r="E517" s="11"/>
      <c r="F517" s="11"/>
      <c r="G517" s="11"/>
      <c r="J517" s="11"/>
      <c r="K517" s="11"/>
      <c r="L517" s="11"/>
      <c r="M517" s="11"/>
      <c r="N517" s="11"/>
      <c r="O517" s="11"/>
      <c r="P517" s="11"/>
      <c r="Q517" s="11"/>
      <c r="T517" s="11"/>
      <c r="U517" s="11"/>
      <c r="V517" s="11"/>
      <c r="W517" s="11"/>
      <c r="X517" s="11"/>
      <c r="Y517" s="11"/>
      <c r="Z517" s="11"/>
    </row>
    <row r="518" spans="1:26" ht="15" x14ac:dyDescent="0.25">
      <c r="A518" s="11"/>
      <c r="B518" s="11"/>
      <c r="C518" s="11"/>
      <c r="D518" s="11"/>
      <c r="E518" s="11"/>
      <c r="F518" s="11"/>
      <c r="G518" s="11"/>
      <c r="J518" s="11"/>
      <c r="K518" s="11"/>
      <c r="L518" s="11"/>
      <c r="M518" s="11"/>
      <c r="N518" s="11"/>
      <c r="O518" s="11"/>
      <c r="P518" s="11"/>
      <c r="Q518" s="11"/>
      <c r="T518" s="11"/>
      <c r="U518" s="11"/>
      <c r="V518" s="11"/>
      <c r="W518" s="11"/>
      <c r="X518" s="11"/>
      <c r="Y518" s="11"/>
      <c r="Z518" s="11"/>
    </row>
    <row r="519" spans="1:26" ht="15" x14ac:dyDescent="0.25">
      <c r="A519" s="11"/>
      <c r="B519" s="11"/>
      <c r="C519" s="11"/>
      <c r="D519" s="11"/>
      <c r="E519" s="11"/>
      <c r="F519" s="11"/>
      <c r="G519" s="11"/>
      <c r="J519" s="11"/>
      <c r="K519" s="11"/>
      <c r="L519" s="11"/>
      <c r="M519" s="11"/>
      <c r="N519" s="11"/>
      <c r="O519" s="11"/>
      <c r="P519" s="11"/>
      <c r="Q519" s="11"/>
      <c r="T519" s="11"/>
      <c r="U519" s="11"/>
      <c r="V519" s="11"/>
      <c r="W519" s="11"/>
      <c r="X519" s="11"/>
      <c r="Y519" s="11"/>
      <c r="Z519" s="11"/>
    </row>
    <row r="520" spans="1:26" ht="15" x14ac:dyDescent="0.25">
      <c r="A520" s="11"/>
      <c r="B520" s="11"/>
      <c r="C520" s="11"/>
      <c r="D520" s="11"/>
      <c r="E520" s="11"/>
      <c r="F520" s="11"/>
      <c r="G520" s="11"/>
      <c r="J520" s="11"/>
      <c r="K520" s="11"/>
      <c r="L520" s="11"/>
      <c r="M520" s="11"/>
      <c r="N520" s="11"/>
      <c r="O520" s="11"/>
      <c r="P520" s="11"/>
      <c r="Q520" s="11"/>
      <c r="T520" s="11"/>
      <c r="U520" s="11"/>
      <c r="V520" s="11"/>
      <c r="W520" s="11"/>
      <c r="X520" s="11"/>
      <c r="Y520" s="11"/>
      <c r="Z520" s="11"/>
    </row>
    <row r="521" spans="1:26" ht="15" x14ac:dyDescent="0.25">
      <c r="A521" s="11"/>
      <c r="B521" s="11"/>
      <c r="C521" s="11"/>
      <c r="D521" s="11"/>
      <c r="E521" s="11"/>
      <c r="F521" s="11"/>
      <c r="G521" s="11"/>
      <c r="J521" s="11"/>
      <c r="K521" s="11"/>
      <c r="L521" s="11"/>
      <c r="M521" s="11"/>
      <c r="N521" s="11"/>
      <c r="O521" s="11"/>
      <c r="P521" s="11"/>
      <c r="Q521" s="11"/>
      <c r="T521" s="11"/>
      <c r="U521" s="11"/>
      <c r="V521" s="11"/>
      <c r="W521" s="11"/>
      <c r="X521" s="11"/>
      <c r="Y521" s="11"/>
      <c r="Z521" s="11"/>
    </row>
    <row r="522" spans="1:26" ht="15" x14ac:dyDescent="0.25">
      <c r="A522" s="11"/>
      <c r="B522" s="11"/>
      <c r="C522" s="11"/>
      <c r="D522" s="11"/>
      <c r="E522" s="11"/>
      <c r="F522" s="11"/>
      <c r="G522" s="11"/>
      <c r="J522" s="11"/>
      <c r="K522" s="11"/>
      <c r="L522" s="11"/>
      <c r="M522" s="11"/>
      <c r="N522" s="11"/>
      <c r="O522" s="11"/>
      <c r="P522" s="11"/>
      <c r="Q522" s="11"/>
      <c r="T522" s="11"/>
      <c r="U522" s="11"/>
      <c r="V522" s="11"/>
      <c r="W522" s="11"/>
      <c r="X522" s="11"/>
      <c r="Y522" s="11"/>
      <c r="Z522" s="11"/>
    </row>
    <row r="523" spans="1:26" ht="15" x14ac:dyDescent="0.25">
      <c r="A523" s="11"/>
      <c r="B523" s="11"/>
      <c r="C523" s="11"/>
      <c r="D523" s="11"/>
      <c r="E523" s="11"/>
      <c r="F523" s="11"/>
      <c r="G523" s="11"/>
      <c r="J523" s="11"/>
      <c r="K523" s="11"/>
      <c r="L523" s="11"/>
      <c r="M523" s="11"/>
      <c r="N523" s="11"/>
      <c r="O523" s="11"/>
      <c r="P523" s="11"/>
      <c r="Q523" s="11"/>
      <c r="T523" s="11"/>
      <c r="U523" s="11"/>
      <c r="V523" s="11"/>
      <c r="W523" s="11"/>
      <c r="X523" s="11"/>
      <c r="Y523" s="11"/>
      <c r="Z523" s="11"/>
    </row>
    <row r="524" spans="1:26" ht="15" x14ac:dyDescent="0.25">
      <c r="A524" s="11"/>
      <c r="B524" s="11"/>
      <c r="C524" s="11"/>
      <c r="D524" s="11"/>
      <c r="E524" s="11"/>
      <c r="F524" s="11"/>
      <c r="G524" s="11"/>
      <c r="J524" s="11"/>
      <c r="K524" s="11"/>
      <c r="L524" s="11"/>
      <c r="M524" s="11"/>
      <c r="N524" s="11"/>
      <c r="O524" s="11"/>
      <c r="P524" s="11"/>
      <c r="Q524" s="11"/>
      <c r="T524" s="11"/>
      <c r="U524" s="11"/>
      <c r="V524" s="11"/>
      <c r="W524" s="11"/>
      <c r="X524" s="11"/>
      <c r="Y524" s="11"/>
      <c r="Z524" s="11"/>
    </row>
    <row r="525" spans="1:26" ht="15" x14ac:dyDescent="0.25">
      <c r="A525" s="11"/>
      <c r="B525" s="11"/>
      <c r="C525" s="11"/>
      <c r="D525" s="11"/>
      <c r="E525" s="11"/>
      <c r="F525" s="11"/>
      <c r="G525" s="11"/>
      <c r="J525" s="11"/>
      <c r="K525" s="11"/>
      <c r="L525" s="11"/>
      <c r="M525" s="11"/>
      <c r="N525" s="11"/>
      <c r="O525" s="11"/>
      <c r="P525" s="11"/>
      <c r="Q525" s="11"/>
      <c r="T525" s="11"/>
      <c r="U525" s="11"/>
      <c r="V525" s="11"/>
      <c r="W525" s="11"/>
      <c r="X525" s="11"/>
      <c r="Y525" s="11"/>
      <c r="Z525" s="11"/>
    </row>
    <row r="526" spans="1:26" ht="15" x14ac:dyDescent="0.25">
      <c r="A526" s="11"/>
      <c r="B526" s="11"/>
      <c r="C526" s="11"/>
      <c r="D526" s="11"/>
      <c r="E526" s="11"/>
      <c r="F526" s="11"/>
      <c r="G526" s="11"/>
      <c r="J526" s="11"/>
      <c r="K526" s="11"/>
      <c r="L526" s="11"/>
      <c r="M526" s="11"/>
      <c r="N526" s="11"/>
      <c r="O526" s="11"/>
      <c r="P526" s="11"/>
      <c r="Q526" s="11"/>
      <c r="T526" s="11"/>
      <c r="U526" s="11"/>
      <c r="V526" s="11"/>
      <c r="W526" s="11"/>
      <c r="X526" s="11"/>
      <c r="Y526" s="11"/>
      <c r="Z526" s="11"/>
    </row>
    <row r="527" spans="1:26" ht="15" x14ac:dyDescent="0.25">
      <c r="A527" s="11"/>
      <c r="B527" s="11"/>
      <c r="C527" s="11"/>
      <c r="D527" s="11"/>
      <c r="E527" s="11"/>
      <c r="F527" s="11"/>
      <c r="G527" s="11"/>
      <c r="J527" s="11"/>
      <c r="K527" s="11"/>
      <c r="L527" s="11"/>
      <c r="M527" s="11"/>
      <c r="N527" s="11"/>
      <c r="O527" s="11"/>
      <c r="P527" s="11"/>
      <c r="Q527" s="11"/>
      <c r="T527" s="11"/>
      <c r="U527" s="11"/>
      <c r="V527" s="11"/>
      <c r="W527" s="11"/>
      <c r="X527" s="11"/>
      <c r="Y527" s="11"/>
      <c r="Z527" s="11"/>
    </row>
    <row r="528" spans="1:26" ht="15" x14ac:dyDescent="0.25">
      <c r="A528" s="11"/>
      <c r="B528" s="11"/>
      <c r="C528" s="11"/>
      <c r="D528" s="11"/>
      <c r="E528" s="11"/>
      <c r="F528" s="11"/>
      <c r="G528" s="11"/>
      <c r="J528" s="11"/>
      <c r="K528" s="11"/>
      <c r="L528" s="11"/>
      <c r="M528" s="11"/>
      <c r="N528" s="11"/>
      <c r="O528" s="11"/>
      <c r="P528" s="11"/>
      <c r="Q528" s="11"/>
      <c r="T528" s="11"/>
      <c r="U528" s="11"/>
      <c r="V528" s="11"/>
      <c r="W528" s="11"/>
      <c r="X528" s="11"/>
      <c r="Y528" s="11"/>
      <c r="Z528" s="11"/>
    </row>
    <row r="529" spans="1:26" ht="15" x14ac:dyDescent="0.25">
      <c r="A529" s="11"/>
      <c r="B529" s="11"/>
      <c r="C529" s="11"/>
      <c r="D529" s="11"/>
      <c r="E529" s="11"/>
      <c r="F529" s="11"/>
      <c r="G529" s="11"/>
      <c r="J529" s="11"/>
      <c r="K529" s="11"/>
      <c r="L529" s="11"/>
      <c r="M529" s="11"/>
      <c r="N529" s="11"/>
      <c r="O529" s="11"/>
      <c r="P529" s="11"/>
      <c r="Q529" s="11"/>
      <c r="T529" s="11"/>
      <c r="U529" s="11"/>
      <c r="V529" s="11"/>
      <c r="W529" s="11"/>
      <c r="X529" s="11"/>
      <c r="Y529" s="11"/>
      <c r="Z529" s="11"/>
    </row>
    <row r="530" spans="1:26" ht="15" x14ac:dyDescent="0.25">
      <c r="A530" s="11"/>
      <c r="B530" s="11"/>
      <c r="C530" s="11"/>
      <c r="D530" s="11"/>
      <c r="E530" s="11"/>
      <c r="F530" s="11"/>
      <c r="G530" s="11"/>
      <c r="J530" s="11"/>
      <c r="K530" s="11"/>
      <c r="L530" s="11"/>
      <c r="M530" s="11"/>
      <c r="N530" s="11"/>
      <c r="O530" s="11"/>
      <c r="P530" s="11"/>
      <c r="Q530" s="11"/>
      <c r="T530" s="11"/>
      <c r="U530" s="11"/>
      <c r="V530" s="11"/>
      <c r="W530" s="11"/>
      <c r="X530" s="11"/>
      <c r="Y530" s="11"/>
      <c r="Z530" s="11"/>
    </row>
    <row r="531" spans="1:26" ht="15" x14ac:dyDescent="0.25">
      <c r="A531" s="11"/>
      <c r="B531" s="11"/>
      <c r="C531" s="11"/>
      <c r="D531" s="11"/>
      <c r="E531" s="11"/>
      <c r="F531" s="11"/>
      <c r="G531" s="11"/>
      <c r="J531" s="11"/>
      <c r="K531" s="11"/>
      <c r="L531" s="11"/>
      <c r="M531" s="11"/>
      <c r="N531" s="11"/>
      <c r="O531" s="11"/>
      <c r="P531" s="11"/>
      <c r="Q531" s="11"/>
      <c r="T531" s="11"/>
      <c r="U531" s="11"/>
      <c r="V531" s="11"/>
      <c r="W531" s="11"/>
      <c r="X531" s="11"/>
      <c r="Y531" s="11"/>
      <c r="Z531" s="11"/>
    </row>
    <row r="532" spans="1:26" ht="15" x14ac:dyDescent="0.25">
      <c r="A532" s="11"/>
      <c r="B532" s="11"/>
      <c r="C532" s="11"/>
      <c r="D532" s="11"/>
      <c r="E532" s="11"/>
      <c r="F532" s="11"/>
      <c r="G532" s="11"/>
      <c r="J532" s="11"/>
      <c r="K532" s="11"/>
      <c r="L532" s="11"/>
      <c r="M532" s="11"/>
      <c r="N532" s="11"/>
      <c r="O532" s="11"/>
      <c r="P532" s="11"/>
      <c r="Q532" s="11"/>
      <c r="T532" s="11"/>
      <c r="U532" s="11"/>
      <c r="V532" s="11"/>
      <c r="W532" s="11"/>
      <c r="X532" s="11"/>
      <c r="Y532" s="11"/>
      <c r="Z532" s="11"/>
    </row>
    <row r="533" spans="1:26" ht="15" x14ac:dyDescent="0.25">
      <c r="A533" s="11"/>
      <c r="B533" s="11"/>
      <c r="C533" s="11"/>
      <c r="D533" s="11"/>
      <c r="E533" s="11"/>
      <c r="F533" s="11"/>
      <c r="G533" s="11"/>
      <c r="J533" s="11"/>
      <c r="K533" s="11"/>
      <c r="L533" s="11"/>
      <c r="M533" s="11"/>
      <c r="N533" s="11"/>
      <c r="O533" s="11"/>
      <c r="P533" s="11"/>
      <c r="Q533" s="11"/>
      <c r="T533" s="11"/>
      <c r="U533" s="11"/>
      <c r="V533" s="11"/>
      <c r="W533" s="11"/>
      <c r="X533" s="11"/>
      <c r="Y533" s="11"/>
      <c r="Z533" s="11"/>
    </row>
    <row r="534" spans="1:26" ht="15" x14ac:dyDescent="0.25">
      <c r="A534" s="11"/>
      <c r="B534" s="11"/>
      <c r="C534" s="11"/>
      <c r="D534" s="11"/>
      <c r="E534" s="11"/>
      <c r="F534" s="11"/>
      <c r="G534" s="11"/>
      <c r="J534" s="11"/>
      <c r="K534" s="11"/>
      <c r="L534" s="11"/>
      <c r="M534" s="11"/>
      <c r="N534" s="11"/>
      <c r="O534" s="11"/>
      <c r="P534" s="11"/>
      <c r="Q534" s="11"/>
      <c r="T534" s="11"/>
      <c r="U534" s="11"/>
      <c r="V534" s="11"/>
      <c r="W534" s="11"/>
      <c r="X534" s="11"/>
      <c r="Y534" s="11"/>
      <c r="Z534" s="11"/>
    </row>
    <row r="535" spans="1:26" ht="15" x14ac:dyDescent="0.25">
      <c r="A535" s="11"/>
      <c r="B535" s="11"/>
      <c r="C535" s="11"/>
      <c r="D535" s="11"/>
      <c r="E535" s="11"/>
      <c r="F535" s="11"/>
      <c r="G535" s="11"/>
      <c r="J535" s="11"/>
      <c r="K535" s="11"/>
      <c r="L535" s="11"/>
      <c r="M535" s="11"/>
      <c r="N535" s="11"/>
      <c r="O535" s="11"/>
      <c r="P535" s="11"/>
      <c r="Q535" s="11"/>
      <c r="T535" s="11"/>
      <c r="U535" s="11"/>
      <c r="V535" s="11"/>
      <c r="W535" s="11"/>
      <c r="X535" s="11"/>
      <c r="Y535" s="11"/>
      <c r="Z535" s="11"/>
    </row>
    <row r="536" spans="1:26" ht="15" x14ac:dyDescent="0.25">
      <c r="A536" s="11"/>
      <c r="B536" s="11"/>
      <c r="C536" s="11"/>
      <c r="D536" s="11"/>
      <c r="E536" s="11"/>
      <c r="F536" s="11"/>
      <c r="G536" s="11"/>
      <c r="J536" s="11"/>
      <c r="K536" s="11"/>
      <c r="L536" s="11"/>
      <c r="M536" s="11"/>
      <c r="N536" s="11"/>
      <c r="O536" s="11"/>
      <c r="P536" s="11"/>
      <c r="Q536" s="11"/>
      <c r="T536" s="11"/>
      <c r="U536" s="11"/>
      <c r="V536" s="11"/>
      <c r="W536" s="11"/>
      <c r="X536" s="11"/>
      <c r="Y536" s="11"/>
      <c r="Z536" s="11"/>
    </row>
    <row r="537" spans="1:26" ht="15" x14ac:dyDescent="0.25">
      <c r="A537" s="11"/>
      <c r="B537" s="11"/>
      <c r="C537" s="11"/>
      <c r="D537" s="11"/>
      <c r="E537" s="11"/>
      <c r="F537" s="11"/>
      <c r="G537" s="11"/>
      <c r="J537" s="11"/>
      <c r="K537" s="11"/>
      <c r="L537" s="11"/>
      <c r="M537" s="11"/>
      <c r="N537" s="11"/>
      <c r="O537" s="11"/>
      <c r="P537" s="11"/>
      <c r="Q537" s="11"/>
      <c r="T537" s="11"/>
      <c r="U537" s="11"/>
      <c r="V537" s="11"/>
      <c r="W537" s="11"/>
      <c r="X537" s="11"/>
      <c r="Y537" s="11"/>
      <c r="Z537" s="11"/>
    </row>
    <row r="538" spans="1:26" ht="15" x14ac:dyDescent="0.25">
      <c r="A538" s="11"/>
      <c r="B538" s="11"/>
      <c r="C538" s="11"/>
      <c r="D538" s="11"/>
      <c r="E538" s="11"/>
      <c r="F538" s="11"/>
      <c r="G538" s="11"/>
      <c r="J538" s="11"/>
      <c r="K538" s="11"/>
      <c r="L538" s="11"/>
      <c r="M538" s="11"/>
      <c r="N538" s="11"/>
      <c r="O538" s="11"/>
      <c r="P538" s="11"/>
      <c r="Q538" s="11"/>
      <c r="T538" s="11"/>
      <c r="U538" s="11"/>
      <c r="V538" s="11"/>
      <c r="W538" s="11"/>
      <c r="X538" s="11"/>
      <c r="Y538" s="11"/>
      <c r="Z538" s="11"/>
    </row>
    <row r="539" spans="1:26" ht="15" x14ac:dyDescent="0.25">
      <c r="A539" s="11"/>
      <c r="B539" s="11"/>
      <c r="C539" s="11"/>
      <c r="D539" s="11"/>
      <c r="E539" s="11"/>
      <c r="F539" s="11"/>
      <c r="G539" s="11"/>
      <c r="J539" s="11"/>
      <c r="K539" s="11"/>
      <c r="L539" s="11"/>
      <c r="M539" s="11"/>
      <c r="N539" s="11"/>
      <c r="O539" s="11"/>
      <c r="P539" s="11"/>
      <c r="Q539" s="11"/>
      <c r="T539" s="11"/>
      <c r="U539" s="11"/>
      <c r="V539" s="11"/>
      <c r="W539" s="11"/>
      <c r="X539" s="11"/>
      <c r="Y539" s="11"/>
      <c r="Z539" s="11"/>
    </row>
    <row r="540" spans="1:26" ht="15" x14ac:dyDescent="0.25">
      <c r="A540" s="11"/>
      <c r="B540" s="11"/>
      <c r="C540" s="11"/>
      <c r="D540" s="11"/>
      <c r="E540" s="11"/>
      <c r="F540" s="11"/>
      <c r="G540" s="11"/>
      <c r="J540" s="11"/>
      <c r="K540" s="11"/>
      <c r="L540" s="11"/>
      <c r="M540" s="11"/>
      <c r="N540" s="11"/>
      <c r="O540" s="11"/>
      <c r="P540" s="11"/>
      <c r="Q540" s="11"/>
      <c r="T540" s="11"/>
      <c r="U540" s="11"/>
      <c r="V540" s="11"/>
      <c r="W540" s="11"/>
      <c r="X540" s="11"/>
      <c r="Y540" s="11"/>
      <c r="Z540" s="11"/>
    </row>
    <row r="541" spans="1:26" ht="15" x14ac:dyDescent="0.25">
      <c r="A541" s="11"/>
      <c r="B541" s="11"/>
      <c r="C541" s="11"/>
      <c r="D541" s="11"/>
      <c r="E541" s="11"/>
      <c r="F541" s="11"/>
      <c r="G541" s="11"/>
      <c r="J541" s="11"/>
      <c r="K541" s="11"/>
      <c r="L541" s="11"/>
      <c r="M541" s="11"/>
      <c r="N541" s="11"/>
      <c r="O541" s="11"/>
      <c r="P541" s="11"/>
      <c r="Q541" s="11"/>
      <c r="T541" s="11"/>
      <c r="U541" s="11"/>
      <c r="V541" s="11"/>
      <c r="W541" s="11"/>
      <c r="X541" s="11"/>
      <c r="Y541" s="11"/>
      <c r="Z541" s="11"/>
    </row>
    <row r="542" spans="1:26" ht="15" x14ac:dyDescent="0.25">
      <c r="A542" s="11"/>
      <c r="B542" s="11"/>
      <c r="C542" s="11"/>
      <c r="D542" s="11"/>
      <c r="E542" s="11"/>
      <c r="F542" s="11"/>
      <c r="G542" s="11"/>
      <c r="J542" s="11"/>
      <c r="K542" s="11"/>
      <c r="L542" s="11"/>
      <c r="M542" s="11"/>
      <c r="N542" s="11"/>
      <c r="O542" s="11"/>
      <c r="P542" s="11"/>
      <c r="Q542" s="11"/>
      <c r="T542" s="11"/>
      <c r="U542" s="11"/>
      <c r="V542" s="11"/>
      <c r="W542" s="11"/>
      <c r="X542" s="11"/>
      <c r="Y542" s="11"/>
      <c r="Z542" s="11"/>
    </row>
    <row r="543" spans="1:26" ht="15" x14ac:dyDescent="0.25">
      <c r="A543" s="11"/>
      <c r="B543" s="11"/>
      <c r="C543" s="11"/>
      <c r="D543" s="11"/>
      <c r="E543" s="11"/>
      <c r="F543" s="11"/>
      <c r="G543" s="11"/>
      <c r="J543" s="11"/>
      <c r="K543" s="11"/>
      <c r="L543" s="11"/>
      <c r="M543" s="11"/>
      <c r="N543" s="11"/>
      <c r="O543" s="11"/>
      <c r="P543" s="11"/>
      <c r="Q543" s="11"/>
      <c r="T543" s="11"/>
      <c r="U543" s="11"/>
      <c r="V543" s="11"/>
      <c r="W543" s="11"/>
      <c r="X543" s="11"/>
      <c r="Y543" s="11"/>
      <c r="Z543" s="11"/>
    </row>
    <row r="544" spans="1:26" ht="15" x14ac:dyDescent="0.25">
      <c r="A544" s="11"/>
      <c r="B544" s="11"/>
      <c r="C544" s="11"/>
      <c r="D544" s="11"/>
      <c r="E544" s="11"/>
      <c r="F544" s="11"/>
      <c r="G544" s="11"/>
      <c r="J544" s="11"/>
      <c r="K544" s="11"/>
      <c r="L544" s="11"/>
      <c r="M544" s="11"/>
      <c r="N544" s="11"/>
      <c r="O544" s="11"/>
      <c r="P544" s="11"/>
      <c r="Q544" s="11"/>
      <c r="T544" s="11"/>
      <c r="U544" s="11"/>
      <c r="V544" s="11"/>
      <c r="W544" s="11"/>
      <c r="X544" s="11"/>
      <c r="Y544" s="11"/>
      <c r="Z544" s="11"/>
    </row>
    <row r="545" spans="1:26" ht="15" x14ac:dyDescent="0.25">
      <c r="A545" s="11"/>
      <c r="B545" s="11"/>
      <c r="C545" s="11"/>
      <c r="D545" s="11"/>
      <c r="E545" s="11"/>
      <c r="F545" s="11"/>
      <c r="G545" s="11"/>
      <c r="J545" s="11"/>
      <c r="K545" s="11"/>
      <c r="L545" s="11"/>
      <c r="M545" s="11"/>
      <c r="N545" s="11"/>
      <c r="O545" s="11"/>
      <c r="P545" s="11"/>
      <c r="Q545" s="11"/>
      <c r="T545" s="11"/>
      <c r="U545" s="11"/>
      <c r="V545" s="11"/>
      <c r="W545" s="11"/>
      <c r="X545" s="11"/>
      <c r="Y545" s="11"/>
      <c r="Z545" s="11"/>
    </row>
    <row r="546" spans="1:26" ht="15" x14ac:dyDescent="0.25">
      <c r="A546" s="11"/>
      <c r="B546" s="11"/>
      <c r="C546" s="11"/>
      <c r="D546" s="11"/>
      <c r="E546" s="11"/>
      <c r="F546" s="11"/>
      <c r="G546" s="11"/>
      <c r="J546" s="11"/>
      <c r="K546" s="11"/>
      <c r="L546" s="11"/>
      <c r="M546" s="11"/>
      <c r="N546" s="11"/>
      <c r="O546" s="11"/>
      <c r="P546" s="11"/>
      <c r="Q546" s="11"/>
      <c r="T546" s="11"/>
      <c r="U546" s="11"/>
      <c r="V546" s="11"/>
      <c r="W546" s="11"/>
      <c r="X546" s="11"/>
      <c r="Y546" s="11"/>
      <c r="Z546" s="11"/>
    </row>
    <row r="547" spans="1:26" ht="15" x14ac:dyDescent="0.25">
      <c r="A547" s="11"/>
      <c r="B547" s="11"/>
      <c r="C547" s="11"/>
      <c r="D547" s="11"/>
      <c r="E547" s="11"/>
      <c r="F547" s="11"/>
      <c r="G547" s="11"/>
      <c r="J547" s="11"/>
      <c r="K547" s="11"/>
      <c r="L547" s="11"/>
      <c r="M547" s="11"/>
      <c r="N547" s="11"/>
      <c r="O547" s="11"/>
      <c r="P547" s="11"/>
      <c r="Q547" s="11"/>
      <c r="T547" s="11"/>
      <c r="U547" s="11"/>
      <c r="V547" s="11"/>
      <c r="W547" s="11"/>
      <c r="X547" s="11"/>
      <c r="Y547" s="11"/>
      <c r="Z547" s="11"/>
    </row>
    <row r="548" spans="1:26" ht="15" x14ac:dyDescent="0.25">
      <c r="A548" s="11"/>
      <c r="B548" s="11"/>
      <c r="C548" s="11"/>
      <c r="D548" s="11"/>
      <c r="E548" s="11"/>
      <c r="F548" s="11"/>
      <c r="G548" s="11"/>
      <c r="J548" s="11"/>
      <c r="K548" s="11"/>
      <c r="L548" s="11"/>
      <c r="M548" s="11"/>
      <c r="N548" s="11"/>
      <c r="O548" s="11"/>
      <c r="P548" s="11"/>
      <c r="Q548" s="11"/>
      <c r="T548" s="11"/>
      <c r="U548" s="11"/>
      <c r="V548" s="11"/>
      <c r="W548" s="11"/>
      <c r="X548" s="11"/>
      <c r="Y548" s="11"/>
      <c r="Z548" s="11"/>
    </row>
    <row r="549" spans="1:26" ht="15" x14ac:dyDescent="0.25">
      <c r="A549" s="11"/>
      <c r="B549" s="11"/>
      <c r="C549" s="11"/>
      <c r="D549" s="11"/>
      <c r="E549" s="11"/>
      <c r="F549" s="11"/>
      <c r="G549" s="11"/>
      <c r="J549" s="11"/>
      <c r="K549" s="11"/>
      <c r="L549" s="11"/>
      <c r="M549" s="11"/>
      <c r="N549" s="11"/>
      <c r="O549" s="11"/>
      <c r="P549" s="11"/>
      <c r="Q549" s="11"/>
      <c r="T549" s="11"/>
      <c r="U549" s="11"/>
      <c r="V549" s="11"/>
      <c r="W549" s="11"/>
      <c r="X549" s="11"/>
      <c r="Y549" s="11"/>
      <c r="Z549" s="11"/>
    </row>
    <row r="550" spans="1:26" ht="15" x14ac:dyDescent="0.25">
      <c r="A550" s="11"/>
      <c r="B550" s="11"/>
      <c r="C550" s="11"/>
      <c r="D550" s="11"/>
      <c r="E550" s="11"/>
      <c r="F550" s="11"/>
      <c r="G550" s="11"/>
      <c r="J550" s="11"/>
      <c r="K550" s="11"/>
      <c r="L550" s="11"/>
      <c r="M550" s="11"/>
      <c r="N550" s="11"/>
      <c r="O550" s="11"/>
      <c r="P550" s="11"/>
      <c r="Q550" s="11"/>
      <c r="T550" s="11"/>
      <c r="U550" s="11"/>
      <c r="V550" s="11"/>
      <c r="W550" s="11"/>
      <c r="X550" s="11"/>
      <c r="Y550" s="11"/>
      <c r="Z550" s="11"/>
    </row>
    <row r="551" spans="1:26" ht="15" x14ac:dyDescent="0.25">
      <c r="A551" s="11"/>
      <c r="B551" s="11"/>
      <c r="C551" s="11"/>
      <c r="D551" s="11"/>
      <c r="E551" s="11"/>
      <c r="F551" s="11"/>
      <c r="G551" s="11"/>
      <c r="J551" s="11"/>
      <c r="K551" s="11"/>
      <c r="L551" s="11"/>
      <c r="M551" s="11"/>
      <c r="N551" s="11"/>
      <c r="O551" s="11"/>
      <c r="P551" s="11"/>
      <c r="Q551" s="11"/>
      <c r="T551" s="11"/>
      <c r="U551" s="11"/>
      <c r="V551" s="11"/>
      <c r="W551" s="11"/>
      <c r="X551" s="11"/>
      <c r="Y551" s="11"/>
      <c r="Z551" s="11"/>
    </row>
    <row r="552" spans="1:26" ht="15" x14ac:dyDescent="0.25">
      <c r="A552" s="11"/>
      <c r="B552" s="11"/>
      <c r="C552" s="11"/>
      <c r="D552" s="11"/>
      <c r="E552" s="11"/>
      <c r="F552" s="11"/>
      <c r="G552" s="11"/>
      <c r="J552" s="11"/>
      <c r="K552" s="11"/>
      <c r="L552" s="11"/>
      <c r="M552" s="11"/>
      <c r="N552" s="11"/>
      <c r="O552" s="11"/>
      <c r="P552" s="11"/>
      <c r="Q552" s="11"/>
      <c r="T552" s="11"/>
      <c r="U552" s="11"/>
      <c r="V552" s="11"/>
      <c r="W552" s="11"/>
      <c r="X552" s="11"/>
      <c r="Y552" s="11"/>
      <c r="Z552" s="11"/>
    </row>
    <row r="553" spans="1:26" ht="15" x14ac:dyDescent="0.25">
      <c r="A553" s="11"/>
      <c r="B553" s="11"/>
      <c r="C553" s="11"/>
      <c r="D553" s="11"/>
      <c r="E553" s="11"/>
      <c r="F553" s="11"/>
      <c r="G553" s="11"/>
      <c r="J553" s="11"/>
      <c r="K553" s="11"/>
      <c r="L553" s="11"/>
      <c r="M553" s="11"/>
      <c r="N553" s="11"/>
      <c r="O553" s="11"/>
      <c r="P553" s="11"/>
      <c r="Q553" s="11"/>
      <c r="T553" s="11"/>
      <c r="U553" s="11"/>
      <c r="V553" s="11"/>
      <c r="W553" s="11"/>
      <c r="X553" s="11"/>
      <c r="Y553" s="11"/>
      <c r="Z553" s="11"/>
    </row>
    <row r="554" spans="1:26" ht="15" x14ac:dyDescent="0.25">
      <c r="A554" s="11"/>
      <c r="B554" s="11"/>
      <c r="C554" s="11"/>
      <c r="D554" s="11"/>
      <c r="E554" s="11"/>
      <c r="F554" s="11"/>
      <c r="G554" s="11"/>
      <c r="J554" s="11"/>
      <c r="K554" s="11"/>
      <c r="L554" s="11"/>
      <c r="M554" s="11"/>
      <c r="N554" s="11"/>
      <c r="O554" s="11"/>
      <c r="P554" s="11"/>
      <c r="Q554" s="11"/>
      <c r="T554" s="11"/>
      <c r="U554" s="11"/>
      <c r="V554" s="11"/>
      <c r="W554" s="11"/>
      <c r="X554" s="11"/>
      <c r="Y554" s="11"/>
      <c r="Z554" s="11"/>
    </row>
    <row r="555" spans="1:26" ht="15" x14ac:dyDescent="0.25">
      <c r="A555" s="11"/>
      <c r="B555" s="11"/>
      <c r="C555" s="11"/>
      <c r="D555" s="11"/>
      <c r="E555" s="11"/>
      <c r="F555" s="11"/>
      <c r="G555" s="11"/>
      <c r="J555" s="11"/>
      <c r="K555" s="11"/>
      <c r="L555" s="11"/>
      <c r="M555" s="11"/>
      <c r="N555" s="11"/>
      <c r="O555" s="11"/>
      <c r="P555" s="11"/>
      <c r="Q555" s="11"/>
      <c r="T555" s="11"/>
      <c r="U555" s="11"/>
      <c r="V555" s="11"/>
      <c r="W555" s="11"/>
      <c r="X555" s="11"/>
      <c r="Y555" s="11"/>
      <c r="Z555" s="11"/>
    </row>
    <row r="556" spans="1:26" ht="15" x14ac:dyDescent="0.25">
      <c r="A556" s="11"/>
      <c r="B556" s="11"/>
      <c r="C556" s="11"/>
      <c r="D556" s="11"/>
      <c r="E556" s="11"/>
      <c r="F556" s="11"/>
      <c r="G556" s="11"/>
      <c r="J556" s="11"/>
      <c r="K556" s="11"/>
      <c r="L556" s="11"/>
      <c r="M556" s="11"/>
      <c r="N556" s="11"/>
      <c r="O556" s="11"/>
      <c r="P556" s="11"/>
      <c r="Q556" s="11"/>
      <c r="T556" s="11"/>
      <c r="U556" s="11"/>
      <c r="V556" s="11"/>
      <c r="W556" s="11"/>
      <c r="X556" s="11"/>
      <c r="Y556" s="11"/>
      <c r="Z556" s="11"/>
    </row>
    <row r="557" spans="1:26" ht="15" x14ac:dyDescent="0.25">
      <c r="A557" s="11"/>
      <c r="B557" s="11"/>
      <c r="C557" s="11"/>
      <c r="D557" s="11"/>
      <c r="E557" s="11"/>
      <c r="F557" s="11"/>
      <c r="G557" s="11"/>
      <c r="J557" s="11"/>
      <c r="K557" s="11"/>
      <c r="L557" s="11"/>
      <c r="M557" s="11"/>
      <c r="N557" s="11"/>
      <c r="O557" s="11"/>
      <c r="P557" s="11"/>
      <c r="Q557" s="11"/>
      <c r="T557" s="11"/>
      <c r="U557" s="11"/>
      <c r="V557" s="11"/>
      <c r="W557" s="11"/>
      <c r="X557" s="11"/>
      <c r="Y557" s="11"/>
      <c r="Z557" s="11"/>
    </row>
    <row r="558" spans="1:26" ht="15" x14ac:dyDescent="0.25">
      <c r="A558" s="11"/>
      <c r="B558" s="11"/>
      <c r="C558" s="11"/>
      <c r="D558" s="11"/>
      <c r="E558" s="11"/>
      <c r="F558" s="11"/>
      <c r="G558" s="11"/>
      <c r="J558" s="11"/>
      <c r="K558" s="11"/>
      <c r="L558" s="11"/>
      <c r="M558" s="11"/>
      <c r="N558" s="11"/>
      <c r="O558" s="11"/>
      <c r="P558" s="11"/>
      <c r="Q558" s="11"/>
      <c r="T558" s="11"/>
      <c r="U558" s="11"/>
      <c r="V558" s="11"/>
      <c r="W558" s="11"/>
      <c r="X558" s="11"/>
      <c r="Y558" s="11"/>
      <c r="Z558" s="11"/>
    </row>
    <row r="559" spans="1:26" ht="15" x14ac:dyDescent="0.25">
      <c r="A559" s="11"/>
      <c r="B559" s="11"/>
      <c r="C559" s="11"/>
      <c r="D559" s="11"/>
      <c r="E559" s="11"/>
      <c r="F559" s="11"/>
      <c r="G559" s="11"/>
      <c r="J559" s="11"/>
      <c r="K559" s="11"/>
      <c r="L559" s="11"/>
      <c r="M559" s="11"/>
      <c r="N559" s="11"/>
      <c r="O559" s="11"/>
      <c r="P559" s="11"/>
      <c r="Q559" s="11"/>
      <c r="T559" s="11"/>
      <c r="U559" s="11"/>
      <c r="V559" s="11"/>
      <c r="W559" s="11"/>
      <c r="X559" s="11"/>
      <c r="Y559" s="11"/>
      <c r="Z559" s="11"/>
    </row>
    <row r="560" spans="1:26" ht="15" x14ac:dyDescent="0.25">
      <c r="A560" s="11"/>
      <c r="B560" s="11"/>
      <c r="C560" s="11"/>
      <c r="D560" s="11"/>
      <c r="E560" s="11"/>
      <c r="F560" s="11"/>
      <c r="G560" s="11"/>
      <c r="J560" s="11"/>
      <c r="K560" s="11"/>
      <c r="L560" s="11"/>
      <c r="M560" s="11"/>
      <c r="N560" s="11"/>
      <c r="O560" s="11"/>
      <c r="P560" s="11"/>
      <c r="Q560" s="11"/>
      <c r="T560" s="11"/>
      <c r="U560" s="11"/>
      <c r="V560" s="11"/>
      <c r="W560" s="11"/>
      <c r="X560" s="11"/>
      <c r="Y560" s="11"/>
      <c r="Z560" s="11"/>
    </row>
    <row r="561" spans="1:26" ht="15" x14ac:dyDescent="0.25">
      <c r="A561" s="11"/>
      <c r="B561" s="11"/>
      <c r="C561" s="11"/>
      <c r="D561" s="11"/>
      <c r="E561" s="11"/>
      <c r="F561" s="11"/>
      <c r="G561" s="11"/>
      <c r="J561" s="11"/>
      <c r="K561" s="11"/>
      <c r="L561" s="11"/>
      <c r="M561" s="11"/>
      <c r="N561" s="11"/>
      <c r="O561" s="11"/>
      <c r="P561" s="11"/>
      <c r="Q561" s="11"/>
      <c r="T561" s="11"/>
      <c r="U561" s="11"/>
      <c r="V561" s="11"/>
      <c r="W561" s="11"/>
      <c r="X561" s="11"/>
      <c r="Y561" s="11"/>
      <c r="Z561" s="11"/>
    </row>
    <row r="562" spans="1:26" ht="15" x14ac:dyDescent="0.25">
      <c r="A562" s="11"/>
      <c r="B562" s="11"/>
      <c r="C562" s="11"/>
      <c r="D562" s="11"/>
      <c r="E562" s="11"/>
      <c r="F562" s="11"/>
      <c r="G562" s="11"/>
      <c r="J562" s="11"/>
      <c r="K562" s="11"/>
      <c r="L562" s="11"/>
      <c r="M562" s="11"/>
      <c r="N562" s="11"/>
      <c r="O562" s="11"/>
      <c r="P562" s="11"/>
      <c r="Q562" s="11"/>
      <c r="T562" s="11"/>
      <c r="U562" s="11"/>
      <c r="V562" s="11"/>
      <c r="W562" s="11"/>
      <c r="X562" s="11"/>
      <c r="Y562" s="11"/>
      <c r="Z562" s="11"/>
    </row>
    <row r="563" spans="1:26" ht="15" x14ac:dyDescent="0.25">
      <c r="A563" s="11"/>
      <c r="B563" s="11"/>
      <c r="C563" s="11"/>
      <c r="D563" s="11"/>
      <c r="E563" s="11"/>
      <c r="F563" s="11"/>
      <c r="G563" s="11"/>
      <c r="J563" s="11"/>
      <c r="K563" s="11"/>
      <c r="L563" s="11"/>
      <c r="M563" s="11"/>
      <c r="N563" s="11"/>
      <c r="O563" s="11"/>
      <c r="P563" s="11"/>
      <c r="Q563" s="11"/>
      <c r="T563" s="11"/>
      <c r="U563" s="11"/>
      <c r="V563" s="11"/>
      <c r="W563" s="11"/>
      <c r="X563" s="11"/>
      <c r="Y563" s="11"/>
      <c r="Z563" s="11"/>
    </row>
    <row r="564" spans="1:26" ht="15" x14ac:dyDescent="0.25">
      <c r="A564" s="11"/>
      <c r="B564" s="11"/>
      <c r="C564" s="11"/>
      <c r="D564" s="11"/>
      <c r="E564" s="11"/>
      <c r="F564" s="11"/>
      <c r="G564" s="11"/>
      <c r="J564" s="11"/>
      <c r="K564" s="11"/>
      <c r="L564" s="11"/>
      <c r="M564" s="11"/>
      <c r="N564" s="11"/>
      <c r="O564" s="11"/>
      <c r="P564" s="11"/>
      <c r="Q564" s="11"/>
      <c r="T564" s="11"/>
      <c r="U564" s="11"/>
      <c r="V564" s="11"/>
      <c r="W564" s="11"/>
      <c r="X564" s="11"/>
      <c r="Y564" s="11"/>
      <c r="Z564" s="11"/>
    </row>
    <row r="565" spans="1:26" ht="15" x14ac:dyDescent="0.25">
      <c r="A565" s="11"/>
      <c r="B565" s="11"/>
      <c r="C565" s="11"/>
      <c r="D565" s="11"/>
      <c r="E565" s="11"/>
      <c r="F565" s="11"/>
      <c r="G565" s="11"/>
      <c r="J565" s="11"/>
      <c r="K565" s="11"/>
      <c r="L565" s="11"/>
      <c r="M565" s="11"/>
      <c r="N565" s="11"/>
      <c r="O565" s="11"/>
      <c r="P565" s="11"/>
      <c r="Q565" s="11"/>
      <c r="T565" s="11"/>
      <c r="U565" s="11"/>
      <c r="V565" s="11"/>
      <c r="W565" s="11"/>
      <c r="X565" s="11"/>
      <c r="Y565" s="11"/>
      <c r="Z565" s="11"/>
    </row>
    <row r="566" spans="1:26" ht="15" x14ac:dyDescent="0.25">
      <c r="A566" s="11"/>
      <c r="B566" s="11"/>
      <c r="C566" s="11"/>
      <c r="D566" s="11"/>
      <c r="E566" s="11"/>
      <c r="F566" s="11"/>
      <c r="G566" s="11"/>
      <c r="J566" s="11"/>
      <c r="K566" s="11"/>
      <c r="L566" s="11"/>
      <c r="M566" s="11"/>
      <c r="N566" s="11"/>
      <c r="O566" s="11"/>
      <c r="P566" s="11"/>
      <c r="Q566" s="11"/>
      <c r="T566" s="11"/>
      <c r="U566" s="11"/>
      <c r="V566" s="11"/>
      <c r="W566" s="11"/>
      <c r="X566" s="11"/>
      <c r="Y566" s="11"/>
      <c r="Z566" s="11"/>
    </row>
    <row r="567" spans="1:26" ht="15" x14ac:dyDescent="0.25">
      <c r="A567" s="11"/>
      <c r="B567" s="11"/>
      <c r="C567" s="11"/>
      <c r="D567" s="11"/>
      <c r="E567" s="11"/>
      <c r="F567" s="11"/>
      <c r="G567" s="11"/>
      <c r="J567" s="11"/>
      <c r="K567" s="11"/>
      <c r="L567" s="11"/>
      <c r="M567" s="11"/>
      <c r="N567" s="11"/>
      <c r="O567" s="11"/>
      <c r="P567" s="11"/>
      <c r="Q567" s="11"/>
      <c r="T567" s="11"/>
      <c r="U567" s="11"/>
      <c r="V567" s="11"/>
      <c r="W567" s="11"/>
      <c r="X567" s="11"/>
      <c r="Y567" s="11"/>
      <c r="Z567" s="11"/>
    </row>
    <row r="568" spans="1:26" ht="15" x14ac:dyDescent="0.25">
      <c r="A568" s="11"/>
      <c r="B568" s="11"/>
      <c r="C568" s="11"/>
      <c r="D568" s="11"/>
      <c r="E568" s="11"/>
      <c r="F568" s="11"/>
      <c r="G568" s="11"/>
      <c r="J568" s="11"/>
      <c r="K568" s="11"/>
      <c r="L568" s="11"/>
      <c r="M568" s="11"/>
      <c r="N568" s="11"/>
      <c r="O568" s="11"/>
      <c r="P568" s="11"/>
      <c r="Q568" s="11"/>
      <c r="T568" s="11"/>
      <c r="U568" s="11"/>
      <c r="V568" s="11"/>
      <c r="W568" s="11"/>
      <c r="X568" s="11"/>
      <c r="Y568" s="11"/>
      <c r="Z568" s="11"/>
    </row>
    <row r="569" spans="1:26" ht="15" x14ac:dyDescent="0.25">
      <c r="A569" s="11"/>
      <c r="B569" s="11"/>
      <c r="C569" s="11"/>
      <c r="D569" s="11"/>
      <c r="E569" s="11"/>
      <c r="F569" s="11"/>
      <c r="G569" s="11"/>
      <c r="J569" s="11"/>
      <c r="K569" s="11"/>
      <c r="L569" s="11"/>
      <c r="M569" s="11"/>
      <c r="N569" s="11"/>
      <c r="O569" s="11"/>
      <c r="P569" s="11"/>
      <c r="Q569" s="11"/>
      <c r="T569" s="11"/>
      <c r="U569" s="11"/>
      <c r="V569" s="11"/>
      <c r="W569" s="11"/>
      <c r="X569" s="11"/>
      <c r="Y569" s="11"/>
      <c r="Z569" s="11"/>
    </row>
    <row r="570" spans="1:26" ht="15" x14ac:dyDescent="0.25">
      <c r="A570" s="11"/>
      <c r="B570" s="11"/>
      <c r="C570" s="11"/>
      <c r="D570" s="11"/>
      <c r="E570" s="11"/>
      <c r="F570" s="11"/>
      <c r="G570" s="11"/>
      <c r="J570" s="11"/>
      <c r="K570" s="11"/>
      <c r="L570" s="11"/>
      <c r="M570" s="11"/>
      <c r="N570" s="11"/>
      <c r="O570" s="11"/>
      <c r="P570" s="11"/>
      <c r="Q570" s="11"/>
      <c r="T570" s="11"/>
      <c r="U570" s="11"/>
      <c r="V570" s="11"/>
      <c r="W570" s="11"/>
      <c r="X570" s="11"/>
      <c r="Y570" s="11"/>
      <c r="Z570" s="11"/>
    </row>
    <row r="571" spans="1:26" ht="15" x14ac:dyDescent="0.25">
      <c r="A571" s="11"/>
      <c r="B571" s="11"/>
      <c r="C571" s="11"/>
      <c r="D571" s="11"/>
      <c r="E571" s="11"/>
      <c r="F571" s="11"/>
      <c r="G571" s="11"/>
      <c r="J571" s="11"/>
      <c r="K571" s="11"/>
      <c r="L571" s="11"/>
      <c r="M571" s="11"/>
      <c r="N571" s="11"/>
      <c r="O571" s="11"/>
      <c r="P571" s="11"/>
      <c r="Q571" s="11"/>
      <c r="T571" s="11"/>
      <c r="U571" s="11"/>
      <c r="V571" s="11"/>
      <c r="W571" s="11"/>
      <c r="X571" s="11"/>
      <c r="Y571" s="11"/>
      <c r="Z571" s="11"/>
    </row>
    <row r="572" spans="1:26" ht="15" x14ac:dyDescent="0.25">
      <c r="A572" s="11"/>
      <c r="B572" s="11"/>
      <c r="C572" s="11"/>
      <c r="D572" s="11"/>
      <c r="E572" s="11"/>
      <c r="F572" s="11"/>
      <c r="G572" s="11"/>
      <c r="J572" s="11"/>
      <c r="K572" s="11"/>
      <c r="L572" s="11"/>
      <c r="M572" s="11"/>
      <c r="N572" s="11"/>
      <c r="O572" s="11"/>
      <c r="P572" s="11"/>
      <c r="Q572" s="11"/>
      <c r="T572" s="11"/>
      <c r="U572" s="11"/>
      <c r="V572" s="11"/>
      <c r="W572" s="11"/>
      <c r="X572" s="11"/>
      <c r="Y572" s="11"/>
      <c r="Z572" s="11"/>
    </row>
    <row r="573" spans="1:26" ht="15" x14ac:dyDescent="0.25">
      <c r="A573" s="11"/>
      <c r="B573" s="11"/>
      <c r="C573" s="11"/>
      <c r="D573" s="11"/>
      <c r="E573" s="11"/>
      <c r="F573" s="11"/>
      <c r="G573" s="11"/>
      <c r="J573" s="11"/>
      <c r="K573" s="11"/>
      <c r="L573" s="11"/>
      <c r="M573" s="11"/>
      <c r="N573" s="11"/>
      <c r="O573" s="11"/>
      <c r="P573" s="11"/>
      <c r="Q573" s="11"/>
      <c r="T573" s="11"/>
      <c r="U573" s="11"/>
      <c r="V573" s="11"/>
      <c r="W573" s="11"/>
      <c r="X573" s="11"/>
      <c r="Y573" s="11"/>
      <c r="Z573" s="11"/>
    </row>
    <row r="574" spans="1:26" ht="15" x14ac:dyDescent="0.25">
      <c r="A574" s="11"/>
      <c r="B574" s="11"/>
      <c r="C574" s="11"/>
      <c r="D574" s="11"/>
      <c r="E574" s="11"/>
      <c r="F574" s="11"/>
      <c r="G574" s="11"/>
      <c r="J574" s="11"/>
      <c r="K574" s="11"/>
      <c r="L574" s="11"/>
      <c r="M574" s="11"/>
      <c r="N574" s="11"/>
      <c r="O574" s="11"/>
      <c r="P574" s="11"/>
      <c r="Q574" s="11"/>
      <c r="T574" s="11"/>
      <c r="U574" s="11"/>
      <c r="V574" s="11"/>
      <c r="W574" s="11"/>
      <c r="X574" s="11"/>
      <c r="Y574" s="11"/>
      <c r="Z574" s="11"/>
    </row>
    <row r="575" spans="1:26" ht="15" x14ac:dyDescent="0.25">
      <c r="A575" s="11"/>
      <c r="B575" s="11"/>
      <c r="C575" s="11"/>
      <c r="D575" s="11"/>
      <c r="E575" s="11"/>
      <c r="F575" s="11"/>
      <c r="G575" s="11"/>
      <c r="J575" s="11"/>
      <c r="K575" s="11"/>
      <c r="L575" s="11"/>
      <c r="M575" s="11"/>
      <c r="N575" s="11"/>
      <c r="O575" s="11"/>
      <c r="P575" s="11"/>
      <c r="Q575" s="11"/>
      <c r="T575" s="11"/>
      <c r="U575" s="11"/>
      <c r="V575" s="11"/>
      <c r="W575" s="11"/>
      <c r="X575" s="11"/>
      <c r="Y575" s="11"/>
      <c r="Z575" s="11"/>
    </row>
    <row r="576" spans="1:26" ht="15" x14ac:dyDescent="0.25">
      <c r="A576" s="11"/>
      <c r="B576" s="11"/>
      <c r="C576" s="11"/>
      <c r="D576" s="11"/>
      <c r="E576" s="11"/>
      <c r="F576" s="11"/>
      <c r="G576" s="11"/>
      <c r="J576" s="11"/>
      <c r="K576" s="11"/>
      <c r="L576" s="11"/>
      <c r="M576" s="11"/>
      <c r="N576" s="11"/>
      <c r="O576" s="11"/>
      <c r="P576" s="11"/>
      <c r="Q576" s="11"/>
      <c r="T576" s="11"/>
      <c r="U576" s="11"/>
      <c r="V576" s="11"/>
      <c r="W576" s="11"/>
      <c r="X576" s="11"/>
      <c r="Y576" s="11"/>
      <c r="Z576" s="11"/>
    </row>
    <row r="577" spans="1:26" ht="15" x14ac:dyDescent="0.25">
      <c r="A577" s="11"/>
      <c r="B577" s="11"/>
      <c r="C577" s="11"/>
      <c r="D577" s="11"/>
      <c r="E577" s="11"/>
      <c r="F577" s="11"/>
      <c r="G577" s="11"/>
      <c r="J577" s="11"/>
      <c r="K577" s="11"/>
      <c r="L577" s="11"/>
      <c r="M577" s="11"/>
      <c r="N577" s="11"/>
      <c r="O577" s="11"/>
      <c r="P577" s="11"/>
      <c r="Q577" s="11"/>
      <c r="T577" s="11"/>
      <c r="U577" s="11"/>
      <c r="V577" s="11"/>
      <c r="W577" s="11"/>
      <c r="X577" s="11"/>
      <c r="Y577" s="11"/>
      <c r="Z577" s="11"/>
    </row>
    <row r="578" spans="1:26" ht="15" x14ac:dyDescent="0.25">
      <c r="A578" s="11"/>
      <c r="B578" s="11"/>
      <c r="C578" s="11"/>
      <c r="D578" s="11"/>
      <c r="E578" s="11"/>
      <c r="F578" s="11"/>
      <c r="G578" s="11"/>
      <c r="J578" s="11"/>
      <c r="K578" s="11"/>
      <c r="L578" s="11"/>
      <c r="M578" s="11"/>
      <c r="N578" s="11"/>
      <c r="O578" s="11"/>
      <c r="P578" s="11"/>
      <c r="Q578" s="11"/>
      <c r="T578" s="11"/>
      <c r="U578" s="11"/>
      <c r="V578" s="11"/>
      <c r="W578" s="11"/>
      <c r="X578" s="11"/>
      <c r="Y578" s="11"/>
      <c r="Z578" s="11"/>
    </row>
    <row r="579" spans="1:26" ht="15" x14ac:dyDescent="0.25">
      <c r="A579" s="11"/>
      <c r="B579" s="11"/>
      <c r="C579" s="11"/>
      <c r="D579" s="11"/>
      <c r="E579" s="11"/>
      <c r="F579" s="11"/>
      <c r="G579" s="11"/>
      <c r="J579" s="11"/>
      <c r="K579" s="11"/>
      <c r="L579" s="11"/>
      <c r="M579" s="11"/>
      <c r="N579" s="11"/>
      <c r="O579" s="11"/>
      <c r="P579" s="11"/>
      <c r="Q579" s="11"/>
      <c r="T579" s="11"/>
      <c r="U579" s="11"/>
      <c r="V579" s="11"/>
      <c r="W579" s="11"/>
      <c r="X579" s="11"/>
      <c r="Y579" s="11"/>
      <c r="Z579" s="11"/>
    </row>
    <row r="580" spans="1:26" ht="15" x14ac:dyDescent="0.25">
      <c r="A580" s="11"/>
      <c r="B580" s="11"/>
      <c r="C580" s="11"/>
      <c r="D580" s="11"/>
      <c r="E580" s="11"/>
      <c r="F580" s="11"/>
      <c r="G580" s="11"/>
      <c r="J580" s="11"/>
      <c r="K580" s="11"/>
      <c r="L580" s="11"/>
      <c r="M580" s="11"/>
      <c r="N580" s="11"/>
      <c r="O580" s="11"/>
      <c r="P580" s="11"/>
      <c r="Q580" s="11"/>
      <c r="T580" s="11"/>
      <c r="U580" s="11"/>
      <c r="V580" s="11"/>
      <c r="W580" s="11"/>
      <c r="X580" s="11"/>
      <c r="Y580" s="11"/>
      <c r="Z580" s="11"/>
    </row>
    <row r="581" spans="1:26" ht="15" x14ac:dyDescent="0.25">
      <c r="A581" s="11"/>
      <c r="B581" s="11"/>
      <c r="C581" s="11"/>
      <c r="D581" s="11"/>
      <c r="E581" s="11"/>
      <c r="F581" s="11"/>
      <c r="G581" s="11"/>
      <c r="J581" s="11"/>
      <c r="K581" s="11"/>
      <c r="L581" s="11"/>
      <c r="M581" s="11"/>
      <c r="N581" s="11"/>
      <c r="O581" s="11"/>
      <c r="P581" s="11"/>
      <c r="Q581" s="11"/>
      <c r="T581" s="11"/>
      <c r="U581" s="11"/>
      <c r="V581" s="11"/>
      <c r="W581" s="11"/>
      <c r="X581" s="11"/>
      <c r="Y581" s="11"/>
      <c r="Z581" s="11"/>
    </row>
    <row r="582" spans="1:26" ht="15" x14ac:dyDescent="0.25">
      <c r="A582" s="11"/>
      <c r="B582" s="11"/>
      <c r="C582" s="11"/>
      <c r="D582" s="11"/>
      <c r="E582" s="11"/>
      <c r="F582" s="11"/>
      <c r="G582" s="11"/>
      <c r="J582" s="11"/>
      <c r="K582" s="11"/>
      <c r="L582" s="11"/>
      <c r="M582" s="11"/>
      <c r="N582" s="11"/>
      <c r="O582" s="11"/>
      <c r="P582" s="11"/>
      <c r="Q582" s="11"/>
      <c r="T582" s="11"/>
      <c r="U582" s="11"/>
      <c r="V582" s="11"/>
      <c r="W582" s="11"/>
      <c r="X582" s="11"/>
      <c r="Y582" s="11"/>
      <c r="Z582" s="11"/>
    </row>
    <row r="583" spans="1:26" ht="15" x14ac:dyDescent="0.25">
      <c r="A583" s="11"/>
      <c r="B583" s="11"/>
      <c r="C583" s="11"/>
      <c r="D583" s="11"/>
      <c r="E583" s="11"/>
      <c r="F583" s="11"/>
      <c r="G583" s="11"/>
      <c r="J583" s="11"/>
      <c r="K583" s="11"/>
      <c r="L583" s="11"/>
      <c r="M583" s="11"/>
      <c r="N583" s="11"/>
      <c r="O583" s="11"/>
      <c r="P583" s="11"/>
      <c r="Q583" s="11"/>
      <c r="T583" s="11"/>
      <c r="U583" s="11"/>
      <c r="V583" s="11"/>
      <c r="W583" s="11"/>
      <c r="X583" s="11"/>
      <c r="Y583" s="11"/>
      <c r="Z583" s="11"/>
    </row>
    <row r="584" spans="1:26" ht="15" x14ac:dyDescent="0.25">
      <c r="A584" s="11"/>
      <c r="B584" s="11"/>
      <c r="C584" s="11"/>
      <c r="D584" s="11"/>
      <c r="E584" s="11"/>
      <c r="F584" s="11"/>
      <c r="G584" s="11"/>
      <c r="J584" s="11"/>
      <c r="K584" s="11"/>
      <c r="L584" s="11"/>
      <c r="M584" s="11"/>
      <c r="N584" s="11"/>
      <c r="O584" s="11"/>
      <c r="P584" s="11"/>
      <c r="Q584" s="11"/>
      <c r="T584" s="11"/>
      <c r="U584" s="11"/>
      <c r="V584" s="11"/>
      <c r="W584" s="11"/>
      <c r="X584" s="11"/>
      <c r="Y584" s="11"/>
      <c r="Z584" s="11"/>
    </row>
    <row r="585" spans="1:26" ht="15" x14ac:dyDescent="0.25">
      <c r="A585" s="11"/>
      <c r="B585" s="11"/>
      <c r="C585" s="11"/>
      <c r="D585" s="11"/>
      <c r="E585" s="11"/>
      <c r="F585" s="11"/>
      <c r="G585" s="11"/>
      <c r="J585" s="11"/>
      <c r="K585" s="11"/>
      <c r="L585" s="11"/>
      <c r="M585" s="11"/>
      <c r="N585" s="11"/>
      <c r="O585" s="11"/>
      <c r="P585" s="11"/>
      <c r="Q585" s="11"/>
      <c r="T585" s="11"/>
      <c r="U585" s="11"/>
      <c r="V585" s="11"/>
      <c r="W585" s="11"/>
      <c r="X585" s="11"/>
      <c r="Y585" s="11"/>
      <c r="Z585" s="11"/>
    </row>
    <row r="586" spans="1:26" ht="15" x14ac:dyDescent="0.25">
      <c r="A586" s="11"/>
      <c r="B586" s="11"/>
      <c r="C586" s="11"/>
      <c r="D586" s="11"/>
      <c r="E586" s="11"/>
      <c r="F586" s="11"/>
      <c r="G586" s="11"/>
      <c r="J586" s="11"/>
      <c r="K586" s="11"/>
      <c r="L586" s="11"/>
      <c r="M586" s="11"/>
      <c r="N586" s="11"/>
      <c r="O586" s="11"/>
      <c r="P586" s="11"/>
      <c r="Q586" s="11"/>
      <c r="T586" s="11"/>
      <c r="U586" s="11"/>
      <c r="V586" s="11"/>
      <c r="W586" s="11"/>
      <c r="X586" s="11"/>
      <c r="Y586" s="11"/>
      <c r="Z586" s="11"/>
    </row>
    <row r="587" spans="1:26" ht="15" x14ac:dyDescent="0.25">
      <c r="A587" s="11"/>
      <c r="B587" s="11"/>
      <c r="C587" s="11"/>
      <c r="D587" s="11"/>
      <c r="E587" s="11"/>
      <c r="F587" s="11"/>
      <c r="G587" s="11"/>
      <c r="J587" s="11"/>
      <c r="K587" s="11"/>
      <c r="L587" s="11"/>
      <c r="M587" s="11"/>
      <c r="N587" s="11"/>
      <c r="O587" s="11"/>
      <c r="P587" s="11"/>
      <c r="Q587" s="11"/>
      <c r="T587" s="11"/>
      <c r="U587" s="11"/>
      <c r="V587" s="11"/>
      <c r="W587" s="11"/>
      <c r="X587" s="11"/>
      <c r="Y587" s="11"/>
      <c r="Z587" s="11"/>
    </row>
    <row r="588" spans="1:26" ht="15" x14ac:dyDescent="0.25">
      <c r="A588" s="11"/>
      <c r="B588" s="11"/>
      <c r="C588" s="11"/>
      <c r="D588" s="11"/>
      <c r="E588" s="11"/>
      <c r="F588" s="11"/>
      <c r="G588" s="11"/>
      <c r="J588" s="11"/>
      <c r="K588" s="11"/>
      <c r="L588" s="11"/>
      <c r="M588" s="11"/>
      <c r="N588" s="11"/>
      <c r="O588" s="11"/>
      <c r="P588" s="11"/>
      <c r="Q588" s="11"/>
      <c r="T588" s="11"/>
      <c r="U588" s="11"/>
      <c r="V588" s="11"/>
      <c r="W588" s="11"/>
      <c r="X588" s="11"/>
      <c r="Y588" s="11"/>
      <c r="Z588" s="11"/>
    </row>
    <row r="589" spans="1:26" ht="15" x14ac:dyDescent="0.25">
      <c r="A589" s="11"/>
      <c r="B589" s="11"/>
      <c r="C589" s="11"/>
      <c r="D589" s="11"/>
      <c r="E589" s="11"/>
      <c r="F589" s="11"/>
      <c r="G589" s="11"/>
      <c r="J589" s="11"/>
      <c r="K589" s="11"/>
      <c r="L589" s="11"/>
      <c r="M589" s="11"/>
      <c r="N589" s="11"/>
      <c r="O589" s="11"/>
      <c r="P589" s="11"/>
      <c r="Q589" s="11"/>
      <c r="T589" s="11"/>
      <c r="U589" s="11"/>
      <c r="V589" s="11"/>
      <c r="W589" s="11"/>
      <c r="X589" s="11"/>
      <c r="Y589" s="11"/>
      <c r="Z589" s="11"/>
    </row>
    <row r="590" spans="1:26" ht="15" x14ac:dyDescent="0.25">
      <c r="A590" s="11"/>
      <c r="B590" s="11"/>
      <c r="C590" s="11"/>
      <c r="D590" s="11"/>
      <c r="E590" s="11"/>
      <c r="F590" s="11"/>
      <c r="G590" s="11"/>
      <c r="J590" s="11"/>
      <c r="K590" s="11"/>
      <c r="L590" s="11"/>
      <c r="M590" s="11"/>
      <c r="N590" s="11"/>
      <c r="O590" s="11"/>
      <c r="P590" s="11"/>
      <c r="Q590" s="11"/>
      <c r="T590" s="11"/>
      <c r="U590" s="11"/>
      <c r="V590" s="11"/>
      <c r="W590" s="11"/>
      <c r="X590" s="11"/>
      <c r="Y590" s="11"/>
      <c r="Z590" s="11"/>
    </row>
    <row r="591" spans="1:26" ht="15" x14ac:dyDescent="0.25">
      <c r="A591" s="11"/>
      <c r="B591" s="11"/>
      <c r="C591" s="11"/>
      <c r="D591" s="11"/>
      <c r="E591" s="11"/>
      <c r="F591" s="11"/>
      <c r="G591" s="11"/>
      <c r="J591" s="11"/>
      <c r="K591" s="11"/>
      <c r="L591" s="11"/>
      <c r="M591" s="11"/>
      <c r="N591" s="11"/>
      <c r="O591" s="11"/>
      <c r="P591" s="11"/>
      <c r="Q591" s="11"/>
      <c r="T591" s="11"/>
      <c r="U591" s="11"/>
      <c r="V591" s="11"/>
      <c r="W591" s="11"/>
      <c r="X591" s="11"/>
      <c r="Y591" s="11"/>
      <c r="Z591" s="11"/>
    </row>
    <row r="592" spans="1:26" ht="15" x14ac:dyDescent="0.25">
      <c r="A592" s="11"/>
      <c r="B592" s="11"/>
      <c r="C592" s="11"/>
      <c r="D592" s="11"/>
      <c r="E592" s="11"/>
      <c r="F592" s="11"/>
      <c r="G592" s="11"/>
      <c r="J592" s="11"/>
      <c r="K592" s="11"/>
      <c r="L592" s="11"/>
      <c r="M592" s="11"/>
      <c r="N592" s="11"/>
      <c r="O592" s="11"/>
      <c r="P592" s="11"/>
      <c r="Q592" s="11"/>
      <c r="T592" s="11"/>
      <c r="U592" s="11"/>
      <c r="V592" s="11"/>
      <c r="W592" s="11"/>
      <c r="X592" s="11"/>
      <c r="Y592" s="11"/>
      <c r="Z592" s="11"/>
    </row>
    <row r="593" spans="1:26" ht="15" x14ac:dyDescent="0.25">
      <c r="A593" s="11"/>
      <c r="B593" s="11"/>
      <c r="C593" s="11"/>
      <c r="D593" s="11"/>
      <c r="E593" s="11"/>
      <c r="F593" s="11"/>
      <c r="G593" s="11"/>
      <c r="J593" s="11"/>
      <c r="K593" s="11"/>
      <c r="L593" s="11"/>
      <c r="M593" s="11"/>
      <c r="N593" s="11"/>
      <c r="O593" s="11"/>
      <c r="P593" s="11"/>
      <c r="Q593" s="11"/>
      <c r="T593" s="11"/>
      <c r="U593" s="11"/>
      <c r="V593" s="11"/>
      <c r="W593" s="11"/>
      <c r="X593" s="11"/>
      <c r="Y593" s="11"/>
      <c r="Z593" s="11"/>
    </row>
    <row r="594" spans="1:26" ht="15" x14ac:dyDescent="0.25">
      <c r="A594" s="11"/>
      <c r="B594" s="11"/>
      <c r="C594" s="11"/>
      <c r="D594" s="11"/>
      <c r="E594" s="11"/>
      <c r="F594" s="11"/>
      <c r="G594" s="11"/>
      <c r="J594" s="11"/>
      <c r="K594" s="11"/>
      <c r="L594" s="11"/>
      <c r="M594" s="11"/>
      <c r="N594" s="11"/>
      <c r="O594" s="11"/>
      <c r="P594" s="11"/>
      <c r="Q594" s="11"/>
      <c r="T594" s="11"/>
      <c r="U594" s="11"/>
      <c r="V594" s="11"/>
      <c r="W594" s="11"/>
      <c r="X594" s="11"/>
      <c r="Y594" s="11"/>
      <c r="Z594" s="11"/>
    </row>
    <row r="595" spans="1:26" ht="15" x14ac:dyDescent="0.25">
      <c r="A595" s="11"/>
      <c r="B595" s="11"/>
      <c r="C595" s="11"/>
      <c r="D595" s="11"/>
      <c r="E595" s="11"/>
      <c r="F595" s="11"/>
      <c r="G595" s="11"/>
      <c r="J595" s="11"/>
      <c r="K595" s="11"/>
      <c r="L595" s="11"/>
      <c r="M595" s="11"/>
      <c r="N595" s="11"/>
      <c r="O595" s="11"/>
      <c r="P595" s="11"/>
      <c r="Q595" s="11"/>
      <c r="T595" s="11"/>
      <c r="U595" s="11"/>
      <c r="V595" s="11"/>
      <c r="W595" s="11"/>
      <c r="X595" s="11"/>
      <c r="Y595" s="11"/>
      <c r="Z595" s="11"/>
    </row>
    <row r="596" spans="1:26" ht="15" x14ac:dyDescent="0.25">
      <c r="A596" s="11"/>
      <c r="B596" s="11"/>
      <c r="C596" s="11"/>
      <c r="D596" s="11"/>
      <c r="E596" s="11"/>
      <c r="F596" s="11"/>
      <c r="G596" s="11"/>
      <c r="J596" s="11"/>
      <c r="K596" s="11"/>
      <c r="L596" s="11"/>
      <c r="M596" s="11"/>
      <c r="N596" s="11"/>
      <c r="O596" s="11"/>
      <c r="P596" s="11"/>
      <c r="Q596" s="11"/>
      <c r="T596" s="11"/>
      <c r="U596" s="11"/>
      <c r="V596" s="11"/>
      <c r="W596" s="11"/>
      <c r="X596" s="11"/>
      <c r="Y596" s="11"/>
      <c r="Z596" s="11"/>
    </row>
    <row r="597" spans="1:26" ht="15" x14ac:dyDescent="0.25">
      <c r="A597" s="11"/>
      <c r="B597" s="11"/>
      <c r="C597" s="11"/>
      <c r="D597" s="11"/>
      <c r="E597" s="11"/>
      <c r="F597" s="11"/>
      <c r="G597" s="11"/>
      <c r="J597" s="11"/>
      <c r="K597" s="11"/>
      <c r="L597" s="11"/>
      <c r="M597" s="11"/>
      <c r="N597" s="11"/>
      <c r="O597" s="11"/>
      <c r="P597" s="11"/>
      <c r="Q597" s="11"/>
      <c r="T597" s="11"/>
      <c r="U597" s="11"/>
      <c r="V597" s="11"/>
      <c r="W597" s="11"/>
      <c r="X597" s="11"/>
      <c r="Y597" s="11"/>
      <c r="Z597" s="11"/>
    </row>
    <row r="598" spans="1:26" ht="15" x14ac:dyDescent="0.25">
      <c r="A598" s="11"/>
      <c r="B598" s="11"/>
      <c r="C598" s="11"/>
      <c r="D598" s="11"/>
      <c r="E598" s="11"/>
      <c r="F598" s="11"/>
      <c r="G598" s="11"/>
      <c r="J598" s="11"/>
      <c r="K598" s="11"/>
      <c r="L598" s="11"/>
      <c r="M598" s="11"/>
      <c r="N598" s="11"/>
      <c r="O598" s="11"/>
      <c r="P598" s="11"/>
      <c r="Q598" s="11"/>
      <c r="T598" s="11"/>
      <c r="U598" s="11"/>
      <c r="V598" s="11"/>
      <c r="W598" s="11"/>
      <c r="X598" s="11"/>
      <c r="Y598" s="11"/>
      <c r="Z598" s="11"/>
    </row>
    <row r="599" spans="1:26" ht="15" x14ac:dyDescent="0.25">
      <c r="A599" s="11"/>
      <c r="B599" s="11"/>
      <c r="C599" s="11"/>
      <c r="D599" s="11"/>
      <c r="E599" s="11"/>
      <c r="F599" s="11"/>
      <c r="G599" s="11"/>
      <c r="J599" s="11"/>
      <c r="K599" s="11"/>
      <c r="L599" s="11"/>
      <c r="M599" s="11"/>
      <c r="N599" s="11"/>
      <c r="O599" s="11"/>
      <c r="P599" s="11"/>
      <c r="Q599" s="11"/>
      <c r="T599" s="11"/>
      <c r="U599" s="11"/>
      <c r="V599" s="11"/>
      <c r="W599" s="11"/>
      <c r="X599" s="11"/>
      <c r="Y599" s="11"/>
      <c r="Z599" s="11"/>
    </row>
    <row r="600" spans="1:26" ht="15" x14ac:dyDescent="0.25">
      <c r="A600" s="11"/>
      <c r="B600" s="11"/>
      <c r="C600" s="11"/>
      <c r="D600" s="11"/>
      <c r="E600" s="11"/>
      <c r="F600" s="11"/>
      <c r="G600" s="11"/>
      <c r="J600" s="11"/>
      <c r="K600" s="11"/>
      <c r="L600" s="11"/>
      <c r="M600" s="11"/>
      <c r="N600" s="11"/>
      <c r="O600" s="11"/>
      <c r="P600" s="11"/>
      <c r="Q600" s="11"/>
      <c r="T600" s="11"/>
      <c r="U600" s="11"/>
      <c r="V600" s="11"/>
      <c r="W600" s="11"/>
      <c r="X600" s="11"/>
      <c r="Y600" s="11"/>
      <c r="Z600" s="11"/>
    </row>
    <row r="601" spans="1:26" ht="15" x14ac:dyDescent="0.25">
      <c r="A601" s="11"/>
      <c r="B601" s="11"/>
      <c r="C601" s="11"/>
      <c r="D601" s="11"/>
      <c r="E601" s="11"/>
      <c r="F601" s="11"/>
      <c r="G601" s="11"/>
      <c r="J601" s="11"/>
      <c r="K601" s="11"/>
      <c r="L601" s="11"/>
      <c r="M601" s="11"/>
      <c r="N601" s="11"/>
      <c r="O601" s="11"/>
      <c r="P601" s="11"/>
      <c r="Q601" s="11"/>
      <c r="T601" s="11"/>
      <c r="U601" s="11"/>
      <c r="V601" s="11"/>
      <c r="W601" s="11"/>
      <c r="X601" s="11"/>
      <c r="Y601" s="11"/>
      <c r="Z601" s="11"/>
    </row>
    <row r="602" spans="1:26" ht="15" x14ac:dyDescent="0.25">
      <c r="A602" s="11"/>
      <c r="B602" s="11"/>
      <c r="C602" s="11"/>
      <c r="D602" s="11"/>
      <c r="E602" s="11"/>
      <c r="F602" s="11"/>
      <c r="G602" s="11"/>
      <c r="J602" s="11"/>
      <c r="K602" s="11"/>
      <c r="L602" s="11"/>
      <c r="M602" s="11"/>
      <c r="N602" s="11"/>
      <c r="O602" s="11"/>
      <c r="P602" s="11"/>
      <c r="Q602" s="11"/>
      <c r="T602" s="11"/>
      <c r="U602" s="11"/>
      <c r="V602" s="11"/>
      <c r="W602" s="11"/>
      <c r="X602" s="11"/>
      <c r="Y602" s="11"/>
      <c r="Z602" s="11"/>
    </row>
    <row r="603" spans="1:26" ht="15" x14ac:dyDescent="0.25">
      <c r="A603" s="11"/>
      <c r="B603" s="11"/>
      <c r="C603" s="11"/>
      <c r="D603" s="11"/>
      <c r="E603" s="11"/>
      <c r="F603" s="11"/>
      <c r="G603" s="11"/>
      <c r="J603" s="11"/>
      <c r="K603" s="11"/>
      <c r="L603" s="11"/>
      <c r="M603" s="11"/>
      <c r="N603" s="11"/>
      <c r="O603" s="11"/>
      <c r="P603" s="11"/>
      <c r="Q603" s="11"/>
      <c r="T603" s="11"/>
      <c r="U603" s="11"/>
      <c r="V603" s="11"/>
      <c r="W603" s="11"/>
      <c r="X603" s="11"/>
      <c r="Y603" s="11"/>
      <c r="Z603" s="11"/>
    </row>
    <row r="604" spans="1:26" ht="15" x14ac:dyDescent="0.25">
      <c r="A604" s="11"/>
      <c r="B604" s="11"/>
      <c r="C604" s="11"/>
      <c r="D604" s="11"/>
      <c r="E604" s="11"/>
      <c r="F604" s="11"/>
      <c r="G604" s="11"/>
      <c r="J604" s="11"/>
      <c r="K604" s="11"/>
      <c r="L604" s="11"/>
      <c r="M604" s="11"/>
      <c r="N604" s="11"/>
      <c r="O604" s="11"/>
      <c r="P604" s="11"/>
      <c r="Q604" s="11"/>
      <c r="T604" s="11"/>
      <c r="U604" s="11"/>
      <c r="V604" s="11"/>
      <c r="W604" s="11"/>
      <c r="X604" s="11"/>
      <c r="Y604" s="11"/>
      <c r="Z604" s="11"/>
    </row>
    <row r="605" spans="1:26" ht="15" x14ac:dyDescent="0.25">
      <c r="A605" s="11"/>
      <c r="B605" s="11"/>
      <c r="C605" s="11"/>
      <c r="D605" s="11"/>
      <c r="E605" s="11"/>
      <c r="F605" s="11"/>
      <c r="G605" s="11"/>
      <c r="J605" s="11"/>
      <c r="K605" s="11"/>
      <c r="L605" s="11"/>
      <c r="M605" s="11"/>
      <c r="N605" s="11"/>
      <c r="O605" s="11"/>
      <c r="P605" s="11"/>
      <c r="Q605" s="11"/>
      <c r="T605" s="11"/>
      <c r="U605" s="11"/>
      <c r="V605" s="11"/>
      <c r="W605" s="11"/>
      <c r="X605" s="11"/>
      <c r="Y605" s="11"/>
      <c r="Z605" s="11"/>
    </row>
    <row r="606" spans="1:26" ht="15" x14ac:dyDescent="0.25">
      <c r="A606" s="11"/>
      <c r="B606" s="11"/>
      <c r="C606" s="11"/>
      <c r="D606" s="11"/>
      <c r="E606" s="11"/>
      <c r="F606" s="11"/>
      <c r="G606" s="11"/>
      <c r="J606" s="11"/>
      <c r="K606" s="11"/>
      <c r="L606" s="11"/>
      <c r="M606" s="11"/>
      <c r="N606" s="11"/>
      <c r="O606" s="11"/>
      <c r="P606" s="11"/>
      <c r="Q606" s="11"/>
      <c r="T606" s="11"/>
      <c r="U606" s="11"/>
      <c r="V606" s="11"/>
      <c r="W606" s="11"/>
      <c r="X606" s="11"/>
      <c r="Y606" s="11"/>
      <c r="Z606" s="11"/>
    </row>
    <row r="607" spans="1:26" ht="15" x14ac:dyDescent="0.25">
      <c r="A607" s="11"/>
      <c r="B607" s="11"/>
      <c r="C607" s="11"/>
      <c r="D607" s="11"/>
      <c r="E607" s="11"/>
      <c r="F607" s="11"/>
      <c r="G607" s="11"/>
      <c r="J607" s="11"/>
      <c r="K607" s="11"/>
      <c r="L607" s="11"/>
      <c r="M607" s="11"/>
      <c r="N607" s="11"/>
      <c r="O607" s="11"/>
      <c r="P607" s="11"/>
      <c r="Q607" s="11"/>
      <c r="T607" s="11"/>
      <c r="U607" s="11"/>
      <c r="V607" s="11"/>
      <c r="W607" s="11"/>
      <c r="X607" s="11"/>
      <c r="Y607" s="11"/>
      <c r="Z607" s="11"/>
    </row>
    <row r="608" spans="1:26" ht="15" x14ac:dyDescent="0.25">
      <c r="A608" s="11"/>
      <c r="B608" s="11"/>
      <c r="C608" s="11"/>
      <c r="D608" s="11"/>
      <c r="E608" s="11"/>
      <c r="F608" s="11"/>
      <c r="G608" s="11"/>
      <c r="J608" s="11"/>
      <c r="K608" s="11"/>
      <c r="L608" s="11"/>
      <c r="M608" s="11"/>
      <c r="N608" s="11"/>
      <c r="O608" s="11"/>
      <c r="P608" s="11"/>
      <c r="Q608" s="11"/>
      <c r="T608" s="11"/>
      <c r="U608" s="11"/>
      <c r="V608" s="11"/>
      <c r="W608" s="11"/>
      <c r="X608" s="11"/>
      <c r="Y608" s="11"/>
      <c r="Z608" s="11"/>
    </row>
    <row r="609" spans="1:26" ht="15" x14ac:dyDescent="0.25">
      <c r="A609" s="11"/>
      <c r="B609" s="11"/>
      <c r="C609" s="11"/>
      <c r="D609" s="11"/>
      <c r="E609" s="11"/>
      <c r="F609" s="11"/>
      <c r="G609" s="11"/>
      <c r="J609" s="11"/>
      <c r="K609" s="11"/>
      <c r="L609" s="11"/>
      <c r="M609" s="11"/>
      <c r="N609" s="11"/>
      <c r="O609" s="11"/>
      <c r="P609" s="11"/>
      <c r="Q609" s="11"/>
      <c r="T609" s="11"/>
      <c r="U609" s="11"/>
      <c r="V609" s="11"/>
      <c r="W609" s="11"/>
      <c r="X609" s="11"/>
      <c r="Y609" s="11"/>
      <c r="Z609" s="11"/>
    </row>
    <row r="610" spans="1:26" ht="15" x14ac:dyDescent="0.25">
      <c r="A610" s="11"/>
      <c r="B610" s="11"/>
      <c r="C610" s="11"/>
      <c r="D610" s="11"/>
      <c r="E610" s="11"/>
      <c r="F610" s="11"/>
      <c r="G610" s="11"/>
      <c r="J610" s="11"/>
      <c r="K610" s="11"/>
      <c r="L610" s="11"/>
      <c r="M610" s="11"/>
      <c r="N610" s="11"/>
      <c r="O610" s="11"/>
      <c r="P610" s="11"/>
      <c r="Q610" s="11"/>
      <c r="T610" s="11"/>
      <c r="U610" s="11"/>
      <c r="V610" s="11"/>
      <c r="W610" s="11"/>
      <c r="X610" s="11"/>
      <c r="Y610" s="11"/>
      <c r="Z610" s="11"/>
    </row>
    <row r="611" spans="1:26" ht="15" x14ac:dyDescent="0.25">
      <c r="A611" s="11"/>
      <c r="B611" s="11"/>
      <c r="C611" s="11"/>
      <c r="D611" s="11"/>
      <c r="E611" s="11"/>
      <c r="F611" s="11"/>
      <c r="G611" s="11"/>
      <c r="J611" s="11"/>
      <c r="K611" s="11"/>
      <c r="L611" s="11"/>
      <c r="M611" s="11"/>
      <c r="N611" s="11"/>
      <c r="O611" s="11"/>
      <c r="P611" s="11"/>
      <c r="Q611" s="11"/>
      <c r="T611" s="11"/>
      <c r="U611" s="11"/>
      <c r="V611" s="11"/>
      <c r="W611" s="11"/>
      <c r="X611" s="11"/>
      <c r="Y611" s="11"/>
      <c r="Z611" s="11"/>
    </row>
    <row r="612" spans="1:26" ht="15" x14ac:dyDescent="0.25">
      <c r="A612" s="11"/>
      <c r="B612" s="11"/>
      <c r="C612" s="11"/>
      <c r="D612" s="11"/>
      <c r="E612" s="11"/>
      <c r="F612" s="11"/>
      <c r="G612" s="11"/>
      <c r="J612" s="11"/>
      <c r="K612" s="11"/>
      <c r="L612" s="11"/>
      <c r="M612" s="11"/>
      <c r="N612" s="11"/>
      <c r="O612" s="11"/>
      <c r="P612" s="11"/>
      <c r="Q612" s="11"/>
      <c r="T612" s="11"/>
      <c r="U612" s="11"/>
      <c r="V612" s="11"/>
      <c r="W612" s="11"/>
      <c r="X612" s="11"/>
      <c r="Y612" s="11"/>
      <c r="Z612" s="11"/>
    </row>
    <row r="613" spans="1:26" ht="15" x14ac:dyDescent="0.25">
      <c r="A613" s="11"/>
      <c r="B613" s="11"/>
      <c r="C613" s="11"/>
      <c r="D613" s="11"/>
      <c r="E613" s="11"/>
      <c r="F613" s="11"/>
      <c r="G613" s="11"/>
      <c r="J613" s="11"/>
      <c r="K613" s="11"/>
      <c r="L613" s="11"/>
      <c r="M613" s="11"/>
      <c r="N613" s="11"/>
      <c r="O613" s="11"/>
      <c r="P613" s="11"/>
      <c r="Q613" s="11"/>
      <c r="T613" s="11"/>
      <c r="U613" s="11"/>
      <c r="V613" s="11"/>
      <c r="W613" s="11"/>
      <c r="X613" s="11"/>
      <c r="Y613" s="11"/>
      <c r="Z613" s="11"/>
    </row>
    <row r="614" spans="1:26" ht="15" x14ac:dyDescent="0.25">
      <c r="A614" s="11"/>
      <c r="B614" s="11"/>
      <c r="C614" s="11"/>
      <c r="D614" s="11"/>
      <c r="E614" s="11"/>
      <c r="F614" s="11"/>
      <c r="G614" s="11"/>
      <c r="J614" s="11"/>
      <c r="K614" s="11"/>
      <c r="L614" s="11"/>
      <c r="M614" s="11"/>
      <c r="N614" s="11"/>
      <c r="O614" s="11"/>
      <c r="P614" s="11"/>
      <c r="Q614" s="11"/>
      <c r="T614" s="11"/>
      <c r="U614" s="11"/>
      <c r="V614" s="11"/>
      <c r="W614" s="11"/>
      <c r="X614" s="11"/>
      <c r="Y614" s="11"/>
      <c r="Z614" s="11"/>
    </row>
    <row r="615" spans="1:26" ht="15" x14ac:dyDescent="0.25">
      <c r="A615" s="11"/>
      <c r="B615" s="11"/>
      <c r="C615" s="11"/>
      <c r="D615" s="11"/>
      <c r="E615" s="11"/>
      <c r="F615" s="11"/>
      <c r="G615" s="11"/>
      <c r="J615" s="11"/>
      <c r="K615" s="11"/>
      <c r="L615" s="11"/>
      <c r="M615" s="11"/>
      <c r="N615" s="11"/>
      <c r="O615" s="11"/>
      <c r="P615" s="11"/>
      <c r="Q615" s="11"/>
      <c r="T615" s="11"/>
      <c r="U615" s="11"/>
      <c r="V615" s="11"/>
      <c r="W615" s="11"/>
      <c r="X615" s="11"/>
      <c r="Y615" s="11"/>
      <c r="Z615" s="11"/>
    </row>
    <row r="616" spans="1:26" ht="15" x14ac:dyDescent="0.25">
      <c r="A616" s="11"/>
      <c r="B616" s="11"/>
      <c r="C616" s="11"/>
      <c r="D616" s="11"/>
      <c r="E616" s="11"/>
      <c r="F616" s="11"/>
      <c r="G616" s="11"/>
      <c r="J616" s="11"/>
      <c r="K616" s="11"/>
      <c r="L616" s="11"/>
      <c r="M616" s="11"/>
      <c r="N616" s="11"/>
      <c r="O616" s="11"/>
      <c r="P616" s="11"/>
      <c r="Q616" s="11"/>
      <c r="T616" s="11"/>
      <c r="U616" s="11"/>
      <c r="V616" s="11"/>
      <c r="W616" s="11"/>
      <c r="X616" s="11"/>
      <c r="Y616" s="11"/>
      <c r="Z616" s="11"/>
    </row>
    <row r="617" spans="1:26" ht="15" x14ac:dyDescent="0.25">
      <c r="A617" s="11"/>
      <c r="B617" s="11"/>
      <c r="C617" s="11"/>
      <c r="D617" s="11"/>
      <c r="E617" s="11"/>
      <c r="F617" s="11"/>
      <c r="G617" s="11"/>
      <c r="J617" s="11"/>
      <c r="K617" s="11"/>
      <c r="L617" s="11"/>
      <c r="M617" s="11"/>
      <c r="N617" s="11"/>
      <c r="O617" s="11"/>
      <c r="P617" s="11"/>
      <c r="Q617" s="11"/>
      <c r="T617" s="11"/>
      <c r="U617" s="11"/>
      <c r="V617" s="11"/>
      <c r="W617" s="11"/>
      <c r="X617" s="11"/>
      <c r="Y617" s="11"/>
      <c r="Z617" s="11"/>
    </row>
    <row r="618" spans="1:26" ht="15" x14ac:dyDescent="0.25">
      <c r="A618" s="11"/>
      <c r="B618" s="11"/>
      <c r="C618" s="11"/>
      <c r="D618" s="11"/>
      <c r="E618" s="11"/>
      <c r="F618" s="11"/>
      <c r="G618" s="11"/>
      <c r="J618" s="11"/>
      <c r="K618" s="11"/>
      <c r="L618" s="11"/>
      <c r="M618" s="11"/>
      <c r="N618" s="11"/>
      <c r="O618" s="11"/>
      <c r="P618" s="11"/>
      <c r="Q618" s="11"/>
      <c r="T618" s="11"/>
      <c r="U618" s="11"/>
      <c r="V618" s="11"/>
      <c r="W618" s="11"/>
      <c r="X618" s="11"/>
      <c r="Y618" s="11"/>
      <c r="Z618" s="11"/>
    </row>
    <row r="619" spans="1:26" ht="15" x14ac:dyDescent="0.25">
      <c r="A619" s="11"/>
      <c r="B619" s="11"/>
      <c r="C619" s="11"/>
      <c r="D619" s="11"/>
      <c r="E619" s="11"/>
      <c r="F619" s="11"/>
      <c r="G619" s="11"/>
      <c r="J619" s="11"/>
      <c r="K619" s="11"/>
      <c r="L619" s="11"/>
      <c r="M619" s="11"/>
      <c r="N619" s="11"/>
      <c r="O619" s="11"/>
      <c r="P619" s="11"/>
      <c r="Q619" s="11"/>
      <c r="T619" s="11"/>
      <c r="U619" s="11"/>
      <c r="V619" s="11"/>
      <c r="W619" s="11"/>
      <c r="X619" s="11"/>
      <c r="Y619" s="11"/>
      <c r="Z619" s="11"/>
    </row>
    <row r="620" spans="1:26" ht="15" x14ac:dyDescent="0.25">
      <c r="A620" s="11"/>
      <c r="B620" s="11"/>
      <c r="C620" s="11"/>
      <c r="D620" s="11"/>
      <c r="E620" s="11"/>
      <c r="F620" s="11"/>
      <c r="G620" s="11"/>
      <c r="J620" s="11"/>
      <c r="K620" s="11"/>
      <c r="L620" s="11"/>
      <c r="M620" s="11"/>
      <c r="N620" s="11"/>
      <c r="O620" s="11"/>
      <c r="P620" s="11"/>
      <c r="Q620" s="11"/>
      <c r="T620" s="11"/>
      <c r="U620" s="11"/>
      <c r="V620" s="11"/>
      <c r="W620" s="11"/>
      <c r="X620" s="11"/>
      <c r="Y620" s="11"/>
      <c r="Z620" s="11"/>
    </row>
    <row r="621" spans="1:26" ht="15" x14ac:dyDescent="0.25">
      <c r="A621" s="11"/>
      <c r="B621" s="11"/>
      <c r="C621" s="11"/>
      <c r="D621" s="11"/>
      <c r="E621" s="11"/>
      <c r="F621" s="11"/>
      <c r="G621" s="11"/>
      <c r="J621" s="11"/>
      <c r="K621" s="11"/>
      <c r="L621" s="11"/>
      <c r="M621" s="11"/>
      <c r="N621" s="11"/>
      <c r="O621" s="11"/>
      <c r="P621" s="11"/>
      <c r="Q621" s="11"/>
      <c r="T621" s="11"/>
      <c r="U621" s="11"/>
      <c r="V621" s="11"/>
      <c r="W621" s="11"/>
      <c r="X621" s="11"/>
      <c r="Y621" s="11"/>
      <c r="Z621" s="11"/>
    </row>
    <row r="622" spans="1:26" ht="15" x14ac:dyDescent="0.25">
      <c r="A622" s="11"/>
      <c r="B622" s="11"/>
      <c r="C622" s="11"/>
      <c r="D622" s="11"/>
      <c r="E622" s="11"/>
      <c r="F622" s="11"/>
      <c r="G622" s="11"/>
      <c r="J622" s="11"/>
      <c r="K622" s="11"/>
      <c r="L622" s="11"/>
      <c r="M622" s="11"/>
      <c r="N622" s="11"/>
      <c r="O622" s="11"/>
      <c r="P622" s="11"/>
      <c r="Q622" s="11"/>
      <c r="T622" s="11"/>
      <c r="U622" s="11"/>
      <c r="V622" s="11"/>
      <c r="W622" s="11"/>
      <c r="X622" s="11"/>
      <c r="Y622" s="11"/>
      <c r="Z622" s="11"/>
    </row>
    <row r="623" spans="1:26" ht="15" x14ac:dyDescent="0.25">
      <c r="A623" s="11"/>
      <c r="B623" s="11"/>
      <c r="C623" s="11"/>
      <c r="D623" s="11"/>
      <c r="E623" s="11"/>
      <c r="F623" s="11"/>
      <c r="G623" s="11"/>
      <c r="J623" s="11"/>
      <c r="K623" s="11"/>
      <c r="L623" s="11"/>
      <c r="M623" s="11"/>
      <c r="N623" s="11"/>
      <c r="O623" s="11"/>
      <c r="P623" s="11"/>
      <c r="Q623" s="11"/>
      <c r="T623" s="11"/>
      <c r="U623" s="11"/>
      <c r="V623" s="11"/>
      <c r="W623" s="11"/>
      <c r="X623" s="11"/>
      <c r="Y623" s="11"/>
      <c r="Z623" s="11"/>
    </row>
    <row r="624" spans="1:26" ht="15" x14ac:dyDescent="0.25">
      <c r="A624" s="11"/>
      <c r="B624" s="11"/>
      <c r="C624" s="11"/>
      <c r="D624" s="11"/>
      <c r="E624" s="11"/>
      <c r="F624" s="11"/>
      <c r="G624" s="11"/>
      <c r="J624" s="11"/>
      <c r="K624" s="11"/>
      <c r="L624" s="11"/>
      <c r="M624" s="11"/>
      <c r="N624" s="11"/>
      <c r="O624" s="11"/>
      <c r="P624" s="11"/>
      <c r="Q624" s="11"/>
      <c r="T624" s="11"/>
      <c r="U624" s="11"/>
      <c r="V624" s="11"/>
      <c r="W624" s="11"/>
      <c r="X624" s="11"/>
      <c r="Y624" s="11"/>
      <c r="Z624" s="11"/>
    </row>
    <row r="625" spans="1:26" ht="15" x14ac:dyDescent="0.25">
      <c r="A625" s="11"/>
      <c r="B625" s="11"/>
      <c r="C625" s="11"/>
      <c r="D625" s="11"/>
      <c r="E625" s="11"/>
      <c r="F625" s="11"/>
      <c r="G625" s="11"/>
      <c r="J625" s="11"/>
      <c r="K625" s="11"/>
      <c r="L625" s="11"/>
      <c r="M625" s="11"/>
      <c r="N625" s="11"/>
      <c r="O625" s="11"/>
      <c r="P625" s="11"/>
      <c r="Q625" s="11"/>
      <c r="T625" s="11"/>
      <c r="U625" s="11"/>
      <c r="V625" s="11"/>
      <c r="W625" s="11"/>
      <c r="X625" s="11"/>
      <c r="Y625" s="11"/>
      <c r="Z625" s="11"/>
    </row>
    <row r="626" spans="1:26" ht="15" x14ac:dyDescent="0.25">
      <c r="A626" s="11"/>
      <c r="B626" s="11"/>
      <c r="C626" s="11"/>
      <c r="D626" s="11"/>
      <c r="E626" s="11"/>
      <c r="F626" s="11"/>
      <c r="G626" s="11"/>
      <c r="J626" s="11"/>
      <c r="K626" s="11"/>
      <c r="L626" s="11"/>
      <c r="M626" s="11"/>
      <c r="N626" s="11"/>
      <c r="O626" s="11"/>
      <c r="P626" s="11"/>
      <c r="Q626" s="11"/>
      <c r="T626" s="11"/>
      <c r="U626" s="11"/>
      <c r="V626" s="11"/>
      <c r="W626" s="11"/>
      <c r="X626" s="11"/>
      <c r="Y626" s="11"/>
      <c r="Z626" s="11"/>
    </row>
    <row r="627" spans="1:26" ht="15" x14ac:dyDescent="0.25">
      <c r="A627" s="11"/>
      <c r="B627" s="11"/>
      <c r="C627" s="11"/>
      <c r="D627" s="11"/>
      <c r="E627" s="11"/>
      <c r="F627" s="11"/>
      <c r="G627" s="11"/>
      <c r="J627" s="11"/>
      <c r="K627" s="11"/>
      <c r="L627" s="11"/>
      <c r="M627" s="11"/>
      <c r="N627" s="11"/>
      <c r="O627" s="11"/>
      <c r="P627" s="11"/>
      <c r="Q627" s="11"/>
      <c r="T627" s="11"/>
      <c r="U627" s="11"/>
      <c r="V627" s="11"/>
      <c r="W627" s="11"/>
      <c r="X627" s="11"/>
      <c r="Y627" s="11"/>
      <c r="Z627" s="11"/>
    </row>
    <row r="628" spans="1:26" ht="15" x14ac:dyDescent="0.25">
      <c r="A628" s="11"/>
      <c r="B628" s="11"/>
      <c r="C628" s="11"/>
      <c r="D628" s="11"/>
      <c r="E628" s="11"/>
      <c r="F628" s="11"/>
      <c r="G628" s="11"/>
      <c r="J628" s="11"/>
      <c r="K628" s="11"/>
      <c r="L628" s="11"/>
      <c r="M628" s="11"/>
      <c r="N628" s="11"/>
      <c r="O628" s="11"/>
      <c r="P628" s="11"/>
      <c r="Q628" s="11"/>
      <c r="T628" s="11"/>
      <c r="U628" s="11"/>
      <c r="V628" s="11"/>
      <c r="W628" s="11"/>
      <c r="X628" s="11"/>
      <c r="Y628" s="11"/>
      <c r="Z628" s="11"/>
    </row>
    <row r="629" spans="1:26" ht="15" x14ac:dyDescent="0.25">
      <c r="A629" s="11"/>
      <c r="B629" s="11"/>
      <c r="C629" s="11"/>
      <c r="D629" s="11"/>
      <c r="E629" s="11"/>
      <c r="F629" s="11"/>
      <c r="G629" s="11"/>
      <c r="J629" s="11"/>
      <c r="K629" s="11"/>
      <c r="L629" s="11"/>
      <c r="M629" s="11"/>
      <c r="N629" s="11"/>
      <c r="O629" s="11"/>
      <c r="P629" s="11"/>
      <c r="Q629" s="11"/>
      <c r="T629" s="11"/>
      <c r="U629" s="11"/>
      <c r="V629" s="11"/>
      <c r="W629" s="11"/>
      <c r="X629" s="11"/>
      <c r="Y629" s="11"/>
      <c r="Z629" s="11"/>
    </row>
    <row r="630" spans="1:26" ht="15" x14ac:dyDescent="0.25">
      <c r="A630" s="11"/>
      <c r="B630" s="11"/>
      <c r="C630" s="11"/>
      <c r="D630" s="11"/>
      <c r="E630" s="11"/>
      <c r="F630" s="11"/>
      <c r="G630" s="11"/>
      <c r="J630" s="11"/>
      <c r="K630" s="11"/>
      <c r="L630" s="11"/>
      <c r="M630" s="11"/>
      <c r="N630" s="11"/>
      <c r="O630" s="11"/>
      <c r="P630" s="11"/>
      <c r="Q630" s="11"/>
      <c r="T630" s="11"/>
      <c r="U630" s="11"/>
      <c r="V630" s="11"/>
      <c r="W630" s="11"/>
      <c r="X630" s="11"/>
      <c r="Y630" s="11"/>
      <c r="Z630" s="11"/>
    </row>
    <row r="631" spans="1:26" ht="15" x14ac:dyDescent="0.25">
      <c r="A631" s="11"/>
      <c r="B631" s="11"/>
      <c r="C631" s="11"/>
      <c r="D631" s="11"/>
      <c r="E631" s="11"/>
      <c r="F631" s="11"/>
      <c r="G631" s="11"/>
      <c r="J631" s="11"/>
      <c r="K631" s="11"/>
      <c r="L631" s="11"/>
      <c r="M631" s="11"/>
      <c r="N631" s="11"/>
      <c r="O631" s="11"/>
      <c r="P631" s="11"/>
      <c r="Q631" s="11"/>
      <c r="T631" s="11"/>
      <c r="U631" s="11"/>
      <c r="V631" s="11"/>
      <c r="W631" s="11"/>
      <c r="X631" s="11"/>
      <c r="Y631" s="11"/>
      <c r="Z631" s="11"/>
    </row>
    <row r="632" spans="1:26" ht="15" x14ac:dyDescent="0.25">
      <c r="A632" s="11"/>
      <c r="B632" s="11"/>
      <c r="C632" s="11"/>
      <c r="D632" s="11"/>
      <c r="E632" s="11"/>
      <c r="F632" s="11"/>
      <c r="G632" s="11"/>
      <c r="J632" s="11"/>
      <c r="K632" s="11"/>
      <c r="L632" s="11"/>
      <c r="M632" s="11"/>
      <c r="N632" s="11"/>
      <c r="O632" s="11"/>
      <c r="P632" s="11"/>
      <c r="Q632" s="11"/>
      <c r="T632" s="11"/>
      <c r="U632" s="11"/>
      <c r="V632" s="11"/>
      <c r="W632" s="11"/>
      <c r="X632" s="11"/>
      <c r="Y632" s="11"/>
      <c r="Z632" s="11"/>
    </row>
    <row r="633" spans="1:26" ht="15" x14ac:dyDescent="0.25">
      <c r="A633" s="11"/>
      <c r="B633" s="11"/>
      <c r="C633" s="11"/>
      <c r="D633" s="11"/>
      <c r="E633" s="11"/>
      <c r="F633" s="11"/>
      <c r="G633" s="11"/>
      <c r="J633" s="11"/>
      <c r="K633" s="11"/>
      <c r="L633" s="11"/>
      <c r="M633" s="11"/>
      <c r="N633" s="11"/>
      <c r="O633" s="11"/>
      <c r="P633" s="11"/>
      <c r="Q633" s="11"/>
      <c r="T633" s="11"/>
      <c r="U633" s="11"/>
      <c r="V633" s="11"/>
      <c r="W633" s="11"/>
      <c r="X633" s="11"/>
      <c r="Y633" s="11"/>
      <c r="Z633" s="11"/>
    </row>
    <row r="634" spans="1:26" ht="15" x14ac:dyDescent="0.25">
      <c r="A634" s="11"/>
      <c r="B634" s="11"/>
      <c r="C634" s="11"/>
      <c r="D634" s="11"/>
      <c r="E634" s="11"/>
      <c r="F634" s="11"/>
      <c r="G634" s="11"/>
      <c r="J634" s="11"/>
      <c r="K634" s="11"/>
      <c r="L634" s="11"/>
      <c r="M634" s="11"/>
      <c r="N634" s="11"/>
      <c r="O634" s="11"/>
      <c r="P634" s="11"/>
      <c r="Q634" s="11"/>
      <c r="T634" s="11"/>
      <c r="U634" s="11"/>
      <c r="V634" s="11"/>
      <c r="W634" s="11"/>
      <c r="X634" s="11"/>
      <c r="Y634" s="11"/>
      <c r="Z634" s="11"/>
    </row>
    <row r="635" spans="1:26" ht="15" x14ac:dyDescent="0.25">
      <c r="A635" s="11"/>
      <c r="B635" s="11"/>
      <c r="C635" s="11"/>
      <c r="D635" s="11"/>
      <c r="E635" s="11"/>
      <c r="F635" s="11"/>
      <c r="G635" s="11"/>
      <c r="J635" s="11"/>
      <c r="K635" s="11"/>
      <c r="L635" s="11"/>
      <c r="M635" s="11"/>
      <c r="N635" s="11"/>
      <c r="O635" s="11"/>
      <c r="P635" s="11"/>
      <c r="Q635" s="11"/>
      <c r="T635" s="11"/>
      <c r="U635" s="11"/>
      <c r="V635" s="11"/>
      <c r="W635" s="11"/>
      <c r="X635" s="11"/>
      <c r="Y635" s="11"/>
      <c r="Z635" s="11"/>
    </row>
    <row r="636" spans="1:26" ht="15" x14ac:dyDescent="0.25">
      <c r="A636" s="11"/>
      <c r="B636" s="11"/>
      <c r="C636" s="11"/>
      <c r="D636" s="11"/>
      <c r="E636" s="11"/>
      <c r="F636" s="11"/>
      <c r="G636" s="11"/>
      <c r="J636" s="11"/>
      <c r="K636" s="11"/>
      <c r="L636" s="11"/>
      <c r="M636" s="11"/>
      <c r="N636" s="11"/>
      <c r="O636" s="11"/>
      <c r="P636" s="11"/>
      <c r="Q636" s="11"/>
      <c r="T636" s="11"/>
      <c r="U636" s="11"/>
      <c r="V636" s="11"/>
      <c r="W636" s="11"/>
      <c r="X636" s="11"/>
      <c r="Y636" s="11"/>
      <c r="Z636" s="11"/>
    </row>
    <row r="637" spans="1:26" ht="15" x14ac:dyDescent="0.25">
      <c r="A637" s="11"/>
      <c r="B637" s="11"/>
      <c r="C637" s="11"/>
      <c r="D637" s="11"/>
      <c r="E637" s="11"/>
      <c r="F637" s="11"/>
      <c r="G637" s="11"/>
      <c r="J637" s="11"/>
      <c r="K637" s="11"/>
      <c r="L637" s="11"/>
      <c r="M637" s="11"/>
      <c r="N637" s="11"/>
      <c r="O637" s="11"/>
      <c r="P637" s="11"/>
      <c r="Q637" s="11"/>
      <c r="T637" s="11"/>
      <c r="U637" s="11"/>
      <c r="V637" s="11"/>
      <c r="W637" s="11"/>
      <c r="X637" s="11"/>
      <c r="Y637" s="11"/>
      <c r="Z637" s="11"/>
    </row>
    <row r="638" spans="1:26" ht="15" x14ac:dyDescent="0.25">
      <c r="A638" s="11"/>
      <c r="B638" s="11"/>
      <c r="C638" s="11"/>
      <c r="D638" s="11"/>
      <c r="E638" s="11"/>
      <c r="F638" s="11"/>
      <c r="G638" s="11"/>
      <c r="J638" s="11"/>
      <c r="K638" s="11"/>
      <c r="L638" s="11"/>
      <c r="M638" s="11"/>
      <c r="N638" s="11"/>
      <c r="O638" s="11"/>
      <c r="P638" s="11"/>
      <c r="Q638" s="11"/>
      <c r="T638" s="11"/>
      <c r="U638" s="11"/>
      <c r="V638" s="11"/>
      <c r="W638" s="11"/>
      <c r="X638" s="11"/>
      <c r="Y638" s="11"/>
      <c r="Z638" s="11"/>
    </row>
    <row r="639" spans="1:26" ht="15" x14ac:dyDescent="0.25">
      <c r="A639" s="11"/>
      <c r="B639" s="11"/>
      <c r="C639" s="11"/>
      <c r="D639" s="11"/>
      <c r="E639" s="11"/>
      <c r="F639" s="11"/>
      <c r="G639" s="11"/>
      <c r="J639" s="11"/>
      <c r="K639" s="11"/>
      <c r="L639" s="11"/>
      <c r="M639" s="11"/>
      <c r="N639" s="11"/>
      <c r="O639" s="11"/>
      <c r="P639" s="11"/>
      <c r="Q639" s="11"/>
      <c r="T639" s="11"/>
      <c r="U639" s="11"/>
      <c r="V639" s="11"/>
      <c r="W639" s="11"/>
      <c r="X639" s="11"/>
      <c r="Y639" s="11"/>
      <c r="Z639" s="11"/>
    </row>
    <row r="640" spans="1:26" ht="15" x14ac:dyDescent="0.25">
      <c r="A640" s="11"/>
      <c r="B640" s="11"/>
      <c r="C640" s="11"/>
      <c r="D640" s="11"/>
      <c r="E640" s="11"/>
      <c r="F640" s="11"/>
      <c r="G640" s="11"/>
      <c r="J640" s="11"/>
      <c r="K640" s="11"/>
      <c r="L640" s="11"/>
      <c r="M640" s="11"/>
      <c r="N640" s="11"/>
      <c r="O640" s="11"/>
      <c r="P640" s="11"/>
      <c r="Q640" s="11"/>
      <c r="T640" s="11"/>
      <c r="U640" s="11"/>
      <c r="V640" s="11"/>
      <c r="W640" s="11"/>
      <c r="X640" s="11"/>
      <c r="Y640" s="11"/>
      <c r="Z640" s="11"/>
    </row>
    <row r="641" spans="1:26" ht="15" x14ac:dyDescent="0.25">
      <c r="A641" s="11"/>
      <c r="B641" s="11"/>
      <c r="C641" s="11"/>
      <c r="D641" s="11"/>
      <c r="E641" s="11"/>
      <c r="F641" s="11"/>
      <c r="G641" s="11"/>
      <c r="J641" s="11"/>
      <c r="K641" s="11"/>
      <c r="L641" s="11"/>
      <c r="M641" s="11"/>
      <c r="N641" s="11"/>
      <c r="O641" s="11"/>
      <c r="P641" s="11"/>
      <c r="Q641" s="11"/>
      <c r="T641" s="11"/>
      <c r="U641" s="11"/>
      <c r="V641" s="11"/>
      <c r="W641" s="11"/>
      <c r="X641" s="11"/>
      <c r="Y641" s="11"/>
      <c r="Z641" s="11"/>
    </row>
    <row r="642" spans="1:26" ht="15" x14ac:dyDescent="0.25">
      <c r="A642" s="11"/>
      <c r="B642" s="11"/>
      <c r="C642" s="11"/>
      <c r="D642" s="11"/>
      <c r="E642" s="11"/>
      <c r="F642" s="11"/>
      <c r="G642" s="11"/>
      <c r="J642" s="11"/>
      <c r="K642" s="11"/>
      <c r="L642" s="11"/>
      <c r="M642" s="11"/>
      <c r="N642" s="11"/>
      <c r="O642" s="11"/>
      <c r="P642" s="11"/>
      <c r="Q642" s="11"/>
      <c r="T642" s="11"/>
      <c r="U642" s="11"/>
      <c r="V642" s="11"/>
      <c r="W642" s="11"/>
      <c r="X642" s="11"/>
      <c r="Y642" s="11"/>
      <c r="Z642" s="11"/>
    </row>
    <row r="643" spans="1:26" ht="15" x14ac:dyDescent="0.25">
      <c r="A643" s="11"/>
      <c r="B643" s="11"/>
      <c r="C643" s="11"/>
      <c r="D643" s="11"/>
      <c r="E643" s="11"/>
      <c r="F643" s="11"/>
      <c r="G643" s="11"/>
      <c r="J643" s="11"/>
      <c r="K643" s="11"/>
      <c r="L643" s="11"/>
      <c r="M643" s="11"/>
      <c r="N643" s="11"/>
      <c r="O643" s="11"/>
      <c r="P643" s="11"/>
      <c r="Q643" s="11"/>
      <c r="T643" s="11"/>
      <c r="U643" s="11"/>
      <c r="V643" s="11"/>
      <c r="W643" s="11"/>
      <c r="X643" s="11"/>
      <c r="Y643" s="11"/>
      <c r="Z643" s="11"/>
    </row>
    <row r="644" spans="1:26" ht="15" x14ac:dyDescent="0.25">
      <c r="A644" s="11"/>
      <c r="B644" s="11"/>
      <c r="C644" s="11"/>
      <c r="D644" s="11"/>
      <c r="E644" s="11"/>
      <c r="F644" s="11"/>
      <c r="G644" s="11"/>
      <c r="J644" s="11"/>
      <c r="K644" s="11"/>
      <c r="L644" s="11"/>
      <c r="M644" s="11"/>
      <c r="N644" s="11"/>
      <c r="O644" s="11"/>
      <c r="P644" s="11"/>
      <c r="Q644" s="11"/>
      <c r="T644" s="11"/>
      <c r="U644" s="11"/>
      <c r="V644" s="11"/>
      <c r="W644" s="11"/>
      <c r="X644" s="11"/>
      <c r="Y644" s="11"/>
      <c r="Z644" s="11"/>
    </row>
    <row r="645" spans="1:26" ht="15" x14ac:dyDescent="0.25">
      <c r="A645" s="11"/>
      <c r="B645" s="11"/>
      <c r="C645" s="11"/>
      <c r="D645" s="11"/>
      <c r="E645" s="11"/>
      <c r="F645" s="11"/>
      <c r="G645" s="11"/>
      <c r="J645" s="11"/>
      <c r="K645" s="11"/>
      <c r="L645" s="11"/>
      <c r="M645" s="11"/>
      <c r="N645" s="11"/>
      <c r="O645" s="11"/>
      <c r="P645" s="11"/>
      <c r="Q645" s="11"/>
      <c r="T645" s="11"/>
      <c r="U645" s="11"/>
      <c r="V645" s="11"/>
      <c r="W645" s="11"/>
      <c r="X645" s="11"/>
      <c r="Y645" s="11"/>
      <c r="Z645" s="11"/>
    </row>
    <row r="646" spans="1:26" ht="15" x14ac:dyDescent="0.25">
      <c r="A646" s="11"/>
      <c r="B646" s="11"/>
      <c r="C646" s="11"/>
      <c r="D646" s="11"/>
      <c r="E646" s="11"/>
      <c r="F646" s="11"/>
      <c r="G646" s="11"/>
      <c r="J646" s="11"/>
      <c r="K646" s="11"/>
      <c r="L646" s="11"/>
      <c r="M646" s="11"/>
      <c r="N646" s="11"/>
      <c r="O646" s="11"/>
      <c r="P646" s="11"/>
      <c r="Q646" s="11"/>
      <c r="T646" s="11"/>
      <c r="U646" s="11"/>
      <c r="V646" s="11"/>
      <c r="W646" s="11"/>
      <c r="X646" s="11"/>
      <c r="Y646" s="11"/>
      <c r="Z646" s="11"/>
    </row>
    <row r="647" spans="1:26" ht="15" x14ac:dyDescent="0.25">
      <c r="A647" s="11"/>
      <c r="B647" s="11"/>
      <c r="C647" s="11"/>
      <c r="D647" s="11"/>
      <c r="E647" s="11"/>
      <c r="F647" s="11"/>
      <c r="G647" s="11"/>
      <c r="J647" s="11"/>
      <c r="K647" s="11"/>
      <c r="L647" s="11"/>
      <c r="M647" s="11"/>
      <c r="N647" s="11"/>
      <c r="O647" s="11"/>
      <c r="P647" s="11"/>
      <c r="Q647" s="11"/>
      <c r="T647" s="11"/>
      <c r="U647" s="11"/>
      <c r="V647" s="11"/>
      <c r="W647" s="11"/>
      <c r="X647" s="11"/>
      <c r="Y647" s="11"/>
      <c r="Z647" s="11"/>
    </row>
    <row r="648" spans="1:26" ht="15" x14ac:dyDescent="0.25">
      <c r="A648" s="11"/>
      <c r="B648" s="11"/>
      <c r="C648" s="11"/>
      <c r="D648" s="11"/>
      <c r="E648" s="11"/>
      <c r="F648" s="11"/>
      <c r="G648" s="11"/>
      <c r="J648" s="11"/>
      <c r="K648" s="11"/>
      <c r="L648" s="11"/>
      <c r="M648" s="11"/>
      <c r="N648" s="11"/>
      <c r="O648" s="11"/>
      <c r="P648" s="11"/>
      <c r="Q648" s="11"/>
      <c r="T648" s="11"/>
      <c r="U648" s="11"/>
      <c r="V648" s="11"/>
      <c r="W648" s="11"/>
      <c r="X648" s="11"/>
      <c r="Y648" s="11"/>
      <c r="Z648" s="11"/>
    </row>
    <row r="649" spans="1:26" ht="15" x14ac:dyDescent="0.25">
      <c r="A649" s="11"/>
      <c r="B649" s="11"/>
      <c r="C649" s="11"/>
      <c r="D649" s="11"/>
      <c r="E649" s="11"/>
      <c r="F649" s="11"/>
      <c r="G649" s="11"/>
      <c r="J649" s="11"/>
      <c r="K649" s="11"/>
      <c r="L649" s="11"/>
      <c r="M649" s="11"/>
      <c r="N649" s="11"/>
      <c r="O649" s="11"/>
      <c r="P649" s="11"/>
      <c r="Q649" s="11"/>
      <c r="T649" s="11"/>
      <c r="U649" s="11"/>
      <c r="V649" s="11"/>
      <c r="W649" s="11"/>
      <c r="X649" s="11"/>
      <c r="Y649" s="11"/>
      <c r="Z649" s="11"/>
    </row>
    <row r="650" spans="1:26" ht="15" x14ac:dyDescent="0.25">
      <c r="A650" s="11"/>
      <c r="B650" s="11"/>
      <c r="C650" s="11"/>
      <c r="D650" s="11"/>
      <c r="E650" s="11"/>
      <c r="F650" s="11"/>
      <c r="G650" s="11"/>
      <c r="J650" s="11"/>
      <c r="K650" s="11"/>
      <c r="L650" s="11"/>
      <c r="M650" s="11"/>
      <c r="N650" s="11"/>
      <c r="O650" s="11"/>
      <c r="P650" s="11"/>
      <c r="Q650" s="11"/>
      <c r="T650" s="11"/>
      <c r="U650" s="11"/>
      <c r="V650" s="11"/>
      <c r="W650" s="11"/>
      <c r="X650" s="11"/>
      <c r="Y650" s="11"/>
      <c r="Z650" s="11"/>
    </row>
    <row r="651" spans="1:26" ht="15" x14ac:dyDescent="0.25">
      <c r="A651" s="11"/>
      <c r="B651" s="11"/>
      <c r="C651" s="11"/>
      <c r="D651" s="11"/>
      <c r="E651" s="11"/>
      <c r="F651" s="11"/>
      <c r="G651" s="11"/>
      <c r="J651" s="11"/>
      <c r="K651" s="11"/>
      <c r="L651" s="11"/>
      <c r="M651" s="11"/>
      <c r="N651" s="11"/>
      <c r="O651" s="11"/>
      <c r="P651" s="11"/>
      <c r="Q651" s="11"/>
      <c r="T651" s="11"/>
      <c r="U651" s="11"/>
      <c r="V651" s="11"/>
      <c r="W651" s="11"/>
      <c r="X651" s="11"/>
      <c r="Y651" s="11"/>
      <c r="Z651" s="11"/>
    </row>
    <row r="652" spans="1:26" ht="15" x14ac:dyDescent="0.25">
      <c r="A652" s="11"/>
      <c r="B652" s="11"/>
      <c r="C652" s="11"/>
      <c r="D652" s="11"/>
      <c r="E652" s="11"/>
      <c r="F652" s="11"/>
      <c r="G652" s="11"/>
      <c r="J652" s="11"/>
      <c r="K652" s="11"/>
      <c r="L652" s="11"/>
      <c r="M652" s="11"/>
      <c r="N652" s="11"/>
      <c r="O652" s="11"/>
      <c r="P652" s="11"/>
      <c r="Q652" s="11"/>
      <c r="T652" s="11"/>
      <c r="U652" s="11"/>
      <c r="V652" s="11"/>
      <c r="W652" s="11"/>
      <c r="X652" s="11"/>
      <c r="Y652" s="11"/>
      <c r="Z652" s="11"/>
    </row>
    <row r="653" spans="1:26" ht="15" x14ac:dyDescent="0.25">
      <c r="A653" s="11"/>
      <c r="B653" s="11"/>
      <c r="C653" s="11"/>
      <c r="D653" s="11"/>
      <c r="E653" s="11"/>
      <c r="F653" s="11"/>
      <c r="G653" s="11"/>
      <c r="J653" s="11"/>
      <c r="K653" s="11"/>
      <c r="L653" s="11"/>
      <c r="M653" s="11"/>
      <c r="N653" s="11"/>
      <c r="O653" s="11"/>
      <c r="P653" s="11"/>
      <c r="Q653" s="11"/>
      <c r="T653" s="11"/>
      <c r="U653" s="11"/>
      <c r="V653" s="11"/>
      <c r="W653" s="11"/>
      <c r="X653" s="11"/>
      <c r="Y653" s="11"/>
      <c r="Z653" s="11"/>
    </row>
    <row r="654" spans="1:26" ht="15" x14ac:dyDescent="0.25">
      <c r="A654" s="11"/>
      <c r="B654" s="11"/>
      <c r="C654" s="11"/>
      <c r="D654" s="11"/>
      <c r="E654" s="11"/>
      <c r="F654" s="11"/>
      <c r="G654" s="11"/>
      <c r="J654" s="11"/>
      <c r="K654" s="11"/>
      <c r="L654" s="11"/>
      <c r="M654" s="11"/>
      <c r="N654" s="11"/>
      <c r="O654" s="11"/>
      <c r="P654" s="11"/>
      <c r="Q654" s="11"/>
      <c r="T654" s="11"/>
      <c r="U654" s="11"/>
      <c r="V654" s="11"/>
      <c r="W654" s="11"/>
      <c r="X654" s="11"/>
      <c r="Y654" s="11"/>
      <c r="Z654" s="11"/>
    </row>
    <row r="655" spans="1:26" ht="15" x14ac:dyDescent="0.25">
      <c r="A655" s="11"/>
      <c r="B655" s="11"/>
      <c r="C655" s="11"/>
      <c r="D655" s="11"/>
      <c r="E655" s="11"/>
      <c r="F655" s="11"/>
      <c r="G655" s="11"/>
      <c r="J655" s="11"/>
      <c r="K655" s="11"/>
      <c r="L655" s="11"/>
      <c r="M655" s="11"/>
      <c r="N655" s="11"/>
      <c r="O655" s="11"/>
      <c r="P655" s="11"/>
      <c r="Q655" s="11"/>
      <c r="T655" s="11"/>
      <c r="U655" s="11"/>
      <c r="V655" s="11"/>
      <c r="W655" s="11"/>
      <c r="X655" s="11"/>
      <c r="Y655" s="11"/>
      <c r="Z655" s="11"/>
    </row>
    <row r="656" spans="1:26" ht="15" x14ac:dyDescent="0.25">
      <c r="A656" s="11"/>
      <c r="B656" s="11"/>
      <c r="C656" s="11"/>
      <c r="D656" s="11"/>
      <c r="E656" s="11"/>
      <c r="F656" s="11"/>
      <c r="G656" s="11"/>
      <c r="J656" s="11"/>
      <c r="K656" s="11"/>
      <c r="L656" s="11"/>
      <c r="M656" s="11"/>
      <c r="N656" s="11"/>
      <c r="O656" s="11"/>
      <c r="P656" s="11"/>
      <c r="Q656" s="11"/>
      <c r="T656" s="11"/>
      <c r="U656" s="11"/>
      <c r="V656" s="11"/>
      <c r="W656" s="11"/>
      <c r="X656" s="11"/>
      <c r="Y656" s="11"/>
      <c r="Z656" s="11"/>
    </row>
    <row r="657" spans="1:26" ht="15" x14ac:dyDescent="0.25">
      <c r="A657" s="11"/>
      <c r="B657" s="11"/>
      <c r="C657" s="11"/>
      <c r="D657" s="11"/>
      <c r="E657" s="11"/>
      <c r="F657" s="11"/>
      <c r="G657" s="11"/>
      <c r="J657" s="11"/>
      <c r="K657" s="11"/>
      <c r="L657" s="11"/>
      <c r="M657" s="11"/>
      <c r="N657" s="11"/>
      <c r="O657" s="11"/>
      <c r="P657" s="11"/>
      <c r="Q657" s="11"/>
      <c r="T657" s="11"/>
      <c r="U657" s="11"/>
      <c r="V657" s="11"/>
      <c r="W657" s="11"/>
      <c r="X657" s="11"/>
      <c r="Y657" s="11"/>
      <c r="Z657" s="11"/>
    </row>
    <row r="658" spans="1:26" ht="15" x14ac:dyDescent="0.25">
      <c r="A658" s="11"/>
      <c r="B658" s="11"/>
      <c r="C658" s="11"/>
      <c r="D658" s="11"/>
      <c r="E658" s="11"/>
      <c r="F658" s="11"/>
      <c r="G658" s="11"/>
      <c r="J658" s="11"/>
      <c r="K658" s="11"/>
      <c r="L658" s="11"/>
      <c r="M658" s="11"/>
      <c r="N658" s="11"/>
      <c r="O658" s="11"/>
      <c r="P658" s="11"/>
      <c r="Q658" s="11"/>
      <c r="T658" s="11"/>
      <c r="U658" s="11"/>
      <c r="V658" s="11"/>
      <c r="W658" s="11"/>
      <c r="X658" s="11"/>
      <c r="Y658" s="11"/>
      <c r="Z658" s="11"/>
    </row>
    <row r="659" spans="1:26" ht="15" x14ac:dyDescent="0.25">
      <c r="A659" s="11"/>
      <c r="B659" s="11"/>
      <c r="C659" s="11"/>
      <c r="D659" s="11"/>
      <c r="E659" s="11"/>
      <c r="F659" s="11"/>
      <c r="G659" s="11"/>
      <c r="J659" s="11"/>
      <c r="K659" s="11"/>
      <c r="L659" s="11"/>
      <c r="M659" s="11"/>
      <c r="N659" s="11"/>
      <c r="O659" s="11"/>
      <c r="P659" s="11"/>
      <c r="Q659" s="11"/>
      <c r="T659" s="11"/>
      <c r="U659" s="11"/>
      <c r="V659" s="11"/>
      <c r="W659" s="11"/>
      <c r="X659" s="11"/>
      <c r="Y659" s="11"/>
      <c r="Z659" s="11"/>
    </row>
    <row r="660" spans="1:26" ht="15" x14ac:dyDescent="0.25">
      <c r="A660" s="11"/>
      <c r="B660" s="11"/>
      <c r="C660" s="11"/>
      <c r="D660" s="11"/>
      <c r="E660" s="11"/>
      <c r="F660" s="11"/>
      <c r="G660" s="11"/>
      <c r="J660" s="11"/>
      <c r="K660" s="11"/>
      <c r="L660" s="11"/>
      <c r="M660" s="11"/>
      <c r="N660" s="11"/>
      <c r="O660" s="11"/>
      <c r="P660" s="11"/>
      <c r="Q660" s="11"/>
      <c r="T660" s="11"/>
      <c r="U660" s="11"/>
      <c r="V660" s="11"/>
      <c r="W660" s="11"/>
      <c r="X660" s="11"/>
      <c r="Y660" s="11"/>
      <c r="Z660" s="11"/>
    </row>
    <row r="661" spans="1:26" ht="15" x14ac:dyDescent="0.25">
      <c r="A661" s="11"/>
      <c r="B661" s="11"/>
      <c r="C661" s="11"/>
      <c r="D661" s="11"/>
      <c r="E661" s="11"/>
      <c r="F661" s="11"/>
      <c r="G661" s="11"/>
      <c r="J661" s="11"/>
      <c r="K661" s="11"/>
      <c r="L661" s="11"/>
      <c r="M661" s="11"/>
      <c r="N661" s="11"/>
      <c r="O661" s="11"/>
      <c r="P661" s="11"/>
      <c r="Q661" s="11"/>
      <c r="T661" s="11"/>
      <c r="U661" s="11"/>
      <c r="V661" s="11"/>
      <c r="W661" s="11"/>
      <c r="X661" s="11"/>
      <c r="Y661" s="11"/>
      <c r="Z661" s="11"/>
    </row>
    <row r="662" spans="1:26" ht="15" x14ac:dyDescent="0.25">
      <c r="A662" s="11"/>
      <c r="B662" s="11"/>
      <c r="C662" s="11"/>
      <c r="D662" s="11"/>
      <c r="E662" s="11"/>
      <c r="F662" s="11"/>
      <c r="G662" s="11"/>
      <c r="J662" s="11"/>
      <c r="K662" s="11"/>
      <c r="L662" s="11"/>
      <c r="M662" s="11"/>
      <c r="N662" s="11"/>
      <c r="O662" s="11"/>
      <c r="P662" s="11"/>
      <c r="Q662" s="11"/>
      <c r="T662" s="11"/>
      <c r="U662" s="11"/>
      <c r="V662" s="11"/>
      <c r="W662" s="11"/>
      <c r="X662" s="11"/>
      <c r="Y662" s="11"/>
      <c r="Z662" s="11"/>
    </row>
    <row r="663" spans="1:26" ht="15" x14ac:dyDescent="0.25">
      <c r="A663" s="11"/>
      <c r="B663" s="11"/>
      <c r="C663" s="11"/>
      <c r="D663" s="11"/>
      <c r="E663" s="11"/>
      <c r="F663" s="11"/>
      <c r="G663" s="11"/>
      <c r="J663" s="11"/>
      <c r="K663" s="11"/>
      <c r="L663" s="11"/>
      <c r="M663" s="11"/>
      <c r="N663" s="11"/>
      <c r="O663" s="11"/>
      <c r="P663" s="11"/>
      <c r="Q663" s="11"/>
      <c r="T663" s="11"/>
      <c r="U663" s="11"/>
      <c r="V663" s="11"/>
      <c r="W663" s="11"/>
      <c r="X663" s="11"/>
      <c r="Y663" s="11"/>
      <c r="Z663" s="11"/>
    </row>
    <row r="664" spans="1:26" ht="15" x14ac:dyDescent="0.25">
      <c r="A664" s="11"/>
      <c r="B664" s="11"/>
      <c r="C664" s="11"/>
      <c r="D664" s="11"/>
      <c r="E664" s="11"/>
      <c r="F664" s="11"/>
      <c r="G664" s="11"/>
      <c r="J664" s="11"/>
      <c r="K664" s="11"/>
      <c r="L664" s="11"/>
      <c r="M664" s="11"/>
      <c r="N664" s="11"/>
      <c r="O664" s="11"/>
      <c r="P664" s="11"/>
      <c r="Q664" s="11"/>
      <c r="T664" s="11"/>
      <c r="U664" s="11"/>
      <c r="V664" s="11"/>
      <c r="W664" s="11"/>
      <c r="X664" s="11"/>
      <c r="Y664" s="11"/>
      <c r="Z664" s="11"/>
    </row>
    <row r="665" spans="1:26" ht="15" x14ac:dyDescent="0.25">
      <c r="A665" s="11"/>
      <c r="B665" s="11"/>
      <c r="C665" s="11"/>
      <c r="D665" s="11"/>
      <c r="E665" s="11"/>
      <c r="F665" s="11"/>
      <c r="G665" s="11"/>
      <c r="J665" s="11"/>
      <c r="K665" s="11"/>
      <c r="L665" s="11"/>
      <c r="M665" s="11"/>
      <c r="N665" s="11"/>
      <c r="O665" s="11"/>
      <c r="P665" s="11"/>
      <c r="Q665" s="11"/>
      <c r="T665" s="11"/>
      <c r="U665" s="11"/>
      <c r="V665" s="11"/>
      <c r="W665" s="11"/>
      <c r="X665" s="11"/>
      <c r="Y665" s="11"/>
      <c r="Z665" s="11"/>
    </row>
    <row r="666" spans="1:26" ht="15" x14ac:dyDescent="0.25">
      <c r="A666" s="11"/>
      <c r="B666" s="11"/>
      <c r="C666" s="11"/>
      <c r="D666" s="11"/>
      <c r="E666" s="11"/>
      <c r="F666" s="11"/>
      <c r="G666" s="11"/>
      <c r="J666" s="11"/>
      <c r="K666" s="11"/>
      <c r="L666" s="11"/>
      <c r="M666" s="11"/>
      <c r="N666" s="11"/>
      <c r="O666" s="11"/>
      <c r="P666" s="11"/>
      <c r="Q666" s="11"/>
      <c r="T666" s="11"/>
      <c r="U666" s="11"/>
      <c r="V666" s="11"/>
      <c r="W666" s="11"/>
      <c r="X666" s="11"/>
      <c r="Y666" s="11"/>
      <c r="Z666" s="11"/>
    </row>
    <row r="667" spans="1:26" ht="15" x14ac:dyDescent="0.25">
      <c r="A667" s="11"/>
      <c r="B667" s="11"/>
      <c r="C667" s="11"/>
      <c r="D667" s="11"/>
      <c r="E667" s="11"/>
      <c r="F667" s="11"/>
      <c r="G667" s="11"/>
      <c r="J667" s="11"/>
      <c r="K667" s="11"/>
      <c r="L667" s="11"/>
      <c r="M667" s="11"/>
      <c r="N667" s="11"/>
      <c r="O667" s="11"/>
      <c r="P667" s="11"/>
      <c r="Q667" s="11"/>
      <c r="T667" s="11"/>
      <c r="U667" s="11"/>
      <c r="V667" s="11"/>
      <c r="W667" s="11"/>
      <c r="X667" s="11"/>
      <c r="Y667" s="11"/>
      <c r="Z667" s="11"/>
    </row>
    <row r="668" spans="1:26" ht="15" x14ac:dyDescent="0.25">
      <c r="A668" s="11"/>
      <c r="B668" s="11"/>
      <c r="C668" s="11"/>
      <c r="D668" s="11"/>
      <c r="E668" s="11"/>
      <c r="F668" s="11"/>
      <c r="G668" s="11"/>
      <c r="J668" s="11"/>
      <c r="K668" s="11"/>
      <c r="L668" s="11"/>
      <c r="M668" s="11"/>
      <c r="N668" s="11"/>
      <c r="O668" s="11"/>
      <c r="P668" s="11"/>
      <c r="Q668" s="11"/>
      <c r="T668" s="11"/>
      <c r="U668" s="11"/>
      <c r="V668" s="11"/>
      <c r="W668" s="11"/>
      <c r="X668" s="11"/>
      <c r="Y668" s="11"/>
      <c r="Z668" s="11"/>
    </row>
    <row r="669" spans="1:26" ht="15" x14ac:dyDescent="0.25">
      <c r="A669" s="11"/>
      <c r="B669" s="11"/>
      <c r="C669" s="11"/>
      <c r="D669" s="11"/>
      <c r="E669" s="11"/>
      <c r="F669" s="11"/>
      <c r="G669" s="11"/>
      <c r="J669" s="11"/>
      <c r="K669" s="11"/>
      <c r="L669" s="11"/>
      <c r="M669" s="11"/>
      <c r="N669" s="11"/>
      <c r="O669" s="11"/>
      <c r="P669" s="11"/>
      <c r="Q669" s="11"/>
      <c r="T669" s="11"/>
      <c r="U669" s="11"/>
      <c r="V669" s="11"/>
      <c r="W669" s="11"/>
      <c r="X669" s="11"/>
      <c r="Y669" s="11"/>
      <c r="Z669" s="11"/>
    </row>
    <row r="670" spans="1:26" ht="15" x14ac:dyDescent="0.25">
      <c r="A670" s="11"/>
      <c r="B670" s="11"/>
      <c r="C670" s="11"/>
      <c r="D670" s="11"/>
      <c r="E670" s="11"/>
      <c r="F670" s="11"/>
      <c r="G670" s="11"/>
      <c r="J670" s="11"/>
      <c r="K670" s="11"/>
      <c r="L670" s="11"/>
      <c r="M670" s="11"/>
      <c r="N670" s="11"/>
      <c r="O670" s="11"/>
      <c r="P670" s="11"/>
      <c r="Q670" s="11"/>
      <c r="T670" s="11"/>
      <c r="U670" s="11"/>
      <c r="V670" s="11"/>
      <c r="W670" s="11"/>
      <c r="X670" s="11"/>
      <c r="Y670" s="11"/>
      <c r="Z670" s="11"/>
    </row>
    <row r="671" spans="1:26" ht="15" x14ac:dyDescent="0.25">
      <c r="A671" s="11"/>
      <c r="B671" s="11"/>
      <c r="C671" s="11"/>
      <c r="D671" s="11"/>
      <c r="E671" s="11"/>
      <c r="F671" s="11"/>
      <c r="G671" s="11"/>
      <c r="J671" s="11"/>
      <c r="K671" s="11"/>
      <c r="L671" s="11"/>
      <c r="M671" s="11"/>
      <c r="N671" s="11"/>
      <c r="O671" s="11"/>
      <c r="P671" s="11"/>
      <c r="Q671" s="11"/>
      <c r="T671" s="11"/>
      <c r="U671" s="11"/>
      <c r="V671" s="11"/>
      <c r="W671" s="11"/>
      <c r="X671" s="11"/>
      <c r="Y671" s="11"/>
      <c r="Z671" s="11"/>
    </row>
    <row r="672" spans="1:26" ht="15" x14ac:dyDescent="0.25">
      <c r="A672" s="11"/>
      <c r="B672" s="11"/>
      <c r="C672" s="11"/>
      <c r="D672" s="11"/>
      <c r="E672" s="11"/>
      <c r="F672" s="11"/>
      <c r="G672" s="11"/>
      <c r="J672" s="11"/>
      <c r="K672" s="11"/>
      <c r="L672" s="11"/>
      <c r="M672" s="11"/>
      <c r="N672" s="11"/>
      <c r="O672" s="11"/>
      <c r="P672" s="11"/>
      <c r="Q672" s="11"/>
      <c r="T672" s="11"/>
      <c r="U672" s="11"/>
      <c r="V672" s="11"/>
      <c r="W672" s="11"/>
      <c r="X672" s="11"/>
      <c r="Y672" s="11"/>
      <c r="Z672" s="11"/>
    </row>
    <row r="673" spans="1:26" ht="15" x14ac:dyDescent="0.25">
      <c r="A673" s="11"/>
      <c r="B673" s="11"/>
      <c r="C673" s="11"/>
      <c r="D673" s="11"/>
      <c r="E673" s="11"/>
      <c r="F673" s="11"/>
      <c r="G673" s="11"/>
      <c r="J673" s="11"/>
      <c r="K673" s="11"/>
      <c r="L673" s="11"/>
      <c r="M673" s="11"/>
      <c r="N673" s="11"/>
      <c r="O673" s="11"/>
      <c r="P673" s="11"/>
      <c r="Q673" s="11"/>
      <c r="T673" s="11"/>
      <c r="U673" s="11"/>
      <c r="V673" s="11"/>
      <c r="W673" s="11"/>
      <c r="X673" s="11"/>
      <c r="Y673" s="11"/>
      <c r="Z673" s="11"/>
    </row>
    <row r="674" spans="1:26" ht="15" x14ac:dyDescent="0.25">
      <c r="A674" s="11"/>
      <c r="B674" s="11"/>
      <c r="C674" s="11"/>
      <c r="D674" s="11"/>
      <c r="E674" s="11"/>
      <c r="F674" s="11"/>
      <c r="G674" s="11"/>
      <c r="J674" s="11"/>
      <c r="K674" s="11"/>
      <c r="L674" s="11"/>
      <c r="M674" s="11"/>
      <c r="N674" s="11"/>
      <c r="O674" s="11"/>
      <c r="P674" s="11"/>
      <c r="Q674" s="11"/>
      <c r="T674" s="11"/>
      <c r="U674" s="11"/>
      <c r="V674" s="11"/>
      <c r="W674" s="11"/>
      <c r="X674" s="11"/>
      <c r="Y674" s="11"/>
      <c r="Z674" s="11"/>
    </row>
    <row r="675" spans="1:26" ht="15" x14ac:dyDescent="0.25">
      <c r="A675" s="11"/>
      <c r="B675" s="11"/>
      <c r="C675" s="11"/>
      <c r="D675" s="11"/>
      <c r="E675" s="11"/>
      <c r="F675" s="11"/>
      <c r="G675" s="11"/>
      <c r="J675" s="11"/>
      <c r="K675" s="11"/>
      <c r="L675" s="11"/>
      <c r="M675" s="11"/>
      <c r="N675" s="11"/>
      <c r="O675" s="11"/>
      <c r="P675" s="11"/>
      <c r="Q675" s="11"/>
      <c r="T675" s="11"/>
      <c r="U675" s="11"/>
      <c r="V675" s="11"/>
      <c r="W675" s="11"/>
      <c r="X675" s="11"/>
      <c r="Y675" s="11"/>
      <c r="Z675" s="11"/>
    </row>
    <row r="676" spans="1:26" ht="15" x14ac:dyDescent="0.25">
      <c r="A676" s="11"/>
      <c r="B676" s="11"/>
      <c r="C676" s="11"/>
      <c r="D676" s="11"/>
      <c r="E676" s="11"/>
      <c r="F676" s="11"/>
      <c r="G676" s="11"/>
      <c r="J676" s="11"/>
      <c r="K676" s="11"/>
      <c r="L676" s="11"/>
      <c r="M676" s="11"/>
      <c r="N676" s="11"/>
      <c r="O676" s="11"/>
      <c r="P676" s="11"/>
      <c r="Q676" s="11"/>
      <c r="T676" s="11"/>
      <c r="U676" s="11"/>
      <c r="V676" s="11"/>
      <c r="W676" s="11"/>
      <c r="X676" s="11"/>
      <c r="Y676" s="11"/>
      <c r="Z676" s="11"/>
    </row>
    <row r="677" spans="1:26" ht="15" x14ac:dyDescent="0.25">
      <c r="A677" s="11"/>
      <c r="B677" s="11"/>
      <c r="C677" s="11"/>
      <c r="D677" s="11"/>
      <c r="E677" s="11"/>
      <c r="F677" s="11"/>
      <c r="G677" s="11"/>
      <c r="J677" s="11"/>
      <c r="K677" s="11"/>
      <c r="L677" s="11"/>
      <c r="M677" s="11"/>
      <c r="N677" s="11"/>
      <c r="O677" s="11"/>
      <c r="P677" s="11"/>
      <c r="Q677" s="11"/>
      <c r="T677" s="11"/>
      <c r="U677" s="11"/>
      <c r="V677" s="11"/>
      <c r="W677" s="11"/>
      <c r="X677" s="11"/>
      <c r="Y677" s="11"/>
      <c r="Z677" s="11"/>
    </row>
    <row r="678" spans="1:26" ht="15" x14ac:dyDescent="0.25">
      <c r="A678" s="11"/>
      <c r="B678" s="11"/>
      <c r="C678" s="11"/>
      <c r="D678" s="11"/>
      <c r="E678" s="11"/>
      <c r="F678" s="11"/>
      <c r="G678" s="11"/>
      <c r="J678" s="11"/>
      <c r="K678" s="11"/>
      <c r="L678" s="11"/>
      <c r="M678" s="11"/>
      <c r="N678" s="11"/>
      <c r="O678" s="11"/>
      <c r="P678" s="11"/>
      <c r="Q678" s="11"/>
      <c r="T678" s="11"/>
      <c r="U678" s="11"/>
      <c r="V678" s="11"/>
      <c r="W678" s="11"/>
      <c r="X678" s="11"/>
      <c r="Y678" s="11"/>
      <c r="Z678" s="11"/>
    </row>
    <row r="679" spans="1:26" ht="15" x14ac:dyDescent="0.25">
      <c r="A679" s="11"/>
      <c r="B679" s="11"/>
      <c r="C679" s="11"/>
      <c r="D679" s="11"/>
      <c r="E679" s="11"/>
      <c r="F679" s="11"/>
      <c r="G679" s="11"/>
      <c r="J679" s="11"/>
      <c r="K679" s="11"/>
      <c r="L679" s="11"/>
      <c r="M679" s="11"/>
      <c r="N679" s="11"/>
      <c r="O679" s="11"/>
      <c r="P679" s="11"/>
      <c r="Q679" s="11"/>
      <c r="T679" s="11"/>
      <c r="U679" s="11"/>
      <c r="V679" s="11"/>
      <c r="W679" s="11"/>
      <c r="X679" s="11"/>
      <c r="Y679" s="11"/>
      <c r="Z679" s="11"/>
    </row>
    <row r="680" spans="1:26" ht="15" x14ac:dyDescent="0.25">
      <c r="A680" s="11"/>
      <c r="B680" s="11"/>
      <c r="C680" s="11"/>
      <c r="D680" s="11"/>
      <c r="E680" s="11"/>
      <c r="F680" s="11"/>
      <c r="G680" s="11"/>
      <c r="J680" s="11"/>
      <c r="K680" s="11"/>
      <c r="L680" s="11"/>
      <c r="M680" s="11"/>
      <c r="N680" s="11"/>
      <c r="O680" s="11"/>
      <c r="P680" s="11"/>
      <c r="Q680" s="11"/>
      <c r="T680" s="11"/>
      <c r="U680" s="11"/>
      <c r="V680" s="11"/>
      <c r="W680" s="11"/>
      <c r="X680" s="11"/>
      <c r="Y680" s="11"/>
      <c r="Z680" s="11"/>
    </row>
    <row r="681" spans="1:26" ht="15" x14ac:dyDescent="0.25">
      <c r="A681" s="11"/>
      <c r="B681" s="11"/>
      <c r="C681" s="11"/>
      <c r="D681" s="11"/>
      <c r="E681" s="11"/>
      <c r="F681" s="11"/>
      <c r="G681" s="11"/>
      <c r="J681" s="11"/>
      <c r="K681" s="11"/>
      <c r="L681" s="11"/>
      <c r="M681" s="11"/>
      <c r="N681" s="11"/>
      <c r="O681" s="11"/>
      <c r="P681" s="11"/>
      <c r="Q681" s="11"/>
      <c r="T681" s="11"/>
      <c r="U681" s="11"/>
      <c r="V681" s="11"/>
      <c r="W681" s="11"/>
      <c r="X681" s="11"/>
      <c r="Y681" s="11"/>
      <c r="Z681" s="11"/>
    </row>
    <row r="682" spans="1:26" ht="15" x14ac:dyDescent="0.25">
      <c r="A682" s="11"/>
      <c r="B682" s="11"/>
      <c r="C682" s="11"/>
      <c r="D682" s="11"/>
      <c r="E682" s="11"/>
      <c r="F682" s="11"/>
      <c r="G682" s="11"/>
      <c r="J682" s="11"/>
      <c r="K682" s="11"/>
      <c r="L682" s="11"/>
      <c r="M682" s="11"/>
      <c r="N682" s="11"/>
      <c r="O682" s="11"/>
      <c r="P682" s="11"/>
      <c r="Q682" s="11"/>
      <c r="T682" s="11"/>
      <c r="U682" s="11"/>
      <c r="V682" s="11"/>
      <c r="W682" s="11"/>
      <c r="X682" s="11"/>
      <c r="Y682" s="11"/>
      <c r="Z682" s="11"/>
    </row>
    <row r="683" spans="1:26" ht="15" x14ac:dyDescent="0.25">
      <c r="A683" s="11"/>
      <c r="B683" s="11"/>
      <c r="C683" s="11"/>
      <c r="D683" s="11"/>
      <c r="E683" s="11"/>
      <c r="F683" s="11"/>
      <c r="G683" s="11"/>
      <c r="J683" s="11"/>
      <c r="K683" s="11"/>
      <c r="L683" s="11"/>
      <c r="M683" s="11"/>
      <c r="N683" s="11"/>
      <c r="O683" s="11"/>
      <c r="P683" s="11"/>
      <c r="Q683" s="11"/>
      <c r="T683" s="11"/>
      <c r="U683" s="11"/>
      <c r="V683" s="11"/>
      <c r="W683" s="11"/>
      <c r="X683" s="11"/>
      <c r="Y683" s="11"/>
      <c r="Z683" s="11"/>
    </row>
    <row r="684" spans="1:26" ht="15" x14ac:dyDescent="0.25">
      <c r="A684" s="11"/>
      <c r="B684" s="11"/>
      <c r="C684" s="11"/>
      <c r="D684" s="11"/>
      <c r="E684" s="11"/>
      <c r="F684" s="11"/>
      <c r="G684" s="11"/>
      <c r="J684" s="11"/>
      <c r="K684" s="11"/>
      <c r="L684" s="11"/>
      <c r="M684" s="11"/>
      <c r="N684" s="11"/>
      <c r="O684" s="11"/>
      <c r="P684" s="11"/>
      <c r="Q684" s="11"/>
      <c r="T684" s="11"/>
      <c r="U684" s="11"/>
      <c r="V684" s="11"/>
      <c r="W684" s="11"/>
      <c r="X684" s="11"/>
      <c r="Y684" s="11"/>
      <c r="Z684" s="11"/>
    </row>
    <row r="685" spans="1:26" ht="15" x14ac:dyDescent="0.25">
      <c r="A685" s="11"/>
      <c r="B685" s="11"/>
      <c r="C685" s="11"/>
      <c r="D685" s="11"/>
      <c r="E685" s="11"/>
      <c r="F685" s="11"/>
      <c r="G685" s="11"/>
      <c r="J685" s="11"/>
      <c r="K685" s="11"/>
      <c r="L685" s="11"/>
      <c r="M685" s="11"/>
      <c r="N685" s="11"/>
      <c r="O685" s="11"/>
      <c r="P685" s="11"/>
      <c r="Q685" s="11"/>
      <c r="T685" s="11"/>
      <c r="U685" s="11"/>
      <c r="V685" s="11"/>
      <c r="W685" s="11"/>
      <c r="X685" s="11"/>
      <c r="Y685" s="11"/>
      <c r="Z685" s="11"/>
    </row>
    <row r="686" spans="1:26" ht="15" x14ac:dyDescent="0.25">
      <c r="A686" s="11"/>
      <c r="B686" s="11"/>
      <c r="C686" s="11"/>
      <c r="D686" s="11"/>
      <c r="E686" s="11"/>
      <c r="F686" s="11"/>
      <c r="G686" s="11"/>
      <c r="J686" s="11"/>
      <c r="K686" s="11"/>
      <c r="L686" s="11"/>
      <c r="M686" s="11"/>
      <c r="N686" s="11"/>
      <c r="O686" s="11"/>
      <c r="P686" s="11"/>
      <c r="Q686" s="11"/>
      <c r="T686" s="11"/>
      <c r="U686" s="11"/>
      <c r="V686" s="11"/>
      <c r="W686" s="11"/>
      <c r="X686" s="11"/>
      <c r="Y686" s="11"/>
      <c r="Z686" s="11"/>
    </row>
    <row r="687" spans="1:26" ht="15" x14ac:dyDescent="0.25">
      <c r="A687" s="11"/>
      <c r="B687" s="11"/>
      <c r="C687" s="11"/>
      <c r="D687" s="11"/>
      <c r="E687" s="11"/>
      <c r="F687" s="11"/>
      <c r="G687" s="11"/>
      <c r="J687" s="11"/>
      <c r="K687" s="11"/>
      <c r="L687" s="11"/>
      <c r="M687" s="11"/>
      <c r="N687" s="11"/>
      <c r="O687" s="11"/>
      <c r="P687" s="11"/>
      <c r="Q687" s="11"/>
      <c r="T687" s="11"/>
      <c r="U687" s="11"/>
      <c r="V687" s="11"/>
      <c r="W687" s="11"/>
      <c r="X687" s="11"/>
      <c r="Y687" s="11"/>
      <c r="Z687" s="11"/>
    </row>
    <row r="688" spans="1:26" ht="15" x14ac:dyDescent="0.25">
      <c r="A688" s="11"/>
      <c r="B688" s="11"/>
      <c r="C688" s="11"/>
      <c r="D688" s="11"/>
      <c r="E688" s="11"/>
      <c r="F688" s="11"/>
      <c r="G688" s="11"/>
      <c r="J688" s="11"/>
      <c r="K688" s="11"/>
      <c r="L688" s="11"/>
      <c r="M688" s="11"/>
      <c r="N688" s="11"/>
      <c r="O688" s="11"/>
      <c r="P688" s="11"/>
      <c r="Q688" s="11"/>
      <c r="T688" s="11"/>
      <c r="U688" s="11"/>
      <c r="V688" s="11"/>
      <c r="W688" s="11"/>
      <c r="X688" s="11"/>
      <c r="Y688" s="11"/>
      <c r="Z688" s="11"/>
    </row>
    <row r="689" spans="1:26" ht="15" x14ac:dyDescent="0.25">
      <c r="A689" s="11"/>
      <c r="B689" s="11"/>
      <c r="C689" s="11"/>
      <c r="D689" s="11"/>
      <c r="E689" s="11"/>
      <c r="F689" s="11"/>
      <c r="G689" s="11"/>
      <c r="J689" s="11"/>
      <c r="K689" s="11"/>
      <c r="L689" s="11"/>
      <c r="M689" s="11"/>
      <c r="N689" s="11"/>
      <c r="O689" s="11"/>
      <c r="P689" s="11"/>
      <c r="Q689" s="11"/>
      <c r="T689" s="11"/>
      <c r="U689" s="11"/>
      <c r="V689" s="11"/>
      <c r="W689" s="11"/>
      <c r="X689" s="11"/>
      <c r="Y689" s="11"/>
      <c r="Z689" s="11"/>
    </row>
    <row r="690" spans="1:26" ht="15" x14ac:dyDescent="0.25">
      <c r="A690" s="11"/>
      <c r="B690" s="11"/>
      <c r="C690" s="11"/>
      <c r="D690" s="11"/>
      <c r="E690" s="11"/>
      <c r="F690" s="11"/>
      <c r="G690" s="11"/>
      <c r="J690" s="11"/>
      <c r="K690" s="11"/>
      <c r="L690" s="11"/>
      <c r="M690" s="11"/>
      <c r="N690" s="11"/>
      <c r="O690" s="11"/>
      <c r="P690" s="11"/>
      <c r="Q690" s="11"/>
      <c r="T690" s="11"/>
      <c r="U690" s="11"/>
      <c r="V690" s="11"/>
      <c r="W690" s="11"/>
      <c r="X690" s="11"/>
      <c r="Y690" s="11"/>
      <c r="Z690" s="11"/>
    </row>
    <row r="691" spans="1:26" ht="15" x14ac:dyDescent="0.25">
      <c r="A691" s="11"/>
      <c r="B691" s="11"/>
      <c r="C691" s="11"/>
      <c r="D691" s="11"/>
      <c r="E691" s="11"/>
      <c r="F691" s="11"/>
      <c r="G691" s="11"/>
      <c r="J691" s="11"/>
      <c r="K691" s="11"/>
      <c r="L691" s="11"/>
      <c r="M691" s="11"/>
      <c r="N691" s="11"/>
      <c r="O691" s="11"/>
      <c r="P691" s="11"/>
      <c r="Q691" s="11"/>
      <c r="T691" s="11"/>
      <c r="U691" s="11"/>
      <c r="V691" s="11"/>
      <c r="W691" s="11"/>
      <c r="X691" s="11"/>
      <c r="Y691" s="11"/>
      <c r="Z691" s="11"/>
    </row>
    <row r="692" spans="1:26" ht="15" x14ac:dyDescent="0.25">
      <c r="A692" s="11"/>
      <c r="B692" s="11"/>
      <c r="C692" s="11"/>
      <c r="D692" s="11"/>
      <c r="E692" s="11"/>
      <c r="F692" s="11"/>
      <c r="G692" s="11"/>
      <c r="J692" s="11"/>
      <c r="K692" s="11"/>
      <c r="L692" s="11"/>
      <c r="M692" s="11"/>
      <c r="N692" s="11"/>
      <c r="O692" s="11"/>
      <c r="P692" s="11"/>
      <c r="Q692" s="11"/>
      <c r="T692" s="11"/>
      <c r="U692" s="11"/>
      <c r="V692" s="11"/>
      <c r="W692" s="11"/>
      <c r="X692" s="11"/>
      <c r="Y692" s="11"/>
      <c r="Z692" s="11"/>
    </row>
    <row r="693" spans="1:26" ht="15" x14ac:dyDescent="0.25">
      <c r="A693" s="11"/>
      <c r="B693" s="11"/>
      <c r="C693" s="11"/>
      <c r="D693" s="11"/>
      <c r="E693" s="11"/>
      <c r="F693" s="11"/>
      <c r="G693" s="11"/>
      <c r="J693" s="11"/>
      <c r="K693" s="11"/>
      <c r="L693" s="11"/>
      <c r="M693" s="11"/>
      <c r="N693" s="11"/>
      <c r="O693" s="11"/>
      <c r="P693" s="11"/>
      <c r="Q693" s="11"/>
      <c r="T693" s="11"/>
      <c r="U693" s="11"/>
      <c r="V693" s="11"/>
      <c r="W693" s="11"/>
      <c r="X693" s="11"/>
      <c r="Y693" s="11"/>
      <c r="Z693" s="11"/>
    </row>
    <row r="694" spans="1:26" ht="15" x14ac:dyDescent="0.25">
      <c r="A694" s="11"/>
      <c r="B694" s="11"/>
      <c r="C694" s="11"/>
      <c r="D694" s="11"/>
      <c r="E694" s="11"/>
      <c r="F694" s="11"/>
      <c r="G694" s="11"/>
      <c r="J694" s="11"/>
      <c r="K694" s="11"/>
      <c r="L694" s="11"/>
      <c r="M694" s="11"/>
      <c r="N694" s="11"/>
      <c r="O694" s="11"/>
      <c r="P694" s="11"/>
      <c r="Q694" s="11"/>
      <c r="T694" s="11"/>
      <c r="U694" s="11"/>
      <c r="V694" s="11"/>
      <c r="W694" s="11"/>
      <c r="X694" s="11"/>
      <c r="Y694" s="11"/>
      <c r="Z694" s="11"/>
    </row>
    <row r="695" spans="1:26" ht="15" x14ac:dyDescent="0.25">
      <c r="A695" s="11"/>
      <c r="B695" s="11"/>
      <c r="C695" s="11"/>
      <c r="D695" s="11"/>
      <c r="E695" s="11"/>
      <c r="F695" s="11"/>
      <c r="G695" s="11"/>
      <c r="J695" s="11"/>
      <c r="K695" s="11"/>
      <c r="L695" s="11"/>
      <c r="M695" s="11"/>
      <c r="N695" s="11"/>
      <c r="O695" s="11"/>
      <c r="P695" s="11"/>
      <c r="Q695" s="11"/>
      <c r="T695" s="11"/>
      <c r="U695" s="11"/>
      <c r="V695" s="11"/>
      <c r="W695" s="11"/>
      <c r="X695" s="11"/>
      <c r="Y695" s="11"/>
      <c r="Z695" s="11"/>
    </row>
    <row r="696" spans="1:26" ht="15" x14ac:dyDescent="0.25">
      <c r="A696" s="11"/>
      <c r="B696" s="11"/>
      <c r="C696" s="11"/>
      <c r="D696" s="11"/>
      <c r="E696" s="11"/>
      <c r="F696" s="11"/>
      <c r="G696" s="11"/>
      <c r="J696" s="11"/>
      <c r="K696" s="11"/>
      <c r="L696" s="11"/>
      <c r="M696" s="11"/>
      <c r="N696" s="11"/>
      <c r="O696" s="11"/>
      <c r="P696" s="11"/>
      <c r="Q696" s="11"/>
      <c r="T696" s="11"/>
      <c r="U696" s="11"/>
      <c r="V696" s="11"/>
      <c r="W696" s="11"/>
      <c r="X696" s="11"/>
      <c r="Y696" s="11"/>
      <c r="Z696" s="11"/>
    </row>
    <row r="697" spans="1:26" ht="15" x14ac:dyDescent="0.25">
      <c r="A697" s="11"/>
      <c r="B697" s="11"/>
      <c r="C697" s="11"/>
      <c r="D697" s="11"/>
      <c r="E697" s="11"/>
      <c r="F697" s="11"/>
      <c r="G697" s="11"/>
      <c r="J697" s="11"/>
      <c r="K697" s="11"/>
      <c r="L697" s="11"/>
      <c r="M697" s="11"/>
      <c r="N697" s="11"/>
      <c r="O697" s="11"/>
      <c r="P697" s="11"/>
      <c r="Q697" s="11"/>
      <c r="T697" s="11"/>
      <c r="U697" s="11"/>
      <c r="V697" s="11"/>
      <c r="W697" s="11"/>
      <c r="X697" s="11"/>
      <c r="Y697" s="11"/>
      <c r="Z697" s="11"/>
    </row>
    <row r="698" spans="1:26" ht="15" x14ac:dyDescent="0.25">
      <c r="A698" s="11"/>
      <c r="B698" s="11"/>
      <c r="C698" s="11"/>
      <c r="D698" s="11"/>
      <c r="E698" s="11"/>
      <c r="F698" s="11"/>
      <c r="G698" s="11"/>
      <c r="J698" s="11"/>
      <c r="K698" s="11"/>
      <c r="L698" s="11"/>
      <c r="M698" s="11"/>
      <c r="N698" s="11"/>
      <c r="O698" s="11"/>
      <c r="P698" s="11"/>
      <c r="Q698" s="11"/>
      <c r="T698" s="11"/>
      <c r="U698" s="11"/>
      <c r="V698" s="11"/>
      <c r="W698" s="11"/>
      <c r="X698" s="11"/>
      <c r="Y698" s="11"/>
      <c r="Z698" s="11"/>
    </row>
    <row r="699" spans="1:26" ht="15" x14ac:dyDescent="0.25">
      <c r="A699" s="11"/>
      <c r="B699" s="11"/>
      <c r="C699" s="11"/>
      <c r="D699" s="11"/>
      <c r="E699" s="11"/>
      <c r="F699" s="11"/>
      <c r="G699" s="11"/>
      <c r="J699" s="11"/>
      <c r="K699" s="11"/>
      <c r="L699" s="11"/>
      <c r="M699" s="11"/>
      <c r="N699" s="11"/>
      <c r="O699" s="11"/>
      <c r="P699" s="11"/>
      <c r="Q699" s="11"/>
      <c r="T699" s="11"/>
      <c r="U699" s="11"/>
      <c r="V699" s="11"/>
      <c r="W699" s="11"/>
      <c r="X699" s="11"/>
      <c r="Y699" s="11"/>
      <c r="Z699" s="11"/>
    </row>
    <row r="700" spans="1:26" ht="15" x14ac:dyDescent="0.25">
      <c r="A700" s="11"/>
      <c r="B700" s="11"/>
      <c r="C700" s="11"/>
      <c r="D700" s="11"/>
      <c r="E700" s="11"/>
      <c r="F700" s="11"/>
      <c r="G700" s="11"/>
      <c r="J700" s="11"/>
      <c r="K700" s="11"/>
      <c r="L700" s="11"/>
      <c r="M700" s="11"/>
      <c r="N700" s="11"/>
      <c r="O700" s="11"/>
      <c r="P700" s="11"/>
      <c r="Q700" s="11"/>
      <c r="T700" s="11"/>
      <c r="U700" s="11"/>
      <c r="V700" s="11"/>
      <c r="W700" s="11"/>
      <c r="X700" s="11"/>
      <c r="Y700" s="11"/>
      <c r="Z700" s="11"/>
    </row>
    <row r="701" spans="1:26" ht="15" x14ac:dyDescent="0.25">
      <c r="A701" s="11"/>
      <c r="B701" s="11"/>
      <c r="C701" s="11"/>
      <c r="D701" s="11"/>
      <c r="E701" s="11"/>
      <c r="F701" s="11"/>
      <c r="G701" s="11"/>
      <c r="J701" s="11"/>
      <c r="K701" s="11"/>
      <c r="L701" s="11"/>
      <c r="M701" s="11"/>
      <c r="N701" s="11"/>
      <c r="O701" s="11"/>
      <c r="P701" s="11"/>
      <c r="Q701" s="11"/>
      <c r="T701" s="11"/>
      <c r="U701" s="11"/>
      <c r="V701" s="11"/>
      <c r="W701" s="11"/>
      <c r="X701" s="11"/>
      <c r="Y701" s="11"/>
      <c r="Z701" s="11"/>
    </row>
    <row r="702" spans="1:26" ht="15" x14ac:dyDescent="0.25">
      <c r="A702" s="11"/>
      <c r="B702" s="11"/>
      <c r="C702" s="11"/>
      <c r="D702" s="11"/>
      <c r="E702" s="11"/>
      <c r="F702" s="11"/>
      <c r="G702" s="11"/>
      <c r="J702" s="11"/>
      <c r="K702" s="11"/>
      <c r="L702" s="11"/>
      <c r="M702" s="11"/>
      <c r="N702" s="11"/>
      <c r="O702" s="11"/>
      <c r="P702" s="11"/>
      <c r="Q702" s="11"/>
      <c r="T702" s="11"/>
      <c r="U702" s="11"/>
      <c r="V702" s="11"/>
      <c r="W702" s="11"/>
      <c r="X702" s="11"/>
      <c r="Y702" s="11"/>
      <c r="Z702" s="11"/>
    </row>
    <row r="703" spans="1:26" ht="15" x14ac:dyDescent="0.25">
      <c r="A703" s="11"/>
      <c r="B703" s="11"/>
      <c r="C703" s="11"/>
      <c r="D703" s="11"/>
      <c r="E703" s="11"/>
      <c r="F703" s="11"/>
      <c r="G703" s="11"/>
      <c r="J703" s="11"/>
      <c r="K703" s="11"/>
      <c r="L703" s="11"/>
      <c r="M703" s="11"/>
      <c r="N703" s="11"/>
      <c r="O703" s="11"/>
      <c r="P703" s="11"/>
      <c r="Q703" s="11"/>
      <c r="T703" s="11"/>
      <c r="U703" s="11"/>
      <c r="V703" s="11"/>
      <c r="W703" s="11"/>
      <c r="X703" s="11"/>
      <c r="Y703" s="11"/>
      <c r="Z703" s="11"/>
    </row>
    <row r="704" spans="1:26" ht="15" x14ac:dyDescent="0.25">
      <c r="A704" s="11"/>
      <c r="B704" s="11"/>
      <c r="C704" s="11"/>
      <c r="D704" s="11"/>
      <c r="E704" s="11"/>
      <c r="F704" s="11"/>
      <c r="G704" s="11"/>
      <c r="J704" s="11"/>
      <c r="K704" s="11"/>
      <c r="L704" s="11"/>
      <c r="M704" s="11"/>
      <c r="N704" s="11"/>
      <c r="O704" s="11"/>
      <c r="P704" s="11"/>
      <c r="Q704" s="11"/>
      <c r="T704" s="11"/>
      <c r="U704" s="11"/>
      <c r="V704" s="11"/>
      <c r="W704" s="11"/>
      <c r="X704" s="11"/>
      <c r="Y704" s="11"/>
      <c r="Z704" s="11"/>
    </row>
    <row r="705" spans="1:26" ht="15" x14ac:dyDescent="0.25">
      <c r="A705" s="11"/>
      <c r="B705" s="11"/>
      <c r="C705" s="11"/>
      <c r="D705" s="11"/>
      <c r="E705" s="11"/>
      <c r="F705" s="11"/>
      <c r="G705" s="11"/>
      <c r="J705" s="11"/>
      <c r="K705" s="11"/>
      <c r="L705" s="11"/>
      <c r="M705" s="11"/>
      <c r="N705" s="11"/>
      <c r="O705" s="11"/>
      <c r="P705" s="11"/>
      <c r="Q705" s="11"/>
      <c r="T705" s="11"/>
      <c r="U705" s="11"/>
      <c r="V705" s="11"/>
      <c r="W705" s="11"/>
      <c r="X705" s="11"/>
      <c r="Y705" s="11"/>
      <c r="Z705" s="11"/>
    </row>
    <row r="706" spans="1:26" ht="15" x14ac:dyDescent="0.25">
      <c r="A706" s="11"/>
      <c r="B706" s="11"/>
      <c r="C706" s="11"/>
      <c r="D706" s="11"/>
      <c r="E706" s="11"/>
      <c r="F706" s="11"/>
      <c r="G706" s="11"/>
      <c r="J706" s="11"/>
      <c r="K706" s="11"/>
      <c r="L706" s="11"/>
      <c r="M706" s="11"/>
      <c r="N706" s="11"/>
      <c r="O706" s="11"/>
      <c r="P706" s="11"/>
      <c r="Q706" s="11"/>
      <c r="T706" s="11"/>
      <c r="U706" s="11"/>
      <c r="V706" s="11"/>
      <c r="W706" s="11"/>
      <c r="X706" s="11"/>
      <c r="Y706" s="11"/>
      <c r="Z706" s="11"/>
    </row>
    <row r="707" spans="1:26" ht="15" x14ac:dyDescent="0.25">
      <c r="A707" s="11"/>
      <c r="B707" s="11"/>
      <c r="C707" s="11"/>
      <c r="D707" s="11"/>
      <c r="E707" s="11"/>
      <c r="F707" s="11"/>
      <c r="G707" s="11"/>
      <c r="J707" s="11"/>
      <c r="K707" s="11"/>
      <c r="L707" s="11"/>
      <c r="M707" s="11"/>
      <c r="N707" s="11"/>
      <c r="O707" s="11"/>
      <c r="P707" s="11"/>
      <c r="Q707" s="11"/>
      <c r="T707" s="11"/>
      <c r="U707" s="11"/>
      <c r="V707" s="11"/>
      <c r="W707" s="11"/>
      <c r="X707" s="11"/>
      <c r="Y707" s="11"/>
      <c r="Z707" s="11"/>
    </row>
    <row r="708" spans="1:26" ht="15" x14ac:dyDescent="0.25">
      <c r="A708" s="11"/>
      <c r="B708" s="11"/>
      <c r="C708" s="11"/>
      <c r="D708" s="11"/>
      <c r="E708" s="11"/>
      <c r="F708" s="11"/>
      <c r="G708" s="11"/>
      <c r="J708" s="11"/>
      <c r="K708" s="11"/>
      <c r="L708" s="11"/>
      <c r="M708" s="11"/>
      <c r="N708" s="11"/>
      <c r="O708" s="11"/>
      <c r="P708" s="11"/>
      <c r="Q708" s="11"/>
      <c r="T708" s="11"/>
      <c r="U708" s="11"/>
      <c r="V708" s="11"/>
      <c r="W708" s="11"/>
      <c r="X708" s="11"/>
      <c r="Y708" s="11"/>
      <c r="Z708" s="11"/>
    </row>
    <row r="709" spans="1:26" ht="15" x14ac:dyDescent="0.25">
      <c r="A709" s="11"/>
      <c r="B709" s="11"/>
      <c r="C709" s="11"/>
      <c r="D709" s="11"/>
      <c r="E709" s="11"/>
      <c r="F709" s="11"/>
      <c r="G709" s="11"/>
      <c r="J709" s="11"/>
      <c r="K709" s="11"/>
      <c r="L709" s="11"/>
      <c r="M709" s="11"/>
      <c r="N709" s="11"/>
      <c r="O709" s="11"/>
      <c r="P709" s="11"/>
      <c r="Q709" s="11"/>
      <c r="T709" s="11"/>
      <c r="U709" s="11"/>
      <c r="V709" s="11"/>
      <c r="W709" s="11"/>
      <c r="X709" s="11"/>
      <c r="Y709" s="11"/>
      <c r="Z709" s="11"/>
    </row>
    <row r="710" spans="1:26" ht="15" x14ac:dyDescent="0.25">
      <c r="A710" s="11"/>
      <c r="B710" s="11"/>
      <c r="C710" s="11"/>
      <c r="D710" s="11"/>
      <c r="E710" s="11"/>
      <c r="F710" s="11"/>
      <c r="G710" s="11"/>
      <c r="J710" s="11"/>
      <c r="K710" s="11"/>
      <c r="L710" s="11"/>
      <c r="M710" s="11"/>
      <c r="N710" s="11"/>
      <c r="O710" s="11"/>
      <c r="P710" s="11"/>
      <c r="Q710" s="11"/>
      <c r="T710" s="11"/>
      <c r="U710" s="11"/>
      <c r="V710" s="11"/>
      <c r="W710" s="11"/>
      <c r="X710" s="11"/>
      <c r="Y710" s="11"/>
      <c r="Z710" s="11"/>
    </row>
    <row r="711" spans="1:26" ht="15" x14ac:dyDescent="0.25">
      <c r="A711" s="11"/>
      <c r="B711" s="11"/>
      <c r="C711" s="11"/>
      <c r="D711" s="11"/>
      <c r="E711" s="11"/>
      <c r="F711" s="11"/>
      <c r="G711" s="11"/>
      <c r="J711" s="11"/>
      <c r="K711" s="11"/>
      <c r="L711" s="11"/>
      <c r="M711" s="11"/>
      <c r="N711" s="11"/>
      <c r="O711" s="11"/>
      <c r="P711" s="11"/>
      <c r="Q711" s="11"/>
      <c r="T711" s="11"/>
      <c r="U711" s="11"/>
      <c r="V711" s="11"/>
      <c r="W711" s="11"/>
      <c r="X711" s="11"/>
      <c r="Y711" s="11"/>
      <c r="Z711" s="11"/>
    </row>
    <row r="712" spans="1:26" ht="15" x14ac:dyDescent="0.25">
      <c r="A712" s="11"/>
      <c r="B712" s="11"/>
      <c r="C712" s="11"/>
      <c r="D712" s="11"/>
      <c r="E712" s="11"/>
      <c r="F712" s="11"/>
      <c r="G712" s="11"/>
      <c r="J712" s="11"/>
      <c r="K712" s="11"/>
      <c r="L712" s="11"/>
      <c r="M712" s="11"/>
      <c r="N712" s="11"/>
      <c r="O712" s="11"/>
      <c r="P712" s="11"/>
      <c r="Q712" s="11"/>
      <c r="T712" s="11"/>
      <c r="U712" s="11"/>
      <c r="V712" s="11"/>
      <c r="W712" s="11"/>
      <c r="X712" s="11"/>
      <c r="Y712" s="11"/>
      <c r="Z712" s="11"/>
    </row>
    <row r="713" spans="1:26" ht="15" x14ac:dyDescent="0.25">
      <c r="A713" s="11"/>
      <c r="B713" s="11"/>
      <c r="C713" s="11"/>
      <c r="D713" s="11"/>
      <c r="E713" s="11"/>
      <c r="F713" s="11"/>
      <c r="G713" s="11"/>
      <c r="J713" s="11"/>
      <c r="K713" s="11"/>
      <c r="L713" s="11"/>
      <c r="M713" s="11"/>
      <c r="N713" s="11"/>
      <c r="O713" s="11"/>
      <c r="P713" s="11"/>
      <c r="Q713" s="11"/>
      <c r="T713" s="11"/>
      <c r="U713" s="11"/>
      <c r="V713" s="11"/>
      <c r="W713" s="11"/>
      <c r="X713" s="11"/>
      <c r="Y713" s="11"/>
      <c r="Z713" s="11"/>
    </row>
    <row r="714" spans="1:26" ht="15" x14ac:dyDescent="0.25">
      <c r="A714" s="11"/>
      <c r="B714" s="11"/>
      <c r="C714" s="11"/>
      <c r="D714" s="11"/>
      <c r="E714" s="11"/>
      <c r="F714" s="11"/>
      <c r="G714" s="11"/>
      <c r="J714" s="11"/>
      <c r="K714" s="11"/>
      <c r="L714" s="11"/>
      <c r="M714" s="11"/>
      <c r="N714" s="11"/>
      <c r="O714" s="11"/>
      <c r="P714" s="11"/>
      <c r="Q714" s="11"/>
      <c r="T714" s="11"/>
      <c r="U714" s="11"/>
      <c r="V714" s="11"/>
      <c r="W714" s="11"/>
      <c r="X714" s="11"/>
      <c r="Y714" s="11"/>
      <c r="Z714" s="11"/>
    </row>
    <row r="715" spans="1:26" ht="15" x14ac:dyDescent="0.25">
      <c r="A715" s="11"/>
      <c r="B715" s="11"/>
      <c r="C715" s="11"/>
      <c r="D715" s="11"/>
      <c r="E715" s="11"/>
      <c r="F715" s="11"/>
      <c r="G715" s="11"/>
      <c r="J715" s="11"/>
      <c r="K715" s="11"/>
      <c r="L715" s="11"/>
      <c r="M715" s="11"/>
      <c r="N715" s="11"/>
      <c r="O715" s="11"/>
      <c r="P715" s="11"/>
      <c r="Q715" s="11"/>
      <c r="T715" s="11"/>
      <c r="U715" s="11"/>
      <c r="V715" s="11"/>
      <c r="W715" s="11"/>
      <c r="X715" s="11"/>
      <c r="Y715" s="11"/>
      <c r="Z715" s="11"/>
    </row>
    <row r="716" spans="1:26" ht="15" x14ac:dyDescent="0.25">
      <c r="A716" s="11"/>
      <c r="B716" s="11"/>
      <c r="C716" s="11"/>
      <c r="D716" s="11"/>
      <c r="E716" s="11"/>
      <c r="F716" s="11"/>
      <c r="G716" s="11"/>
      <c r="J716" s="11"/>
      <c r="K716" s="11"/>
      <c r="L716" s="11"/>
      <c r="M716" s="11"/>
      <c r="N716" s="11"/>
      <c r="O716" s="11"/>
      <c r="P716" s="11"/>
      <c r="Q716" s="11"/>
      <c r="T716" s="11"/>
      <c r="U716" s="11"/>
      <c r="V716" s="11"/>
      <c r="W716" s="11"/>
      <c r="X716" s="11"/>
      <c r="Y716" s="11"/>
      <c r="Z716" s="11"/>
    </row>
    <row r="717" spans="1:26" ht="15" x14ac:dyDescent="0.25">
      <c r="A717" s="11"/>
      <c r="B717" s="11"/>
      <c r="C717" s="11"/>
      <c r="D717" s="11"/>
      <c r="E717" s="11"/>
      <c r="F717" s="11"/>
      <c r="G717" s="11"/>
      <c r="J717" s="11"/>
      <c r="K717" s="11"/>
      <c r="L717" s="11"/>
      <c r="M717" s="11"/>
      <c r="N717" s="11"/>
      <c r="O717" s="11"/>
      <c r="P717" s="11"/>
      <c r="Q717" s="11"/>
      <c r="T717" s="11"/>
      <c r="U717" s="11"/>
      <c r="V717" s="11"/>
      <c r="W717" s="11"/>
      <c r="X717" s="11"/>
      <c r="Y717" s="11"/>
      <c r="Z717" s="11"/>
    </row>
    <row r="718" spans="1:26" ht="15" x14ac:dyDescent="0.25">
      <c r="A718" s="11"/>
      <c r="B718" s="11"/>
      <c r="C718" s="11"/>
      <c r="D718" s="11"/>
      <c r="E718" s="11"/>
      <c r="F718" s="11"/>
      <c r="G718" s="11"/>
      <c r="J718" s="11"/>
      <c r="K718" s="11"/>
      <c r="L718" s="11"/>
      <c r="M718" s="11"/>
      <c r="N718" s="11"/>
      <c r="O718" s="11"/>
      <c r="P718" s="11"/>
      <c r="Q718" s="11"/>
      <c r="T718" s="11"/>
      <c r="U718" s="11"/>
      <c r="V718" s="11"/>
      <c r="W718" s="11"/>
      <c r="X718" s="11"/>
      <c r="Y718" s="11"/>
      <c r="Z718" s="11"/>
    </row>
    <row r="719" spans="1:26" ht="15" x14ac:dyDescent="0.25">
      <c r="A719" s="11"/>
      <c r="B719" s="11"/>
      <c r="C719" s="11"/>
      <c r="D719" s="11"/>
      <c r="E719" s="11"/>
      <c r="F719" s="11"/>
      <c r="G719" s="11"/>
      <c r="J719" s="11"/>
      <c r="K719" s="11"/>
      <c r="L719" s="11"/>
      <c r="M719" s="11"/>
      <c r="N719" s="11"/>
      <c r="O719" s="11"/>
      <c r="P719" s="11"/>
      <c r="Q719" s="11"/>
      <c r="T719" s="11"/>
      <c r="U719" s="11"/>
      <c r="V719" s="11"/>
      <c r="W719" s="11"/>
      <c r="X719" s="11"/>
      <c r="Y719" s="11"/>
      <c r="Z719" s="11"/>
    </row>
    <row r="720" spans="1:26" ht="15" x14ac:dyDescent="0.25">
      <c r="A720" s="11"/>
      <c r="B720" s="11"/>
      <c r="C720" s="11"/>
      <c r="D720" s="11"/>
      <c r="E720" s="11"/>
      <c r="F720" s="11"/>
      <c r="G720" s="11"/>
      <c r="J720" s="11"/>
      <c r="K720" s="11"/>
      <c r="L720" s="11"/>
      <c r="M720" s="11"/>
      <c r="N720" s="11"/>
      <c r="O720" s="11"/>
      <c r="P720" s="11"/>
      <c r="Q720" s="11"/>
      <c r="T720" s="11"/>
      <c r="U720" s="11"/>
      <c r="V720" s="11"/>
      <c r="W720" s="11"/>
      <c r="X720" s="11"/>
      <c r="Y720" s="11"/>
      <c r="Z720" s="11"/>
    </row>
    <row r="721" spans="1:26" ht="15" x14ac:dyDescent="0.25">
      <c r="A721" s="11"/>
      <c r="B721" s="11"/>
      <c r="C721" s="11"/>
      <c r="D721" s="11"/>
      <c r="E721" s="11"/>
      <c r="F721" s="11"/>
      <c r="G721" s="11"/>
      <c r="J721" s="11"/>
      <c r="K721" s="11"/>
      <c r="L721" s="11"/>
      <c r="M721" s="11"/>
      <c r="N721" s="11"/>
      <c r="O721" s="11"/>
      <c r="P721" s="11"/>
      <c r="Q721" s="11"/>
      <c r="T721" s="11"/>
      <c r="U721" s="11"/>
      <c r="V721" s="11"/>
      <c r="W721" s="11"/>
      <c r="X721" s="11"/>
      <c r="Y721" s="11"/>
      <c r="Z721" s="11"/>
    </row>
    <row r="722" spans="1:26" ht="15" x14ac:dyDescent="0.25">
      <c r="A722" s="11"/>
      <c r="B722" s="11"/>
      <c r="C722" s="11"/>
      <c r="D722" s="11"/>
      <c r="E722" s="11"/>
      <c r="F722" s="11"/>
      <c r="G722" s="11"/>
      <c r="J722" s="11"/>
      <c r="K722" s="11"/>
      <c r="L722" s="11"/>
      <c r="M722" s="11"/>
      <c r="N722" s="11"/>
      <c r="O722" s="11"/>
      <c r="P722" s="11"/>
      <c r="Q722" s="11"/>
      <c r="T722" s="11"/>
      <c r="U722" s="11"/>
      <c r="V722" s="11"/>
      <c r="W722" s="11"/>
      <c r="X722" s="11"/>
      <c r="Y722" s="11"/>
      <c r="Z722" s="11"/>
    </row>
    <row r="723" spans="1:26" ht="15" x14ac:dyDescent="0.25">
      <c r="A723" s="11"/>
      <c r="B723" s="11"/>
      <c r="C723" s="11"/>
      <c r="D723" s="11"/>
      <c r="E723" s="11"/>
      <c r="F723" s="11"/>
      <c r="G723" s="11"/>
      <c r="J723" s="11"/>
      <c r="K723" s="11"/>
      <c r="L723" s="11"/>
      <c r="M723" s="11"/>
      <c r="N723" s="11"/>
      <c r="O723" s="11"/>
      <c r="P723" s="11"/>
      <c r="Q723" s="11"/>
      <c r="T723" s="11"/>
      <c r="U723" s="11"/>
      <c r="V723" s="11"/>
      <c r="W723" s="11"/>
      <c r="X723" s="11"/>
      <c r="Y723" s="11"/>
      <c r="Z723" s="11"/>
    </row>
    <row r="724" spans="1:26" ht="15" x14ac:dyDescent="0.25">
      <c r="A724" s="11"/>
      <c r="B724" s="11"/>
      <c r="C724" s="11"/>
      <c r="D724" s="11"/>
      <c r="E724" s="11"/>
      <c r="F724" s="11"/>
      <c r="G724" s="11"/>
      <c r="J724" s="11"/>
      <c r="K724" s="11"/>
      <c r="L724" s="11"/>
      <c r="M724" s="11"/>
      <c r="N724" s="11"/>
      <c r="O724" s="11"/>
      <c r="P724" s="11"/>
      <c r="Q724" s="11"/>
      <c r="T724" s="11"/>
      <c r="U724" s="11"/>
      <c r="V724" s="11"/>
      <c r="W724" s="11"/>
      <c r="X724" s="11"/>
      <c r="Y724" s="11"/>
      <c r="Z724" s="11"/>
    </row>
    <row r="725" spans="1:26" ht="15" x14ac:dyDescent="0.25">
      <c r="A725" s="11"/>
      <c r="B725" s="11"/>
      <c r="C725" s="11"/>
      <c r="D725" s="11"/>
      <c r="E725" s="11"/>
      <c r="F725" s="11"/>
      <c r="G725" s="11"/>
      <c r="J725" s="11"/>
      <c r="K725" s="11"/>
      <c r="L725" s="11"/>
      <c r="M725" s="11"/>
      <c r="N725" s="11"/>
      <c r="O725" s="11"/>
      <c r="P725" s="11"/>
      <c r="Q725" s="11"/>
      <c r="T725" s="11"/>
      <c r="U725" s="11"/>
      <c r="V725" s="11"/>
      <c r="W725" s="11"/>
      <c r="X725" s="11"/>
      <c r="Y725" s="11"/>
      <c r="Z725" s="11"/>
    </row>
    <row r="726" spans="1:26" ht="15" x14ac:dyDescent="0.25">
      <c r="A726" s="11"/>
      <c r="B726" s="11"/>
      <c r="C726" s="11"/>
      <c r="D726" s="11"/>
      <c r="E726" s="11"/>
      <c r="F726" s="11"/>
      <c r="G726" s="11"/>
      <c r="J726" s="11"/>
      <c r="K726" s="11"/>
      <c r="L726" s="11"/>
      <c r="M726" s="11"/>
      <c r="N726" s="11"/>
      <c r="O726" s="11"/>
      <c r="P726" s="11"/>
      <c r="Q726" s="11"/>
      <c r="T726" s="11"/>
      <c r="U726" s="11"/>
      <c r="V726" s="11"/>
      <c r="W726" s="11"/>
      <c r="X726" s="11"/>
      <c r="Y726" s="11"/>
      <c r="Z726" s="11"/>
    </row>
    <row r="727" spans="1:26" ht="15" x14ac:dyDescent="0.25">
      <c r="A727" s="11"/>
      <c r="B727" s="11"/>
      <c r="C727" s="11"/>
      <c r="D727" s="11"/>
      <c r="E727" s="11"/>
      <c r="F727" s="11"/>
      <c r="G727" s="11"/>
      <c r="J727" s="11"/>
      <c r="K727" s="11"/>
      <c r="L727" s="11"/>
      <c r="M727" s="11"/>
      <c r="N727" s="11"/>
      <c r="O727" s="11"/>
      <c r="P727" s="11"/>
      <c r="Q727" s="11"/>
      <c r="T727" s="11"/>
      <c r="U727" s="11"/>
      <c r="V727" s="11"/>
      <c r="W727" s="11"/>
      <c r="X727" s="11"/>
      <c r="Y727" s="11"/>
      <c r="Z727" s="11"/>
    </row>
    <row r="728" spans="1:26" ht="15" x14ac:dyDescent="0.25">
      <c r="A728" s="11"/>
      <c r="B728" s="11"/>
      <c r="C728" s="11"/>
      <c r="D728" s="11"/>
      <c r="E728" s="11"/>
      <c r="F728" s="11"/>
      <c r="G728" s="11"/>
      <c r="J728" s="11"/>
      <c r="K728" s="11"/>
      <c r="L728" s="11"/>
      <c r="M728" s="11"/>
      <c r="N728" s="11"/>
      <c r="O728" s="11"/>
      <c r="P728" s="11"/>
      <c r="Q728" s="11"/>
      <c r="T728" s="11"/>
      <c r="U728" s="11"/>
      <c r="V728" s="11"/>
      <c r="W728" s="11"/>
      <c r="X728" s="11"/>
      <c r="Y728" s="11"/>
      <c r="Z728" s="11"/>
    </row>
    <row r="729" spans="1:26" ht="15" x14ac:dyDescent="0.25">
      <c r="A729" s="11"/>
      <c r="B729" s="11"/>
      <c r="C729" s="11"/>
      <c r="D729" s="11"/>
      <c r="E729" s="11"/>
      <c r="F729" s="11"/>
      <c r="G729" s="11"/>
      <c r="J729" s="11"/>
      <c r="K729" s="11"/>
      <c r="L729" s="11"/>
      <c r="M729" s="11"/>
      <c r="N729" s="11"/>
      <c r="O729" s="11"/>
      <c r="P729" s="11"/>
      <c r="Q729" s="11"/>
      <c r="T729" s="11"/>
      <c r="U729" s="11"/>
      <c r="V729" s="11"/>
      <c r="W729" s="11"/>
      <c r="X729" s="11"/>
      <c r="Y729" s="11"/>
      <c r="Z729" s="11"/>
    </row>
    <row r="730" spans="1:26" ht="15" x14ac:dyDescent="0.25">
      <c r="A730" s="11"/>
      <c r="B730" s="11"/>
      <c r="C730" s="11"/>
      <c r="D730" s="11"/>
      <c r="E730" s="11"/>
      <c r="F730" s="11"/>
      <c r="G730" s="11"/>
      <c r="J730" s="11"/>
      <c r="K730" s="11"/>
      <c r="L730" s="11"/>
      <c r="M730" s="11"/>
      <c r="N730" s="11"/>
      <c r="O730" s="11"/>
      <c r="P730" s="11"/>
      <c r="Q730" s="11"/>
      <c r="T730" s="11"/>
      <c r="U730" s="11"/>
      <c r="V730" s="11"/>
      <c r="W730" s="11"/>
      <c r="X730" s="11"/>
      <c r="Y730" s="11"/>
      <c r="Z730" s="11"/>
    </row>
    <row r="731" spans="1:26" ht="15" x14ac:dyDescent="0.25">
      <c r="A731" s="11"/>
      <c r="B731" s="11"/>
      <c r="C731" s="11"/>
      <c r="D731" s="11"/>
      <c r="E731" s="11"/>
      <c r="F731" s="11"/>
      <c r="G731" s="11"/>
      <c r="J731" s="11"/>
      <c r="K731" s="11"/>
      <c r="L731" s="11"/>
      <c r="M731" s="11"/>
      <c r="N731" s="11"/>
      <c r="O731" s="11"/>
      <c r="P731" s="11"/>
      <c r="Q731" s="11"/>
      <c r="T731" s="11"/>
      <c r="U731" s="11"/>
      <c r="V731" s="11"/>
      <c r="W731" s="11"/>
      <c r="X731" s="11"/>
      <c r="Y731" s="11"/>
      <c r="Z731" s="11"/>
    </row>
    <row r="732" spans="1:26" ht="15" x14ac:dyDescent="0.25">
      <c r="A732" s="11"/>
      <c r="B732" s="11"/>
      <c r="C732" s="11"/>
      <c r="D732" s="11"/>
      <c r="E732" s="11"/>
      <c r="F732" s="11"/>
      <c r="G732" s="11"/>
      <c r="J732" s="11"/>
      <c r="K732" s="11"/>
      <c r="L732" s="11"/>
      <c r="M732" s="11"/>
      <c r="N732" s="11"/>
      <c r="O732" s="11"/>
      <c r="P732" s="11"/>
      <c r="Q732" s="11"/>
      <c r="T732" s="11"/>
      <c r="U732" s="11"/>
      <c r="V732" s="11"/>
      <c r="W732" s="11"/>
      <c r="X732" s="11"/>
      <c r="Y732" s="11"/>
      <c r="Z732" s="11"/>
    </row>
    <row r="733" spans="1:26" ht="15" x14ac:dyDescent="0.25">
      <c r="A733" s="11"/>
      <c r="B733" s="11"/>
      <c r="C733" s="11"/>
      <c r="D733" s="11"/>
      <c r="E733" s="11"/>
      <c r="F733" s="11"/>
      <c r="G733" s="11"/>
      <c r="J733" s="11"/>
      <c r="K733" s="11"/>
      <c r="L733" s="11"/>
      <c r="M733" s="11"/>
      <c r="N733" s="11"/>
      <c r="O733" s="11"/>
      <c r="P733" s="11"/>
      <c r="Q733" s="11"/>
      <c r="T733" s="11"/>
      <c r="U733" s="11"/>
      <c r="V733" s="11"/>
      <c r="W733" s="11"/>
      <c r="X733" s="11"/>
      <c r="Y733" s="11"/>
      <c r="Z733" s="11"/>
    </row>
    <row r="734" spans="1:26" ht="15" x14ac:dyDescent="0.25">
      <c r="A734" s="11"/>
      <c r="B734" s="11"/>
      <c r="C734" s="11"/>
      <c r="D734" s="11"/>
      <c r="E734" s="11"/>
      <c r="F734" s="11"/>
      <c r="G734" s="11"/>
      <c r="J734" s="11"/>
      <c r="K734" s="11"/>
      <c r="L734" s="11"/>
      <c r="M734" s="11"/>
      <c r="N734" s="11"/>
      <c r="O734" s="11"/>
      <c r="P734" s="11"/>
      <c r="Q734" s="11"/>
      <c r="T734" s="11"/>
      <c r="U734" s="11"/>
      <c r="V734" s="11"/>
      <c r="W734" s="11"/>
      <c r="X734" s="11"/>
      <c r="Y734" s="11"/>
      <c r="Z734" s="11"/>
    </row>
    <row r="735" spans="1:26" ht="15" x14ac:dyDescent="0.25">
      <c r="A735" s="11"/>
      <c r="B735" s="11"/>
      <c r="C735" s="11"/>
      <c r="D735" s="11"/>
      <c r="E735" s="11"/>
      <c r="F735" s="11"/>
      <c r="G735" s="11"/>
      <c r="J735" s="11"/>
      <c r="K735" s="11"/>
      <c r="L735" s="11"/>
      <c r="M735" s="11"/>
      <c r="N735" s="11"/>
      <c r="O735" s="11"/>
      <c r="P735" s="11"/>
      <c r="Q735" s="11"/>
      <c r="T735" s="11"/>
      <c r="U735" s="11"/>
      <c r="V735" s="11"/>
      <c r="W735" s="11"/>
      <c r="X735" s="11"/>
      <c r="Y735" s="11"/>
      <c r="Z735" s="11"/>
    </row>
    <row r="736" spans="1:26" ht="15" x14ac:dyDescent="0.25">
      <c r="A736" s="11"/>
      <c r="B736" s="11"/>
      <c r="C736" s="11"/>
      <c r="D736" s="11"/>
      <c r="E736" s="11"/>
      <c r="F736" s="11"/>
      <c r="G736" s="11"/>
      <c r="J736" s="11"/>
      <c r="K736" s="11"/>
      <c r="L736" s="11"/>
      <c r="M736" s="11"/>
      <c r="N736" s="11"/>
      <c r="O736" s="11"/>
      <c r="P736" s="11"/>
      <c r="Q736" s="11"/>
      <c r="T736" s="11"/>
      <c r="U736" s="11"/>
      <c r="V736" s="11"/>
      <c r="W736" s="11"/>
      <c r="X736" s="11"/>
      <c r="Y736" s="11"/>
      <c r="Z736" s="11"/>
    </row>
    <row r="737" spans="1:26" ht="15" x14ac:dyDescent="0.25">
      <c r="A737" s="11"/>
      <c r="B737" s="11"/>
      <c r="C737" s="11"/>
      <c r="D737" s="11"/>
      <c r="E737" s="11"/>
      <c r="F737" s="11"/>
      <c r="G737" s="11"/>
      <c r="J737" s="11"/>
      <c r="K737" s="11"/>
      <c r="L737" s="11"/>
      <c r="M737" s="11"/>
      <c r="N737" s="11"/>
      <c r="O737" s="11"/>
      <c r="P737" s="11"/>
      <c r="Q737" s="11"/>
      <c r="T737" s="11"/>
      <c r="U737" s="11"/>
      <c r="V737" s="11"/>
      <c r="W737" s="11"/>
      <c r="X737" s="11"/>
      <c r="Y737" s="11"/>
      <c r="Z737" s="11"/>
    </row>
    <row r="738" spans="1:26" ht="15" x14ac:dyDescent="0.25">
      <c r="A738" s="11"/>
      <c r="B738" s="11"/>
      <c r="C738" s="11"/>
      <c r="D738" s="11"/>
      <c r="E738" s="11"/>
      <c r="F738" s="11"/>
      <c r="G738" s="11"/>
      <c r="J738" s="11"/>
      <c r="K738" s="11"/>
      <c r="L738" s="11"/>
      <c r="M738" s="11"/>
      <c r="N738" s="11"/>
      <c r="O738" s="11"/>
      <c r="P738" s="11"/>
      <c r="Q738" s="11"/>
      <c r="T738" s="11"/>
      <c r="U738" s="11"/>
      <c r="V738" s="11"/>
      <c r="W738" s="11"/>
      <c r="X738" s="11"/>
      <c r="Y738" s="11"/>
      <c r="Z738" s="11"/>
    </row>
    <row r="739" spans="1:26" ht="15" x14ac:dyDescent="0.25">
      <c r="A739" s="11"/>
      <c r="B739" s="11"/>
      <c r="C739" s="11"/>
      <c r="D739" s="11"/>
      <c r="E739" s="11"/>
      <c r="F739" s="11"/>
      <c r="G739" s="11"/>
      <c r="J739" s="11"/>
      <c r="K739" s="11"/>
      <c r="L739" s="11"/>
      <c r="M739" s="11"/>
      <c r="N739" s="11"/>
      <c r="O739" s="11"/>
      <c r="P739" s="11"/>
      <c r="Q739" s="11"/>
      <c r="T739" s="11"/>
      <c r="U739" s="11"/>
      <c r="V739" s="11"/>
      <c r="W739" s="11"/>
      <c r="X739" s="11"/>
      <c r="Y739" s="11"/>
      <c r="Z739" s="11"/>
    </row>
    <row r="740" spans="1:26" ht="15" x14ac:dyDescent="0.25">
      <c r="A740" s="11"/>
      <c r="B740" s="11"/>
      <c r="C740" s="11"/>
      <c r="D740" s="11"/>
      <c r="E740" s="11"/>
      <c r="F740" s="11"/>
      <c r="G740" s="11"/>
      <c r="J740" s="11"/>
      <c r="K740" s="11"/>
      <c r="L740" s="11"/>
      <c r="M740" s="11"/>
      <c r="N740" s="11"/>
      <c r="O740" s="11"/>
      <c r="P740" s="11"/>
      <c r="Q740" s="11"/>
      <c r="T740" s="11"/>
      <c r="U740" s="11"/>
      <c r="V740" s="11"/>
      <c r="W740" s="11"/>
      <c r="X740" s="11"/>
      <c r="Y740" s="11"/>
      <c r="Z740" s="11"/>
    </row>
    <row r="741" spans="1:26" ht="15" x14ac:dyDescent="0.25">
      <c r="A741" s="11"/>
      <c r="B741" s="11"/>
      <c r="C741" s="11"/>
      <c r="D741" s="11"/>
      <c r="E741" s="11"/>
      <c r="F741" s="11"/>
      <c r="G741" s="11"/>
      <c r="J741" s="11"/>
      <c r="K741" s="11"/>
      <c r="L741" s="11"/>
      <c r="M741" s="11"/>
      <c r="N741" s="11"/>
      <c r="O741" s="11"/>
      <c r="P741" s="11"/>
      <c r="Q741" s="11"/>
      <c r="T741" s="11"/>
      <c r="U741" s="11"/>
      <c r="V741" s="11"/>
      <c r="W741" s="11"/>
      <c r="X741" s="11"/>
      <c r="Y741" s="11"/>
      <c r="Z741" s="11"/>
    </row>
    <row r="742" spans="1:26" ht="15" x14ac:dyDescent="0.25">
      <c r="A742" s="11"/>
      <c r="B742" s="11"/>
      <c r="C742" s="11"/>
      <c r="D742" s="11"/>
      <c r="E742" s="11"/>
      <c r="F742" s="11"/>
      <c r="G742" s="11"/>
      <c r="J742" s="11"/>
      <c r="K742" s="11"/>
      <c r="L742" s="11"/>
      <c r="M742" s="11"/>
      <c r="N742" s="11"/>
      <c r="O742" s="11"/>
      <c r="P742" s="11"/>
      <c r="Q742" s="11"/>
      <c r="T742" s="11"/>
      <c r="U742" s="11"/>
      <c r="V742" s="11"/>
      <c r="W742" s="11"/>
      <c r="X742" s="11"/>
      <c r="Y742" s="11"/>
      <c r="Z742" s="11"/>
    </row>
    <row r="743" spans="1:26" ht="15" x14ac:dyDescent="0.25">
      <c r="A743" s="11"/>
      <c r="B743" s="11"/>
      <c r="C743" s="11"/>
      <c r="D743" s="11"/>
      <c r="E743" s="11"/>
      <c r="F743" s="11"/>
      <c r="G743" s="11"/>
      <c r="J743" s="11"/>
      <c r="K743" s="11"/>
      <c r="L743" s="11"/>
      <c r="M743" s="11"/>
      <c r="N743" s="11"/>
      <c r="O743" s="11"/>
      <c r="P743" s="11"/>
      <c r="Q743" s="11"/>
      <c r="T743" s="11"/>
      <c r="U743" s="11"/>
      <c r="V743" s="11"/>
      <c r="W743" s="11"/>
      <c r="X743" s="11"/>
      <c r="Y743" s="11"/>
      <c r="Z743" s="11"/>
    </row>
    <row r="744" spans="1:26" ht="15" x14ac:dyDescent="0.25">
      <c r="A744" s="11"/>
      <c r="B744" s="11"/>
      <c r="C744" s="11"/>
      <c r="D744" s="11"/>
      <c r="E744" s="11"/>
      <c r="F744" s="11"/>
      <c r="G744" s="11"/>
      <c r="J744" s="11"/>
      <c r="K744" s="11"/>
      <c r="L744" s="11"/>
      <c r="M744" s="11"/>
      <c r="N744" s="11"/>
      <c r="O744" s="11"/>
      <c r="P744" s="11"/>
      <c r="Q744" s="11"/>
      <c r="T744" s="11"/>
      <c r="U744" s="11"/>
      <c r="V744" s="11"/>
      <c r="W744" s="11"/>
      <c r="X744" s="11"/>
      <c r="Y744" s="11"/>
      <c r="Z744" s="11"/>
    </row>
    <row r="745" spans="1:26" ht="15" x14ac:dyDescent="0.25">
      <c r="A745" s="11"/>
      <c r="B745" s="11"/>
      <c r="C745" s="11"/>
      <c r="D745" s="11"/>
      <c r="E745" s="11"/>
      <c r="F745" s="11"/>
      <c r="G745" s="11"/>
      <c r="J745" s="11"/>
      <c r="K745" s="11"/>
      <c r="L745" s="11"/>
      <c r="M745" s="11"/>
      <c r="N745" s="11"/>
      <c r="O745" s="11"/>
      <c r="P745" s="11"/>
      <c r="Q745" s="11"/>
      <c r="T745" s="11"/>
      <c r="U745" s="11"/>
      <c r="V745" s="11"/>
      <c r="W745" s="11"/>
      <c r="X745" s="11"/>
      <c r="Y745" s="11"/>
      <c r="Z745" s="11"/>
    </row>
    <row r="746" spans="1:26" ht="15" x14ac:dyDescent="0.25">
      <c r="A746" s="11"/>
      <c r="B746" s="11"/>
      <c r="C746" s="11"/>
      <c r="D746" s="11"/>
      <c r="E746" s="11"/>
      <c r="F746" s="11"/>
      <c r="G746" s="11"/>
      <c r="J746" s="11"/>
      <c r="K746" s="11"/>
      <c r="L746" s="11"/>
      <c r="M746" s="11"/>
      <c r="N746" s="11"/>
      <c r="O746" s="11"/>
      <c r="P746" s="11"/>
      <c r="Q746" s="11"/>
      <c r="T746" s="11"/>
      <c r="U746" s="11"/>
      <c r="V746" s="11"/>
      <c r="W746" s="11"/>
      <c r="X746" s="11"/>
      <c r="Y746" s="11"/>
      <c r="Z746" s="11"/>
    </row>
    <row r="747" spans="1:26" ht="15" x14ac:dyDescent="0.25">
      <c r="A747" s="11"/>
      <c r="B747" s="11"/>
      <c r="C747" s="11"/>
      <c r="D747" s="11"/>
      <c r="E747" s="11"/>
      <c r="F747" s="11"/>
      <c r="G747" s="11"/>
      <c r="J747" s="11"/>
      <c r="K747" s="11"/>
      <c r="L747" s="11"/>
      <c r="M747" s="11"/>
      <c r="N747" s="11"/>
      <c r="O747" s="11"/>
      <c r="P747" s="11"/>
      <c r="Q747" s="11"/>
      <c r="T747" s="11"/>
      <c r="U747" s="11"/>
      <c r="V747" s="11"/>
      <c r="W747" s="11"/>
      <c r="X747" s="11"/>
      <c r="Y747" s="11"/>
      <c r="Z747" s="11"/>
    </row>
    <row r="748" spans="1:26" ht="15" x14ac:dyDescent="0.25">
      <c r="A748" s="11"/>
      <c r="B748" s="11"/>
      <c r="C748" s="11"/>
      <c r="D748" s="11"/>
      <c r="E748" s="11"/>
      <c r="F748" s="11"/>
      <c r="G748" s="11"/>
      <c r="J748" s="11"/>
      <c r="K748" s="11"/>
      <c r="L748" s="11"/>
      <c r="M748" s="11"/>
      <c r="N748" s="11"/>
      <c r="O748" s="11"/>
      <c r="P748" s="11"/>
      <c r="Q748" s="11"/>
      <c r="T748" s="11"/>
      <c r="U748" s="11"/>
      <c r="V748" s="11"/>
      <c r="W748" s="11"/>
      <c r="X748" s="11"/>
      <c r="Y748" s="11"/>
      <c r="Z748" s="11"/>
    </row>
    <row r="749" spans="1:26" ht="15" x14ac:dyDescent="0.25">
      <c r="A749" s="11"/>
      <c r="B749" s="11"/>
      <c r="C749" s="11"/>
      <c r="D749" s="11"/>
      <c r="E749" s="11"/>
      <c r="F749" s="11"/>
      <c r="G749" s="11"/>
      <c r="J749" s="11"/>
      <c r="K749" s="11"/>
      <c r="L749" s="11"/>
      <c r="M749" s="11"/>
      <c r="N749" s="11"/>
      <c r="O749" s="11"/>
      <c r="P749" s="11"/>
      <c r="Q749" s="11"/>
      <c r="T749" s="11"/>
      <c r="U749" s="11"/>
      <c r="V749" s="11"/>
      <c r="W749" s="11"/>
      <c r="X749" s="11"/>
      <c r="Y749" s="11"/>
      <c r="Z749" s="11"/>
    </row>
    <row r="750" spans="1:26" ht="15" x14ac:dyDescent="0.25">
      <c r="A750" s="11"/>
      <c r="B750" s="11"/>
      <c r="C750" s="11"/>
      <c r="D750" s="11"/>
      <c r="E750" s="11"/>
      <c r="F750" s="11"/>
      <c r="G750" s="11"/>
      <c r="J750" s="11"/>
      <c r="K750" s="11"/>
      <c r="L750" s="11"/>
      <c r="M750" s="11"/>
      <c r="N750" s="11"/>
      <c r="O750" s="11"/>
      <c r="P750" s="11"/>
      <c r="Q750" s="11"/>
      <c r="T750" s="11"/>
      <c r="U750" s="11"/>
      <c r="V750" s="11"/>
      <c r="W750" s="11"/>
      <c r="X750" s="11"/>
      <c r="Y750" s="11"/>
      <c r="Z750" s="11"/>
    </row>
    <row r="751" spans="1:26" ht="15" x14ac:dyDescent="0.25">
      <c r="A751" s="11"/>
      <c r="B751" s="11"/>
      <c r="C751" s="11"/>
      <c r="D751" s="11"/>
      <c r="E751" s="11"/>
      <c r="F751" s="11"/>
      <c r="G751" s="11"/>
      <c r="J751" s="11"/>
      <c r="K751" s="11"/>
      <c r="L751" s="11"/>
      <c r="M751" s="11"/>
      <c r="N751" s="11"/>
      <c r="O751" s="11"/>
      <c r="P751" s="11"/>
      <c r="Q751" s="11"/>
      <c r="T751" s="11"/>
      <c r="U751" s="11"/>
      <c r="V751" s="11"/>
      <c r="W751" s="11"/>
      <c r="X751" s="11"/>
      <c r="Y751" s="11"/>
      <c r="Z751" s="11"/>
    </row>
    <row r="752" spans="1:26" ht="15" x14ac:dyDescent="0.25">
      <c r="A752" s="11"/>
      <c r="B752" s="11"/>
      <c r="C752" s="11"/>
      <c r="D752" s="11"/>
      <c r="E752" s="11"/>
      <c r="F752" s="11"/>
      <c r="G752" s="11"/>
      <c r="J752" s="11"/>
      <c r="K752" s="11"/>
      <c r="L752" s="11"/>
      <c r="M752" s="11"/>
      <c r="N752" s="11"/>
      <c r="O752" s="11"/>
      <c r="P752" s="11"/>
      <c r="Q752" s="11"/>
      <c r="T752" s="11"/>
      <c r="U752" s="11"/>
      <c r="V752" s="11"/>
      <c r="W752" s="11"/>
      <c r="X752" s="11"/>
      <c r="Y752" s="11"/>
      <c r="Z752" s="11"/>
    </row>
    <row r="753" spans="1:26" ht="15" x14ac:dyDescent="0.25">
      <c r="A753" s="11"/>
      <c r="B753" s="11"/>
      <c r="C753" s="11"/>
      <c r="D753" s="11"/>
      <c r="E753" s="11"/>
      <c r="F753" s="11"/>
      <c r="G753" s="11"/>
      <c r="J753" s="11"/>
      <c r="K753" s="11"/>
      <c r="L753" s="11"/>
      <c r="M753" s="11"/>
      <c r="N753" s="11"/>
      <c r="O753" s="11"/>
      <c r="P753" s="11"/>
      <c r="Q753" s="11"/>
      <c r="T753" s="11"/>
      <c r="U753" s="11"/>
      <c r="V753" s="11"/>
      <c r="W753" s="11"/>
      <c r="X753" s="11"/>
      <c r="Y753" s="11"/>
      <c r="Z753" s="11"/>
    </row>
    <row r="754" spans="1:26" ht="15" x14ac:dyDescent="0.25">
      <c r="A754" s="11"/>
      <c r="B754" s="11"/>
      <c r="C754" s="11"/>
      <c r="D754" s="11"/>
      <c r="E754" s="11"/>
      <c r="F754" s="11"/>
      <c r="G754" s="11"/>
      <c r="J754" s="11"/>
      <c r="K754" s="11"/>
      <c r="L754" s="11"/>
      <c r="M754" s="11"/>
      <c r="N754" s="11"/>
      <c r="O754" s="11"/>
      <c r="P754" s="11"/>
      <c r="Q754" s="11"/>
      <c r="T754" s="11"/>
      <c r="U754" s="11"/>
      <c r="V754" s="11"/>
      <c r="W754" s="11"/>
      <c r="X754" s="11"/>
      <c r="Y754" s="11"/>
      <c r="Z754" s="11"/>
    </row>
    <row r="755" spans="1:26" ht="15" x14ac:dyDescent="0.25">
      <c r="A755" s="11"/>
      <c r="B755" s="11"/>
      <c r="C755" s="11"/>
      <c r="D755" s="11"/>
      <c r="E755" s="11"/>
      <c r="F755" s="11"/>
      <c r="G755" s="11"/>
      <c r="J755" s="11"/>
      <c r="K755" s="11"/>
      <c r="L755" s="11"/>
      <c r="M755" s="11"/>
      <c r="N755" s="11"/>
      <c r="O755" s="11"/>
      <c r="P755" s="11"/>
      <c r="Q755" s="11"/>
      <c r="T755" s="11"/>
      <c r="U755" s="11"/>
      <c r="V755" s="11"/>
      <c r="W755" s="11"/>
      <c r="X755" s="11"/>
      <c r="Y755" s="11"/>
      <c r="Z755" s="11"/>
    </row>
    <row r="756" spans="1:26" ht="15" x14ac:dyDescent="0.25">
      <c r="A756" s="11"/>
      <c r="B756" s="11"/>
      <c r="C756" s="11"/>
      <c r="D756" s="11"/>
      <c r="E756" s="11"/>
      <c r="F756" s="11"/>
      <c r="G756" s="11"/>
      <c r="J756" s="11"/>
      <c r="K756" s="11"/>
      <c r="L756" s="11"/>
      <c r="M756" s="11"/>
      <c r="N756" s="11"/>
      <c r="O756" s="11"/>
      <c r="P756" s="11"/>
      <c r="Q756" s="11"/>
      <c r="T756" s="11"/>
      <c r="U756" s="11"/>
      <c r="V756" s="11"/>
      <c r="W756" s="11"/>
      <c r="X756" s="11"/>
      <c r="Y756" s="11"/>
      <c r="Z756" s="11"/>
    </row>
    <row r="757" spans="1:26" ht="15" x14ac:dyDescent="0.25">
      <c r="A757" s="11"/>
      <c r="B757" s="11"/>
      <c r="C757" s="11"/>
      <c r="D757" s="11"/>
      <c r="E757" s="11"/>
      <c r="F757" s="11"/>
      <c r="G757" s="11"/>
      <c r="J757" s="11"/>
      <c r="K757" s="11"/>
      <c r="L757" s="11"/>
      <c r="M757" s="11"/>
      <c r="N757" s="11"/>
      <c r="O757" s="11"/>
      <c r="P757" s="11"/>
      <c r="Q757" s="11"/>
      <c r="T757" s="11"/>
      <c r="U757" s="11"/>
      <c r="V757" s="11"/>
      <c r="W757" s="11"/>
      <c r="X757" s="11"/>
      <c r="Y757" s="11"/>
      <c r="Z757" s="11"/>
    </row>
    <row r="758" spans="1:26" ht="15" x14ac:dyDescent="0.25">
      <c r="A758" s="11"/>
      <c r="B758" s="11"/>
      <c r="C758" s="11"/>
      <c r="D758" s="11"/>
      <c r="E758" s="11"/>
      <c r="F758" s="11"/>
      <c r="G758" s="11"/>
      <c r="J758" s="11"/>
      <c r="K758" s="11"/>
      <c r="L758" s="11"/>
      <c r="M758" s="11"/>
      <c r="N758" s="11"/>
      <c r="O758" s="11"/>
      <c r="P758" s="11"/>
      <c r="Q758" s="11"/>
      <c r="T758" s="11"/>
      <c r="U758" s="11"/>
      <c r="V758" s="11"/>
      <c r="W758" s="11"/>
      <c r="X758" s="11"/>
      <c r="Y758" s="11"/>
      <c r="Z758" s="11"/>
    </row>
    <row r="759" spans="1:26" ht="15" x14ac:dyDescent="0.25">
      <c r="A759" s="11"/>
      <c r="B759" s="11"/>
      <c r="C759" s="11"/>
      <c r="D759" s="11"/>
      <c r="E759" s="11"/>
      <c r="F759" s="11"/>
      <c r="G759" s="11"/>
      <c r="J759" s="11"/>
      <c r="K759" s="11"/>
      <c r="L759" s="11"/>
      <c r="M759" s="11"/>
      <c r="N759" s="11"/>
      <c r="O759" s="11"/>
      <c r="P759" s="11"/>
      <c r="Q759" s="11"/>
      <c r="T759" s="11"/>
      <c r="U759" s="11"/>
      <c r="V759" s="11"/>
      <c r="W759" s="11"/>
      <c r="X759" s="11"/>
      <c r="Y759" s="11"/>
      <c r="Z759" s="11"/>
    </row>
    <row r="760" spans="1:26" ht="15" x14ac:dyDescent="0.25">
      <c r="A760" s="11"/>
      <c r="B760" s="11"/>
      <c r="C760" s="11"/>
      <c r="D760" s="11"/>
      <c r="E760" s="11"/>
      <c r="F760" s="11"/>
      <c r="G760" s="11"/>
      <c r="J760" s="11"/>
      <c r="K760" s="11"/>
      <c r="L760" s="11"/>
      <c r="M760" s="11"/>
      <c r="N760" s="11"/>
      <c r="O760" s="11"/>
      <c r="P760" s="11"/>
      <c r="Q760" s="11"/>
      <c r="T760" s="11"/>
      <c r="U760" s="11"/>
      <c r="V760" s="11"/>
      <c r="W760" s="11"/>
      <c r="X760" s="11"/>
      <c r="Y760" s="11"/>
      <c r="Z760" s="11"/>
    </row>
    <row r="761" spans="1:26" ht="15" x14ac:dyDescent="0.25">
      <c r="A761" s="11"/>
      <c r="B761" s="11"/>
      <c r="C761" s="11"/>
      <c r="D761" s="11"/>
      <c r="E761" s="11"/>
      <c r="F761" s="11"/>
      <c r="G761" s="11"/>
      <c r="J761" s="11"/>
      <c r="K761" s="11"/>
      <c r="L761" s="11"/>
      <c r="M761" s="11"/>
      <c r="N761" s="11"/>
      <c r="O761" s="11"/>
      <c r="P761" s="11"/>
      <c r="Q761" s="11"/>
      <c r="T761" s="11"/>
      <c r="U761" s="11"/>
      <c r="V761" s="11"/>
      <c r="W761" s="11"/>
      <c r="X761" s="11"/>
      <c r="Y761" s="11"/>
      <c r="Z761" s="11"/>
    </row>
    <row r="762" spans="1:26" ht="15" x14ac:dyDescent="0.25">
      <c r="A762" s="11"/>
      <c r="B762" s="11"/>
      <c r="C762" s="11"/>
      <c r="D762" s="11"/>
      <c r="E762" s="11"/>
      <c r="F762" s="11"/>
      <c r="G762" s="11"/>
      <c r="J762" s="11"/>
      <c r="K762" s="11"/>
      <c r="L762" s="11"/>
      <c r="M762" s="11"/>
      <c r="N762" s="11"/>
      <c r="O762" s="11"/>
      <c r="P762" s="11"/>
      <c r="Q762" s="11"/>
      <c r="T762" s="11"/>
      <c r="U762" s="11"/>
      <c r="V762" s="11"/>
      <c r="W762" s="11"/>
      <c r="X762" s="11"/>
      <c r="Y762" s="11"/>
      <c r="Z762" s="11"/>
    </row>
    <row r="763" spans="1:26" ht="15" x14ac:dyDescent="0.25">
      <c r="A763" s="11"/>
      <c r="B763" s="11"/>
      <c r="C763" s="11"/>
      <c r="D763" s="11"/>
      <c r="E763" s="11"/>
      <c r="F763" s="11"/>
      <c r="G763" s="11"/>
      <c r="J763" s="11"/>
      <c r="K763" s="11"/>
      <c r="L763" s="11"/>
      <c r="M763" s="11"/>
      <c r="N763" s="11"/>
      <c r="O763" s="11"/>
      <c r="P763" s="11"/>
      <c r="Q763" s="11"/>
      <c r="T763" s="11"/>
      <c r="U763" s="11"/>
      <c r="V763" s="11"/>
      <c r="W763" s="11"/>
      <c r="X763" s="11"/>
      <c r="Y763" s="11"/>
      <c r="Z763" s="11"/>
    </row>
    <row r="764" spans="1:26" ht="15" x14ac:dyDescent="0.25">
      <c r="A764" s="11"/>
      <c r="B764" s="11"/>
      <c r="C764" s="11"/>
      <c r="D764" s="11"/>
      <c r="E764" s="11"/>
      <c r="F764" s="11"/>
      <c r="G764" s="11"/>
      <c r="J764" s="11"/>
      <c r="K764" s="11"/>
      <c r="L764" s="11"/>
      <c r="M764" s="11"/>
      <c r="N764" s="11"/>
      <c r="O764" s="11"/>
      <c r="P764" s="11"/>
      <c r="Q764" s="11"/>
      <c r="T764" s="11"/>
      <c r="U764" s="11"/>
      <c r="V764" s="11"/>
      <c r="W764" s="11"/>
      <c r="X764" s="11"/>
      <c r="Y764" s="11"/>
      <c r="Z764" s="11"/>
    </row>
    <row r="765" spans="1:26" ht="15" x14ac:dyDescent="0.25">
      <c r="A765" s="11"/>
      <c r="B765" s="11"/>
      <c r="C765" s="11"/>
      <c r="D765" s="11"/>
      <c r="E765" s="11"/>
      <c r="F765" s="11"/>
      <c r="G765" s="11"/>
      <c r="J765" s="11"/>
      <c r="K765" s="11"/>
      <c r="L765" s="11"/>
      <c r="M765" s="11"/>
      <c r="N765" s="11"/>
      <c r="O765" s="11"/>
      <c r="P765" s="11"/>
      <c r="Q765" s="11"/>
      <c r="T765" s="11"/>
      <c r="U765" s="11"/>
      <c r="V765" s="11"/>
      <c r="W765" s="11"/>
      <c r="X765" s="11"/>
      <c r="Y765" s="11"/>
      <c r="Z765" s="11"/>
    </row>
    <row r="766" spans="1:26" ht="15" x14ac:dyDescent="0.25">
      <c r="A766" s="11"/>
      <c r="B766" s="11"/>
      <c r="C766" s="11"/>
      <c r="D766" s="11"/>
      <c r="E766" s="11"/>
      <c r="F766" s="11"/>
      <c r="G766" s="11"/>
      <c r="J766" s="11"/>
      <c r="K766" s="11"/>
      <c r="L766" s="11"/>
      <c r="M766" s="11"/>
      <c r="N766" s="11"/>
      <c r="O766" s="11"/>
      <c r="P766" s="11"/>
      <c r="Q766" s="11"/>
      <c r="T766" s="11"/>
      <c r="U766" s="11"/>
      <c r="V766" s="11"/>
      <c r="W766" s="11"/>
      <c r="X766" s="11"/>
      <c r="Y766" s="11"/>
      <c r="Z766" s="11"/>
    </row>
    <row r="767" spans="1:26" ht="15" x14ac:dyDescent="0.25">
      <c r="A767" s="11"/>
      <c r="B767" s="11"/>
      <c r="C767" s="11"/>
      <c r="D767" s="11"/>
      <c r="E767" s="11"/>
      <c r="F767" s="11"/>
      <c r="G767" s="11"/>
      <c r="J767" s="11"/>
      <c r="K767" s="11"/>
      <c r="L767" s="11"/>
      <c r="M767" s="11"/>
      <c r="N767" s="11"/>
      <c r="O767" s="11"/>
      <c r="P767" s="11"/>
      <c r="Q767" s="11"/>
      <c r="T767" s="11"/>
      <c r="U767" s="11"/>
      <c r="V767" s="11"/>
      <c r="W767" s="11"/>
      <c r="X767" s="11"/>
      <c r="Y767" s="11"/>
      <c r="Z767" s="11"/>
    </row>
    <row r="768" spans="1:26" ht="15" x14ac:dyDescent="0.25">
      <c r="A768" s="11"/>
      <c r="B768" s="11"/>
      <c r="C768" s="11"/>
      <c r="D768" s="11"/>
      <c r="E768" s="11"/>
      <c r="F768" s="11"/>
      <c r="G768" s="11"/>
      <c r="J768" s="11"/>
      <c r="K768" s="11"/>
      <c r="L768" s="11"/>
      <c r="M768" s="11"/>
      <c r="N768" s="11"/>
      <c r="O768" s="11"/>
      <c r="P768" s="11"/>
      <c r="Q768" s="11"/>
      <c r="T768" s="11"/>
      <c r="U768" s="11"/>
      <c r="V768" s="11"/>
      <c r="W768" s="11"/>
      <c r="X768" s="11"/>
      <c r="Y768" s="11"/>
      <c r="Z768" s="11"/>
    </row>
    <row r="769" spans="1:26" ht="15" x14ac:dyDescent="0.25">
      <c r="A769" s="11"/>
      <c r="B769" s="11"/>
      <c r="C769" s="11"/>
      <c r="D769" s="11"/>
      <c r="E769" s="11"/>
      <c r="F769" s="11"/>
      <c r="G769" s="11"/>
      <c r="J769" s="11"/>
      <c r="K769" s="11"/>
      <c r="L769" s="11"/>
      <c r="M769" s="11"/>
      <c r="N769" s="11"/>
      <c r="O769" s="11"/>
      <c r="P769" s="11"/>
      <c r="Q769" s="11"/>
      <c r="T769" s="11"/>
      <c r="U769" s="11"/>
      <c r="V769" s="11"/>
      <c r="W769" s="11"/>
      <c r="X769" s="11"/>
      <c r="Y769" s="11"/>
      <c r="Z769" s="11"/>
    </row>
    <row r="770" spans="1:26" ht="15" x14ac:dyDescent="0.25">
      <c r="A770" s="11"/>
      <c r="B770" s="11"/>
      <c r="C770" s="11"/>
      <c r="D770" s="11"/>
      <c r="E770" s="11"/>
      <c r="F770" s="11"/>
      <c r="G770" s="11"/>
      <c r="J770" s="11"/>
      <c r="K770" s="11"/>
      <c r="L770" s="11"/>
      <c r="M770" s="11"/>
      <c r="N770" s="11"/>
      <c r="O770" s="11"/>
      <c r="P770" s="11"/>
      <c r="Q770" s="11"/>
      <c r="T770" s="11"/>
      <c r="U770" s="11"/>
      <c r="V770" s="11"/>
      <c r="W770" s="11"/>
      <c r="X770" s="11"/>
      <c r="Y770" s="11"/>
      <c r="Z770" s="11"/>
    </row>
    <row r="771" spans="1:26" ht="15" x14ac:dyDescent="0.25">
      <c r="A771" s="11"/>
      <c r="B771" s="11"/>
      <c r="C771" s="11"/>
      <c r="D771" s="11"/>
      <c r="E771" s="11"/>
      <c r="F771" s="11"/>
      <c r="G771" s="11"/>
      <c r="J771" s="11"/>
      <c r="K771" s="11"/>
      <c r="L771" s="11"/>
      <c r="M771" s="11"/>
      <c r="N771" s="11"/>
      <c r="O771" s="11"/>
      <c r="P771" s="11"/>
      <c r="Q771" s="11"/>
      <c r="T771" s="11"/>
      <c r="U771" s="11"/>
      <c r="V771" s="11"/>
      <c r="W771" s="11"/>
      <c r="X771" s="11"/>
      <c r="Y771" s="11"/>
      <c r="Z771" s="11"/>
    </row>
    <row r="772" spans="1:26" ht="15" x14ac:dyDescent="0.25">
      <c r="A772" s="11"/>
      <c r="B772" s="11"/>
      <c r="C772" s="11"/>
      <c r="D772" s="11"/>
      <c r="E772" s="11"/>
      <c r="F772" s="11"/>
      <c r="G772" s="11"/>
      <c r="J772" s="11"/>
      <c r="K772" s="11"/>
      <c r="L772" s="11"/>
      <c r="M772" s="11"/>
      <c r="N772" s="11"/>
      <c r="O772" s="11"/>
      <c r="P772" s="11"/>
      <c r="Q772" s="11"/>
      <c r="T772" s="11"/>
      <c r="U772" s="11"/>
      <c r="V772" s="11"/>
      <c r="W772" s="11"/>
      <c r="X772" s="11"/>
      <c r="Y772" s="11"/>
      <c r="Z772" s="11"/>
    </row>
    <row r="773" spans="1:26" ht="15" x14ac:dyDescent="0.25">
      <c r="A773" s="11"/>
      <c r="B773" s="11"/>
      <c r="C773" s="11"/>
      <c r="D773" s="11"/>
      <c r="E773" s="11"/>
      <c r="F773" s="11"/>
      <c r="G773" s="11"/>
      <c r="J773" s="11"/>
      <c r="K773" s="11"/>
      <c r="L773" s="11"/>
      <c r="M773" s="11"/>
      <c r="N773" s="11"/>
      <c r="O773" s="11"/>
      <c r="P773" s="11"/>
      <c r="Q773" s="11"/>
      <c r="T773" s="11"/>
      <c r="U773" s="11"/>
      <c r="V773" s="11"/>
      <c r="W773" s="11"/>
      <c r="X773" s="11"/>
      <c r="Y773" s="11"/>
      <c r="Z773" s="11"/>
    </row>
    <row r="774" spans="1:26" ht="15" x14ac:dyDescent="0.25">
      <c r="A774" s="11"/>
      <c r="B774" s="11"/>
      <c r="C774" s="11"/>
      <c r="D774" s="11"/>
      <c r="E774" s="11"/>
      <c r="F774" s="11"/>
      <c r="G774" s="11"/>
      <c r="J774" s="11"/>
      <c r="K774" s="11"/>
      <c r="L774" s="11"/>
      <c r="M774" s="11"/>
      <c r="N774" s="11"/>
      <c r="O774" s="11"/>
      <c r="P774" s="11"/>
      <c r="Q774" s="11"/>
      <c r="T774" s="11"/>
      <c r="U774" s="11"/>
      <c r="V774" s="11"/>
      <c r="W774" s="11"/>
      <c r="X774" s="11"/>
      <c r="Y774" s="11"/>
      <c r="Z774" s="11"/>
    </row>
    <row r="775" spans="1:26" ht="15" x14ac:dyDescent="0.25">
      <c r="A775" s="11"/>
      <c r="B775" s="11"/>
      <c r="C775" s="11"/>
      <c r="D775" s="11"/>
      <c r="E775" s="11"/>
      <c r="F775" s="11"/>
      <c r="G775" s="11"/>
      <c r="J775" s="11"/>
      <c r="K775" s="11"/>
      <c r="L775" s="11"/>
      <c r="M775" s="11"/>
      <c r="N775" s="11"/>
      <c r="O775" s="11"/>
      <c r="P775" s="11"/>
      <c r="Q775" s="11"/>
      <c r="T775" s="11"/>
      <c r="U775" s="11"/>
      <c r="V775" s="11"/>
      <c r="W775" s="11"/>
      <c r="X775" s="11"/>
      <c r="Y775" s="11"/>
      <c r="Z775" s="11"/>
    </row>
    <row r="776" spans="1:26" ht="15" x14ac:dyDescent="0.25">
      <c r="A776" s="11"/>
      <c r="B776" s="11"/>
      <c r="C776" s="11"/>
      <c r="D776" s="11"/>
      <c r="E776" s="11"/>
      <c r="F776" s="11"/>
      <c r="G776" s="11"/>
      <c r="J776" s="11"/>
      <c r="K776" s="11"/>
      <c r="L776" s="11"/>
      <c r="M776" s="11"/>
      <c r="N776" s="11"/>
      <c r="O776" s="11"/>
      <c r="P776" s="11"/>
      <c r="Q776" s="11"/>
      <c r="T776" s="11"/>
      <c r="U776" s="11"/>
      <c r="V776" s="11"/>
      <c r="W776" s="11"/>
      <c r="X776" s="11"/>
      <c r="Y776" s="11"/>
      <c r="Z776" s="11"/>
    </row>
    <row r="777" spans="1:26" ht="15" x14ac:dyDescent="0.25">
      <c r="A777" s="11"/>
      <c r="B777" s="11"/>
      <c r="C777" s="11"/>
      <c r="D777" s="11"/>
      <c r="E777" s="11"/>
      <c r="F777" s="11"/>
      <c r="G777" s="11"/>
      <c r="J777" s="11"/>
      <c r="K777" s="11"/>
      <c r="L777" s="11"/>
      <c r="M777" s="11"/>
      <c r="N777" s="11"/>
      <c r="O777" s="11"/>
      <c r="P777" s="11"/>
      <c r="Q777" s="11"/>
      <c r="T777" s="11"/>
      <c r="U777" s="11"/>
      <c r="V777" s="11"/>
      <c r="W777" s="11"/>
      <c r="X777" s="11"/>
      <c r="Y777" s="11"/>
      <c r="Z777" s="11"/>
    </row>
    <row r="778" spans="1:26" ht="15" x14ac:dyDescent="0.25">
      <c r="A778" s="11"/>
      <c r="B778" s="11"/>
      <c r="C778" s="11"/>
      <c r="D778" s="11"/>
      <c r="E778" s="11"/>
      <c r="F778" s="11"/>
      <c r="G778" s="11"/>
      <c r="J778" s="11"/>
      <c r="K778" s="11"/>
      <c r="L778" s="11"/>
      <c r="M778" s="11"/>
      <c r="N778" s="11"/>
      <c r="O778" s="11"/>
      <c r="P778" s="11"/>
      <c r="Q778" s="11"/>
      <c r="T778" s="11"/>
      <c r="U778" s="11"/>
      <c r="V778" s="11"/>
      <c r="W778" s="11"/>
      <c r="X778" s="11"/>
      <c r="Y778" s="11"/>
      <c r="Z778" s="11"/>
    </row>
    <row r="779" spans="1:26" ht="15" x14ac:dyDescent="0.25">
      <c r="A779" s="11"/>
      <c r="B779" s="11"/>
      <c r="C779" s="11"/>
      <c r="D779" s="11"/>
      <c r="E779" s="11"/>
      <c r="F779" s="11"/>
      <c r="G779" s="11"/>
      <c r="J779" s="11"/>
      <c r="K779" s="11"/>
      <c r="L779" s="11"/>
      <c r="M779" s="11"/>
      <c r="N779" s="11"/>
      <c r="O779" s="11"/>
      <c r="P779" s="11"/>
      <c r="Q779" s="11"/>
      <c r="T779" s="11"/>
      <c r="U779" s="11"/>
      <c r="V779" s="11"/>
      <c r="W779" s="11"/>
      <c r="X779" s="11"/>
      <c r="Y779" s="11"/>
      <c r="Z779" s="11"/>
    </row>
    <row r="780" spans="1:26" ht="15" x14ac:dyDescent="0.25">
      <c r="A780" s="11"/>
      <c r="B780" s="11"/>
      <c r="C780" s="11"/>
      <c r="D780" s="11"/>
      <c r="E780" s="11"/>
      <c r="F780" s="11"/>
      <c r="G780" s="11"/>
      <c r="J780" s="11"/>
      <c r="K780" s="11"/>
      <c r="L780" s="11"/>
      <c r="M780" s="11"/>
      <c r="N780" s="11"/>
      <c r="O780" s="11"/>
      <c r="P780" s="11"/>
      <c r="Q780" s="11"/>
      <c r="T780" s="11"/>
      <c r="U780" s="11"/>
      <c r="V780" s="11"/>
      <c r="W780" s="11"/>
      <c r="X780" s="11"/>
      <c r="Y780" s="11"/>
      <c r="Z780" s="11"/>
    </row>
    <row r="781" spans="1:26" ht="15" x14ac:dyDescent="0.25">
      <c r="A781" s="11"/>
      <c r="B781" s="11"/>
      <c r="C781" s="11"/>
      <c r="D781" s="11"/>
      <c r="E781" s="11"/>
      <c r="F781" s="11"/>
      <c r="G781" s="11"/>
      <c r="J781" s="11"/>
      <c r="K781" s="11"/>
      <c r="L781" s="11"/>
      <c r="M781" s="11"/>
      <c r="N781" s="11"/>
      <c r="O781" s="11"/>
      <c r="P781" s="11"/>
      <c r="Q781" s="11"/>
      <c r="T781" s="11"/>
      <c r="U781" s="11"/>
      <c r="V781" s="11"/>
      <c r="W781" s="11"/>
      <c r="X781" s="11"/>
      <c r="Y781" s="11"/>
      <c r="Z781" s="11"/>
    </row>
    <row r="782" spans="1:26" ht="15" x14ac:dyDescent="0.25">
      <c r="A782" s="11"/>
      <c r="B782" s="11"/>
      <c r="C782" s="11"/>
      <c r="D782" s="11"/>
      <c r="E782" s="11"/>
      <c r="F782" s="11"/>
      <c r="G782" s="11"/>
      <c r="J782" s="11"/>
      <c r="K782" s="11"/>
      <c r="L782" s="11"/>
      <c r="M782" s="11"/>
      <c r="N782" s="11"/>
      <c r="O782" s="11"/>
      <c r="P782" s="11"/>
      <c r="Q782" s="11"/>
      <c r="T782" s="11"/>
      <c r="U782" s="11"/>
      <c r="V782" s="11"/>
      <c r="W782" s="11"/>
      <c r="X782" s="11"/>
      <c r="Y782" s="11"/>
      <c r="Z782" s="11"/>
    </row>
    <row r="783" spans="1:26" ht="15" x14ac:dyDescent="0.25">
      <c r="A783" s="11"/>
      <c r="B783" s="11"/>
      <c r="C783" s="11"/>
      <c r="D783" s="11"/>
      <c r="E783" s="11"/>
      <c r="F783" s="11"/>
      <c r="G783" s="11"/>
      <c r="J783" s="11"/>
      <c r="K783" s="11"/>
      <c r="L783" s="11"/>
      <c r="M783" s="11"/>
      <c r="N783" s="11"/>
      <c r="O783" s="11"/>
      <c r="P783" s="11"/>
      <c r="Q783" s="11"/>
      <c r="T783" s="11"/>
      <c r="U783" s="11"/>
      <c r="V783" s="11"/>
      <c r="W783" s="11"/>
      <c r="X783" s="11"/>
      <c r="Y783" s="11"/>
      <c r="Z783" s="11"/>
    </row>
    <row r="784" spans="1:26" ht="15" x14ac:dyDescent="0.25">
      <c r="A784" s="11"/>
      <c r="B784" s="11"/>
      <c r="C784" s="11"/>
      <c r="D784" s="11"/>
      <c r="E784" s="11"/>
      <c r="F784" s="11"/>
      <c r="G784" s="11"/>
      <c r="J784" s="11"/>
      <c r="K784" s="11"/>
      <c r="L784" s="11"/>
      <c r="M784" s="11"/>
      <c r="N784" s="11"/>
      <c r="O784" s="11"/>
      <c r="P784" s="11"/>
      <c r="Q784" s="11"/>
      <c r="T784" s="11"/>
      <c r="U784" s="11"/>
      <c r="V784" s="11"/>
      <c r="W784" s="11"/>
      <c r="X784" s="11"/>
      <c r="Y784" s="11"/>
      <c r="Z784" s="11"/>
    </row>
    <row r="785" spans="1:26" ht="15" x14ac:dyDescent="0.25">
      <c r="A785" s="11"/>
      <c r="B785" s="11"/>
      <c r="C785" s="11"/>
      <c r="D785" s="11"/>
      <c r="E785" s="11"/>
      <c r="F785" s="11"/>
      <c r="G785" s="11"/>
      <c r="J785" s="11"/>
      <c r="K785" s="11"/>
      <c r="L785" s="11"/>
      <c r="M785" s="11"/>
      <c r="N785" s="11"/>
      <c r="O785" s="11"/>
      <c r="P785" s="11"/>
      <c r="Q785" s="11"/>
      <c r="T785" s="11"/>
      <c r="U785" s="11"/>
      <c r="V785" s="11"/>
      <c r="W785" s="11"/>
      <c r="X785" s="11"/>
      <c r="Y785" s="11"/>
      <c r="Z785" s="11"/>
    </row>
    <row r="786" spans="1:26" ht="15" x14ac:dyDescent="0.25">
      <c r="A786" s="11"/>
      <c r="B786" s="11"/>
      <c r="C786" s="11"/>
      <c r="D786" s="11"/>
      <c r="E786" s="11"/>
      <c r="F786" s="11"/>
      <c r="G786" s="11"/>
      <c r="J786" s="11"/>
      <c r="K786" s="11"/>
      <c r="L786" s="11"/>
      <c r="M786" s="11"/>
      <c r="N786" s="11"/>
      <c r="O786" s="11"/>
      <c r="P786" s="11"/>
      <c r="Q786" s="11"/>
      <c r="T786" s="11"/>
      <c r="U786" s="11"/>
      <c r="V786" s="11"/>
      <c r="W786" s="11"/>
      <c r="X786" s="11"/>
      <c r="Y786" s="11"/>
      <c r="Z786" s="11"/>
    </row>
    <row r="787" spans="1:26" ht="15" x14ac:dyDescent="0.25">
      <c r="A787" s="11"/>
      <c r="B787" s="11"/>
      <c r="C787" s="11"/>
      <c r="D787" s="11"/>
      <c r="E787" s="11"/>
      <c r="F787" s="11"/>
      <c r="G787" s="11"/>
      <c r="J787" s="11"/>
      <c r="K787" s="11"/>
      <c r="L787" s="11"/>
      <c r="M787" s="11"/>
      <c r="N787" s="11"/>
      <c r="O787" s="11"/>
      <c r="P787" s="11"/>
      <c r="Q787" s="11"/>
      <c r="T787" s="11"/>
      <c r="U787" s="11"/>
      <c r="V787" s="11"/>
      <c r="W787" s="11"/>
      <c r="X787" s="11"/>
      <c r="Y787" s="11"/>
      <c r="Z787" s="11"/>
    </row>
    <row r="788" spans="1:26" ht="15" x14ac:dyDescent="0.25">
      <c r="A788" s="11"/>
      <c r="B788" s="11"/>
      <c r="C788" s="11"/>
      <c r="D788" s="11"/>
      <c r="E788" s="11"/>
      <c r="F788" s="11"/>
      <c r="G788" s="11"/>
      <c r="J788" s="11"/>
      <c r="K788" s="11"/>
      <c r="L788" s="11"/>
      <c r="M788" s="11"/>
      <c r="N788" s="11"/>
      <c r="O788" s="11"/>
      <c r="P788" s="11"/>
      <c r="Q788" s="11"/>
      <c r="T788" s="11"/>
      <c r="U788" s="11"/>
      <c r="V788" s="11"/>
      <c r="W788" s="11"/>
      <c r="X788" s="11"/>
      <c r="Y788" s="11"/>
      <c r="Z788" s="11"/>
    </row>
    <row r="789" spans="1:26" ht="15" x14ac:dyDescent="0.25">
      <c r="A789" s="11"/>
      <c r="B789" s="11"/>
      <c r="C789" s="11"/>
      <c r="D789" s="11"/>
      <c r="E789" s="11"/>
      <c r="F789" s="11"/>
      <c r="G789" s="11"/>
      <c r="J789" s="11"/>
      <c r="K789" s="11"/>
      <c r="L789" s="11"/>
      <c r="M789" s="11"/>
      <c r="N789" s="11"/>
      <c r="O789" s="11"/>
      <c r="P789" s="11"/>
      <c r="Q789" s="11"/>
      <c r="T789" s="11"/>
      <c r="U789" s="11"/>
      <c r="V789" s="11"/>
      <c r="W789" s="11"/>
      <c r="X789" s="11"/>
      <c r="Y789" s="11"/>
      <c r="Z789" s="11"/>
    </row>
    <row r="790" spans="1:26" ht="15" x14ac:dyDescent="0.25">
      <c r="A790" s="11"/>
      <c r="B790" s="11"/>
      <c r="C790" s="11"/>
      <c r="D790" s="11"/>
      <c r="E790" s="11"/>
      <c r="F790" s="11"/>
      <c r="G790" s="11"/>
      <c r="J790" s="11"/>
      <c r="K790" s="11"/>
      <c r="L790" s="11"/>
      <c r="M790" s="11"/>
      <c r="N790" s="11"/>
      <c r="O790" s="11"/>
      <c r="P790" s="11"/>
      <c r="Q790" s="11"/>
      <c r="T790" s="11"/>
      <c r="U790" s="11"/>
      <c r="V790" s="11"/>
      <c r="W790" s="11"/>
      <c r="X790" s="11"/>
      <c r="Y790" s="11"/>
      <c r="Z790" s="11"/>
    </row>
    <row r="791" spans="1:26" ht="15" x14ac:dyDescent="0.25">
      <c r="A791" s="11"/>
      <c r="B791" s="11"/>
      <c r="C791" s="11"/>
      <c r="D791" s="11"/>
      <c r="E791" s="11"/>
      <c r="F791" s="11"/>
      <c r="G791" s="11"/>
      <c r="J791" s="11"/>
      <c r="K791" s="11"/>
      <c r="L791" s="11"/>
      <c r="M791" s="11"/>
      <c r="N791" s="11"/>
      <c r="O791" s="11"/>
      <c r="P791" s="11"/>
      <c r="Q791" s="11"/>
      <c r="T791" s="11"/>
      <c r="U791" s="11"/>
      <c r="V791" s="11"/>
      <c r="W791" s="11"/>
      <c r="X791" s="11"/>
      <c r="Y791" s="11"/>
      <c r="Z791" s="11"/>
    </row>
    <row r="792" spans="1:26" ht="15" x14ac:dyDescent="0.25">
      <c r="A792" s="11"/>
      <c r="B792" s="11"/>
      <c r="C792" s="11"/>
      <c r="D792" s="11"/>
      <c r="E792" s="11"/>
      <c r="F792" s="11"/>
      <c r="G792" s="11"/>
      <c r="J792" s="11"/>
      <c r="K792" s="11"/>
      <c r="L792" s="11"/>
      <c r="M792" s="11"/>
      <c r="N792" s="11"/>
      <c r="O792" s="11"/>
      <c r="P792" s="11"/>
      <c r="Q792" s="11"/>
      <c r="T792" s="11"/>
      <c r="U792" s="11"/>
      <c r="V792" s="11"/>
      <c r="W792" s="11"/>
      <c r="X792" s="11"/>
      <c r="Y792" s="11"/>
      <c r="Z792" s="11"/>
    </row>
    <row r="793" spans="1:26" ht="15" x14ac:dyDescent="0.25">
      <c r="A793" s="11"/>
      <c r="B793" s="11"/>
      <c r="C793" s="11"/>
      <c r="D793" s="11"/>
      <c r="E793" s="11"/>
      <c r="F793" s="11"/>
      <c r="G793" s="11"/>
      <c r="J793" s="11"/>
      <c r="K793" s="11"/>
      <c r="L793" s="11"/>
      <c r="M793" s="11"/>
      <c r="N793" s="11"/>
      <c r="O793" s="11"/>
      <c r="P793" s="11"/>
      <c r="Q793" s="11"/>
      <c r="T793" s="11"/>
      <c r="U793" s="11"/>
      <c r="V793" s="11"/>
      <c r="W793" s="11"/>
      <c r="X793" s="11"/>
      <c r="Y793" s="11"/>
      <c r="Z793" s="11"/>
    </row>
    <row r="794" spans="1:26" ht="15" x14ac:dyDescent="0.25">
      <c r="A794" s="11"/>
      <c r="B794" s="11"/>
      <c r="C794" s="11"/>
      <c r="D794" s="11"/>
      <c r="E794" s="11"/>
      <c r="F794" s="11"/>
      <c r="G794" s="11"/>
      <c r="J794" s="11"/>
      <c r="K794" s="11"/>
      <c r="L794" s="11"/>
      <c r="M794" s="11"/>
      <c r="N794" s="11"/>
      <c r="O794" s="11"/>
      <c r="P794" s="11"/>
      <c r="Q794" s="11"/>
      <c r="T794" s="11"/>
      <c r="U794" s="11"/>
      <c r="V794" s="11"/>
      <c r="W794" s="11"/>
      <c r="X794" s="11"/>
      <c r="Y794" s="11"/>
      <c r="Z794" s="11"/>
    </row>
    <row r="795" spans="1:26" ht="15" x14ac:dyDescent="0.25">
      <c r="A795" s="11"/>
      <c r="B795" s="11"/>
      <c r="C795" s="11"/>
      <c r="D795" s="11"/>
      <c r="E795" s="11"/>
      <c r="F795" s="11"/>
      <c r="G795" s="11"/>
      <c r="J795" s="11"/>
      <c r="K795" s="11"/>
      <c r="L795" s="11"/>
      <c r="M795" s="11"/>
      <c r="N795" s="11"/>
      <c r="O795" s="11"/>
      <c r="P795" s="11"/>
      <c r="Q795" s="11"/>
      <c r="T795" s="11"/>
      <c r="U795" s="11"/>
      <c r="V795" s="11"/>
      <c r="W795" s="11"/>
      <c r="X795" s="11"/>
      <c r="Y795" s="11"/>
      <c r="Z795" s="11"/>
    </row>
    <row r="796" spans="1:26" ht="15" x14ac:dyDescent="0.25">
      <c r="A796" s="11"/>
      <c r="B796" s="11"/>
      <c r="C796" s="11"/>
      <c r="D796" s="11"/>
      <c r="E796" s="11"/>
      <c r="F796" s="11"/>
      <c r="G796" s="11"/>
      <c r="J796" s="11"/>
      <c r="K796" s="11"/>
      <c r="L796" s="11"/>
      <c r="M796" s="11"/>
      <c r="N796" s="11"/>
      <c r="O796" s="11"/>
      <c r="P796" s="11"/>
      <c r="Q796" s="11"/>
      <c r="T796" s="11"/>
      <c r="U796" s="11"/>
      <c r="V796" s="11"/>
      <c r="W796" s="11"/>
      <c r="X796" s="11"/>
      <c r="Y796" s="11"/>
      <c r="Z796" s="11"/>
    </row>
    <row r="797" spans="1:26" ht="15" x14ac:dyDescent="0.25">
      <c r="A797" s="11"/>
      <c r="B797" s="11"/>
      <c r="C797" s="11"/>
      <c r="D797" s="11"/>
      <c r="E797" s="11"/>
      <c r="F797" s="11"/>
      <c r="G797" s="11"/>
      <c r="J797" s="11"/>
      <c r="K797" s="11"/>
      <c r="L797" s="11"/>
      <c r="M797" s="11"/>
      <c r="N797" s="11"/>
      <c r="O797" s="11"/>
      <c r="P797" s="11"/>
      <c r="Q797" s="11"/>
      <c r="T797" s="11"/>
      <c r="U797" s="11"/>
      <c r="V797" s="11"/>
      <c r="W797" s="11"/>
      <c r="X797" s="11"/>
      <c r="Y797" s="11"/>
      <c r="Z797" s="11"/>
    </row>
    <row r="798" spans="1:26" ht="15" x14ac:dyDescent="0.25">
      <c r="A798" s="11"/>
      <c r="B798" s="11"/>
      <c r="C798" s="11"/>
      <c r="D798" s="11"/>
      <c r="E798" s="11"/>
      <c r="F798" s="11"/>
      <c r="G798" s="11"/>
      <c r="J798" s="11"/>
      <c r="K798" s="11"/>
      <c r="L798" s="11"/>
      <c r="M798" s="11"/>
      <c r="N798" s="11"/>
      <c r="O798" s="11"/>
      <c r="P798" s="11"/>
      <c r="Q798" s="11"/>
      <c r="T798" s="11"/>
      <c r="U798" s="11"/>
      <c r="V798" s="11"/>
      <c r="W798" s="11"/>
      <c r="X798" s="11"/>
      <c r="Y798" s="11"/>
      <c r="Z798" s="11"/>
    </row>
    <row r="799" spans="1:26" ht="15" x14ac:dyDescent="0.25">
      <c r="A799" s="11"/>
      <c r="B799" s="11"/>
      <c r="C799" s="11"/>
      <c r="D799" s="11"/>
      <c r="E799" s="11"/>
      <c r="F799" s="11"/>
      <c r="G799" s="11"/>
      <c r="J799" s="11"/>
      <c r="K799" s="11"/>
      <c r="L799" s="11"/>
      <c r="M799" s="11"/>
      <c r="N799" s="11"/>
      <c r="O799" s="11"/>
      <c r="P799" s="11"/>
      <c r="Q799" s="11"/>
      <c r="T799" s="11"/>
      <c r="U799" s="11"/>
      <c r="V799" s="11"/>
      <c r="W799" s="11"/>
      <c r="X799" s="11"/>
      <c r="Y799" s="11"/>
      <c r="Z799" s="11"/>
    </row>
    <row r="800" spans="1:26" ht="15" x14ac:dyDescent="0.25">
      <c r="A800" s="11"/>
      <c r="B800" s="11"/>
      <c r="C800" s="11"/>
      <c r="D800" s="11"/>
      <c r="E800" s="11"/>
      <c r="F800" s="11"/>
      <c r="G800" s="11"/>
      <c r="J800" s="11"/>
      <c r="K800" s="11"/>
      <c r="L800" s="11"/>
      <c r="M800" s="11"/>
      <c r="N800" s="11"/>
      <c r="O800" s="11"/>
      <c r="P800" s="11"/>
      <c r="Q800" s="11"/>
      <c r="T800" s="11"/>
      <c r="U800" s="11"/>
      <c r="V800" s="11"/>
      <c r="W800" s="11"/>
      <c r="X800" s="11"/>
      <c r="Y800" s="11"/>
      <c r="Z800" s="11"/>
    </row>
    <row r="801" spans="1:26" ht="15" x14ac:dyDescent="0.25">
      <c r="A801" s="11"/>
      <c r="B801" s="11"/>
      <c r="C801" s="11"/>
      <c r="D801" s="11"/>
      <c r="E801" s="11"/>
      <c r="F801" s="11"/>
      <c r="G801" s="11"/>
      <c r="J801" s="11"/>
      <c r="K801" s="11"/>
      <c r="L801" s="11"/>
      <c r="M801" s="11"/>
      <c r="N801" s="11"/>
      <c r="O801" s="11"/>
      <c r="P801" s="11"/>
      <c r="Q801" s="11"/>
      <c r="T801" s="11"/>
      <c r="U801" s="11"/>
      <c r="V801" s="11"/>
      <c r="W801" s="11"/>
      <c r="X801" s="11"/>
      <c r="Y801" s="11"/>
      <c r="Z801" s="11"/>
    </row>
    <row r="802" spans="1:26" ht="15" x14ac:dyDescent="0.25">
      <c r="A802" s="11"/>
      <c r="B802" s="11"/>
      <c r="C802" s="11"/>
      <c r="D802" s="11"/>
      <c r="E802" s="11"/>
      <c r="F802" s="11"/>
      <c r="G802" s="11"/>
      <c r="J802" s="11"/>
      <c r="K802" s="11"/>
      <c r="L802" s="11"/>
      <c r="M802" s="11"/>
      <c r="N802" s="11"/>
      <c r="O802" s="11"/>
      <c r="P802" s="11"/>
      <c r="Q802" s="11"/>
      <c r="T802" s="11"/>
      <c r="U802" s="11"/>
      <c r="V802" s="11"/>
      <c r="W802" s="11"/>
      <c r="X802" s="11"/>
      <c r="Y802" s="11"/>
      <c r="Z802" s="11"/>
    </row>
    <row r="803" spans="1:26" ht="15" x14ac:dyDescent="0.25">
      <c r="A803" s="11"/>
      <c r="B803" s="11"/>
      <c r="C803" s="11"/>
      <c r="D803" s="11"/>
      <c r="E803" s="11"/>
      <c r="F803" s="11"/>
      <c r="G803" s="11"/>
      <c r="J803" s="11"/>
      <c r="K803" s="11"/>
      <c r="L803" s="11"/>
      <c r="M803" s="11"/>
      <c r="N803" s="11"/>
      <c r="O803" s="11"/>
      <c r="P803" s="11"/>
      <c r="Q803" s="11"/>
      <c r="T803" s="11"/>
      <c r="U803" s="11"/>
      <c r="V803" s="11"/>
      <c r="W803" s="11"/>
      <c r="X803" s="11"/>
      <c r="Y803" s="11"/>
      <c r="Z803" s="11"/>
    </row>
    <row r="804" spans="1:26" ht="15" x14ac:dyDescent="0.25">
      <c r="A804" s="11"/>
      <c r="B804" s="11"/>
      <c r="C804" s="11"/>
      <c r="D804" s="11"/>
      <c r="E804" s="11"/>
      <c r="F804" s="11"/>
      <c r="G804" s="11"/>
      <c r="J804" s="11"/>
      <c r="K804" s="11"/>
      <c r="L804" s="11"/>
      <c r="M804" s="11"/>
      <c r="N804" s="11"/>
      <c r="O804" s="11"/>
      <c r="P804" s="11"/>
      <c r="Q804" s="11"/>
      <c r="T804" s="11"/>
      <c r="U804" s="11"/>
      <c r="V804" s="11"/>
      <c r="W804" s="11"/>
      <c r="X804" s="11"/>
      <c r="Y804" s="11"/>
      <c r="Z804" s="11"/>
    </row>
    <row r="805" spans="1:26" ht="15" x14ac:dyDescent="0.25">
      <c r="A805" s="11"/>
      <c r="B805" s="11"/>
      <c r="C805" s="11"/>
      <c r="D805" s="11"/>
      <c r="E805" s="11"/>
      <c r="F805" s="11"/>
      <c r="G805" s="11"/>
      <c r="J805" s="11"/>
      <c r="K805" s="11"/>
      <c r="L805" s="11"/>
      <c r="M805" s="11"/>
      <c r="N805" s="11"/>
      <c r="O805" s="11"/>
      <c r="P805" s="11"/>
      <c r="Q805" s="11"/>
      <c r="T805" s="11"/>
      <c r="U805" s="11"/>
      <c r="V805" s="11"/>
      <c r="W805" s="11"/>
      <c r="X805" s="11"/>
      <c r="Y805" s="11"/>
      <c r="Z805" s="11"/>
    </row>
    <row r="806" spans="1:26" ht="15" x14ac:dyDescent="0.25">
      <c r="A806" s="11"/>
      <c r="B806" s="11"/>
      <c r="C806" s="11"/>
      <c r="D806" s="11"/>
      <c r="E806" s="11"/>
      <c r="F806" s="11"/>
      <c r="G806" s="11"/>
      <c r="J806" s="11"/>
      <c r="K806" s="11"/>
      <c r="L806" s="11"/>
      <c r="M806" s="11"/>
      <c r="N806" s="11"/>
      <c r="O806" s="11"/>
      <c r="P806" s="11"/>
      <c r="Q806" s="11"/>
      <c r="T806" s="11"/>
      <c r="U806" s="11"/>
      <c r="V806" s="11"/>
      <c r="W806" s="11"/>
      <c r="X806" s="11"/>
      <c r="Y806" s="11"/>
      <c r="Z806" s="11"/>
    </row>
    <row r="807" spans="1:26" ht="15" x14ac:dyDescent="0.25">
      <c r="A807" s="11"/>
      <c r="B807" s="11"/>
      <c r="C807" s="11"/>
      <c r="D807" s="11"/>
      <c r="E807" s="11"/>
      <c r="F807" s="11"/>
      <c r="G807" s="11"/>
      <c r="J807" s="11"/>
      <c r="K807" s="11"/>
      <c r="L807" s="11"/>
      <c r="M807" s="11"/>
      <c r="N807" s="11"/>
      <c r="O807" s="11"/>
      <c r="P807" s="11"/>
      <c r="Q807" s="11"/>
      <c r="T807" s="11"/>
      <c r="U807" s="11"/>
      <c r="V807" s="11"/>
      <c r="W807" s="11"/>
      <c r="X807" s="11"/>
      <c r="Y807" s="11"/>
      <c r="Z807" s="11"/>
    </row>
    <row r="808" spans="1:26" ht="15" x14ac:dyDescent="0.25">
      <c r="A808" s="11"/>
      <c r="B808" s="11"/>
      <c r="C808" s="11"/>
      <c r="D808" s="11"/>
      <c r="E808" s="11"/>
      <c r="F808" s="11"/>
      <c r="G808" s="11"/>
      <c r="J808" s="11"/>
      <c r="K808" s="11"/>
      <c r="L808" s="11"/>
      <c r="M808" s="11"/>
      <c r="N808" s="11"/>
      <c r="O808" s="11"/>
      <c r="P808" s="11"/>
      <c r="Q808" s="11"/>
      <c r="T808" s="11"/>
      <c r="U808" s="11"/>
      <c r="V808" s="11"/>
      <c r="W808" s="11"/>
      <c r="X808" s="11"/>
      <c r="Y808" s="11"/>
      <c r="Z808" s="11"/>
    </row>
    <row r="809" spans="1:26" ht="15" x14ac:dyDescent="0.25">
      <c r="A809" s="11"/>
      <c r="B809" s="11"/>
      <c r="C809" s="11"/>
      <c r="D809" s="11"/>
      <c r="E809" s="11"/>
      <c r="F809" s="11"/>
      <c r="G809" s="11"/>
      <c r="J809" s="11"/>
      <c r="K809" s="11"/>
      <c r="L809" s="11"/>
      <c r="M809" s="11"/>
      <c r="N809" s="11"/>
      <c r="O809" s="11"/>
      <c r="P809" s="11"/>
      <c r="Q809" s="11"/>
      <c r="T809" s="11"/>
      <c r="U809" s="11"/>
      <c r="V809" s="11"/>
      <c r="W809" s="11"/>
      <c r="X809" s="11"/>
      <c r="Y809" s="11"/>
      <c r="Z809" s="11"/>
    </row>
    <row r="810" spans="1:26" ht="15" x14ac:dyDescent="0.25">
      <c r="A810" s="11"/>
      <c r="B810" s="11"/>
      <c r="C810" s="11"/>
      <c r="D810" s="11"/>
      <c r="E810" s="11"/>
      <c r="F810" s="11"/>
      <c r="G810" s="11"/>
      <c r="J810" s="11"/>
      <c r="K810" s="11"/>
      <c r="L810" s="11"/>
      <c r="M810" s="11"/>
      <c r="N810" s="11"/>
      <c r="O810" s="11"/>
      <c r="P810" s="11"/>
      <c r="Q810" s="11"/>
      <c r="T810" s="11"/>
      <c r="U810" s="11"/>
      <c r="V810" s="11"/>
      <c r="W810" s="11"/>
      <c r="X810" s="11"/>
      <c r="Y810" s="11"/>
      <c r="Z810" s="11"/>
    </row>
    <row r="811" spans="1:26" ht="15" x14ac:dyDescent="0.25">
      <c r="A811" s="11"/>
      <c r="B811" s="11"/>
      <c r="C811" s="11"/>
      <c r="D811" s="11"/>
      <c r="E811" s="11"/>
      <c r="F811" s="11"/>
      <c r="G811" s="11"/>
      <c r="J811" s="11"/>
      <c r="K811" s="11"/>
      <c r="L811" s="11"/>
      <c r="M811" s="11"/>
      <c r="N811" s="11"/>
      <c r="O811" s="11"/>
      <c r="P811" s="11"/>
      <c r="Q811" s="11"/>
      <c r="T811" s="11"/>
      <c r="U811" s="11"/>
      <c r="V811" s="11"/>
      <c r="W811" s="11"/>
      <c r="X811" s="11"/>
      <c r="Y811" s="11"/>
      <c r="Z811" s="11"/>
    </row>
    <row r="812" spans="1:26" ht="15" x14ac:dyDescent="0.25">
      <c r="A812" s="11"/>
      <c r="B812" s="11"/>
      <c r="C812" s="11"/>
      <c r="D812" s="11"/>
      <c r="E812" s="11"/>
      <c r="F812" s="11"/>
      <c r="G812" s="11"/>
      <c r="J812" s="11"/>
      <c r="K812" s="11"/>
      <c r="L812" s="11"/>
      <c r="M812" s="11"/>
      <c r="N812" s="11"/>
      <c r="O812" s="11"/>
      <c r="P812" s="11"/>
      <c r="Q812" s="11"/>
      <c r="T812" s="11"/>
      <c r="U812" s="11"/>
      <c r="V812" s="11"/>
      <c r="W812" s="11"/>
      <c r="X812" s="11"/>
      <c r="Y812" s="11"/>
      <c r="Z812" s="11"/>
    </row>
    <row r="813" spans="1:26" ht="15" x14ac:dyDescent="0.25">
      <c r="A813" s="11"/>
      <c r="B813" s="11"/>
      <c r="C813" s="11"/>
      <c r="D813" s="11"/>
      <c r="E813" s="11"/>
      <c r="F813" s="11"/>
      <c r="G813" s="11"/>
      <c r="J813" s="11"/>
      <c r="K813" s="11"/>
      <c r="L813" s="11"/>
      <c r="M813" s="11"/>
      <c r="N813" s="11"/>
      <c r="O813" s="11"/>
      <c r="P813" s="11"/>
      <c r="Q813" s="11"/>
      <c r="T813" s="11"/>
      <c r="U813" s="11"/>
      <c r="V813" s="11"/>
      <c r="W813" s="11"/>
      <c r="X813" s="11"/>
      <c r="Y813" s="11"/>
      <c r="Z813" s="11"/>
    </row>
    <row r="814" spans="1:26" ht="15" x14ac:dyDescent="0.25">
      <c r="A814" s="11"/>
      <c r="B814" s="11"/>
      <c r="C814" s="11"/>
      <c r="D814" s="11"/>
      <c r="E814" s="11"/>
      <c r="F814" s="11"/>
      <c r="G814" s="11"/>
      <c r="J814" s="11"/>
      <c r="K814" s="11"/>
      <c r="L814" s="11"/>
      <c r="M814" s="11"/>
      <c r="N814" s="11"/>
      <c r="O814" s="11"/>
      <c r="P814" s="11"/>
      <c r="Q814" s="11"/>
      <c r="T814" s="11"/>
      <c r="U814" s="11"/>
      <c r="V814" s="11"/>
      <c r="W814" s="11"/>
      <c r="X814" s="11"/>
      <c r="Y814" s="11"/>
      <c r="Z814" s="11"/>
    </row>
    <row r="815" spans="1:26" ht="15" x14ac:dyDescent="0.25">
      <c r="A815" s="11"/>
      <c r="B815" s="11"/>
      <c r="C815" s="11"/>
      <c r="D815" s="11"/>
      <c r="E815" s="11"/>
      <c r="F815" s="11"/>
      <c r="G815" s="11"/>
      <c r="J815" s="11"/>
      <c r="K815" s="11"/>
      <c r="L815" s="11"/>
      <c r="M815" s="11"/>
      <c r="N815" s="11"/>
      <c r="O815" s="11"/>
      <c r="P815" s="11"/>
      <c r="Q815" s="11"/>
      <c r="T815" s="11"/>
      <c r="U815" s="11"/>
      <c r="V815" s="11"/>
      <c r="W815" s="11"/>
      <c r="X815" s="11"/>
      <c r="Y815" s="11"/>
      <c r="Z815" s="11"/>
    </row>
    <row r="816" spans="1:26" ht="15" x14ac:dyDescent="0.25">
      <c r="A816" s="11"/>
      <c r="B816" s="11"/>
      <c r="C816" s="11"/>
      <c r="D816" s="11"/>
      <c r="E816" s="11"/>
      <c r="F816" s="11"/>
      <c r="G816" s="11"/>
      <c r="J816" s="11"/>
      <c r="K816" s="11"/>
      <c r="L816" s="11"/>
      <c r="M816" s="11"/>
      <c r="N816" s="11"/>
      <c r="O816" s="11"/>
      <c r="P816" s="11"/>
      <c r="Q816" s="11"/>
      <c r="T816" s="11"/>
      <c r="U816" s="11"/>
      <c r="V816" s="11"/>
      <c r="W816" s="11"/>
      <c r="X816" s="11"/>
      <c r="Y816" s="11"/>
      <c r="Z816" s="11"/>
    </row>
    <row r="817" spans="1:26" ht="15" x14ac:dyDescent="0.25">
      <c r="A817" s="11"/>
      <c r="B817" s="11"/>
      <c r="C817" s="11"/>
      <c r="D817" s="11"/>
      <c r="E817" s="11"/>
      <c r="F817" s="11"/>
      <c r="G817" s="11"/>
      <c r="J817" s="11"/>
      <c r="K817" s="11"/>
      <c r="L817" s="11"/>
      <c r="M817" s="11"/>
      <c r="N817" s="11"/>
      <c r="O817" s="11"/>
      <c r="P817" s="11"/>
      <c r="Q817" s="11"/>
      <c r="T817" s="11"/>
      <c r="U817" s="11"/>
      <c r="V817" s="11"/>
      <c r="W817" s="11"/>
      <c r="X817" s="11"/>
      <c r="Y817" s="11"/>
      <c r="Z817" s="11"/>
    </row>
    <row r="818" spans="1:26" ht="15" x14ac:dyDescent="0.25">
      <c r="A818" s="11"/>
      <c r="B818" s="11"/>
      <c r="C818" s="11"/>
      <c r="D818" s="11"/>
      <c r="E818" s="11"/>
      <c r="F818" s="11"/>
      <c r="G818" s="11"/>
      <c r="J818" s="11"/>
      <c r="K818" s="11"/>
      <c r="L818" s="11"/>
      <c r="M818" s="11"/>
      <c r="N818" s="11"/>
      <c r="O818" s="11"/>
      <c r="P818" s="11"/>
      <c r="Q818" s="11"/>
      <c r="T818" s="11"/>
      <c r="U818" s="11"/>
      <c r="V818" s="11"/>
      <c r="W818" s="11"/>
      <c r="X818" s="11"/>
      <c r="Y818" s="11"/>
      <c r="Z818" s="11"/>
    </row>
    <row r="819" spans="1:26" ht="15" x14ac:dyDescent="0.25">
      <c r="A819" s="11"/>
      <c r="B819" s="11"/>
      <c r="C819" s="11"/>
      <c r="D819" s="11"/>
      <c r="E819" s="11"/>
      <c r="F819" s="11"/>
      <c r="G819" s="11"/>
      <c r="J819" s="11"/>
      <c r="K819" s="11"/>
      <c r="L819" s="11"/>
      <c r="M819" s="11"/>
      <c r="N819" s="11"/>
      <c r="O819" s="11"/>
      <c r="P819" s="11"/>
      <c r="Q819" s="11"/>
      <c r="T819" s="11"/>
      <c r="U819" s="11"/>
      <c r="V819" s="11"/>
      <c r="W819" s="11"/>
      <c r="X819" s="11"/>
      <c r="Y819" s="11"/>
      <c r="Z819" s="11"/>
    </row>
    <row r="820" spans="1:26" ht="15" x14ac:dyDescent="0.25">
      <c r="A820" s="11"/>
      <c r="B820" s="11"/>
      <c r="C820" s="11"/>
      <c r="D820" s="11"/>
      <c r="E820" s="11"/>
      <c r="F820" s="11"/>
      <c r="G820" s="11"/>
      <c r="J820" s="11"/>
      <c r="K820" s="11"/>
      <c r="L820" s="11"/>
      <c r="M820" s="11"/>
      <c r="N820" s="11"/>
      <c r="O820" s="11"/>
      <c r="P820" s="11"/>
      <c r="Q820" s="11"/>
      <c r="T820" s="11"/>
      <c r="U820" s="11"/>
      <c r="V820" s="11"/>
      <c r="W820" s="11"/>
      <c r="X820" s="11"/>
      <c r="Y820" s="11"/>
      <c r="Z820" s="11"/>
    </row>
    <row r="821" spans="1:26" ht="15" x14ac:dyDescent="0.25">
      <c r="A821" s="11"/>
      <c r="B821" s="11"/>
      <c r="C821" s="11"/>
      <c r="D821" s="11"/>
      <c r="E821" s="11"/>
      <c r="F821" s="11"/>
      <c r="G821" s="11"/>
      <c r="J821" s="11"/>
      <c r="K821" s="11"/>
      <c r="L821" s="11"/>
      <c r="M821" s="11"/>
      <c r="N821" s="11"/>
      <c r="O821" s="11"/>
      <c r="P821" s="11"/>
      <c r="Q821" s="11"/>
      <c r="T821" s="11"/>
      <c r="U821" s="11"/>
      <c r="V821" s="11"/>
      <c r="W821" s="11"/>
      <c r="X821" s="11"/>
      <c r="Y821" s="11"/>
      <c r="Z821" s="11"/>
    </row>
    <row r="822" spans="1:26" ht="15" x14ac:dyDescent="0.25">
      <c r="A822" s="11"/>
      <c r="B822" s="11"/>
      <c r="C822" s="11"/>
      <c r="D822" s="11"/>
      <c r="E822" s="11"/>
      <c r="F822" s="11"/>
      <c r="G822" s="11"/>
      <c r="J822" s="11"/>
      <c r="K822" s="11"/>
      <c r="L822" s="11"/>
      <c r="M822" s="11"/>
      <c r="N822" s="11"/>
      <c r="O822" s="11"/>
      <c r="P822" s="11"/>
      <c r="Q822" s="11"/>
      <c r="T822" s="11"/>
      <c r="U822" s="11"/>
      <c r="V822" s="11"/>
      <c r="W822" s="11"/>
      <c r="X822" s="11"/>
      <c r="Y822" s="11"/>
      <c r="Z822" s="11"/>
    </row>
    <row r="823" spans="1:26" ht="15" x14ac:dyDescent="0.25">
      <c r="A823" s="11"/>
      <c r="B823" s="11"/>
      <c r="C823" s="11"/>
      <c r="D823" s="11"/>
      <c r="E823" s="11"/>
      <c r="F823" s="11"/>
      <c r="G823" s="11"/>
      <c r="J823" s="11"/>
      <c r="K823" s="11"/>
      <c r="L823" s="11"/>
      <c r="M823" s="11"/>
      <c r="N823" s="11"/>
      <c r="O823" s="11"/>
      <c r="P823" s="11"/>
      <c r="Q823" s="11"/>
      <c r="T823" s="11"/>
      <c r="U823" s="11"/>
      <c r="V823" s="11"/>
      <c r="W823" s="11"/>
      <c r="X823" s="11"/>
      <c r="Y823" s="11"/>
      <c r="Z823" s="11"/>
    </row>
    <row r="824" spans="1:26" ht="15" x14ac:dyDescent="0.25">
      <c r="A824" s="11"/>
      <c r="B824" s="11"/>
      <c r="C824" s="11"/>
      <c r="D824" s="11"/>
      <c r="E824" s="11"/>
      <c r="F824" s="11"/>
      <c r="G824" s="11"/>
      <c r="J824" s="11"/>
      <c r="K824" s="11"/>
      <c r="L824" s="11"/>
      <c r="M824" s="11"/>
      <c r="N824" s="11"/>
      <c r="O824" s="11"/>
      <c r="P824" s="11"/>
      <c r="Q824" s="11"/>
      <c r="T824" s="11"/>
      <c r="U824" s="11"/>
      <c r="V824" s="11"/>
      <c r="W824" s="11"/>
      <c r="X824" s="11"/>
      <c r="Y824" s="11"/>
      <c r="Z824" s="11"/>
    </row>
    <row r="825" spans="1:26" ht="15" x14ac:dyDescent="0.25">
      <c r="A825" s="11"/>
      <c r="B825" s="11"/>
      <c r="C825" s="11"/>
      <c r="D825" s="11"/>
      <c r="E825" s="11"/>
      <c r="F825" s="11"/>
      <c r="G825" s="11"/>
      <c r="J825" s="11"/>
      <c r="K825" s="11"/>
      <c r="L825" s="11"/>
      <c r="M825" s="11"/>
      <c r="N825" s="11"/>
      <c r="O825" s="11"/>
      <c r="P825" s="11"/>
      <c r="Q825" s="11"/>
      <c r="T825" s="11"/>
      <c r="U825" s="11"/>
      <c r="V825" s="11"/>
      <c r="W825" s="11"/>
      <c r="X825" s="11"/>
      <c r="Y825" s="11"/>
      <c r="Z825" s="11"/>
    </row>
    <row r="826" spans="1:26" ht="15" x14ac:dyDescent="0.25">
      <c r="A826" s="11"/>
      <c r="B826" s="11"/>
      <c r="C826" s="11"/>
      <c r="D826" s="11"/>
      <c r="E826" s="11"/>
      <c r="F826" s="11"/>
      <c r="G826" s="11"/>
      <c r="J826" s="11"/>
      <c r="K826" s="11"/>
      <c r="L826" s="11"/>
      <c r="M826" s="11"/>
      <c r="N826" s="11"/>
      <c r="O826" s="11"/>
      <c r="P826" s="11"/>
      <c r="Q826" s="11"/>
      <c r="T826" s="11"/>
      <c r="U826" s="11"/>
      <c r="V826" s="11"/>
      <c r="W826" s="11"/>
      <c r="X826" s="11"/>
      <c r="Y826" s="11"/>
      <c r="Z826" s="11"/>
    </row>
    <row r="827" spans="1:26" ht="15" x14ac:dyDescent="0.25">
      <c r="A827" s="11"/>
      <c r="B827" s="11"/>
      <c r="C827" s="11"/>
      <c r="D827" s="11"/>
      <c r="E827" s="11"/>
      <c r="F827" s="11"/>
      <c r="G827" s="11"/>
      <c r="J827" s="11"/>
      <c r="K827" s="11"/>
      <c r="L827" s="11"/>
      <c r="M827" s="11"/>
      <c r="N827" s="11"/>
      <c r="O827" s="11"/>
      <c r="P827" s="11"/>
      <c r="Q827" s="11"/>
      <c r="T827" s="11"/>
      <c r="U827" s="11"/>
      <c r="V827" s="11"/>
      <c r="W827" s="11"/>
      <c r="X827" s="11"/>
      <c r="Y827" s="11"/>
      <c r="Z827" s="11"/>
    </row>
    <row r="828" spans="1:26" ht="15" x14ac:dyDescent="0.25">
      <c r="A828" s="11"/>
      <c r="B828" s="11"/>
      <c r="C828" s="11"/>
      <c r="D828" s="11"/>
      <c r="E828" s="11"/>
      <c r="F828" s="11"/>
      <c r="G828" s="11"/>
      <c r="J828" s="11"/>
      <c r="K828" s="11"/>
      <c r="L828" s="11"/>
      <c r="M828" s="11"/>
      <c r="N828" s="11"/>
      <c r="O828" s="11"/>
      <c r="P828" s="11"/>
      <c r="Q828" s="11"/>
      <c r="T828" s="11"/>
      <c r="U828" s="11"/>
      <c r="V828" s="11"/>
      <c r="W828" s="11"/>
      <c r="X828" s="11"/>
      <c r="Y828" s="11"/>
      <c r="Z828" s="11"/>
    </row>
    <row r="829" spans="1:26" ht="15" x14ac:dyDescent="0.25">
      <c r="A829" s="11"/>
      <c r="B829" s="11"/>
      <c r="C829" s="11"/>
      <c r="D829" s="11"/>
      <c r="E829" s="11"/>
      <c r="F829" s="11"/>
      <c r="G829" s="11"/>
      <c r="J829" s="11"/>
      <c r="K829" s="11"/>
      <c r="L829" s="11"/>
      <c r="M829" s="11"/>
      <c r="N829" s="11"/>
      <c r="O829" s="11"/>
      <c r="P829" s="11"/>
      <c r="Q829" s="11"/>
      <c r="T829" s="11"/>
      <c r="U829" s="11"/>
      <c r="V829" s="11"/>
      <c r="W829" s="11"/>
      <c r="X829" s="11"/>
      <c r="Y829" s="11"/>
      <c r="Z829" s="11"/>
    </row>
    <row r="830" spans="1:26" ht="15" x14ac:dyDescent="0.25">
      <c r="A830" s="11"/>
      <c r="B830" s="11"/>
      <c r="C830" s="11"/>
      <c r="D830" s="11"/>
      <c r="E830" s="11"/>
      <c r="F830" s="11"/>
      <c r="G830" s="11"/>
      <c r="J830" s="11"/>
      <c r="K830" s="11"/>
      <c r="L830" s="11"/>
      <c r="M830" s="11"/>
      <c r="N830" s="11"/>
      <c r="O830" s="11"/>
      <c r="P830" s="11"/>
      <c r="Q830" s="11"/>
      <c r="T830" s="11"/>
      <c r="U830" s="11"/>
      <c r="V830" s="11"/>
      <c r="W830" s="11"/>
      <c r="X830" s="11"/>
      <c r="Y830" s="11"/>
      <c r="Z830" s="11"/>
    </row>
    <row r="831" spans="1:26" ht="15" x14ac:dyDescent="0.25">
      <c r="A831" s="11"/>
      <c r="B831" s="11"/>
      <c r="C831" s="11"/>
      <c r="D831" s="11"/>
      <c r="E831" s="11"/>
      <c r="F831" s="11"/>
      <c r="G831" s="11"/>
      <c r="J831" s="11"/>
      <c r="K831" s="11"/>
      <c r="L831" s="11"/>
      <c r="M831" s="11"/>
      <c r="N831" s="11"/>
      <c r="O831" s="11"/>
      <c r="P831" s="11"/>
      <c r="Q831" s="11"/>
      <c r="T831" s="11"/>
      <c r="U831" s="11"/>
      <c r="V831" s="11"/>
      <c r="W831" s="11"/>
      <c r="X831" s="11"/>
      <c r="Y831" s="11"/>
      <c r="Z831" s="11"/>
    </row>
    <row r="832" spans="1:26" ht="15" x14ac:dyDescent="0.25">
      <c r="A832" s="11"/>
      <c r="B832" s="11"/>
      <c r="C832" s="11"/>
      <c r="D832" s="11"/>
      <c r="E832" s="11"/>
      <c r="F832" s="11"/>
      <c r="G832" s="11"/>
      <c r="J832" s="11"/>
      <c r="K832" s="11"/>
      <c r="L832" s="11"/>
      <c r="M832" s="11"/>
      <c r="N832" s="11"/>
      <c r="O832" s="11"/>
      <c r="P832" s="11"/>
      <c r="Q832" s="11"/>
      <c r="T832" s="11"/>
      <c r="U832" s="11"/>
      <c r="V832" s="11"/>
      <c r="W832" s="11"/>
      <c r="X832" s="11"/>
      <c r="Y832" s="11"/>
      <c r="Z832" s="11"/>
    </row>
    <row r="833" spans="1:26" ht="15" x14ac:dyDescent="0.25">
      <c r="A833" s="11"/>
      <c r="B833" s="11"/>
      <c r="C833" s="11"/>
      <c r="D833" s="11"/>
      <c r="E833" s="11"/>
      <c r="F833" s="11"/>
      <c r="G833" s="11"/>
      <c r="J833" s="11"/>
      <c r="K833" s="11"/>
      <c r="L833" s="11"/>
      <c r="M833" s="11"/>
      <c r="N833" s="11"/>
      <c r="O833" s="11"/>
      <c r="P833" s="11"/>
      <c r="Q833" s="11"/>
      <c r="T833" s="11"/>
      <c r="U833" s="11"/>
      <c r="V833" s="11"/>
      <c r="W833" s="11"/>
      <c r="X833" s="11"/>
      <c r="Y833" s="11"/>
      <c r="Z833" s="11"/>
    </row>
    <row r="834" spans="1:26" ht="15" x14ac:dyDescent="0.25">
      <c r="A834" s="11"/>
      <c r="B834" s="11"/>
      <c r="C834" s="11"/>
      <c r="D834" s="11"/>
      <c r="E834" s="11"/>
      <c r="F834" s="11"/>
      <c r="G834" s="11"/>
      <c r="J834" s="11"/>
      <c r="K834" s="11"/>
      <c r="L834" s="11"/>
      <c r="M834" s="11"/>
      <c r="N834" s="11"/>
      <c r="O834" s="11"/>
      <c r="P834" s="11"/>
      <c r="Q834" s="11"/>
      <c r="T834" s="11"/>
      <c r="U834" s="11"/>
      <c r="V834" s="11"/>
      <c r="W834" s="11"/>
      <c r="X834" s="11"/>
      <c r="Y834" s="11"/>
      <c r="Z834" s="11"/>
    </row>
    <row r="835" spans="1:26" ht="15" x14ac:dyDescent="0.25">
      <c r="A835" s="11"/>
      <c r="B835" s="11"/>
      <c r="C835" s="11"/>
      <c r="D835" s="11"/>
      <c r="E835" s="11"/>
      <c r="F835" s="11"/>
      <c r="G835" s="11"/>
      <c r="J835" s="11"/>
      <c r="K835" s="11"/>
      <c r="L835" s="11"/>
      <c r="M835" s="11"/>
      <c r="N835" s="11"/>
      <c r="O835" s="11"/>
      <c r="P835" s="11"/>
      <c r="Q835" s="11"/>
      <c r="T835" s="11"/>
      <c r="U835" s="11"/>
      <c r="V835" s="11"/>
      <c r="W835" s="11"/>
      <c r="X835" s="11"/>
      <c r="Y835" s="11"/>
      <c r="Z835" s="11"/>
    </row>
    <row r="836" spans="1:26" ht="15" x14ac:dyDescent="0.25">
      <c r="A836" s="11"/>
      <c r="B836" s="11"/>
      <c r="C836" s="11"/>
      <c r="D836" s="11"/>
      <c r="E836" s="11"/>
      <c r="F836" s="11"/>
      <c r="G836" s="11"/>
      <c r="J836" s="11"/>
      <c r="K836" s="11"/>
      <c r="L836" s="11"/>
      <c r="M836" s="11"/>
      <c r="N836" s="11"/>
      <c r="O836" s="11"/>
      <c r="P836" s="11"/>
      <c r="Q836" s="11"/>
      <c r="T836" s="11"/>
      <c r="U836" s="11"/>
      <c r="V836" s="11"/>
      <c r="W836" s="11"/>
      <c r="X836" s="11"/>
      <c r="Y836" s="11"/>
      <c r="Z836" s="11"/>
    </row>
    <row r="837" spans="1:26" ht="15" x14ac:dyDescent="0.25">
      <c r="A837" s="11"/>
      <c r="B837" s="11"/>
      <c r="C837" s="11"/>
      <c r="D837" s="11"/>
      <c r="E837" s="11"/>
      <c r="F837" s="11"/>
      <c r="G837" s="11"/>
      <c r="J837" s="11"/>
      <c r="K837" s="11"/>
      <c r="L837" s="11"/>
      <c r="M837" s="11"/>
      <c r="N837" s="11"/>
      <c r="O837" s="11"/>
      <c r="P837" s="11"/>
      <c r="Q837" s="11"/>
      <c r="T837" s="11"/>
      <c r="U837" s="11"/>
      <c r="V837" s="11"/>
      <c r="W837" s="11"/>
      <c r="X837" s="11"/>
      <c r="Y837" s="11"/>
      <c r="Z837" s="11"/>
    </row>
    <row r="838" spans="1:26" ht="15" x14ac:dyDescent="0.25">
      <c r="A838" s="11"/>
      <c r="B838" s="11"/>
      <c r="C838" s="11"/>
      <c r="D838" s="11"/>
      <c r="E838" s="11"/>
      <c r="F838" s="11"/>
      <c r="G838" s="11"/>
      <c r="J838" s="11"/>
      <c r="K838" s="11"/>
      <c r="L838" s="11"/>
      <c r="M838" s="11"/>
      <c r="N838" s="11"/>
      <c r="O838" s="11"/>
      <c r="P838" s="11"/>
      <c r="Q838" s="11"/>
      <c r="T838" s="11"/>
      <c r="U838" s="11"/>
      <c r="V838" s="11"/>
      <c r="W838" s="11"/>
      <c r="X838" s="11"/>
      <c r="Y838" s="11"/>
      <c r="Z838" s="11"/>
    </row>
    <row r="839" spans="1:26" ht="15" x14ac:dyDescent="0.25">
      <c r="A839" s="11"/>
      <c r="B839" s="11"/>
      <c r="C839" s="11"/>
      <c r="D839" s="11"/>
      <c r="E839" s="11"/>
      <c r="F839" s="11"/>
      <c r="G839" s="11"/>
      <c r="J839" s="11"/>
      <c r="K839" s="11"/>
      <c r="L839" s="11"/>
      <c r="M839" s="11"/>
      <c r="N839" s="11"/>
      <c r="O839" s="11"/>
      <c r="P839" s="11"/>
      <c r="Q839" s="11"/>
      <c r="T839" s="11"/>
      <c r="U839" s="11"/>
      <c r="V839" s="11"/>
      <c r="W839" s="11"/>
      <c r="X839" s="11"/>
      <c r="Y839" s="11"/>
      <c r="Z839" s="11"/>
    </row>
    <row r="840" spans="1:26" ht="15" x14ac:dyDescent="0.25">
      <c r="A840" s="11"/>
      <c r="B840" s="11"/>
      <c r="C840" s="11"/>
      <c r="D840" s="11"/>
      <c r="E840" s="11"/>
      <c r="F840" s="11"/>
      <c r="G840" s="11"/>
      <c r="J840" s="11"/>
      <c r="K840" s="11"/>
      <c r="L840" s="11"/>
      <c r="M840" s="11"/>
      <c r="N840" s="11"/>
      <c r="O840" s="11"/>
      <c r="P840" s="11"/>
      <c r="Q840" s="11"/>
      <c r="T840" s="11"/>
      <c r="U840" s="11"/>
      <c r="V840" s="11"/>
      <c r="W840" s="11"/>
      <c r="X840" s="11"/>
      <c r="Y840" s="11"/>
      <c r="Z840" s="11"/>
    </row>
    <row r="841" spans="1:26" ht="15" x14ac:dyDescent="0.25">
      <c r="A841" s="11"/>
      <c r="B841" s="11"/>
      <c r="C841" s="11"/>
      <c r="D841" s="11"/>
      <c r="E841" s="11"/>
      <c r="F841" s="11"/>
      <c r="G841" s="11"/>
      <c r="J841" s="11"/>
      <c r="K841" s="11"/>
      <c r="L841" s="11"/>
      <c r="M841" s="11"/>
      <c r="N841" s="11"/>
      <c r="O841" s="11"/>
      <c r="P841" s="11"/>
      <c r="Q841" s="11"/>
      <c r="T841" s="11"/>
      <c r="U841" s="11"/>
      <c r="V841" s="11"/>
      <c r="W841" s="11"/>
      <c r="X841" s="11"/>
      <c r="Y841" s="11"/>
      <c r="Z841" s="11"/>
    </row>
    <row r="842" spans="1:26" ht="15" x14ac:dyDescent="0.25">
      <c r="A842" s="11"/>
      <c r="B842" s="11"/>
      <c r="C842" s="11"/>
      <c r="D842" s="11"/>
      <c r="E842" s="11"/>
      <c r="F842" s="11"/>
      <c r="G842" s="11"/>
      <c r="J842" s="11"/>
      <c r="K842" s="11"/>
      <c r="L842" s="11"/>
      <c r="M842" s="11"/>
      <c r="N842" s="11"/>
      <c r="O842" s="11"/>
      <c r="P842" s="11"/>
      <c r="Q842" s="11"/>
      <c r="T842" s="11"/>
      <c r="U842" s="11"/>
      <c r="V842" s="11"/>
      <c r="W842" s="11"/>
      <c r="X842" s="11"/>
      <c r="Y842" s="11"/>
      <c r="Z842" s="11"/>
    </row>
    <row r="843" spans="1:26" ht="15" x14ac:dyDescent="0.25">
      <c r="A843" s="11"/>
      <c r="B843" s="11"/>
      <c r="C843" s="11"/>
      <c r="D843" s="11"/>
      <c r="E843" s="11"/>
      <c r="F843" s="11"/>
      <c r="G843" s="11"/>
      <c r="J843" s="11"/>
      <c r="K843" s="11"/>
      <c r="L843" s="11"/>
      <c r="M843" s="11"/>
      <c r="N843" s="11"/>
      <c r="O843" s="11"/>
      <c r="P843" s="11"/>
      <c r="Q843" s="11"/>
      <c r="T843" s="11"/>
      <c r="U843" s="11"/>
      <c r="V843" s="11"/>
      <c r="W843" s="11"/>
      <c r="X843" s="11"/>
      <c r="Y843" s="11"/>
      <c r="Z843" s="11"/>
    </row>
    <row r="844" spans="1:26" ht="15" x14ac:dyDescent="0.25">
      <c r="A844" s="11"/>
      <c r="B844" s="11"/>
      <c r="C844" s="11"/>
      <c r="D844" s="11"/>
      <c r="E844" s="11"/>
      <c r="F844" s="11"/>
      <c r="G844" s="11"/>
      <c r="J844" s="11"/>
      <c r="K844" s="11"/>
      <c r="L844" s="11"/>
      <c r="M844" s="11"/>
      <c r="N844" s="11"/>
      <c r="O844" s="11"/>
      <c r="P844" s="11"/>
      <c r="Q844" s="11"/>
      <c r="T844" s="11"/>
      <c r="U844" s="11"/>
      <c r="V844" s="11"/>
      <c r="W844" s="11"/>
      <c r="X844" s="11"/>
      <c r="Y844" s="11"/>
      <c r="Z844" s="11"/>
    </row>
    <row r="845" spans="1:26" ht="15" x14ac:dyDescent="0.25">
      <c r="A845" s="11"/>
      <c r="B845" s="11"/>
      <c r="C845" s="11"/>
      <c r="D845" s="11"/>
      <c r="E845" s="11"/>
      <c r="F845" s="11"/>
      <c r="G845" s="11"/>
      <c r="J845" s="11"/>
      <c r="K845" s="11"/>
      <c r="L845" s="11"/>
      <c r="M845" s="11"/>
      <c r="N845" s="11"/>
      <c r="O845" s="11"/>
      <c r="P845" s="11"/>
      <c r="Q845" s="11"/>
      <c r="T845" s="11"/>
      <c r="U845" s="11"/>
      <c r="V845" s="11"/>
      <c r="W845" s="11"/>
      <c r="X845" s="11"/>
      <c r="Y845" s="11"/>
      <c r="Z845" s="11"/>
    </row>
    <row r="846" spans="1:26" ht="15" x14ac:dyDescent="0.25">
      <c r="A846" s="11"/>
      <c r="B846" s="11"/>
      <c r="C846" s="11"/>
      <c r="D846" s="11"/>
      <c r="E846" s="11"/>
      <c r="F846" s="11"/>
      <c r="G846" s="11"/>
      <c r="J846" s="11"/>
      <c r="K846" s="11"/>
      <c r="L846" s="11"/>
      <c r="M846" s="11"/>
      <c r="N846" s="11"/>
      <c r="O846" s="11"/>
      <c r="P846" s="11"/>
      <c r="Q846" s="11"/>
      <c r="T846" s="11"/>
      <c r="U846" s="11"/>
      <c r="V846" s="11"/>
      <c r="W846" s="11"/>
      <c r="X846" s="11"/>
      <c r="Y846" s="11"/>
      <c r="Z846" s="11"/>
    </row>
    <row r="847" spans="1:26" ht="15" x14ac:dyDescent="0.25">
      <c r="A847" s="11"/>
      <c r="B847" s="11"/>
      <c r="C847" s="11"/>
      <c r="D847" s="11"/>
      <c r="E847" s="11"/>
      <c r="F847" s="11"/>
      <c r="G847" s="11"/>
      <c r="J847" s="11"/>
      <c r="K847" s="11"/>
      <c r="L847" s="11"/>
      <c r="M847" s="11"/>
      <c r="N847" s="11"/>
      <c r="O847" s="11"/>
      <c r="P847" s="11"/>
      <c r="Q847" s="11"/>
      <c r="T847" s="11"/>
      <c r="U847" s="11"/>
      <c r="V847" s="11"/>
      <c r="W847" s="11"/>
      <c r="X847" s="11"/>
      <c r="Y847" s="11"/>
      <c r="Z847" s="11"/>
    </row>
    <row r="848" spans="1:26" ht="15" x14ac:dyDescent="0.25">
      <c r="A848" s="11"/>
      <c r="B848" s="11"/>
      <c r="C848" s="11"/>
      <c r="D848" s="11"/>
      <c r="E848" s="11"/>
      <c r="F848" s="11"/>
      <c r="G848" s="11"/>
      <c r="J848" s="11"/>
      <c r="K848" s="11"/>
      <c r="L848" s="11"/>
      <c r="M848" s="11"/>
      <c r="N848" s="11"/>
      <c r="O848" s="11"/>
      <c r="P848" s="11"/>
      <c r="Q848" s="11"/>
      <c r="T848" s="11"/>
      <c r="U848" s="11"/>
      <c r="V848" s="11"/>
      <c r="W848" s="11"/>
      <c r="X848" s="11"/>
      <c r="Y848" s="11"/>
      <c r="Z848" s="11"/>
    </row>
    <row r="849" spans="1:26" ht="15" x14ac:dyDescent="0.25">
      <c r="A849" s="11"/>
      <c r="B849" s="11"/>
      <c r="C849" s="11"/>
      <c r="D849" s="11"/>
      <c r="E849" s="11"/>
      <c r="F849" s="11"/>
      <c r="G849" s="11"/>
      <c r="J849" s="11"/>
      <c r="K849" s="11"/>
      <c r="L849" s="11"/>
      <c r="M849" s="11"/>
      <c r="N849" s="11"/>
      <c r="O849" s="11"/>
      <c r="P849" s="11"/>
      <c r="Q849" s="11"/>
      <c r="T849" s="11"/>
      <c r="U849" s="11"/>
      <c r="V849" s="11"/>
      <c r="W849" s="11"/>
      <c r="X849" s="11"/>
      <c r="Y849" s="11"/>
      <c r="Z849" s="11"/>
    </row>
    <row r="850" spans="1:26" ht="15" x14ac:dyDescent="0.25">
      <c r="A850" s="11"/>
      <c r="B850" s="11"/>
      <c r="C850" s="11"/>
      <c r="D850" s="11"/>
      <c r="E850" s="11"/>
      <c r="F850" s="11"/>
      <c r="G850" s="11"/>
      <c r="J850" s="11"/>
      <c r="K850" s="11"/>
      <c r="L850" s="11"/>
      <c r="M850" s="11"/>
      <c r="N850" s="11"/>
      <c r="O850" s="11"/>
      <c r="P850" s="11"/>
      <c r="Q850" s="11"/>
      <c r="T850" s="11"/>
      <c r="U850" s="11"/>
      <c r="V850" s="11"/>
      <c r="W850" s="11"/>
      <c r="X850" s="11"/>
      <c r="Y850" s="11"/>
      <c r="Z850" s="11"/>
    </row>
    <row r="851" spans="1:26" ht="15" x14ac:dyDescent="0.25">
      <c r="A851" s="11"/>
      <c r="B851" s="11"/>
      <c r="C851" s="11"/>
      <c r="D851" s="11"/>
      <c r="E851" s="11"/>
      <c r="F851" s="11"/>
      <c r="G851" s="11"/>
      <c r="J851" s="11"/>
      <c r="K851" s="11"/>
      <c r="L851" s="11"/>
      <c r="M851" s="11"/>
      <c r="N851" s="11"/>
      <c r="O851" s="11"/>
      <c r="P851" s="11"/>
      <c r="Q851" s="11"/>
      <c r="T851" s="11"/>
      <c r="U851" s="11"/>
      <c r="V851" s="11"/>
      <c r="W851" s="11"/>
      <c r="X851" s="11"/>
      <c r="Y851" s="11"/>
      <c r="Z851" s="11"/>
    </row>
    <row r="852" spans="1:26" ht="15" x14ac:dyDescent="0.25">
      <c r="A852" s="11"/>
      <c r="B852" s="11"/>
      <c r="C852" s="11"/>
      <c r="D852" s="11"/>
      <c r="E852" s="11"/>
      <c r="F852" s="11"/>
      <c r="G852" s="11"/>
      <c r="J852" s="11"/>
      <c r="K852" s="11"/>
      <c r="L852" s="11"/>
      <c r="M852" s="11"/>
      <c r="N852" s="11"/>
      <c r="O852" s="11"/>
      <c r="P852" s="11"/>
      <c r="Q852" s="11"/>
      <c r="T852" s="11"/>
      <c r="U852" s="11"/>
      <c r="V852" s="11"/>
      <c r="W852" s="11"/>
      <c r="X852" s="11"/>
      <c r="Y852" s="11"/>
      <c r="Z852" s="11"/>
    </row>
    <row r="853" spans="1:26" ht="15" x14ac:dyDescent="0.25">
      <c r="A853" s="11"/>
      <c r="B853" s="11"/>
      <c r="C853" s="11"/>
      <c r="D853" s="11"/>
      <c r="E853" s="11"/>
      <c r="F853" s="11"/>
      <c r="G853" s="11"/>
      <c r="J853" s="11"/>
      <c r="K853" s="11"/>
      <c r="L853" s="11"/>
      <c r="M853" s="11"/>
      <c r="N853" s="11"/>
      <c r="O853" s="11"/>
      <c r="P853" s="11"/>
      <c r="Q853" s="11"/>
      <c r="T853" s="11"/>
      <c r="U853" s="11"/>
      <c r="V853" s="11"/>
      <c r="W853" s="11"/>
      <c r="X853" s="11"/>
      <c r="Y853" s="11"/>
      <c r="Z853" s="11"/>
    </row>
    <row r="854" spans="1:26" ht="15" x14ac:dyDescent="0.25">
      <c r="A854" s="11"/>
      <c r="B854" s="11"/>
      <c r="C854" s="11"/>
      <c r="D854" s="11"/>
      <c r="E854" s="11"/>
      <c r="F854" s="11"/>
      <c r="G854" s="11"/>
      <c r="J854" s="11"/>
      <c r="K854" s="11"/>
      <c r="L854" s="11"/>
      <c r="M854" s="11"/>
      <c r="N854" s="11"/>
      <c r="O854" s="11"/>
      <c r="P854" s="11"/>
      <c r="Q854" s="11"/>
      <c r="T854" s="11"/>
      <c r="U854" s="11"/>
      <c r="V854" s="11"/>
      <c r="W854" s="11"/>
      <c r="X854" s="11"/>
      <c r="Y854" s="11"/>
      <c r="Z854" s="11"/>
    </row>
    <row r="855" spans="1:26" ht="15" x14ac:dyDescent="0.25">
      <c r="A855" s="11"/>
      <c r="B855" s="11"/>
      <c r="C855" s="11"/>
      <c r="D855" s="11"/>
      <c r="E855" s="11"/>
      <c r="F855" s="11"/>
      <c r="G855" s="11"/>
      <c r="J855" s="11"/>
      <c r="K855" s="11"/>
      <c r="L855" s="11"/>
      <c r="M855" s="11"/>
      <c r="N855" s="11"/>
      <c r="O855" s="11"/>
      <c r="P855" s="11"/>
      <c r="Q855" s="11"/>
      <c r="T855" s="11"/>
      <c r="U855" s="11"/>
      <c r="V855" s="11"/>
      <c r="W855" s="11"/>
      <c r="X855" s="11"/>
      <c r="Y855" s="11"/>
      <c r="Z855" s="11"/>
    </row>
    <row r="856" spans="1:26" ht="15" x14ac:dyDescent="0.25">
      <c r="A856" s="11"/>
      <c r="B856" s="11"/>
      <c r="C856" s="11"/>
      <c r="D856" s="11"/>
      <c r="E856" s="11"/>
      <c r="F856" s="11"/>
      <c r="G856" s="11"/>
      <c r="J856" s="11"/>
      <c r="K856" s="11"/>
      <c r="L856" s="11"/>
      <c r="M856" s="11"/>
      <c r="N856" s="11"/>
      <c r="O856" s="11"/>
      <c r="P856" s="11"/>
      <c r="Q856" s="11"/>
      <c r="T856" s="11"/>
      <c r="U856" s="11"/>
      <c r="V856" s="11"/>
      <c r="W856" s="11"/>
      <c r="X856" s="11"/>
      <c r="Y856" s="11"/>
      <c r="Z856" s="11"/>
    </row>
    <row r="857" spans="1:26" ht="15" x14ac:dyDescent="0.25">
      <c r="A857" s="11"/>
      <c r="B857" s="11"/>
      <c r="C857" s="11"/>
      <c r="D857" s="11"/>
      <c r="E857" s="11"/>
      <c r="F857" s="11"/>
      <c r="G857" s="11"/>
      <c r="J857" s="11"/>
      <c r="K857" s="11"/>
      <c r="L857" s="11"/>
      <c r="M857" s="11"/>
      <c r="N857" s="11"/>
      <c r="O857" s="11"/>
      <c r="P857" s="11"/>
      <c r="Q857" s="11"/>
      <c r="T857" s="11"/>
      <c r="U857" s="11"/>
      <c r="V857" s="11"/>
      <c r="W857" s="11"/>
      <c r="X857" s="11"/>
      <c r="Y857" s="11"/>
      <c r="Z857" s="11"/>
    </row>
    <row r="858" spans="1:26" ht="15" x14ac:dyDescent="0.25">
      <c r="A858" s="11"/>
      <c r="B858" s="11"/>
      <c r="C858" s="11"/>
      <c r="D858" s="11"/>
      <c r="E858" s="11"/>
      <c r="F858" s="11"/>
      <c r="G858" s="11"/>
      <c r="J858" s="11"/>
      <c r="K858" s="11"/>
      <c r="L858" s="11"/>
      <c r="M858" s="11"/>
      <c r="N858" s="11"/>
      <c r="O858" s="11"/>
      <c r="P858" s="11"/>
      <c r="Q858" s="11"/>
      <c r="T858" s="11"/>
      <c r="U858" s="11"/>
      <c r="V858" s="11"/>
      <c r="W858" s="11"/>
      <c r="X858" s="11"/>
      <c r="Y858" s="11"/>
      <c r="Z858" s="11"/>
    </row>
    <row r="859" spans="1:26" ht="15" x14ac:dyDescent="0.25">
      <c r="A859" s="11"/>
      <c r="B859" s="11"/>
      <c r="C859" s="11"/>
      <c r="D859" s="11"/>
      <c r="E859" s="11"/>
      <c r="F859" s="11"/>
      <c r="G859" s="11"/>
      <c r="J859" s="11"/>
      <c r="K859" s="11"/>
      <c r="L859" s="11"/>
      <c r="M859" s="11"/>
      <c r="N859" s="11"/>
      <c r="O859" s="11"/>
      <c r="P859" s="11"/>
      <c r="Q859" s="11"/>
      <c r="T859" s="11"/>
      <c r="U859" s="11"/>
      <c r="V859" s="11"/>
      <c r="W859" s="11"/>
      <c r="X859" s="11"/>
      <c r="Y859" s="11"/>
      <c r="Z859" s="11"/>
    </row>
    <row r="860" spans="1:26" ht="15" x14ac:dyDescent="0.25">
      <c r="A860" s="11"/>
      <c r="B860" s="11"/>
      <c r="C860" s="11"/>
      <c r="D860" s="11"/>
      <c r="E860" s="11"/>
      <c r="F860" s="11"/>
      <c r="G860" s="11"/>
      <c r="J860" s="11"/>
      <c r="K860" s="11"/>
      <c r="L860" s="11"/>
      <c r="M860" s="11"/>
      <c r="N860" s="11"/>
      <c r="O860" s="11"/>
      <c r="P860" s="11"/>
      <c r="Q860" s="11"/>
      <c r="T860" s="11"/>
      <c r="U860" s="11"/>
      <c r="V860" s="11"/>
      <c r="W860" s="11"/>
      <c r="X860" s="11"/>
      <c r="Y860" s="11"/>
      <c r="Z860" s="11"/>
    </row>
    <row r="861" spans="1:26" ht="15" x14ac:dyDescent="0.25">
      <c r="A861" s="11"/>
      <c r="B861" s="11"/>
      <c r="C861" s="11"/>
      <c r="D861" s="11"/>
      <c r="E861" s="11"/>
      <c r="F861" s="11"/>
      <c r="G861" s="11"/>
      <c r="J861" s="11"/>
      <c r="K861" s="11"/>
      <c r="L861" s="11"/>
      <c r="M861" s="11"/>
      <c r="N861" s="11"/>
      <c r="O861" s="11"/>
      <c r="P861" s="11"/>
      <c r="Q861" s="11"/>
      <c r="T861" s="11"/>
      <c r="U861" s="11"/>
      <c r="V861" s="11"/>
      <c r="W861" s="11"/>
      <c r="X861" s="11"/>
      <c r="Y861" s="11"/>
      <c r="Z861" s="11"/>
    </row>
    <row r="862" spans="1:26" ht="15" x14ac:dyDescent="0.25">
      <c r="A862" s="11"/>
      <c r="B862" s="11"/>
      <c r="C862" s="11"/>
      <c r="D862" s="11"/>
      <c r="E862" s="11"/>
      <c r="F862" s="11"/>
      <c r="G862" s="11"/>
      <c r="J862" s="11"/>
      <c r="K862" s="11"/>
      <c r="L862" s="11"/>
      <c r="M862" s="11"/>
      <c r="N862" s="11"/>
      <c r="O862" s="11"/>
      <c r="P862" s="11"/>
      <c r="Q862" s="11"/>
      <c r="T862" s="11"/>
      <c r="U862" s="11"/>
      <c r="V862" s="11"/>
      <c r="W862" s="11"/>
      <c r="X862" s="11"/>
      <c r="Y862" s="11"/>
      <c r="Z862" s="11"/>
    </row>
    <row r="863" spans="1:26" ht="15" x14ac:dyDescent="0.25">
      <c r="A863" s="11"/>
      <c r="B863" s="11"/>
      <c r="C863" s="11"/>
      <c r="D863" s="11"/>
      <c r="E863" s="11"/>
      <c r="F863" s="11"/>
      <c r="G863" s="11"/>
      <c r="J863" s="11"/>
      <c r="K863" s="11"/>
      <c r="L863" s="11"/>
      <c r="M863" s="11"/>
      <c r="N863" s="11"/>
      <c r="O863" s="11"/>
      <c r="P863" s="11"/>
      <c r="Q863" s="11"/>
      <c r="T863" s="11"/>
      <c r="U863" s="11"/>
      <c r="V863" s="11"/>
      <c r="W863" s="11"/>
      <c r="X863" s="11"/>
      <c r="Y863" s="11"/>
      <c r="Z863" s="11"/>
    </row>
    <row r="864" spans="1:26" ht="15" x14ac:dyDescent="0.25">
      <c r="A864" s="11"/>
      <c r="B864" s="11"/>
      <c r="C864" s="11"/>
      <c r="D864" s="11"/>
      <c r="E864" s="11"/>
      <c r="F864" s="11"/>
      <c r="G864" s="11"/>
      <c r="J864" s="11"/>
      <c r="K864" s="11"/>
      <c r="L864" s="11"/>
      <c r="M864" s="11"/>
      <c r="N864" s="11"/>
      <c r="O864" s="11"/>
      <c r="P864" s="11"/>
      <c r="Q864" s="11"/>
      <c r="T864" s="11"/>
      <c r="U864" s="11"/>
      <c r="V864" s="11"/>
      <c r="W864" s="11"/>
      <c r="X864" s="11"/>
      <c r="Y864" s="11"/>
      <c r="Z864" s="11"/>
    </row>
    <row r="865" spans="1:26" ht="15" x14ac:dyDescent="0.25">
      <c r="A865" s="11"/>
      <c r="B865" s="11"/>
      <c r="C865" s="11"/>
      <c r="D865" s="11"/>
      <c r="E865" s="11"/>
      <c r="F865" s="11"/>
      <c r="G865" s="11"/>
      <c r="J865" s="11"/>
      <c r="K865" s="11"/>
      <c r="L865" s="11"/>
      <c r="M865" s="11"/>
      <c r="N865" s="11"/>
      <c r="O865" s="11"/>
      <c r="P865" s="11"/>
      <c r="Q865" s="11"/>
      <c r="T865" s="11"/>
      <c r="U865" s="11"/>
      <c r="V865" s="11"/>
      <c r="W865" s="11"/>
      <c r="X865" s="11"/>
      <c r="Y865" s="11"/>
      <c r="Z865" s="11"/>
    </row>
    <row r="866" spans="1:26" ht="15" x14ac:dyDescent="0.25">
      <c r="A866" s="11"/>
      <c r="B866" s="11"/>
      <c r="C866" s="11"/>
      <c r="D866" s="11"/>
      <c r="E866" s="11"/>
      <c r="F866" s="11"/>
      <c r="G866" s="11"/>
      <c r="J866" s="11"/>
      <c r="K866" s="11"/>
      <c r="L866" s="11"/>
      <c r="M866" s="11"/>
      <c r="N866" s="11"/>
      <c r="O866" s="11"/>
      <c r="P866" s="11"/>
      <c r="Q866" s="11"/>
      <c r="T866" s="11"/>
      <c r="U866" s="11"/>
      <c r="V866" s="11"/>
      <c r="W866" s="11"/>
      <c r="X866" s="11"/>
      <c r="Y866" s="11"/>
      <c r="Z866" s="11"/>
    </row>
    <row r="867" spans="1:26" ht="15" x14ac:dyDescent="0.25">
      <c r="A867" s="11"/>
      <c r="B867" s="11"/>
      <c r="C867" s="11"/>
      <c r="D867" s="11"/>
      <c r="E867" s="11"/>
      <c r="F867" s="11"/>
      <c r="G867" s="11"/>
      <c r="J867" s="11"/>
      <c r="K867" s="11"/>
      <c r="L867" s="11"/>
      <c r="M867" s="11"/>
      <c r="N867" s="11"/>
      <c r="O867" s="11"/>
      <c r="P867" s="11"/>
      <c r="Q867" s="11"/>
      <c r="T867" s="11"/>
      <c r="U867" s="11"/>
      <c r="V867" s="11"/>
      <c r="W867" s="11"/>
      <c r="X867" s="11"/>
      <c r="Y867" s="11"/>
      <c r="Z867" s="11"/>
    </row>
    <row r="868" spans="1:26" ht="15" x14ac:dyDescent="0.25">
      <c r="A868" s="11"/>
      <c r="B868" s="11"/>
      <c r="C868" s="11"/>
      <c r="D868" s="11"/>
      <c r="E868" s="11"/>
      <c r="F868" s="11"/>
      <c r="G868" s="11"/>
      <c r="J868" s="11"/>
      <c r="K868" s="11"/>
      <c r="L868" s="11"/>
      <c r="M868" s="11"/>
      <c r="N868" s="11"/>
      <c r="O868" s="11"/>
      <c r="P868" s="11"/>
      <c r="Q868" s="11"/>
      <c r="T868" s="11"/>
      <c r="U868" s="11"/>
      <c r="V868" s="11"/>
      <c r="W868" s="11"/>
      <c r="X868" s="11"/>
      <c r="Y868" s="11"/>
      <c r="Z868" s="11"/>
    </row>
    <row r="869" spans="1:26" ht="15" x14ac:dyDescent="0.25">
      <c r="A869" s="11"/>
      <c r="B869" s="11"/>
      <c r="C869" s="11"/>
      <c r="D869" s="11"/>
      <c r="E869" s="11"/>
      <c r="F869" s="11"/>
      <c r="G869" s="11"/>
      <c r="J869" s="11"/>
      <c r="K869" s="11"/>
      <c r="L869" s="11"/>
      <c r="M869" s="11"/>
      <c r="N869" s="11"/>
      <c r="O869" s="11"/>
      <c r="P869" s="11"/>
      <c r="Q869" s="11"/>
      <c r="T869" s="11"/>
      <c r="U869" s="11"/>
      <c r="V869" s="11"/>
      <c r="W869" s="11"/>
      <c r="X869" s="11"/>
      <c r="Y869" s="11"/>
      <c r="Z869" s="11"/>
    </row>
    <row r="870" spans="1:26" ht="15" x14ac:dyDescent="0.25">
      <c r="A870" s="11"/>
      <c r="B870" s="11"/>
      <c r="C870" s="11"/>
      <c r="D870" s="11"/>
      <c r="E870" s="11"/>
      <c r="F870" s="11"/>
      <c r="G870" s="11"/>
      <c r="J870" s="11"/>
      <c r="K870" s="11"/>
      <c r="L870" s="11"/>
      <c r="M870" s="11"/>
      <c r="N870" s="11"/>
      <c r="O870" s="11"/>
      <c r="P870" s="11"/>
      <c r="Q870" s="11"/>
      <c r="T870" s="11"/>
      <c r="U870" s="11"/>
      <c r="V870" s="11"/>
      <c r="W870" s="11"/>
      <c r="X870" s="11"/>
      <c r="Y870" s="11"/>
      <c r="Z870" s="11"/>
    </row>
    <row r="871" spans="1:26" ht="15" x14ac:dyDescent="0.25">
      <c r="A871" s="11"/>
      <c r="B871" s="11"/>
      <c r="C871" s="11"/>
      <c r="D871" s="11"/>
      <c r="E871" s="11"/>
      <c r="F871" s="11"/>
      <c r="G871" s="11"/>
      <c r="J871" s="11"/>
      <c r="K871" s="11"/>
      <c r="L871" s="11"/>
      <c r="M871" s="11"/>
      <c r="N871" s="11"/>
      <c r="O871" s="11"/>
      <c r="P871" s="11"/>
      <c r="Q871" s="11"/>
      <c r="T871" s="11"/>
      <c r="U871" s="11"/>
      <c r="V871" s="11"/>
      <c r="W871" s="11"/>
      <c r="X871" s="11"/>
      <c r="Y871" s="11"/>
      <c r="Z871" s="11"/>
    </row>
    <row r="872" spans="1:26" ht="15" x14ac:dyDescent="0.25">
      <c r="A872" s="11"/>
      <c r="B872" s="11"/>
      <c r="C872" s="11"/>
      <c r="D872" s="11"/>
      <c r="E872" s="11"/>
      <c r="F872" s="11"/>
      <c r="G872" s="11"/>
      <c r="J872" s="11"/>
      <c r="K872" s="11"/>
      <c r="L872" s="11"/>
      <c r="M872" s="11"/>
      <c r="N872" s="11"/>
      <c r="O872" s="11"/>
      <c r="P872" s="11"/>
      <c r="Q872" s="11"/>
      <c r="T872" s="11"/>
      <c r="U872" s="11"/>
      <c r="V872" s="11"/>
      <c r="W872" s="11"/>
      <c r="X872" s="11"/>
      <c r="Y872" s="11"/>
      <c r="Z872" s="11"/>
    </row>
    <row r="873" spans="1:26" ht="15" x14ac:dyDescent="0.25">
      <c r="A873" s="11"/>
      <c r="B873" s="11"/>
      <c r="C873" s="11"/>
      <c r="D873" s="11"/>
      <c r="E873" s="11"/>
      <c r="F873" s="11"/>
      <c r="G873" s="11"/>
      <c r="J873" s="11"/>
      <c r="K873" s="11"/>
      <c r="L873" s="11"/>
      <c r="M873" s="11"/>
      <c r="N873" s="11"/>
      <c r="O873" s="11"/>
      <c r="P873" s="11"/>
      <c r="Q873" s="11"/>
      <c r="T873" s="11"/>
      <c r="U873" s="11"/>
      <c r="V873" s="11"/>
      <c r="W873" s="11"/>
      <c r="X873" s="11"/>
      <c r="Y873" s="11"/>
      <c r="Z873" s="11"/>
    </row>
    <row r="874" spans="1:26" ht="15" x14ac:dyDescent="0.25">
      <c r="A874" s="11"/>
      <c r="B874" s="11"/>
      <c r="C874" s="11"/>
      <c r="D874" s="11"/>
      <c r="E874" s="11"/>
      <c r="F874" s="11"/>
      <c r="G874" s="11"/>
      <c r="J874" s="11"/>
      <c r="K874" s="11"/>
      <c r="L874" s="11"/>
      <c r="M874" s="11"/>
      <c r="N874" s="11"/>
      <c r="O874" s="11"/>
      <c r="P874" s="11"/>
      <c r="Q874" s="11"/>
      <c r="T874" s="11"/>
      <c r="U874" s="11"/>
      <c r="V874" s="11"/>
      <c r="W874" s="11"/>
      <c r="X874" s="11"/>
      <c r="Y874" s="11"/>
      <c r="Z874" s="11"/>
    </row>
    <row r="875" spans="1:26" ht="15" x14ac:dyDescent="0.25">
      <c r="A875" s="11"/>
      <c r="B875" s="11"/>
      <c r="C875" s="11"/>
      <c r="D875" s="11"/>
      <c r="E875" s="11"/>
      <c r="F875" s="11"/>
      <c r="G875" s="11"/>
      <c r="J875" s="11"/>
      <c r="K875" s="11"/>
      <c r="L875" s="11"/>
      <c r="M875" s="11"/>
      <c r="N875" s="11"/>
      <c r="O875" s="11"/>
      <c r="P875" s="11"/>
      <c r="Q875" s="11"/>
      <c r="T875" s="11"/>
      <c r="U875" s="11"/>
      <c r="V875" s="11"/>
      <c r="W875" s="11"/>
      <c r="X875" s="11"/>
      <c r="Y875" s="11"/>
      <c r="Z875" s="11"/>
    </row>
    <row r="876" spans="1:26" ht="15" x14ac:dyDescent="0.25">
      <c r="A876" s="11"/>
      <c r="B876" s="11"/>
      <c r="C876" s="11"/>
      <c r="D876" s="11"/>
      <c r="E876" s="11"/>
      <c r="F876" s="11"/>
      <c r="G876" s="11"/>
      <c r="J876" s="11"/>
      <c r="K876" s="11"/>
      <c r="L876" s="11"/>
      <c r="M876" s="11"/>
      <c r="N876" s="11"/>
      <c r="O876" s="11"/>
      <c r="P876" s="11"/>
      <c r="Q876" s="11"/>
      <c r="T876" s="11"/>
      <c r="U876" s="11"/>
      <c r="V876" s="11"/>
      <c r="W876" s="11"/>
      <c r="X876" s="11"/>
      <c r="Y876" s="11"/>
      <c r="Z876" s="11"/>
    </row>
    <row r="877" spans="1:26" ht="15" x14ac:dyDescent="0.25">
      <c r="A877" s="11"/>
      <c r="B877" s="11"/>
      <c r="C877" s="11"/>
      <c r="D877" s="11"/>
      <c r="E877" s="11"/>
      <c r="F877" s="11"/>
      <c r="G877" s="11"/>
      <c r="J877" s="11"/>
      <c r="K877" s="11"/>
      <c r="L877" s="11"/>
      <c r="M877" s="11"/>
      <c r="N877" s="11"/>
      <c r="O877" s="11"/>
      <c r="P877" s="11"/>
      <c r="Q877" s="11"/>
      <c r="T877" s="11"/>
      <c r="U877" s="11"/>
      <c r="V877" s="11"/>
      <c r="W877" s="11"/>
      <c r="X877" s="11"/>
      <c r="Y877" s="11"/>
      <c r="Z877" s="11"/>
    </row>
    <row r="878" spans="1:26" ht="15" x14ac:dyDescent="0.25">
      <c r="A878" s="11"/>
      <c r="B878" s="11"/>
      <c r="C878" s="11"/>
      <c r="D878" s="11"/>
      <c r="E878" s="11"/>
      <c r="F878" s="11"/>
      <c r="G878" s="11"/>
      <c r="J878" s="11"/>
      <c r="K878" s="11"/>
      <c r="L878" s="11"/>
      <c r="M878" s="11"/>
      <c r="N878" s="11"/>
      <c r="O878" s="11"/>
      <c r="P878" s="11"/>
      <c r="Q878" s="11"/>
      <c r="T878" s="11"/>
      <c r="U878" s="11"/>
      <c r="V878" s="11"/>
      <c r="W878" s="11"/>
      <c r="X878" s="11"/>
      <c r="Y878" s="11"/>
      <c r="Z878" s="11"/>
    </row>
    <row r="879" spans="1:26" ht="15" x14ac:dyDescent="0.25">
      <c r="A879" s="11"/>
      <c r="B879" s="11"/>
      <c r="C879" s="11"/>
      <c r="D879" s="11"/>
      <c r="E879" s="11"/>
      <c r="F879" s="11"/>
      <c r="G879" s="11"/>
      <c r="J879" s="11"/>
      <c r="K879" s="11"/>
      <c r="L879" s="11"/>
      <c r="M879" s="11"/>
      <c r="N879" s="11"/>
      <c r="O879" s="11"/>
      <c r="P879" s="11"/>
      <c r="Q879" s="11"/>
      <c r="T879" s="11"/>
      <c r="U879" s="11"/>
      <c r="V879" s="11"/>
      <c r="W879" s="11"/>
      <c r="X879" s="11"/>
      <c r="Y879" s="11"/>
      <c r="Z879" s="11"/>
    </row>
    <row r="880" spans="1:26" ht="15" x14ac:dyDescent="0.25">
      <c r="A880" s="11"/>
      <c r="B880" s="11"/>
      <c r="C880" s="11"/>
      <c r="D880" s="11"/>
      <c r="E880" s="11"/>
      <c r="F880" s="11"/>
      <c r="G880" s="11"/>
      <c r="J880" s="11"/>
      <c r="K880" s="11"/>
      <c r="L880" s="11"/>
      <c r="M880" s="11"/>
      <c r="N880" s="11"/>
      <c r="O880" s="11"/>
      <c r="P880" s="11"/>
      <c r="Q880" s="11"/>
      <c r="T880" s="11"/>
      <c r="U880" s="11"/>
      <c r="V880" s="11"/>
      <c r="W880" s="11"/>
      <c r="X880" s="11"/>
      <c r="Y880" s="11"/>
      <c r="Z880" s="11"/>
    </row>
    <row r="881" spans="1:26" ht="15" x14ac:dyDescent="0.25">
      <c r="A881" s="11"/>
      <c r="B881" s="11"/>
      <c r="C881" s="11"/>
      <c r="D881" s="11"/>
      <c r="E881" s="11"/>
      <c r="F881" s="11"/>
      <c r="G881" s="11"/>
      <c r="J881" s="11"/>
      <c r="K881" s="11"/>
      <c r="L881" s="11"/>
      <c r="M881" s="11"/>
      <c r="N881" s="11"/>
      <c r="O881" s="11"/>
      <c r="P881" s="11"/>
      <c r="Q881" s="11"/>
      <c r="T881" s="11"/>
      <c r="U881" s="11"/>
      <c r="V881" s="11"/>
      <c r="W881" s="11"/>
      <c r="X881" s="11"/>
      <c r="Y881" s="11"/>
      <c r="Z881" s="11"/>
    </row>
    <row r="882" spans="1:26" ht="15" x14ac:dyDescent="0.25">
      <c r="A882" s="11"/>
      <c r="B882" s="11"/>
      <c r="C882" s="11"/>
      <c r="D882" s="11"/>
      <c r="E882" s="11"/>
      <c r="F882" s="11"/>
      <c r="G882" s="11"/>
      <c r="J882" s="11"/>
      <c r="K882" s="11"/>
      <c r="L882" s="11"/>
      <c r="M882" s="11"/>
      <c r="N882" s="11"/>
      <c r="O882" s="11"/>
      <c r="P882" s="11"/>
      <c r="Q882" s="11"/>
      <c r="T882" s="11"/>
      <c r="U882" s="11"/>
      <c r="V882" s="11"/>
      <c r="W882" s="11"/>
      <c r="X882" s="11"/>
      <c r="Y882" s="11"/>
      <c r="Z882" s="11"/>
    </row>
    <row r="883" spans="1:26" ht="15" x14ac:dyDescent="0.25">
      <c r="A883" s="11"/>
      <c r="B883" s="11"/>
      <c r="C883" s="11"/>
      <c r="D883" s="11"/>
      <c r="E883" s="11"/>
      <c r="F883" s="11"/>
      <c r="G883" s="11"/>
      <c r="J883" s="11"/>
      <c r="K883" s="11"/>
      <c r="L883" s="11"/>
      <c r="M883" s="11"/>
      <c r="N883" s="11"/>
      <c r="O883" s="11"/>
      <c r="P883" s="11"/>
      <c r="Q883" s="11"/>
      <c r="T883" s="11"/>
      <c r="U883" s="11"/>
      <c r="V883" s="11"/>
      <c r="W883" s="11"/>
      <c r="X883" s="11"/>
      <c r="Y883" s="11"/>
      <c r="Z883" s="11"/>
    </row>
    <row r="884" spans="1:26" ht="15" x14ac:dyDescent="0.25">
      <c r="A884" s="11"/>
      <c r="B884" s="11"/>
      <c r="C884" s="11"/>
      <c r="D884" s="11"/>
      <c r="E884" s="11"/>
      <c r="F884" s="11"/>
      <c r="G884" s="11"/>
      <c r="J884" s="11"/>
      <c r="K884" s="11"/>
      <c r="L884" s="11"/>
      <c r="M884" s="11"/>
      <c r="N884" s="11"/>
      <c r="O884" s="11"/>
      <c r="P884" s="11"/>
      <c r="Q884" s="11"/>
      <c r="T884" s="11"/>
      <c r="U884" s="11"/>
      <c r="V884" s="11"/>
      <c r="W884" s="11"/>
      <c r="X884" s="11"/>
      <c r="Y884" s="11"/>
      <c r="Z884" s="11"/>
    </row>
    <row r="885" spans="1:26" ht="15" x14ac:dyDescent="0.25">
      <c r="A885" s="11"/>
      <c r="B885" s="11"/>
      <c r="C885" s="11"/>
      <c r="D885" s="11"/>
      <c r="E885" s="11"/>
      <c r="F885" s="11"/>
      <c r="G885" s="11"/>
      <c r="J885" s="11"/>
      <c r="K885" s="11"/>
      <c r="L885" s="11"/>
      <c r="M885" s="11"/>
      <c r="N885" s="11"/>
      <c r="O885" s="11"/>
      <c r="P885" s="11"/>
      <c r="Q885" s="11"/>
      <c r="T885" s="11"/>
      <c r="U885" s="11"/>
      <c r="V885" s="11"/>
      <c r="W885" s="11"/>
      <c r="X885" s="11"/>
      <c r="Y885" s="11"/>
      <c r="Z885" s="11"/>
    </row>
    <row r="886" spans="1:26" ht="15" x14ac:dyDescent="0.25">
      <c r="A886" s="11"/>
      <c r="B886" s="11"/>
      <c r="C886" s="11"/>
      <c r="D886" s="11"/>
      <c r="E886" s="11"/>
      <c r="F886" s="11"/>
      <c r="G886" s="11"/>
      <c r="J886" s="11"/>
      <c r="K886" s="11"/>
      <c r="L886" s="11"/>
      <c r="M886" s="11"/>
      <c r="N886" s="11"/>
      <c r="O886" s="11"/>
      <c r="P886" s="11"/>
      <c r="Q886" s="11"/>
      <c r="T886" s="11"/>
      <c r="U886" s="11"/>
      <c r="V886" s="11"/>
      <c r="W886" s="11"/>
      <c r="X886" s="11"/>
      <c r="Y886" s="11"/>
      <c r="Z886" s="11"/>
    </row>
    <row r="887" spans="1:26" ht="15" x14ac:dyDescent="0.25">
      <c r="A887" s="11"/>
      <c r="B887" s="11"/>
      <c r="C887" s="11"/>
      <c r="D887" s="11"/>
      <c r="E887" s="11"/>
      <c r="F887" s="11"/>
      <c r="G887" s="11"/>
      <c r="J887" s="11"/>
      <c r="K887" s="11"/>
      <c r="L887" s="11"/>
      <c r="M887" s="11"/>
      <c r="N887" s="11"/>
      <c r="O887" s="11"/>
      <c r="P887" s="11"/>
      <c r="Q887" s="11"/>
      <c r="T887" s="11"/>
      <c r="U887" s="11"/>
      <c r="V887" s="11"/>
      <c r="W887" s="11"/>
      <c r="X887" s="11"/>
      <c r="Y887" s="11"/>
      <c r="Z887" s="11"/>
    </row>
    <row r="888" spans="1:26" ht="15" x14ac:dyDescent="0.25">
      <c r="A888" s="11"/>
      <c r="B888" s="11"/>
      <c r="C888" s="11"/>
      <c r="D888" s="11"/>
      <c r="E888" s="11"/>
      <c r="F888" s="11"/>
      <c r="G888" s="11"/>
      <c r="J888" s="11"/>
      <c r="K888" s="11"/>
      <c r="L888" s="11"/>
      <c r="M888" s="11"/>
      <c r="N888" s="11"/>
      <c r="O888" s="11"/>
      <c r="P888" s="11"/>
      <c r="Q888" s="11"/>
      <c r="T888" s="11"/>
      <c r="U888" s="11"/>
      <c r="V888" s="11"/>
      <c r="W888" s="11"/>
      <c r="X888" s="11"/>
      <c r="Y888" s="11"/>
      <c r="Z888" s="11"/>
    </row>
    <row r="889" spans="1:26" ht="15" x14ac:dyDescent="0.25">
      <c r="A889" s="11"/>
      <c r="B889" s="11"/>
      <c r="C889" s="11"/>
      <c r="D889" s="11"/>
      <c r="E889" s="11"/>
      <c r="F889" s="11"/>
      <c r="G889" s="11"/>
      <c r="J889" s="11"/>
      <c r="K889" s="11"/>
      <c r="L889" s="11"/>
      <c r="M889" s="11"/>
      <c r="N889" s="11"/>
      <c r="O889" s="11"/>
      <c r="P889" s="11"/>
      <c r="Q889" s="11"/>
      <c r="T889" s="11"/>
      <c r="U889" s="11"/>
      <c r="V889" s="11"/>
      <c r="W889" s="11"/>
      <c r="X889" s="11"/>
      <c r="Y889" s="11"/>
      <c r="Z889" s="11"/>
    </row>
    <row r="890" spans="1:26" ht="15" x14ac:dyDescent="0.25">
      <c r="A890" s="11"/>
      <c r="B890" s="11"/>
      <c r="C890" s="11"/>
      <c r="D890" s="11"/>
      <c r="E890" s="11"/>
      <c r="F890" s="11"/>
      <c r="G890" s="11"/>
      <c r="J890" s="11"/>
      <c r="K890" s="11"/>
      <c r="L890" s="11"/>
      <c r="M890" s="11"/>
      <c r="N890" s="11"/>
      <c r="O890" s="11"/>
      <c r="P890" s="11"/>
      <c r="Q890" s="11"/>
      <c r="T890" s="11"/>
      <c r="U890" s="11"/>
      <c r="V890" s="11"/>
      <c r="W890" s="11"/>
      <c r="X890" s="11"/>
      <c r="Y890" s="11"/>
      <c r="Z890" s="11"/>
    </row>
    <row r="891" spans="1:26" ht="15" x14ac:dyDescent="0.25">
      <c r="A891" s="11"/>
      <c r="B891" s="11"/>
      <c r="C891" s="11"/>
      <c r="D891" s="11"/>
      <c r="E891" s="11"/>
      <c r="F891" s="11"/>
      <c r="G891" s="11"/>
      <c r="J891" s="11"/>
      <c r="K891" s="11"/>
      <c r="L891" s="11"/>
      <c r="M891" s="11"/>
      <c r="N891" s="11"/>
      <c r="O891" s="11"/>
      <c r="P891" s="11"/>
      <c r="Q891" s="11"/>
      <c r="T891" s="11"/>
      <c r="U891" s="11"/>
      <c r="V891" s="11"/>
      <c r="W891" s="11"/>
      <c r="X891" s="11"/>
      <c r="Y891" s="11"/>
      <c r="Z891" s="11"/>
    </row>
    <row r="892" spans="1:26" ht="15" x14ac:dyDescent="0.25">
      <c r="A892" s="11"/>
      <c r="B892" s="11"/>
      <c r="C892" s="11"/>
      <c r="D892" s="11"/>
      <c r="E892" s="11"/>
      <c r="F892" s="11"/>
      <c r="G892" s="11"/>
      <c r="J892" s="11"/>
      <c r="K892" s="11"/>
      <c r="L892" s="11"/>
      <c r="M892" s="11"/>
      <c r="N892" s="11"/>
      <c r="O892" s="11"/>
      <c r="P892" s="11"/>
      <c r="Q892" s="11"/>
      <c r="T892" s="11"/>
      <c r="U892" s="11"/>
      <c r="V892" s="11"/>
      <c r="W892" s="11"/>
      <c r="X892" s="11"/>
      <c r="Y892" s="11"/>
      <c r="Z892" s="11"/>
    </row>
    <row r="893" spans="1:26" ht="15" x14ac:dyDescent="0.25">
      <c r="A893" s="11"/>
      <c r="B893" s="11"/>
      <c r="C893" s="11"/>
      <c r="D893" s="11"/>
      <c r="E893" s="11"/>
      <c r="F893" s="11"/>
      <c r="G893" s="11"/>
      <c r="J893" s="11"/>
      <c r="K893" s="11"/>
      <c r="L893" s="11"/>
      <c r="M893" s="11"/>
      <c r="N893" s="11"/>
      <c r="O893" s="11"/>
      <c r="P893" s="11"/>
      <c r="Q893" s="11"/>
      <c r="T893" s="11"/>
      <c r="U893" s="11"/>
      <c r="V893" s="11"/>
      <c r="W893" s="11"/>
      <c r="X893" s="11"/>
      <c r="Y893" s="11"/>
      <c r="Z893" s="11"/>
    </row>
    <row r="894" spans="1:26" ht="15" x14ac:dyDescent="0.25">
      <c r="A894" s="11"/>
      <c r="B894" s="11"/>
      <c r="C894" s="11"/>
      <c r="D894" s="11"/>
      <c r="E894" s="11"/>
      <c r="F894" s="11"/>
      <c r="G894" s="11"/>
      <c r="J894" s="11"/>
      <c r="K894" s="11"/>
      <c r="L894" s="11"/>
      <c r="M894" s="11"/>
      <c r="N894" s="11"/>
      <c r="O894" s="11"/>
      <c r="P894" s="11"/>
      <c r="Q894" s="11"/>
      <c r="T894" s="11"/>
      <c r="U894" s="11"/>
      <c r="V894" s="11"/>
      <c r="W894" s="11"/>
      <c r="X894" s="11"/>
      <c r="Y894" s="11"/>
      <c r="Z894" s="11"/>
    </row>
    <row r="895" spans="1:26" ht="15" x14ac:dyDescent="0.25">
      <c r="A895" s="11"/>
      <c r="B895" s="11"/>
      <c r="C895" s="11"/>
      <c r="D895" s="11"/>
      <c r="E895" s="11"/>
      <c r="F895" s="11"/>
      <c r="G895" s="11"/>
      <c r="J895" s="11"/>
      <c r="K895" s="11"/>
      <c r="L895" s="11"/>
      <c r="M895" s="11"/>
      <c r="N895" s="11"/>
      <c r="O895" s="11"/>
      <c r="P895" s="11"/>
      <c r="Q895" s="11"/>
      <c r="T895" s="11"/>
      <c r="U895" s="11"/>
      <c r="V895" s="11"/>
      <c r="W895" s="11"/>
      <c r="X895" s="11"/>
      <c r="Y895" s="11"/>
      <c r="Z895" s="11"/>
    </row>
    <row r="896" spans="1:26" ht="15" x14ac:dyDescent="0.25">
      <c r="A896" s="11"/>
      <c r="B896" s="11"/>
      <c r="C896" s="11"/>
      <c r="D896" s="11"/>
      <c r="E896" s="11"/>
      <c r="F896" s="11"/>
      <c r="G896" s="11"/>
      <c r="J896" s="11"/>
      <c r="K896" s="11"/>
      <c r="L896" s="11"/>
      <c r="M896" s="11"/>
      <c r="N896" s="11"/>
      <c r="O896" s="11"/>
      <c r="P896" s="11"/>
      <c r="Q896" s="11"/>
      <c r="T896" s="11"/>
      <c r="U896" s="11"/>
      <c r="V896" s="11"/>
      <c r="W896" s="11"/>
      <c r="X896" s="11"/>
      <c r="Y896" s="11"/>
      <c r="Z896" s="11"/>
    </row>
    <row r="897" spans="1:26" ht="15" x14ac:dyDescent="0.25">
      <c r="A897" s="11"/>
      <c r="B897" s="11"/>
      <c r="C897" s="11"/>
      <c r="D897" s="11"/>
      <c r="E897" s="11"/>
      <c r="F897" s="11"/>
      <c r="G897" s="11"/>
      <c r="J897" s="11"/>
      <c r="K897" s="11"/>
      <c r="L897" s="11"/>
      <c r="M897" s="11"/>
      <c r="N897" s="11"/>
      <c r="O897" s="11"/>
      <c r="P897" s="11"/>
      <c r="Q897" s="11"/>
      <c r="T897" s="11"/>
      <c r="U897" s="11"/>
      <c r="V897" s="11"/>
      <c r="W897" s="11"/>
      <c r="X897" s="11"/>
      <c r="Y897" s="11"/>
      <c r="Z897" s="11"/>
    </row>
    <row r="898" spans="1:26" ht="15" x14ac:dyDescent="0.25">
      <c r="A898" s="11"/>
      <c r="B898" s="11"/>
      <c r="C898" s="11"/>
      <c r="D898" s="11"/>
      <c r="E898" s="11"/>
      <c r="F898" s="11"/>
      <c r="G898" s="11"/>
      <c r="J898" s="11"/>
      <c r="K898" s="11"/>
      <c r="L898" s="11"/>
      <c r="M898" s="11"/>
      <c r="N898" s="11"/>
      <c r="O898" s="11"/>
      <c r="P898" s="11"/>
      <c r="Q898" s="11"/>
      <c r="T898" s="11"/>
      <c r="U898" s="11"/>
      <c r="V898" s="11"/>
      <c r="W898" s="11"/>
      <c r="X898" s="11"/>
      <c r="Y898" s="11"/>
      <c r="Z898" s="11"/>
    </row>
    <row r="899" spans="1:26" ht="15" x14ac:dyDescent="0.25">
      <c r="A899" s="11"/>
      <c r="B899" s="11"/>
      <c r="C899" s="11"/>
      <c r="D899" s="11"/>
      <c r="E899" s="11"/>
      <c r="F899" s="11"/>
      <c r="G899" s="11"/>
      <c r="J899" s="11"/>
      <c r="K899" s="11"/>
      <c r="L899" s="11"/>
      <c r="M899" s="11"/>
      <c r="N899" s="11"/>
      <c r="O899" s="11"/>
      <c r="P899" s="11"/>
      <c r="Q899" s="11"/>
      <c r="T899" s="11"/>
      <c r="U899" s="11"/>
      <c r="V899" s="11"/>
      <c r="W899" s="11"/>
      <c r="X899" s="11"/>
      <c r="Y899" s="11"/>
      <c r="Z899" s="11"/>
    </row>
    <row r="900" spans="1:26" ht="15" x14ac:dyDescent="0.25">
      <c r="A900" s="11"/>
      <c r="B900" s="11"/>
      <c r="C900" s="11"/>
      <c r="D900" s="11"/>
      <c r="E900" s="11"/>
      <c r="F900" s="11"/>
      <c r="G900" s="11"/>
      <c r="J900" s="11"/>
      <c r="K900" s="11"/>
      <c r="L900" s="11"/>
      <c r="M900" s="11"/>
      <c r="N900" s="11"/>
      <c r="O900" s="11"/>
      <c r="P900" s="11"/>
      <c r="Q900" s="11"/>
      <c r="T900" s="11"/>
      <c r="U900" s="11"/>
      <c r="V900" s="11"/>
      <c r="W900" s="11"/>
      <c r="X900" s="11"/>
      <c r="Y900" s="11"/>
      <c r="Z900" s="11"/>
    </row>
    <row r="901" spans="1:26" ht="15" x14ac:dyDescent="0.25">
      <c r="A901" s="11"/>
      <c r="B901" s="11"/>
      <c r="C901" s="11"/>
      <c r="D901" s="11"/>
      <c r="E901" s="11"/>
      <c r="F901" s="11"/>
      <c r="G901" s="11"/>
      <c r="J901" s="11"/>
      <c r="K901" s="11"/>
      <c r="L901" s="11"/>
      <c r="M901" s="11"/>
      <c r="N901" s="11"/>
      <c r="O901" s="11"/>
      <c r="P901" s="11"/>
      <c r="Q901" s="11"/>
      <c r="T901" s="11"/>
      <c r="U901" s="11"/>
      <c r="V901" s="11"/>
      <c r="W901" s="11"/>
      <c r="X901" s="11"/>
      <c r="Y901" s="11"/>
      <c r="Z901" s="11"/>
    </row>
    <row r="902" spans="1:26" ht="15" x14ac:dyDescent="0.25">
      <c r="A902" s="11"/>
      <c r="B902" s="11"/>
      <c r="C902" s="11"/>
      <c r="D902" s="11"/>
      <c r="E902" s="11"/>
      <c r="F902" s="11"/>
      <c r="G902" s="11"/>
      <c r="J902" s="11"/>
      <c r="K902" s="11"/>
      <c r="L902" s="11"/>
      <c r="M902" s="11"/>
      <c r="N902" s="11"/>
      <c r="O902" s="11"/>
      <c r="P902" s="11"/>
      <c r="Q902" s="11"/>
      <c r="T902" s="11"/>
      <c r="U902" s="11"/>
      <c r="V902" s="11"/>
      <c r="W902" s="11"/>
      <c r="X902" s="11"/>
      <c r="Y902" s="11"/>
      <c r="Z902" s="11"/>
    </row>
    <row r="903" spans="1:26" ht="15" x14ac:dyDescent="0.25">
      <c r="A903" s="11"/>
      <c r="B903" s="11"/>
      <c r="C903" s="11"/>
      <c r="D903" s="11"/>
      <c r="E903" s="11"/>
      <c r="F903" s="11"/>
      <c r="G903" s="11"/>
      <c r="J903" s="11"/>
      <c r="K903" s="11"/>
      <c r="L903" s="11"/>
      <c r="M903" s="11"/>
      <c r="N903" s="11"/>
      <c r="O903" s="11"/>
      <c r="P903" s="11"/>
      <c r="Q903" s="11"/>
      <c r="T903" s="11"/>
      <c r="U903" s="11"/>
      <c r="V903" s="11"/>
      <c r="W903" s="11"/>
      <c r="X903" s="11"/>
      <c r="Y903" s="11"/>
      <c r="Z903" s="11"/>
    </row>
    <row r="904" spans="1:26" ht="15" x14ac:dyDescent="0.25">
      <c r="A904" s="11"/>
      <c r="B904" s="11"/>
      <c r="C904" s="11"/>
      <c r="D904" s="11"/>
      <c r="E904" s="11"/>
      <c r="F904" s="11"/>
      <c r="G904" s="11"/>
      <c r="J904" s="11"/>
      <c r="K904" s="11"/>
      <c r="L904" s="11"/>
      <c r="M904" s="11"/>
      <c r="N904" s="11"/>
      <c r="O904" s="11"/>
      <c r="P904" s="11"/>
      <c r="Q904" s="11"/>
      <c r="T904" s="11"/>
      <c r="U904" s="11"/>
      <c r="V904" s="11"/>
      <c r="W904" s="11"/>
      <c r="X904" s="11"/>
      <c r="Y904" s="11"/>
      <c r="Z904" s="11"/>
    </row>
    <row r="905" spans="1:26" ht="15" x14ac:dyDescent="0.25">
      <c r="A905" s="11"/>
      <c r="B905" s="11"/>
      <c r="C905" s="11"/>
      <c r="D905" s="11"/>
      <c r="E905" s="11"/>
      <c r="F905" s="11"/>
      <c r="G905" s="11"/>
      <c r="J905" s="11"/>
      <c r="K905" s="11"/>
      <c r="L905" s="11"/>
      <c r="M905" s="11"/>
      <c r="N905" s="11"/>
      <c r="O905" s="11"/>
      <c r="P905" s="11"/>
      <c r="Q905" s="11"/>
      <c r="T905" s="11"/>
      <c r="U905" s="11"/>
      <c r="V905" s="11"/>
      <c r="W905" s="11"/>
      <c r="X905" s="11"/>
      <c r="Y905" s="11"/>
      <c r="Z905" s="11"/>
    </row>
    <row r="906" spans="1:26" ht="15" x14ac:dyDescent="0.25">
      <c r="A906" s="11"/>
      <c r="B906" s="11"/>
      <c r="C906" s="11"/>
      <c r="D906" s="11"/>
      <c r="E906" s="11"/>
      <c r="F906" s="11"/>
      <c r="G906" s="11"/>
      <c r="J906" s="11"/>
      <c r="K906" s="11"/>
      <c r="L906" s="11"/>
      <c r="M906" s="11"/>
      <c r="N906" s="11"/>
      <c r="O906" s="11"/>
      <c r="P906" s="11"/>
      <c r="Q906" s="11"/>
      <c r="T906" s="11"/>
      <c r="U906" s="11"/>
      <c r="V906" s="11"/>
      <c r="W906" s="11"/>
      <c r="X906" s="11"/>
      <c r="Y906" s="11"/>
      <c r="Z906" s="11"/>
    </row>
    <row r="907" spans="1:26" ht="15" x14ac:dyDescent="0.25">
      <c r="A907" s="11"/>
      <c r="B907" s="11"/>
      <c r="C907" s="11"/>
      <c r="D907" s="11"/>
      <c r="E907" s="11"/>
      <c r="F907" s="11"/>
      <c r="G907" s="11"/>
      <c r="J907" s="11"/>
      <c r="K907" s="11"/>
      <c r="L907" s="11"/>
      <c r="M907" s="11"/>
      <c r="N907" s="11"/>
      <c r="O907" s="11"/>
      <c r="P907" s="11"/>
      <c r="Q907" s="11"/>
      <c r="T907" s="11"/>
      <c r="U907" s="11"/>
      <c r="V907" s="11"/>
      <c r="W907" s="11"/>
      <c r="X907" s="11"/>
      <c r="Y907" s="11"/>
      <c r="Z907" s="11"/>
    </row>
    <row r="908" spans="1:26" ht="15" x14ac:dyDescent="0.25">
      <c r="A908" s="11"/>
      <c r="B908" s="11"/>
      <c r="C908" s="11"/>
      <c r="D908" s="11"/>
      <c r="E908" s="11"/>
      <c r="F908" s="11"/>
      <c r="G908" s="11"/>
      <c r="J908" s="11"/>
      <c r="K908" s="11"/>
      <c r="L908" s="11"/>
      <c r="M908" s="11"/>
      <c r="N908" s="11"/>
      <c r="O908" s="11"/>
      <c r="P908" s="11"/>
      <c r="Q908" s="11"/>
      <c r="T908" s="11"/>
      <c r="U908" s="11"/>
      <c r="V908" s="11"/>
      <c r="W908" s="11"/>
      <c r="X908" s="11"/>
      <c r="Y908" s="11"/>
      <c r="Z908" s="11"/>
    </row>
    <row r="909" spans="1:26" ht="15" x14ac:dyDescent="0.25">
      <c r="A909" s="11"/>
      <c r="B909" s="11"/>
      <c r="C909" s="11"/>
      <c r="D909" s="11"/>
      <c r="E909" s="11"/>
      <c r="F909" s="11"/>
      <c r="G909" s="11"/>
      <c r="J909" s="11"/>
      <c r="K909" s="11"/>
      <c r="L909" s="11"/>
      <c r="M909" s="11"/>
      <c r="N909" s="11"/>
      <c r="O909" s="11"/>
      <c r="P909" s="11"/>
      <c r="Q909" s="11"/>
      <c r="T909" s="11"/>
      <c r="U909" s="11"/>
      <c r="V909" s="11"/>
      <c r="W909" s="11"/>
      <c r="X909" s="11"/>
      <c r="Y909" s="11"/>
      <c r="Z909" s="11"/>
    </row>
    <row r="910" spans="1:26" ht="15" x14ac:dyDescent="0.25">
      <c r="A910" s="11"/>
      <c r="B910" s="11"/>
      <c r="C910" s="11"/>
      <c r="D910" s="11"/>
      <c r="E910" s="11"/>
      <c r="F910" s="11"/>
      <c r="G910" s="11"/>
      <c r="J910" s="11"/>
      <c r="K910" s="11"/>
      <c r="L910" s="11"/>
      <c r="M910" s="11"/>
      <c r="N910" s="11"/>
      <c r="O910" s="11"/>
      <c r="P910" s="11"/>
      <c r="Q910" s="11"/>
      <c r="T910" s="11"/>
      <c r="U910" s="11"/>
      <c r="V910" s="11"/>
      <c r="W910" s="11"/>
      <c r="X910" s="11"/>
      <c r="Y910" s="11"/>
      <c r="Z910" s="11"/>
    </row>
    <row r="911" spans="1:26" ht="15" x14ac:dyDescent="0.25">
      <c r="A911" s="11"/>
      <c r="B911" s="11"/>
      <c r="C911" s="11"/>
      <c r="D911" s="11"/>
      <c r="E911" s="11"/>
      <c r="F911" s="11"/>
      <c r="G911" s="11"/>
      <c r="J911" s="11"/>
      <c r="K911" s="11"/>
      <c r="L911" s="11"/>
      <c r="M911" s="11"/>
      <c r="N911" s="11"/>
      <c r="O911" s="11"/>
      <c r="P911" s="11"/>
      <c r="Q911" s="11"/>
      <c r="T911" s="11"/>
      <c r="U911" s="11"/>
      <c r="V911" s="11"/>
      <c r="W911" s="11"/>
      <c r="X911" s="11"/>
      <c r="Y911" s="11"/>
      <c r="Z911" s="11"/>
    </row>
    <row r="912" spans="1:26" ht="15" x14ac:dyDescent="0.25">
      <c r="A912" s="11"/>
      <c r="B912" s="11"/>
      <c r="C912" s="11"/>
      <c r="D912" s="11"/>
      <c r="E912" s="11"/>
      <c r="F912" s="11"/>
      <c r="G912" s="11"/>
      <c r="J912" s="11"/>
      <c r="K912" s="11"/>
      <c r="L912" s="11"/>
      <c r="M912" s="11"/>
      <c r="N912" s="11"/>
      <c r="O912" s="11"/>
      <c r="P912" s="11"/>
      <c r="Q912" s="11"/>
      <c r="T912" s="11"/>
      <c r="U912" s="11"/>
      <c r="V912" s="11"/>
      <c r="W912" s="11"/>
      <c r="X912" s="11"/>
      <c r="Y912" s="11"/>
      <c r="Z912" s="11"/>
    </row>
    <row r="913" spans="1:26" ht="15" x14ac:dyDescent="0.25">
      <c r="A913" s="11"/>
      <c r="B913" s="11"/>
      <c r="C913" s="11"/>
      <c r="D913" s="11"/>
      <c r="E913" s="11"/>
      <c r="F913" s="11"/>
      <c r="G913" s="11"/>
      <c r="J913" s="11"/>
      <c r="K913" s="11"/>
      <c r="L913" s="11"/>
      <c r="M913" s="11"/>
      <c r="N913" s="11"/>
      <c r="O913" s="11"/>
      <c r="P913" s="11"/>
      <c r="Q913" s="11"/>
      <c r="T913" s="11"/>
      <c r="U913" s="11"/>
      <c r="V913" s="11"/>
      <c r="W913" s="11"/>
      <c r="X913" s="11"/>
      <c r="Y913" s="11"/>
      <c r="Z913" s="11"/>
    </row>
    <row r="914" spans="1:26" ht="15" x14ac:dyDescent="0.25">
      <c r="A914" s="11"/>
      <c r="B914" s="11"/>
      <c r="C914" s="11"/>
      <c r="D914" s="11"/>
      <c r="E914" s="11"/>
      <c r="F914" s="11"/>
      <c r="G914" s="11"/>
      <c r="J914" s="11"/>
      <c r="K914" s="11"/>
      <c r="L914" s="11"/>
      <c r="M914" s="11"/>
      <c r="N914" s="11"/>
      <c r="O914" s="11"/>
      <c r="P914" s="11"/>
      <c r="Q914" s="11"/>
      <c r="T914" s="11"/>
      <c r="U914" s="11"/>
      <c r="V914" s="11"/>
      <c r="W914" s="11"/>
      <c r="X914" s="11"/>
      <c r="Y914" s="11"/>
      <c r="Z914" s="11"/>
    </row>
    <row r="915" spans="1:26" ht="15" x14ac:dyDescent="0.25">
      <c r="A915" s="11"/>
      <c r="B915" s="11"/>
      <c r="C915" s="11"/>
      <c r="D915" s="11"/>
      <c r="E915" s="11"/>
      <c r="F915" s="11"/>
      <c r="G915" s="11"/>
      <c r="J915" s="11"/>
      <c r="K915" s="11"/>
      <c r="L915" s="11"/>
      <c r="M915" s="11"/>
      <c r="N915" s="11"/>
      <c r="O915" s="11"/>
      <c r="P915" s="11"/>
      <c r="Q915" s="11"/>
      <c r="T915" s="11"/>
      <c r="U915" s="11"/>
      <c r="V915" s="11"/>
      <c r="W915" s="11"/>
      <c r="X915" s="11"/>
      <c r="Y915" s="11"/>
      <c r="Z915" s="11"/>
    </row>
    <row r="916" spans="1:26" ht="15" x14ac:dyDescent="0.25">
      <c r="A916" s="11"/>
      <c r="B916" s="11"/>
      <c r="C916" s="11"/>
      <c r="D916" s="11"/>
      <c r="E916" s="11"/>
      <c r="F916" s="11"/>
      <c r="G916" s="11"/>
      <c r="J916" s="11"/>
      <c r="K916" s="11"/>
      <c r="L916" s="11"/>
      <c r="M916" s="11"/>
      <c r="N916" s="11"/>
      <c r="O916" s="11"/>
      <c r="P916" s="11"/>
      <c r="Q916" s="11"/>
      <c r="T916" s="11"/>
      <c r="U916" s="11"/>
      <c r="V916" s="11"/>
      <c r="W916" s="11"/>
      <c r="X916" s="11"/>
      <c r="Y916" s="11"/>
      <c r="Z916" s="11"/>
    </row>
    <row r="917" spans="1:26" ht="15" x14ac:dyDescent="0.25">
      <c r="A917" s="11"/>
      <c r="B917" s="11"/>
      <c r="C917" s="11"/>
      <c r="D917" s="11"/>
      <c r="E917" s="11"/>
      <c r="F917" s="11"/>
      <c r="G917" s="11"/>
      <c r="J917" s="11"/>
      <c r="K917" s="11"/>
      <c r="L917" s="11"/>
      <c r="M917" s="11"/>
      <c r="N917" s="11"/>
      <c r="O917" s="11"/>
      <c r="P917" s="11"/>
      <c r="Q917" s="11"/>
      <c r="T917" s="11"/>
      <c r="U917" s="11"/>
      <c r="V917" s="11"/>
      <c r="W917" s="11"/>
      <c r="X917" s="11"/>
      <c r="Y917" s="11"/>
      <c r="Z917" s="11"/>
    </row>
    <row r="918" spans="1:26" ht="15" x14ac:dyDescent="0.25">
      <c r="A918" s="11"/>
      <c r="B918" s="11"/>
      <c r="C918" s="11"/>
      <c r="D918" s="11"/>
      <c r="E918" s="11"/>
      <c r="F918" s="11"/>
      <c r="G918" s="11"/>
      <c r="J918" s="11"/>
      <c r="K918" s="11"/>
      <c r="L918" s="11"/>
      <c r="M918" s="11"/>
      <c r="N918" s="11"/>
      <c r="O918" s="11"/>
      <c r="P918" s="11"/>
      <c r="Q918" s="11"/>
      <c r="T918" s="11"/>
      <c r="U918" s="11"/>
      <c r="V918" s="11"/>
      <c r="W918" s="11"/>
      <c r="X918" s="11"/>
      <c r="Y918" s="11"/>
      <c r="Z918" s="11"/>
    </row>
    <row r="919" spans="1:26" ht="15" x14ac:dyDescent="0.25">
      <c r="A919" s="11"/>
      <c r="B919" s="11"/>
      <c r="C919" s="11"/>
      <c r="D919" s="11"/>
      <c r="E919" s="11"/>
      <c r="F919" s="11"/>
      <c r="G919" s="11"/>
      <c r="J919" s="11"/>
      <c r="K919" s="11"/>
      <c r="L919" s="11"/>
      <c r="M919" s="11"/>
      <c r="N919" s="11"/>
      <c r="O919" s="11"/>
      <c r="P919" s="11"/>
      <c r="Q919" s="11"/>
      <c r="T919" s="11"/>
      <c r="U919" s="11"/>
      <c r="V919" s="11"/>
      <c r="W919" s="11"/>
      <c r="X919" s="11"/>
      <c r="Y919" s="11"/>
      <c r="Z919" s="11"/>
    </row>
    <row r="920" spans="1:26" ht="15" x14ac:dyDescent="0.25">
      <c r="A920" s="11"/>
      <c r="B920" s="11"/>
      <c r="C920" s="11"/>
      <c r="D920" s="11"/>
      <c r="E920" s="11"/>
      <c r="F920" s="11"/>
      <c r="G920" s="11"/>
      <c r="J920" s="11"/>
      <c r="K920" s="11"/>
      <c r="L920" s="11"/>
      <c r="M920" s="11"/>
      <c r="N920" s="11"/>
      <c r="O920" s="11"/>
      <c r="P920" s="11"/>
      <c r="Q920" s="11"/>
      <c r="T920" s="11"/>
      <c r="U920" s="11"/>
      <c r="V920" s="11"/>
      <c r="W920" s="11"/>
      <c r="X920" s="11"/>
      <c r="Y920" s="11"/>
      <c r="Z920" s="11"/>
    </row>
    <row r="921" spans="1:26" ht="15" x14ac:dyDescent="0.25">
      <c r="A921" s="11"/>
      <c r="B921" s="11"/>
      <c r="C921" s="11"/>
      <c r="D921" s="11"/>
      <c r="E921" s="11"/>
      <c r="F921" s="11"/>
      <c r="G921" s="11"/>
      <c r="J921" s="11"/>
      <c r="K921" s="11"/>
      <c r="L921" s="11"/>
      <c r="M921" s="11"/>
      <c r="N921" s="11"/>
      <c r="O921" s="11"/>
      <c r="P921" s="11"/>
      <c r="Q921" s="11"/>
      <c r="T921" s="11"/>
      <c r="U921" s="11"/>
      <c r="V921" s="11"/>
      <c r="W921" s="11"/>
      <c r="X921" s="11"/>
      <c r="Y921" s="11"/>
      <c r="Z921" s="11"/>
    </row>
    <row r="922" spans="1:26" ht="15" x14ac:dyDescent="0.25">
      <c r="A922" s="11"/>
      <c r="B922" s="11"/>
      <c r="C922" s="11"/>
      <c r="D922" s="11"/>
      <c r="E922" s="11"/>
      <c r="F922" s="11"/>
      <c r="G922" s="11"/>
      <c r="J922" s="11"/>
      <c r="K922" s="11"/>
      <c r="L922" s="11"/>
      <c r="M922" s="11"/>
      <c r="N922" s="11"/>
      <c r="O922" s="11"/>
      <c r="P922" s="11"/>
      <c r="Q922" s="11"/>
      <c r="T922" s="11"/>
      <c r="U922" s="11"/>
      <c r="V922" s="11"/>
      <c r="W922" s="11"/>
      <c r="X922" s="11"/>
      <c r="Y922" s="11"/>
      <c r="Z922" s="11"/>
    </row>
    <row r="923" spans="1:26" ht="15" x14ac:dyDescent="0.25">
      <c r="A923" s="11"/>
      <c r="B923" s="11"/>
      <c r="C923" s="11"/>
      <c r="D923" s="11"/>
      <c r="E923" s="11"/>
      <c r="F923" s="11"/>
      <c r="G923" s="11"/>
      <c r="J923" s="11"/>
      <c r="K923" s="11"/>
      <c r="L923" s="11"/>
      <c r="M923" s="11"/>
      <c r="N923" s="11"/>
      <c r="O923" s="11"/>
      <c r="P923" s="11"/>
      <c r="Q923" s="11"/>
      <c r="T923" s="11"/>
      <c r="U923" s="11"/>
      <c r="V923" s="11"/>
      <c r="W923" s="11"/>
      <c r="X923" s="11"/>
      <c r="Y923" s="11"/>
      <c r="Z923" s="11"/>
    </row>
    <row r="924" spans="1:26" ht="15" x14ac:dyDescent="0.25">
      <c r="A924" s="11"/>
      <c r="B924" s="11"/>
      <c r="C924" s="11"/>
      <c r="D924" s="11"/>
      <c r="E924" s="11"/>
      <c r="F924" s="11"/>
      <c r="G924" s="11"/>
      <c r="J924" s="11"/>
      <c r="K924" s="11"/>
      <c r="L924" s="11"/>
      <c r="M924" s="11"/>
      <c r="N924" s="11"/>
      <c r="O924" s="11"/>
      <c r="P924" s="11"/>
      <c r="Q924" s="11"/>
      <c r="T924" s="11"/>
      <c r="U924" s="11"/>
      <c r="V924" s="11"/>
      <c r="W924" s="11"/>
      <c r="X924" s="11"/>
      <c r="Y924" s="11"/>
      <c r="Z924" s="11"/>
    </row>
    <row r="925" spans="1:26" ht="15" x14ac:dyDescent="0.25">
      <c r="A925" s="11"/>
      <c r="B925" s="11"/>
      <c r="C925" s="11"/>
      <c r="D925" s="11"/>
      <c r="E925" s="11"/>
      <c r="F925" s="11"/>
      <c r="G925" s="11"/>
      <c r="J925" s="11"/>
      <c r="K925" s="11"/>
      <c r="L925" s="11"/>
      <c r="M925" s="11"/>
      <c r="N925" s="11"/>
      <c r="O925" s="11"/>
      <c r="P925" s="11"/>
      <c r="Q925" s="11"/>
      <c r="T925" s="11"/>
      <c r="U925" s="11"/>
      <c r="V925" s="11"/>
      <c r="W925" s="11"/>
      <c r="X925" s="11"/>
      <c r="Y925" s="11"/>
      <c r="Z925" s="11"/>
    </row>
    <row r="926" spans="1:26" ht="15" x14ac:dyDescent="0.25">
      <c r="A926" s="11"/>
      <c r="B926" s="11"/>
      <c r="C926" s="11"/>
      <c r="D926" s="11"/>
      <c r="E926" s="11"/>
      <c r="F926" s="11"/>
      <c r="G926" s="11"/>
      <c r="J926" s="11"/>
      <c r="K926" s="11"/>
      <c r="L926" s="11"/>
      <c r="M926" s="11"/>
      <c r="N926" s="11"/>
      <c r="O926" s="11"/>
      <c r="P926" s="11"/>
      <c r="Q926" s="11"/>
      <c r="T926" s="11"/>
      <c r="U926" s="11"/>
      <c r="V926" s="11"/>
      <c r="W926" s="11"/>
      <c r="X926" s="11"/>
      <c r="Y926" s="11"/>
      <c r="Z926" s="11"/>
    </row>
    <row r="927" spans="1:26" ht="15" x14ac:dyDescent="0.25">
      <c r="A927" s="11"/>
      <c r="B927" s="11"/>
      <c r="C927" s="11"/>
      <c r="D927" s="11"/>
      <c r="E927" s="11"/>
      <c r="F927" s="11"/>
      <c r="G927" s="11"/>
      <c r="J927" s="11"/>
      <c r="K927" s="11"/>
      <c r="L927" s="11"/>
      <c r="M927" s="11"/>
      <c r="N927" s="11"/>
      <c r="O927" s="11"/>
      <c r="P927" s="11"/>
      <c r="Q927" s="11"/>
      <c r="T927" s="11"/>
      <c r="U927" s="11"/>
      <c r="V927" s="11"/>
      <c r="W927" s="11"/>
      <c r="X927" s="11"/>
      <c r="Y927" s="11"/>
      <c r="Z927" s="11"/>
    </row>
    <row r="928" spans="1:26" ht="15" x14ac:dyDescent="0.25">
      <c r="A928" s="11"/>
      <c r="B928" s="11"/>
      <c r="C928" s="11"/>
      <c r="D928" s="11"/>
      <c r="E928" s="11"/>
      <c r="F928" s="11"/>
      <c r="G928" s="11"/>
      <c r="J928" s="11"/>
      <c r="K928" s="11"/>
      <c r="L928" s="11"/>
      <c r="M928" s="11"/>
      <c r="N928" s="11"/>
      <c r="O928" s="11"/>
      <c r="P928" s="11"/>
      <c r="Q928" s="11"/>
      <c r="T928" s="11"/>
      <c r="U928" s="11"/>
      <c r="V928" s="11"/>
      <c r="W928" s="11"/>
      <c r="X928" s="11"/>
      <c r="Y928" s="11"/>
      <c r="Z928" s="11"/>
    </row>
    <row r="929" spans="1:26" ht="15" x14ac:dyDescent="0.25">
      <c r="A929" s="11"/>
      <c r="B929" s="11"/>
      <c r="C929" s="11"/>
      <c r="D929" s="11"/>
      <c r="E929" s="11"/>
      <c r="F929" s="11"/>
      <c r="G929" s="11"/>
      <c r="J929" s="11"/>
      <c r="K929" s="11"/>
      <c r="L929" s="11"/>
      <c r="M929" s="11"/>
      <c r="N929" s="11"/>
      <c r="O929" s="11"/>
      <c r="P929" s="11"/>
      <c r="Q929" s="11"/>
      <c r="T929" s="11"/>
      <c r="U929" s="11"/>
      <c r="V929" s="11"/>
      <c r="W929" s="11"/>
      <c r="X929" s="11"/>
      <c r="Y929" s="11"/>
      <c r="Z929" s="11"/>
    </row>
    <row r="930" spans="1:26" ht="15" x14ac:dyDescent="0.25">
      <c r="A930" s="11"/>
      <c r="B930" s="11"/>
      <c r="C930" s="11"/>
      <c r="D930" s="11"/>
      <c r="E930" s="11"/>
      <c r="F930" s="11"/>
      <c r="G930" s="11"/>
      <c r="J930" s="11"/>
      <c r="K930" s="11"/>
      <c r="L930" s="11"/>
      <c r="M930" s="11"/>
      <c r="N930" s="11"/>
      <c r="O930" s="11"/>
      <c r="P930" s="11"/>
      <c r="Q930" s="11"/>
      <c r="T930" s="11"/>
      <c r="U930" s="11"/>
      <c r="V930" s="11"/>
      <c r="W930" s="11"/>
      <c r="X930" s="11"/>
      <c r="Y930" s="11"/>
      <c r="Z930" s="11"/>
    </row>
    <row r="931" spans="1:26" ht="15" x14ac:dyDescent="0.25">
      <c r="A931" s="11"/>
      <c r="B931" s="11"/>
      <c r="C931" s="11"/>
      <c r="D931" s="11"/>
      <c r="E931" s="11"/>
      <c r="F931" s="11"/>
      <c r="G931" s="11"/>
      <c r="J931" s="11"/>
      <c r="K931" s="11"/>
      <c r="L931" s="11"/>
      <c r="M931" s="11"/>
      <c r="N931" s="11"/>
      <c r="O931" s="11"/>
      <c r="P931" s="11"/>
      <c r="Q931" s="11"/>
      <c r="T931" s="11"/>
      <c r="U931" s="11"/>
      <c r="V931" s="11"/>
      <c r="W931" s="11"/>
      <c r="X931" s="11"/>
      <c r="Y931" s="11"/>
      <c r="Z931" s="11"/>
    </row>
    <row r="932" spans="1:26" ht="15" x14ac:dyDescent="0.25">
      <c r="A932" s="11"/>
      <c r="B932" s="11"/>
      <c r="C932" s="11"/>
      <c r="D932" s="11"/>
      <c r="E932" s="11"/>
      <c r="F932" s="11"/>
      <c r="G932" s="11"/>
      <c r="J932" s="11"/>
      <c r="K932" s="11"/>
      <c r="L932" s="11"/>
      <c r="M932" s="11"/>
      <c r="N932" s="11"/>
      <c r="O932" s="11"/>
      <c r="P932" s="11"/>
      <c r="Q932" s="11"/>
      <c r="T932" s="11"/>
      <c r="U932" s="11"/>
      <c r="V932" s="11"/>
      <c r="W932" s="11"/>
      <c r="X932" s="11"/>
      <c r="Y932" s="11"/>
      <c r="Z932" s="11"/>
    </row>
    <row r="933" spans="1:26" ht="15" x14ac:dyDescent="0.25">
      <c r="A933" s="11"/>
      <c r="B933" s="11"/>
      <c r="C933" s="11"/>
      <c r="D933" s="11"/>
      <c r="E933" s="11"/>
      <c r="F933" s="11"/>
      <c r="G933" s="11"/>
      <c r="J933" s="11"/>
      <c r="K933" s="11"/>
      <c r="L933" s="11"/>
      <c r="M933" s="11"/>
      <c r="N933" s="11"/>
      <c r="O933" s="11"/>
      <c r="P933" s="11"/>
      <c r="Q933" s="11"/>
      <c r="T933" s="11"/>
      <c r="U933" s="11"/>
      <c r="V933" s="11"/>
      <c r="W933" s="11"/>
      <c r="X933" s="11"/>
      <c r="Y933" s="11"/>
      <c r="Z933" s="11"/>
    </row>
    <row r="934" spans="1:26" ht="15" x14ac:dyDescent="0.25">
      <c r="A934" s="11"/>
      <c r="B934" s="11"/>
      <c r="C934" s="11"/>
      <c r="D934" s="11"/>
      <c r="E934" s="11"/>
      <c r="F934" s="11"/>
      <c r="G934" s="11"/>
      <c r="J934" s="11"/>
      <c r="K934" s="11"/>
      <c r="L934" s="11"/>
      <c r="M934" s="11"/>
      <c r="N934" s="11"/>
      <c r="O934" s="11"/>
      <c r="P934" s="11"/>
      <c r="Q934" s="11"/>
      <c r="T934" s="11"/>
      <c r="U934" s="11"/>
      <c r="V934" s="11"/>
      <c r="W934" s="11"/>
      <c r="X934" s="11"/>
      <c r="Y934" s="11"/>
      <c r="Z934" s="11"/>
    </row>
    <row r="935" spans="1:26" ht="15" x14ac:dyDescent="0.25">
      <c r="A935" s="11"/>
      <c r="B935" s="11"/>
      <c r="C935" s="11"/>
      <c r="D935" s="11"/>
      <c r="E935" s="11"/>
      <c r="F935" s="11"/>
      <c r="G935" s="11"/>
      <c r="J935" s="11"/>
      <c r="K935" s="11"/>
      <c r="L935" s="11"/>
      <c r="M935" s="11"/>
      <c r="N935" s="11"/>
      <c r="O935" s="11"/>
      <c r="P935" s="11"/>
      <c r="Q935" s="11"/>
      <c r="T935" s="11"/>
      <c r="U935" s="11"/>
      <c r="V935" s="11"/>
      <c r="W935" s="11"/>
      <c r="X935" s="11"/>
      <c r="Y935" s="11"/>
      <c r="Z935" s="11"/>
    </row>
    <row r="936" spans="1:26" ht="15" x14ac:dyDescent="0.25">
      <c r="A936" s="11"/>
      <c r="B936" s="11"/>
      <c r="C936" s="11"/>
      <c r="D936" s="11"/>
      <c r="E936" s="11"/>
      <c r="F936" s="11"/>
      <c r="G936" s="11"/>
      <c r="J936" s="11"/>
      <c r="K936" s="11"/>
      <c r="L936" s="11"/>
      <c r="M936" s="11"/>
      <c r="N936" s="11"/>
      <c r="O936" s="11"/>
      <c r="P936" s="11"/>
      <c r="Q936" s="11"/>
      <c r="T936" s="11"/>
      <c r="U936" s="11"/>
      <c r="V936" s="11"/>
      <c r="W936" s="11"/>
      <c r="X936" s="11"/>
      <c r="Y936" s="11"/>
      <c r="Z936" s="11"/>
    </row>
    <row r="937" spans="1:26" ht="15" x14ac:dyDescent="0.25">
      <c r="A937" s="11"/>
      <c r="B937" s="11"/>
      <c r="C937" s="11"/>
      <c r="D937" s="11"/>
      <c r="E937" s="11"/>
      <c r="F937" s="11"/>
      <c r="G937" s="11"/>
      <c r="J937" s="11"/>
      <c r="K937" s="11"/>
      <c r="L937" s="11"/>
      <c r="M937" s="11"/>
      <c r="N937" s="11"/>
      <c r="O937" s="11"/>
      <c r="P937" s="11"/>
      <c r="Q937" s="11"/>
      <c r="T937" s="11"/>
      <c r="U937" s="11"/>
      <c r="V937" s="11"/>
      <c r="W937" s="11"/>
      <c r="X937" s="11"/>
      <c r="Y937" s="11"/>
      <c r="Z937" s="11"/>
    </row>
    <row r="938" spans="1:26" ht="15" x14ac:dyDescent="0.25">
      <c r="A938" s="11"/>
      <c r="B938" s="11"/>
      <c r="C938" s="11"/>
      <c r="D938" s="11"/>
      <c r="E938" s="11"/>
      <c r="F938" s="11"/>
      <c r="G938" s="11"/>
      <c r="J938" s="11"/>
      <c r="K938" s="11"/>
      <c r="L938" s="11"/>
      <c r="M938" s="11"/>
      <c r="N938" s="11"/>
      <c r="O938" s="11"/>
      <c r="P938" s="11"/>
      <c r="Q938" s="11"/>
      <c r="T938" s="11"/>
      <c r="U938" s="11"/>
      <c r="V938" s="11"/>
      <c r="W938" s="11"/>
      <c r="X938" s="11"/>
      <c r="Y938" s="11"/>
      <c r="Z938" s="11"/>
    </row>
    <row r="939" spans="1:26" ht="15" x14ac:dyDescent="0.25">
      <c r="A939" s="11"/>
      <c r="B939" s="11"/>
      <c r="C939" s="11"/>
      <c r="D939" s="11"/>
      <c r="E939" s="11"/>
      <c r="F939" s="11"/>
      <c r="G939" s="11"/>
      <c r="J939" s="11"/>
      <c r="K939" s="11"/>
      <c r="L939" s="11"/>
      <c r="M939" s="11"/>
      <c r="N939" s="11"/>
      <c r="O939" s="11"/>
      <c r="P939" s="11"/>
      <c r="Q939" s="11"/>
      <c r="T939" s="11"/>
      <c r="U939" s="11"/>
      <c r="V939" s="11"/>
      <c r="W939" s="11"/>
      <c r="X939" s="11"/>
      <c r="Y939" s="11"/>
      <c r="Z939" s="11"/>
    </row>
    <row r="940" spans="1:26" ht="15" x14ac:dyDescent="0.25">
      <c r="A940" s="11"/>
      <c r="B940" s="11"/>
      <c r="C940" s="11"/>
      <c r="D940" s="11"/>
      <c r="E940" s="11"/>
      <c r="F940" s="11"/>
      <c r="G940" s="11"/>
      <c r="J940" s="11"/>
      <c r="K940" s="11"/>
      <c r="L940" s="11"/>
      <c r="M940" s="11"/>
      <c r="N940" s="11"/>
      <c r="O940" s="11"/>
      <c r="P940" s="11"/>
      <c r="Q940" s="11"/>
      <c r="T940" s="11"/>
      <c r="U940" s="11"/>
      <c r="V940" s="11"/>
      <c r="W940" s="11"/>
      <c r="X940" s="11"/>
      <c r="Y940" s="11"/>
      <c r="Z940" s="11"/>
    </row>
    <row r="941" spans="1:26" ht="15" x14ac:dyDescent="0.25">
      <c r="A941" s="11"/>
      <c r="B941" s="11"/>
      <c r="C941" s="11"/>
      <c r="D941" s="11"/>
      <c r="E941" s="11"/>
      <c r="F941" s="11"/>
      <c r="G941" s="11"/>
      <c r="J941" s="11"/>
      <c r="K941" s="11"/>
      <c r="L941" s="11"/>
      <c r="M941" s="11"/>
      <c r="N941" s="11"/>
      <c r="O941" s="11"/>
      <c r="P941" s="11"/>
      <c r="Q941" s="11"/>
      <c r="T941" s="11"/>
      <c r="U941" s="11"/>
      <c r="V941" s="11"/>
      <c r="W941" s="11"/>
      <c r="X941" s="11"/>
      <c r="Y941" s="11"/>
      <c r="Z941" s="11"/>
    </row>
    <row r="942" spans="1:26" ht="15" x14ac:dyDescent="0.25">
      <c r="A942" s="11"/>
      <c r="B942" s="11"/>
      <c r="C942" s="11"/>
      <c r="D942" s="11"/>
      <c r="E942" s="11"/>
      <c r="F942" s="11"/>
      <c r="G942" s="11"/>
      <c r="J942" s="11"/>
      <c r="K942" s="11"/>
      <c r="L942" s="11"/>
      <c r="M942" s="11"/>
      <c r="N942" s="11"/>
      <c r="O942" s="11"/>
      <c r="P942" s="11"/>
      <c r="Q942" s="11"/>
      <c r="T942" s="11"/>
      <c r="U942" s="11"/>
      <c r="V942" s="11"/>
      <c r="W942" s="11"/>
      <c r="X942" s="11"/>
      <c r="Y942" s="11"/>
      <c r="Z942" s="11"/>
    </row>
    <row r="943" spans="1:26" ht="15" x14ac:dyDescent="0.25">
      <c r="A943" s="11"/>
      <c r="B943" s="11"/>
      <c r="C943" s="11"/>
      <c r="D943" s="11"/>
      <c r="E943" s="11"/>
      <c r="F943" s="11"/>
      <c r="G943" s="11"/>
      <c r="J943" s="11"/>
      <c r="K943" s="11"/>
      <c r="L943" s="11"/>
      <c r="M943" s="11"/>
      <c r="N943" s="11"/>
      <c r="O943" s="11"/>
      <c r="P943" s="11"/>
      <c r="Q943" s="11"/>
      <c r="T943" s="11"/>
      <c r="U943" s="11"/>
      <c r="V943" s="11"/>
      <c r="W943" s="11"/>
      <c r="X943" s="11"/>
      <c r="Y943" s="11"/>
      <c r="Z943" s="11"/>
    </row>
    <row r="944" spans="1:26" ht="15" x14ac:dyDescent="0.25">
      <c r="A944" s="11"/>
      <c r="B944" s="11"/>
      <c r="C944" s="11"/>
      <c r="D944" s="11"/>
      <c r="E944" s="11"/>
      <c r="F944" s="11"/>
      <c r="G944" s="11"/>
      <c r="J944" s="11"/>
      <c r="K944" s="11"/>
      <c r="L944" s="11"/>
      <c r="M944" s="11"/>
      <c r="N944" s="11"/>
      <c r="O944" s="11"/>
      <c r="P944" s="11"/>
      <c r="Q944" s="11"/>
      <c r="T944" s="11"/>
      <c r="U944" s="11"/>
      <c r="V944" s="11"/>
      <c r="W944" s="11"/>
      <c r="X944" s="11"/>
      <c r="Y944" s="11"/>
      <c r="Z944" s="11"/>
    </row>
    <row r="945" spans="1:26" ht="15" x14ac:dyDescent="0.25">
      <c r="A945" s="11"/>
      <c r="B945" s="11"/>
      <c r="C945" s="11"/>
      <c r="D945" s="11"/>
      <c r="E945" s="11"/>
      <c r="F945" s="11"/>
      <c r="G945" s="11"/>
      <c r="J945" s="11"/>
      <c r="K945" s="11"/>
      <c r="L945" s="11"/>
      <c r="M945" s="11"/>
      <c r="N945" s="11"/>
      <c r="O945" s="11"/>
      <c r="P945" s="11"/>
      <c r="Q945" s="11"/>
      <c r="T945" s="11"/>
      <c r="U945" s="11"/>
      <c r="V945" s="11"/>
      <c r="W945" s="11"/>
      <c r="X945" s="11"/>
      <c r="Y945" s="11"/>
      <c r="Z945" s="11"/>
    </row>
    <row r="946" spans="1:26" ht="15" x14ac:dyDescent="0.25">
      <c r="A946" s="11"/>
      <c r="B946" s="11"/>
      <c r="C946" s="11"/>
      <c r="D946" s="11"/>
      <c r="E946" s="11"/>
      <c r="F946" s="11"/>
      <c r="G946" s="11"/>
      <c r="J946" s="11"/>
      <c r="K946" s="11"/>
      <c r="L946" s="11"/>
      <c r="M946" s="11"/>
      <c r="N946" s="11"/>
      <c r="O946" s="11"/>
      <c r="P946" s="11"/>
      <c r="Q946" s="11"/>
      <c r="T946" s="11"/>
      <c r="U946" s="11"/>
      <c r="V946" s="11"/>
      <c r="W946" s="11"/>
      <c r="X946" s="11"/>
      <c r="Y946" s="11"/>
      <c r="Z946" s="11"/>
    </row>
    <row r="947" spans="1:26" ht="15" x14ac:dyDescent="0.25">
      <c r="A947" s="11"/>
      <c r="B947" s="11"/>
      <c r="C947" s="11"/>
      <c r="D947" s="11"/>
      <c r="E947" s="11"/>
      <c r="F947" s="11"/>
      <c r="G947" s="11"/>
      <c r="J947" s="11"/>
      <c r="K947" s="11"/>
      <c r="L947" s="11"/>
      <c r="M947" s="11"/>
      <c r="N947" s="11"/>
      <c r="O947" s="11"/>
      <c r="P947" s="11"/>
      <c r="Q947" s="11"/>
      <c r="T947" s="11"/>
      <c r="U947" s="11"/>
      <c r="V947" s="11"/>
      <c r="W947" s="11"/>
      <c r="X947" s="11"/>
      <c r="Y947" s="11"/>
      <c r="Z947" s="11"/>
    </row>
    <row r="948" spans="1:26" ht="15" x14ac:dyDescent="0.25">
      <c r="A948" s="11"/>
      <c r="B948" s="11"/>
      <c r="C948" s="11"/>
      <c r="D948" s="11"/>
      <c r="E948" s="11"/>
      <c r="F948" s="11"/>
      <c r="G948" s="11"/>
      <c r="J948" s="11"/>
      <c r="K948" s="11"/>
      <c r="L948" s="11"/>
      <c r="M948" s="11"/>
      <c r="N948" s="11"/>
      <c r="O948" s="11"/>
      <c r="P948" s="11"/>
      <c r="Q948" s="11"/>
      <c r="T948" s="11"/>
      <c r="U948" s="11"/>
      <c r="V948" s="11"/>
      <c r="W948" s="11"/>
      <c r="X948" s="11"/>
      <c r="Y948" s="11"/>
      <c r="Z948" s="11"/>
    </row>
    <row r="949" spans="1:26" ht="15" x14ac:dyDescent="0.25">
      <c r="A949" s="11"/>
      <c r="B949" s="11"/>
      <c r="C949" s="11"/>
      <c r="D949" s="11"/>
      <c r="E949" s="11"/>
      <c r="F949" s="11"/>
      <c r="G949" s="11"/>
      <c r="J949" s="11"/>
      <c r="K949" s="11"/>
      <c r="L949" s="11"/>
      <c r="M949" s="11"/>
      <c r="N949" s="11"/>
      <c r="O949" s="11"/>
      <c r="P949" s="11"/>
      <c r="Q949" s="11"/>
      <c r="T949" s="11"/>
      <c r="U949" s="11"/>
      <c r="V949" s="11"/>
      <c r="W949" s="11"/>
      <c r="X949" s="11"/>
      <c r="Y949" s="11"/>
      <c r="Z949" s="11"/>
    </row>
    <row r="950" spans="1:26" ht="15" x14ac:dyDescent="0.25">
      <c r="A950" s="11"/>
      <c r="B950" s="11"/>
      <c r="C950" s="11"/>
      <c r="D950" s="11"/>
      <c r="E950" s="11"/>
      <c r="F950" s="11"/>
      <c r="G950" s="11"/>
      <c r="J950" s="11"/>
      <c r="K950" s="11"/>
      <c r="L950" s="11"/>
      <c r="M950" s="11"/>
      <c r="N950" s="11"/>
      <c r="O950" s="11"/>
      <c r="P950" s="11"/>
      <c r="Q950" s="11"/>
      <c r="T950" s="11"/>
      <c r="U950" s="11"/>
      <c r="V950" s="11"/>
      <c r="W950" s="11"/>
      <c r="X950" s="11"/>
      <c r="Y950" s="11"/>
      <c r="Z950" s="11"/>
    </row>
    <row r="951" spans="1:26" ht="15" x14ac:dyDescent="0.25">
      <c r="A951" s="11"/>
      <c r="B951" s="11"/>
      <c r="C951" s="11"/>
      <c r="D951" s="11"/>
      <c r="E951" s="11"/>
      <c r="F951" s="11"/>
      <c r="G951" s="11"/>
      <c r="J951" s="11"/>
      <c r="K951" s="11"/>
      <c r="L951" s="11"/>
      <c r="M951" s="11"/>
      <c r="N951" s="11"/>
      <c r="O951" s="11"/>
      <c r="P951" s="11"/>
      <c r="Q951" s="11"/>
      <c r="T951" s="11"/>
      <c r="U951" s="11"/>
      <c r="V951" s="11"/>
      <c r="W951" s="11"/>
      <c r="X951" s="11"/>
      <c r="Y951" s="11"/>
      <c r="Z951" s="11"/>
    </row>
    <row r="952" spans="1:26" ht="15" x14ac:dyDescent="0.25">
      <c r="A952" s="11"/>
      <c r="B952" s="11"/>
      <c r="C952" s="11"/>
      <c r="D952" s="11"/>
      <c r="E952" s="11"/>
      <c r="F952" s="11"/>
      <c r="G952" s="11"/>
      <c r="J952" s="11"/>
      <c r="K952" s="11"/>
      <c r="L952" s="11"/>
      <c r="M952" s="11"/>
      <c r="N952" s="11"/>
      <c r="O952" s="11"/>
      <c r="P952" s="11"/>
      <c r="Q952" s="11"/>
      <c r="T952" s="11"/>
      <c r="U952" s="11"/>
      <c r="V952" s="11"/>
      <c r="W952" s="11"/>
      <c r="X952" s="11"/>
      <c r="Y952" s="11"/>
      <c r="Z952" s="11"/>
    </row>
    <row r="953" spans="1:26" ht="15" x14ac:dyDescent="0.25">
      <c r="A953" s="11"/>
      <c r="B953" s="11"/>
      <c r="C953" s="11"/>
      <c r="D953" s="11"/>
      <c r="E953" s="11"/>
      <c r="F953" s="11"/>
      <c r="G953" s="11"/>
      <c r="J953" s="11"/>
      <c r="K953" s="11"/>
      <c r="L953" s="11"/>
      <c r="M953" s="11"/>
      <c r="N953" s="11"/>
      <c r="O953" s="11"/>
      <c r="P953" s="11"/>
      <c r="Q953" s="11"/>
      <c r="T953" s="11"/>
      <c r="U953" s="11"/>
      <c r="V953" s="11"/>
      <c r="W953" s="11"/>
      <c r="X953" s="11"/>
      <c r="Y953" s="11"/>
      <c r="Z953" s="11"/>
    </row>
    <row r="954" spans="1:26" ht="15" x14ac:dyDescent="0.25">
      <c r="A954" s="11"/>
      <c r="B954" s="11"/>
      <c r="C954" s="11"/>
      <c r="D954" s="11"/>
      <c r="E954" s="11"/>
      <c r="F954" s="11"/>
      <c r="G954" s="11"/>
      <c r="J954" s="11"/>
      <c r="K954" s="11"/>
      <c r="L954" s="11"/>
      <c r="M954" s="11"/>
      <c r="N954" s="11"/>
      <c r="O954" s="11"/>
      <c r="P954" s="11"/>
      <c r="Q954" s="11"/>
      <c r="T954" s="11"/>
      <c r="U954" s="11"/>
      <c r="V954" s="11"/>
      <c r="W954" s="11"/>
      <c r="X954" s="11"/>
      <c r="Y954" s="11"/>
      <c r="Z954" s="11"/>
    </row>
    <row r="955" spans="1:26" ht="15" x14ac:dyDescent="0.25">
      <c r="A955" s="11"/>
      <c r="B955" s="11"/>
      <c r="C955" s="11"/>
      <c r="D955" s="11"/>
      <c r="E955" s="11"/>
      <c r="F955" s="11"/>
      <c r="G955" s="11"/>
      <c r="J955" s="11"/>
      <c r="K955" s="11"/>
      <c r="L955" s="11"/>
      <c r="M955" s="11"/>
      <c r="N955" s="11"/>
      <c r="O955" s="11"/>
      <c r="P955" s="11"/>
      <c r="Q955" s="11"/>
      <c r="T955" s="11"/>
      <c r="U955" s="11"/>
      <c r="V955" s="11"/>
      <c r="W955" s="11"/>
      <c r="X955" s="11"/>
      <c r="Y955" s="11"/>
      <c r="Z955" s="11"/>
    </row>
    <row r="956" spans="1:26" ht="15" x14ac:dyDescent="0.25">
      <c r="A956" s="11"/>
      <c r="B956" s="11"/>
      <c r="C956" s="11"/>
      <c r="D956" s="11"/>
      <c r="E956" s="11"/>
      <c r="F956" s="11"/>
      <c r="G956" s="11"/>
      <c r="J956" s="11"/>
      <c r="K956" s="11"/>
      <c r="L956" s="11"/>
      <c r="M956" s="11"/>
      <c r="N956" s="11"/>
      <c r="O956" s="11"/>
      <c r="P956" s="11"/>
      <c r="Q956" s="11"/>
      <c r="T956" s="11"/>
      <c r="U956" s="11"/>
      <c r="V956" s="11"/>
      <c r="W956" s="11"/>
      <c r="X956" s="11"/>
      <c r="Y956" s="11"/>
      <c r="Z956" s="11"/>
    </row>
    <row r="957" spans="1:26" ht="15" x14ac:dyDescent="0.25">
      <c r="A957" s="11"/>
      <c r="B957" s="11"/>
      <c r="C957" s="11"/>
      <c r="D957" s="11"/>
      <c r="E957" s="11"/>
      <c r="F957" s="11"/>
      <c r="G957" s="11"/>
      <c r="J957" s="11"/>
      <c r="K957" s="11"/>
      <c r="L957" s="11"/>
      <c r="M957" s="11"/>
      <c r="N957" s="11"/>
      <c r="O957" s="11"/>
      <c r="P957" s="11"/>
      <c r="Q957" s="11"/>
      <c r="T957" s="11"/>
      <c r="U957" s="11"/>
      <c r="V957" s="11"/>
      <c r="W957" s="11"/>
      <c r="X957" s="11"/>
      <c r="Y957" s="11"/>
      <c r="Z957" s="11"/>
    </row>
    <row r="958" spans="1:26" ht="15" x14ac:dyDescent="0.25">
      <c r="A958" s="11"/>
      <c r="B958" s="11"/>
      <c r="C958" s="11"/>
      <c r="D958" s="11"/>
      <c r="E958" s="11"/>
      <c r="F958" s="11"/>
      <c r="G958" s="11"/>
      <c r="J958" s="11"/>
      <c r="K958" s="11"/>
      <c r="L958" s="11"/>
      <c r="M958" s="11"/>
      <c r="N958" s="11"/>
      <c r="O958" s="11"/>
      <c r="P958" s="11"/>
      <c r="Q958" s="11"/>
      <c r="T958" s="11"/>
      <c r="U958" s="11"/>
      <c r="V958" s="11"/>
      <c r="W958" s="11"/>
      <c r="X958" s="11"/>
      <c r="Y958" s="11"/>
      <c r="Z958" s="11"/>
    </row>
    <row r="959" spans="1:26" ht="15" x14ac:dyDescent="0.25">
      <c r="A959" s="11"/>
      <c r="B959" s="11"/>
      <c r="C959" s="11"/>
      <c r="D959" s="11"/>
      <c r="E959" s="11"/>
      <c r="F959" s="11"/>
      <c r="G959" s="11"/>
      <c r="J959" s="11"/>
      <c r="K959" s="11"/>
      <c r="L959" s="11"/>
      <c r="M959" s="11"/>
      <c r="N959" s="11"/>
      <c r="O959" s="11"/>
      <c r="P959" s="11"/>
      <c r="Q959" s="11"/>
      <c r="T959" s="11"/>
      <c r="U959" s="11"/>
      <c r="V959" s="11"/>
      <c r="W959" s="11"/>
      <c r="X959" s="11"/>
      <c r="Y959" s="11"/>
      <c r="Z959" s="11"/>
    </row>
    <row r="960" spans="1:26" ht="15" x14ac:dyDescent="0.25">
      <c r="A960" s="11"/>
      <c r="B960" s="11"/>
      <c r="C960" s="11"/>
      <c r="D960" s="11"/>
      <c r="E960" s="11"/>
      <c r="F960" s="11"/>
      <c r="G960" s="11"/>
      <c r="J960" s="11"/>
      <c r="K960" s="11"/>
      <c r="L960" s="11"/>
      <c r="M960" s="11"/>
      <c r="N960" s="11"/>
      <c r="O960" s="11"/>
      <c r="P960" s="11"/>
      <c r="Q960" s="11"/>
      <c r="T960" s="11"/>
      <c r="U960" s="11"/>
      <c r="V960" s="11"/>
      <c r="W960" s="11"/>
      <c r="X960" s="11"/>
      <c r="Y960" s="11"/>
      <c r="Z960" s="11"/>
    </row>
    <row r="961" spans="1:26" ht="15" x14ac:dyDescent="0.25">
      <c r="A961" s="11"/>
      <c r="B961" s="11"/>
      <c r="C961" s="11"/>
      <c r="D961" s="11"/>
      <c r="E961" s="11"/>
      <c r="F961" s="11"/>
      <c r="G961" s="11"/>
      <c r="J961" s="11"/>
      <c r="K961" s="11"/>
      <c r="L961" s="11"/>
      <c r="M961" s="11"/>
      <c r="N961" s="11"/>
      <c r="O961" s="11"/>
      <c r="P961" s="11"/>
      <c r="Q961" s="11"/>
      <c r="T961" s="11"/>
      <c r="U961" s="11"/>
      <c r="V961" s="11"/>
      <c r="W961" s="11"/>
      <c r="X961" s="11"/>
      <c r="Y961" s="11"/>
      <c r="Z961" s="11"/>
    </row>
    <row r="962" spans="1:26" ht="15" x14ac:dyDescent="0.25">
      <c r="A962" s="11"/>
      <c r="B962" s="11"/>
      <c r="C962" s="11"/>
      <c r="D962" s="11"/>
      <c r="E962" s="11"/>
      <c r="F962" s="11"/>
      <c r="G962" s="11"/>
      <c r="J962" s="11"/>
      <c r="K962" s="11"/>
      <c r="L962" s="11"/>
      <c r="M962" s="11"/>
      <c r="N962" s="11"/>
      <c r="O962" s="11"/>
      <c r="P962" s="11"/>
      <c r="Q962" s="11"/>
      <c r="T962" s="11"/>
      <c r="U962" s="11"/>
      <c r="V962" s="11"/>
      <c r="W962" s="11"/>
      <c r="X962" s="11"/>
      <c r="Y962" s="11"/>
      <c r="Z962" s="11"/>
    </row>
    <row r="963" spans="1:26" ht="15" x14ac:dyDescent="0.25">
      <c r="A963" s="11"/>
      <c r="B963" s="11"/>
      <c r="C963" s="11"/>
      <c r="D963" s="11"/>
      <c r="E963" s="11"/>
      <c r="F963" s="11"/>
      <c r="G963" s="11"/>
      <c r="J963" s="11"/>
      <c r="K963" s="11"/>
      <c r="L963" s="11"/>
      <c r="M963" s="11"/>
      <c r="N963" s="11"/>
      <c r="O963" s="11"/>
      <c r="P963" s="11"/>
      <c r="Q963" s="11"/>
      <c r="T963" s="11"/>
      <c r="U963" s="11"/>
      <c r="V963" s="11"/>
      <c r="W963" s="11"/>
      <c r="X963" s="11"/>
      <c r="Y963" s="11"/>
      <c r="Z963" s="11"/>
    </row>
    <row r="964" spans="1:26" ht="15" x14ac:dyDescent="0.25">
      <c r="A964" s="11"/>
      <c r="B964" s="11"/>
      <c r="C964" s="11"/>
      <c r="D964" s="11"/>
      <c r="E964" s="11"/>
      <c r="F964" s="11"/>
      <c r="G964" s="11"/>
      <c r="J964" s="11"/>
      <c r="K964" s="11"/>
      <c r="L964" s="11"/>
      <c r="M964" s="11"/>
      <c r="N964" s="11"/>
      <c r="O964" s="11"/>
      <c r="P964" s="11"/>
      <c r="Q964" s="11"/>
      <c r="T964" s="11"/>
      <c r="U964" s="11"/>
      <c r="V964" s="11"/>
      <c r="W964" s="11"/>
      <c r="X964" s="11"/>
      <c r="Y964" s="11"/>
      <c r="Z964" s="11"/>
    </row>
    <row r="965" spans="1:26" ht="15" x14ac:dyDescent="0.25">
      <c r="A965" s="11"/>
      <c r="B965" s="11"/>
      <c r="C965" s="11"/>
      <c r="D965" s="11"/>
      <c r="E965" s="11"/>
      <c r="F965" s="11"/>
      <c r="G965" s="11"/>
      <c r="J965" s="11"/>
      <c r="K965" s="11"/>
      <c r="L965" s="11"/>
      <c r="M965" s="11"/>
      <c r="N965" s="11"/>
      <c r="O965" s="11"/>
      <c r="P965" s="11"/>
      <c r="Q965" s="11"/>
      <c r="T965" s="11"/>
      <c r="U965" s="11"/>
      <c r="V965" s="11"/>
      <c r="W965" s="11"/>
      <c r="X965" s="11"/>
      <c r="Y965" s="11"/>
      <c r="Z965" s="11"/>
    </row>
    <row r="966" spans="1:26" ht="15" x14ac:dyDescent="0.25">
      <c r="A966" s="11"/>
      <c r="B966" s="11"/>
      <c r="C966" s="11"/>
      <c r="D966" s="11"/>
      <c r="E966" s="11"/>
      <c r="F966" s="11"/>
      <c r="G966" s="11"/>
      <c r="J966" s="11"/>
      <c r="K966" s="11"/>
      <c r="L966" s="11"/>
      <c r="M966" s="11"/>
      <c r="N966" s="11"/>
      <c r="O966" s="11"/>
      <c r="P966" s="11"/>
      <c r="Q966" s="11"/>
      <c r="T966" s="11"/>
      <c r="U966" s="11"/>
      <c r="V966" s="11"/>
      <c r="W966" s="11"/>
      <c r="X966" s="11"/>
      <c r="Y966" s="11"/>
      <c r="Z966" s="11"/>
    </row>
    <row r="967" spans="1:26" ht="15" x14ac:dyDescent="0.25">
      <c r="A967" s="11"/>
      <c r="B967" s="11"/>
      <c r="C967" s="11"/>
      <c r="D967" s="11"/>
      <c r="E967" s="11"/>
      <c r="F967" s="11"/>
      <c r="G967" s="11"/>
      <c r="J967" s="11"/>
      <c r="K967" s="11"/>
      <c r="L967" s="11"/>
      <c r="M967" s="11"/>
      <c r="N967" s="11"/>
      <c r="O967" s="11"/>
      <c r="P967" s="11"/>
      <c r="Q967" s="11"/>
      <c r="T967" s="11"/>
      <c r="U967" s="11"/>
      <c r="V967" s="11"/>
      <c r="W967" s="11"/>
      <c r="X967" s="11"/>
      <c r="Y967" s="11"/>
      <c r="Z967" s="11"/>
    </row>
    <row r="968" spans="1:26" ht="15" x14ac:dyDescent="0.25">
      <c r="A968" s="11"/>
      <c r="B968" s="11"/>
      <c r="C968" s="11"/>
      <c r="D968" s="11"/>
      <c r="E968" s="11"/>
      <c r="F968" s="11"/>
      <c r="G968" s="11"/>
      <c r="J968" s="11"/>
      <c r="K968" s="11"/>
      <c r="L968" s="11"/>
      <c r="M968" s="11"/>
      <c r="N968" s="11"/>
      <c r="O968" s="11"/>
      <c r="P968" s="11"/>
      <c r="Q968" s="11"/>
      <c r="T968" s="11"/>
      <c r="U968" s="11"/>
      <c r="V968" s="11"/>
      <c r="W968" s="11"/>
      <c r="X968" s="11"/>
      <c r="Y968" s="11"/>
      <c r="Z968" s="11"/>
    </row>
    <row r="969" spans="1:26" ht="15" x14ac:dyDescent="0.25">
      <c r="A969" s="11"/>
      <c r="B969" s="11"/>
      <c r="C969" s="11"/>
      <c r="D969" s="11"/>
      <c r="E969" s="11"/>
      <c r="F969" s="11"/>
      <c r="G969" s="11"/>
      <c r="J969" s="11"/>
      <c r="K969" s="11"/>
      <c r="L969" s="11"/>
      <c r="M969" s="11"/>
      <c r="N969" s="11"/>
      <c r="O969" s="11"/>
      <c r="P969" s="11"/>
      <c r="Q969" s="11"/>
      <c r="T969" s="11"/>
      <c r="U969" s="11"/>
      <c r="V969" s="11"/>
      <c r="W969" s="11"/>
      <c r="X969" s="11"/>
      <c r="Y969" s="11"/>
      <c r="Z969" s="11"/>
    </row>
    <row r="970" spans="1:26" ht="15" x14ac:dyDescent="0.25">
      <c r="A970" s="11"/>
      <c r="B970" s="11"/>
      <c r="C970" s="11"/>
      <c r="D970" s="11"/>
      <c r="E970" s="11"/>
      <c r="F970" s="11"/>
      <c r="G970" s="11"/>
      <c r="J970" s="11"/>
      <c r="K970" s="11"/>
      <c r="L970" s="11"/>
      <c r="M970" s="11"/>
      <c r="N970" s="11"/>
      <c r="O970" s="11"/>
      <c r="P970" s="11"/>
      <c r="Q970" s="11"/>
      <c r="T970" s="11"/>
      <c r="U970" s="11"/>
      <c r="V970" s="11"/>
      <c r="W970" s="11"/>
      <c r="X970" s="11"/>
      <c r="Y970" s="11"/>
      <c r="Z970" s="11"/>
    </row>
    <row r="971" spans="1:26" ht="15" x14ac:dyDescent="0.25">
      <c r="A971" s="11"/>
      <c r="B971" s="11"/>
      <c r="C971" s="11"/>
      <c r="D971" s="11"/>
      <c r="E971" s="11"/>
      <c r="F971" s="11"/>
      <c r="G971" s="11"/>
      <c r="J971" s="11"/>
      <c r="K971" s="11"/>
      <c r="L971" s="11"/>
      <c r="M971" s="11"/>
      <c r="N971" s="11"/>
      <c r="O971" s="11"/>
      <c r="P971" s="11"/>
      <c r="Q971" s="11"/>
      <c r="T971" s="11"/>
      <c r="U971" s="11"/>
      <c r="V971" s="11"/>
      <c r="W971" s="11"/>
      <c r="X971" s="11"/>
      <c r="Y971" s="11"/>
      <c r="Z971" s="11"/>
    </row>
    <row r="972" spans="1:26" ht="15" x14ac:dyDescent="0.25">
      <c r="A972" s="11"/>
      <c r="B972" s="11"/>
      <c r="C972" s="11"/>
      <c r="D972" s="11"/>
      <c r="E972" s="11"/>
      <c r="F972" s="11"/>
      <c r="G972" s="11"/>
      <c r="J972" s="11"/>
      <c r="K972" s="11"/>
      <c r="L972" s="11"/>
      <c r="M972" s="11"/>
      <c r="N972" s="11"/>
      <c r="O972" s="11"/>
      <c r="P972" s="11"/>
      <c r="Q972" s="11"/>
      <c r="T972" s="11"/>
      <c r="U972" s="11"/>
      <c r="V972" s="11"/>
      <c r="W972" s="11"/>
      <c r="X972" s="11"/>
      <c r="Y972" s="11"/>
      <c r="Z972" s="11"/>
    </row>
    <row r="973" spans="1:26" ht="15" x14ac:dyDescent="0.25">
      <c r="A973" s="11"/>
      <c r="B973" s="11"/>
      <c r="C973" s="11"/>
      <c r="D973" s="11"/>
      <c r="E973" s="11"/>
      <c r="F973" s="11"/>
      <c r="G973" s="11"/>
      <c r="J973" s="11"/>
      <c r="K973" s="11"/>
      <c r="L973" s="11"/>
      <c r="M973" s="11"/>
      <c r="N973" s="11"/>
      <c r="O973" s="11"/>
      <c r="P973" s="11"/>
      <c r="Q973" s="11"/>
      <c r="T973" s="11"/>
      <c r="U973" s="11"/>
      <c r="V973" s="11"/>
      <c r="W973" s="11"/>
      <c r="X973" s="11"/>
      <c r="Y973" s="11"/>
      <c r="Z973" s="11"/>
    </row>
    <row r="974" spans="1:26" ht="15" x14ac:dyDescent="0.25">
      <c r="A974" s="11"/>
      <c r="B974" s="11"/>
      <c r="C974" s="11"/>
      <c r="D974" s="11"/>
      <c r="E974" s="11"/>
      <c r="F974" s="11"/>
      <c r="G974" s="11"/>
      <c r="J974" s="11"/>
      <c r="K974" s="11"/>
      <c r="L974" s="11"/>
      <c r="M974" s="11"/>
      <c r="N974" s="11"/>
      <c r="O974" s="11"/>
      <c r="P974" s="11"/>
      <c r="Q974" s="11"/>
      <c r="T974" s="11"/>
      <c r="U974" s="11"/>
      <c r="V974" s="11"/>
      <c r="W974" s="11"/>
      <c r="X974" s="11"/>
      <c r="Y974" s="11"/>
      <c r="Z974" s="11"/>
    </row>
    <row r="975" spans="1:26" ht="15" x14ac:dyDescent="0.25">
      <c r="A975" s="11"/>
      <c r="B975" s="11"/>
      <c r="C975" s="11"/>
      <c r="D975" s="11"/>
      <c r="E975" s="11"/>
      <c r="F975" s="11"/>
      <c r="G975" s="11"/>
      <c r="J975" s="11"/>
      <c r="K975" s="11"/>
      <c r="L975" s="11"/>
      <c r="M975" s="11"/>
      <c r="N975" s="11"/>
      <c r="O975" s="11"/>
      <c r="P975" s="11"/>
      <c r="Q975" s="11"/>
      <c r="T975" s="11"/>
      <c r="U975" s="11"/>
      <c r="V975" s="11"/>
      <c r="W975" s="11"/>
      <c r="X975" s="11"/>
      <c r="Y975" s="11"/>
      <c r="Z975" s="11"/>
    </row>
    <row r="976" spans="1:26" ht="15" x14ac:dyDescent="0.25">
      <c r="A976" s="11"/>
      <c r="B976" s="11"/>
      <c r="C976" s="11"/>
      <c r="D976" s="11"/>
      <c r="E976" s="11"/>
      <c r="F976" s="11"/>
      <c r="G976" s="11"/>
      <c r="J976" s="11"/>
      <c r="K976" s="11"/>
      <c r="L976" s="11"/>
      <c r="M976" s="11"/>
      <c r="N976" s="11"/>
      <c r="O976" s="11"/>
      <c r="P976" s="11"/>
      <c r="Q976" s="11"/>
      <c r="T976" s="11"/>
      <c r="U976" s="11"/>
      <c r="V976" s="11"/>
      <c r="W976" s="11"/>
      <c r="X976" s="11"/>
      <c r="Y976" s="11"/>
      <c r="Z976" s="11"/>
    </row>
    <row r="977" spans="1:26" ht="15" x14ac:dyDescent="0.25">
      <c r="A977" s="11"/>
      <c r="B977" s="11"/>
      <c r="C977" s="11"/>
      <c r="D977" s="11"/>
      <c r="E977" s="11"/>
      <c r="F977" s="11"/>
      <c r="G977" s="11"/>
      <c r="J977" s="11"/>
      <c r="K977" s="11"/>
      <c r="L977" s="11"/>
      <c r="M977" s="11"/>
      <c r="N977" s="11"/>
      <c r="O977" s="11"/>
      <c r="P977" s="11"/>
      <c r="Q977" s="11"/>
      <c r="T977" s="11"/>
      <c r="U977" s="11"/>
      <c r="V977" s="11"/>
      <c r="W977" s="11"/>
      <c r="X977" s="11"/>
      <c r="Y977" s="11"/>
      <c r="Z977" s="11"/>
    </row>
    <row r="978" spans="1:26" ht="15" x14ac:dyDescent="0.25">
      <c r="A978" s="11"/>
      <c r="B978" s="11"/>
      <c r="C978" s="11"/>
      <c r="D978" s="11"/>
      <c r="E978" s="11"/>
      <c r="F978" s="11"/>
      <c r="G978" s="11"/>
      <c r="J978" s="11"/>
      <c r="K978" s="11"/>
      <c r="L978" s="11"/>
      <c r="M978" s="11"/>
      <c r="N978" s="11"/>
      <c r="O978" s="11"/>
      <c r="P978" s="11"/>
      <c r="Q978" s="11"/>
      <c r="T978" s="11"/>
      <c r="U978" s="11"/>
      <c r="V978" s="11"/>
      <c r="W978" s="11"/>
      <c r="X978" s="11"/>
      <c r="Y978" s="11"/>
      <c r="Z978" s="11"/>
    </row>
    <row r="979" spans="1:26" ht="15" x14ac:dyDescent="0.25">
      <c r="A979" s="11"/>
      <c r="B979" s="11"/>
      <c r="C979" s="11"/>
      <c r="D979" s="11"/>
      <c r="E979" s="11"/>
      <c r="F979" s="11"/>
      <c r="G979" s="11"/>
      <c r="J979" s="11"/>
      <c r="K979" s="11"/>
      <c r="L979" s="11"/>
      <c r="M979" s="11"/>
      <c r="N979" s="11"/>
      <c r="O979" s="11"/>
      <c r="P979" s="11"/>
      <c r="Q979" s="11"/>
      <c r="T979" s="11"/>
      <c r="U979" s="11"/>
      <c r="V979" s="11"/>
      <c r="W979" s="11"/>
      <c r="X979" s="11"/>
      <c r="Y979" s="11"/>
      <c r="Z979" s="11"/>
    </row>
    <row r="980" spans="1:26" ht="15" x14ac:dyDescent="0.25">
      <c r="A980" s="11"/>
      <c r="B980" s="11"/>
      <c r="C980" s="11"/>
      <c r="D980" s="11"/>
      <c r="E980" s="11"/>
      <c r="F980" s="11"/>
      <c r="G980" s="11"/>
      <c r="J980" s="11"/>
      <c r="K980" s="11"/>
      <c r="L980" s="11"/>
      <c r="M980" s="11"/>
      <c r="N980" s="11"/>
      <c r="O980" s="11"/>
      <c r="P980" s="11"/>
      <c r="Q980" s="11"/>
      <c r="T980" s="11"/>
      <c r="U980" s="11"/>
      <c r="V980" s="11"/>
      <c r="W980" s="11"/>
      <c r="X980" s="11"/>
      <c r="Y980" s="11"/>
      <c r="Z980" s="11"/>
    </row>
    <row r="981" spans="1:26" ht="15" x14ac:dyDescent="0.25">
      <c r="A981" s="11"/>
      <c r="B981" s="11"/>
      <c r="C981" s="11"/>
      <c r="D981" s="11"/>
      <c r="E981" s="11"/>
      <c r="F981" s="11"/>
      <c r="G981" s="11"/>
      <c r="J981" s="11"/>
      <c r="K981" s="11"/>
      <c r="L981" s="11"/>
      <c r="M981" s="11"/>
      <c r="N981" s="11"/>
      <c r="O981" s="11"/>
      <c r="P981" s="11"/>
      <c r="Q981" s="11"/>
      <c r="T981" s="11"/>
      <c r="U981" s="11"/>
      <c r="V981" s="11"/>
      <c r="W981" s="11"/>
      <c r="X981" s="11"/>
      <c r="Y981" s="11"/>
      <c r="Z981" s="11"/>
    </row>
    <row r="982" spans="1:26" ht="15" x14ac:dyDescent="0.25">
      <c r="A982" s="11"/>
      <c r="B982" s="11"/>
      <c r="C982" s="11"/>
      <c r="D982" s="11"/>
      <c r="E982" s="11"/>
      <c r="F982" s="11"/>
      <c r="G982" s="11"/>
      <c r="J982" s="11"/>
      <c r="K982" s="11"/>
      <c r="L982" s="11"/>
      <c r="M982" s="11"/>
      <c r="N982" s="11"/>
      <c r="O982" s="11"/>
      <c r="P982" s="11"/>
      <c r="Q982" s="11"/>
      <c r="T982" s="11"/>
      <c r="U982" s="11"/>
      <c r="V982" s="11"/>
      <c r="W982" s="11"/>
      <c r="X982" s="11"/>
      <c r="Y982" s="11"/>
      <c r="Z982" s="11"/>
    </row>
    <row r="983" spans="1:26" ht="15" x14ac:dyDescent="0.25">
      <c r="A983" s="11"/>
      <c r="B983" s="11"/>
      <c r="C983" s="11"/>
      <c r="D983" s="11"/>
      <c r="E983" s="11"/>
      <c r="F983" s="11"/>
      <c r="G983" s="11"/>
      <c r="J983" s="11"/>
      <c r="K983" s="11"/>
      <c r="L983" s="11"/>
      <c r="M983" s="11"/>
      <c r="N983" s="11"/>
      <c r="O983" s="11"/>
      <c r="P983" s="11"/>
      <c r="Q983" s="11"/>
      <c r="T983" s="11"/>
      <c r="U983" s="11"/>
      <c r="V983" s="11"/>
      <c r="W983" s="11"/>
      <c r="X983" s="11"/>
      <c r="Y983" s="11"/>
      <c r="Z983" s="11"/>
    </row>
    <row r="984" spans="1:26" ht="15" x14ac:dyDescent="0.25">
      <c r="A984" s="11"/>
      <c r="B984" s="11"/>
      <c r="C984" s="11"/>
      <c r="D984" s="11"/>
      <c r="E984" s="11"/>
      <c r="F984" s="11"/>
      <c r="G984" s="11"/>
      <c r="J984" s="11"/>
      <c r="K984" s="11"/>
      <c r="L984" s="11"/>
      <c r="M984" s="11"/>
      <c r="N984" s="11"/>
      <c r="O984" s="11"/>
      <c r="P984" s="11"/>
      <c r="Q984" s="11"/>
      <c r="T984" s="11"/>
      <c r="U984" s="11"/>
      <c r="V984" s="11"/>
      <c r="W984" s="11"/>
      <c r="X984" s="11"/>
      <c r="Y984" s="11"/>
      <c r="Z984" s="11"/>
    </row>
    <row r="985" spans="1:26" ht="15" x14ac:dyDescent="0.25">
      <c r="A985" s="11"/>
      <c r="B985" s="11"/>
      <c r="C985" s="11"/>
      <c r="D985" s="11"/>
      <c r="E985" s="11"/>
      <c r="F985" s="11"/>
      <c r="G985" s="11"/>
      <c r="J985" s="11"/>
      <c r="K985" s="11"/>
      <c r="L985" s="11"/>
      <c r="M985" s="11"/>
      <c r="N985" s="11"/>
      <c r="O985" s="11"/>
      <c r="P985" s="11"/>
      <c r="Q985" s="11"/>
      <c r="T985" s="11"/>
      <c r="U985" s="11"/>
      <c r="V985" s="11"/>
      <c r="W985" s="11"/>
      <c r="X985" s="11"/>
      <c r="Y985" s="11"/>
      <c r="Z985" s="11"/>
    </row>
    <row r="986" spans="1:26" ht="15" x14ac:dyDescent="0.25">
      <c r="A986" s="11"/>
      <c r="B986" s="11"/>
      <c r="C986" s="11"/>
      <c r="D986" s="11"/>
      <c r="E986" s="11"/>
      <c r="F986" s="11"/>
      <c r="G986" s="11"/>
      <c r="J986" s="11"/>
      <c r="K986" s="11"/>
      <c r="L986" s="11"/>
      <c r="M986" s="11"/>
      <c r="N986" s="11"/>
      <c r="O986" s="11"/>
      <c r="P986" s="11"/>
      <c r="Q986" s="11"/>
      <c r="T986" s="11"/>
      <c r="U986" s="11"/>
      <c r="V986" s="11"/>
      <c r="W986" s="11"/>
      <c r="X986" s="11"/>
      <c r="Y986" s="11"/>
      <c r="Z986" s="11"/>
    </row>
    <row r="987" spans="1:26" ht="15" x14ac:dyDescent="0.25">
      <c r="A987" s="11"/>
      <c r="B987" s="11"/>
      <c r="C987" s="11"/>
      <c r="D987" s="11"/>
      <c r="E987" s="11"/>
      <c r="F987" s="11"/>
      <c r="G987" s="11"/>
      <c r="J987" s="11"/>
      <c r="K987" s="11"/>
      <c r="L987" s="11"/>
      <c r="M987" s="11"/>
      <c r="N987" s="11"/>
      <c r="O987" s="11"/>
      <c r="P987" s="11"/>
      <c r="Q987" s="11"/>
      <c r="T987" s="11"/>
      <c r="U987" s="11"/>
      <c r="V987" s="11"/>
      <c r="W987" s="11"/>
      <c r="X987" s="11"/>
      <c r="Y987" s="11"/>
      <c r="Z987" s="11"/>
    </row>
    <row r="988" spans="1:26" ht="15" x14ac:dyDescent="0.25">
      <c r="A988" s="11"/>
      <c r="B988" s="11"/>
      <c r="C988" s="11"/>
      <c r="D988" s="11"/>
      <c r="E988" s="11"/>
      <c r="F988" s="11"/>
      <c r="G988" s="11"/>
      <c r="J988" s="11"/>
      <c r="K988" s="11"/>
      <c r="L988" s="11"/>
      <c r="M988" s="11"/>
      <c r="N988" s="11"/>
      <c r="O988" s="11"/>
      <c r="P988" s="11"/>
      <c r="Q988" s="11"/>
      <c r="T988" s="11"/>
      <c r="U988" s="11"/>
      <c r="V988" s="11"/>
      <c r="W988" s="11"/>
      <c r="X988" s="11"/>
      <c r="Y988" s="11"/>
      <c r="Z988" s="11"/>
    </row>
    <row r="989" spans="1:26" ht="15" x14ac:dyDescent="0.25">
      <c r="A989" s="11"/>
      <c r="B989" s="11"/>
      <c r="C989" s="11"/>
      <c r="D989" s="11"/>
      <c r="E989" s="11"/>
      <c r="F989" s="11"/>
      <c r="G989" s="11"/>
      <c r="J989" s="11"/>
      <c r="K989" s="11"/>
      <c r="L989" s="11"/>
      <c r="M989" s="11"/>
      <c r="N989" s="11"/>
      <c r="O989" s="11"/>
      <c r="P989" s="11"/>
      <c r="Q989" s="11"/>
      <c r="T989" s="11"/>
      <c r="U989" s="11"/>
      <c r="V989" s="11"/>
      <c r="W989" s="11"/>
      <c r="X989" s="11"/>
      <c r="Y989" s="11"/>
      <c r="Z989" s="11"/>
    </row>
    <row r="990" spans="1:26" ht="15" x14ac:dyDescent="0.25">
      <c r="A990" s="11"/>
      <c r="B990" s="11"/>
      <c r="C990" s="11"/>
      <c r="D990" s="11"/>
      <c r="E990" s="11"/>
      <c r="F990" s="11"/>
      <c r="G990" s="11"/>
      <c r="J990" s="11"/>
      <c r="K990" s="11"/>
      <c r="L990" s="11"/>
      <c r="M990" s="11"/>
      <c r="N990" s="11"/>
      <c r="O990" s="11"/>
      <c r="P990" s="11"/>
      <c r="Q990" s="11"/>
      <c r="T990" s="11"/>
      <c r="U990" s="11"/>
      <c r="V990" s="11"/>
      <c r="W990" s="11"/>
      <c r="X990" s="11"/>
      <c r="Y990" s="11"/>
      <c r="Z990" s="11"/>
    </row>
    <row r="991" spans="1:26" ht="15" x14ac:dyDescent="0.25">
      <c r="A991" s="11"/>
      <c r="B991" s="11"/>
      <c r="C991" s="11"/>
      <c r="D991" s="11"/>
      <c r="E991" s="11"/>
      <c r="F991" s="11"/>
      <c r="G991" s="11"/>
      <c r="J991" s="11"/>
      <c r="K991" s="11"/>
      <c r="L991" s="11"/>
      <c r="M991" s="11"/>
      <c r="N991" s="11"/>
      <c r="O991" s="11"/>
      <c r="P991" s="11"/>
      <c r="Q991" s="11"/>
      <c r="T991" s="11"/>
      <c r="U991" s="11"/>
      <c r="V991" s="11"/>
      <c r="W991" s="11"/>
      <c r="X991" s="11"/>
      <c r="Y991" s="11"/>
      <c r="Z991" s="11"/>
    </row>
    <row r="992" spans="1:26" ht="15" x14ac:dyDescent="0.25">
      <c r="A992" s="11"/>
      <c r="B992" s="11"/>
      <c r="C992" s="11"/>
      <c r="D992" s="11"/>
      <c r="E992" s="11"/>
      <c r="F992" s="11"/>
      <c r="G992" s="11"/>
      <c r="J992" s="11"/>
      <c r="K992" s="11"/>
      <c r="L992" s="11"/>
      <c r="M992" s="11"/>
      <c r="N992" s="11"/>
      <c r="O992" s="11"/>
      <c r="P992" s="11"/>
      <c r="Q992" s="11"/>
      <c r="T992" s="11"/>
      <c r="U992" s="11"/>
      <c r="V992" s="11"/>
      <c r="W992" s="11"/>
      <c r="X992" s="11"/>
      <c r="Y992" s="11"/>
      <c r="Z992" s="11"/>
    </row>
    <row r="993" spans="1:26" ht="15" x14ac:dyDescent="0.25">
      <c r="A993" s="11"/>
      <c r="B993" s="11"/>
      <c r="C993" s="11"/>
      <c r="D993" s="11"/>
      <c r="E993" s="11"/>
      <c r="F993" s="11"/>
      <c r="G993" s="11"/>
      <c r="J993" s="11"/>
      <c r="K993" s="11"/>
      <c r="L993" s="11"/>
      <c r="M993" s="11"/>
      <c r="N993" s="11"/>
      <c r="O993" s="11"/>
      <c r="P993" s="11"/>
      <c r="Q993" s="11"/>
      <c r="T993" s="11"/>
      <c r="U993" s="11"/>
      <c r="V993" s="11"/>
      <c r="W993" s="11"/>
      <c r="X993" s="11"/>
      <c r="Y993" s="11"/>
      <c r="Z993" s="11"/>
    </row>
    <row r="994" spans="1:26" ht="15" x14ac:dyDescent="0.25">
      <c r="A994" s="11"/>
      <c r="B994" s="11"/>
      <c r="C994" s="11"/>
      <c r="D994" s="11"/>
      <c r="E994" s="11"/>
      <c r="F994" s="11"/>
      <c r="G994" s="11"/>
      <c r="J994" s="11"/>
      <c r="K994" s="11"/>
      <c r="L994" s="11"/>
      <c r="M994" s="11"/>
      <c r="N994" s="11"/>
      <c r="O994" s="11"/>
      <c r="P994" s="11"/>
      <c r="Q994" s="11"/>
      <c r="T994" s="11"/>
      <c r="U994" s="11"/>
      <c r="V994" s="11"/>
      <c r="W994" s="11"/>
      <c r="X994" s="11"/>
      <c r="Y994" s="11"/>
      <c r="Z994" s="11"/>
    </row>
    <row r="995" spans="1:26" ht="15" x14ac:dyDescent="0.25">
      <c r="A995" s="11"/>
      <c r="B995" s="11"/>
      <c r="C995" s="11"/>
      <c r="D995" s="11"/>
      <c r="E995" s="11"/>
      <c r="F995" s="11"/>
      <c r="G995" s="11"/>
      <c r="J995" s="11"/>
      <c r="K995" s="11"/>
      <c r="L995" s="11"/>
      <c r="M995" s="11"/>
      <c r="N995" s="11"/>
      <c r="O995" s="11"/>
      <c r="P995" s="11"/>
      <c r="Q995" s="11"/>
      <c r="T995" s="11"/>
      <c r="U995" s="11"/>
      <c r="V995" s="11"/>
      <c r="W995" s="11"/>
      <c r="X995" s="11"/>
      <c r="Y995" s="11"/>
      <c r="Z995" s="11"/>
    </row>
    <row r="996" spans="1:26" ht="15" x14ac:dyDescent="0.25">
      <c r="A996" s="11"/>
      <c r="B996" s="11"/>
      <c r="C996" s="11"/>
      <c r="D996" s="11"/>
      <c r="E996" s="11"/>
      <c r="F996" s="11"/>
      <c r="G996" s="11"/>
      <c r="J996" s="11"/>
      <c r="K996" s="11"/>
      <c r="L996" s="11"/>
      <c r="M996" s="11"/>
      <c r="N996" s="11"/>
      <c r="O996" s="11"/>
      <c r="P996" s="11"/>
      <c r="Q996" s="11"/>
      <c r="T996" s="11"/>
      <c r="U996" s="11"/>
      <c r="V996" s="11"/>
      <c r="W996" s="11"/>
      <c r="X996" s="11"/>
      <c r="Y996" s="11"/>
      <c r="Z996" s="11"/>
    </row>
    <row r="997" spans="1:26" ht="15" x14ac:dyDescent="0.25">
      <c r="A997" s="11"/>
      <c r="B997" s="11"/>
      <c r="C997" s="11"/>
      <c r="D997" s="11"/>
      <c r="E997" s="11"/>
      <c r="F997" s="11"/>
      <c r="G997" s="11"/>
      <c r="J997" s="11"/>
      <c r="K997" s="11"/>
      <c r="L997" s="11"/>
      <c r="M997" s="11"/>
      <c r="N997" s="11"/>
      <c r="O997" s="11"/>
      <c r="P997" s="11"/>
      <c r="Q997" s="11"/>
      <c r="T997" s="11"/>
      <c r="U997" s="11"/>
      <c r="V997" s="11"/>
      <c r="W997" s="11"/>
      <c r="X997" s="11"/>
      <c r="Y997" s="11"/>
      <c r="Z997" s="11"/>
    </row>
    <row r="998" spans="1:26" ht="15" x14ac:dyDescent="0.25">
      <c r="A998" s="11"/>
      <c r="B998" s="11"/>
      <c r="C998" s="11"/>
      <c r="D998" s="11"/>
      <c r="E998" s="11"/>
      <c r="F998" s="11"/>
      <c r="G998" s="11"/>
      <c r="J998" s="11"/>
      <c r="K998" s="11"/>
      <c r="L998" s="11"/>
      <c r="M998" s="11"/>
      <c r="N998" s="11"/>
      <c r="O998" s="11"/>
      <c r="P998" s="11"/>
      <c r="Q998" s="11"/>
      <c r="T998" s="11"/>
      <c r="U998" s="11"/>
      <c r="V998" s="11"/>
      <c r="W998" s="11"/>
      <c r="X998" s="11"/>
      <c r="Y998" s="11"/>
      <c r="Z998" s="11"/>
    </row>
    <row r="999" spans="1:26" ht="15" x14ac:dyDescent="0.25">
      <c r="A999" s="11"/>
      <c r="B999" s="11"/>
      <c r="C999" s="11"/>
      <c r="D999" s="11"/>
      <c r="E999" s="11"/>
      <c r="F999" s="11"/>
      <c r="G999" s="11"/>
      <c r="J999" s="11"/>
      <c r="K999" s="11"/>
      <c r="L999" s="11"/>
      <c r="M999" s="11"/>
      <c r="N999" s="11"/>
      <c r="O999" s="11"/>
      <c r="P999" s="11"/>
      <c r="Q999" s="11"/>
      <c r="T999" s="11"/>
      <c r="U999" s="11"/>
      <c r="V999" s="11"/>
      <c r="W999" s="11"/>
      <c r="X999" s="11"/>
      <c r="Y999" s="11"/>
      <c r="Z999" s="11"/>
    </row>
    <row r="1000" spans="1:26" ht="15" x14ac:dyDescent="0.25">
      <c r="A1000" s="11"/>
      <c r="B1000" s="11"/>
      <c r="C1000" s="11"/>
      <c r="D1000" s="11"/>
      <c r="E1000" s="11"/>
      <c r="F1000" s="11"/>
      <c r="G1000" s="11"/>
      <c r="J1000" s="11"/>
      <c r="K1000" s="11"/>
      <c r="L1000" s="11"/>
      <c r="M1000" s="11"/>
      <c r="N1000" s="11"/>
      <c r="O1000" s="11"/>
      <c r="P1000" s="11"/>
      <c r="Q1000" s="11"/>
      <c r="T1000" s="11"/>
      <c r="U1000" s="11"/>
      <c r="V1000" s="11"/>
      <c r="W1000" s="11"/>
      <c r="X1000" s="11"/>
      <c r="Y1000" s="11"/>
      <c r="Z1000" s="11"/>
    </row>
    <row r="1001" spans="1:26" ht="15" x14ac:dyDescent="0.25">
      <c r="A1001" s="11"/>
      <c r="B1001" s="11"/>
      <c r="C1001" s="11"/>
      <c r="D1001" s="11"/>
      <c r="E1001" s="11"/>
      <c r="F1001" s="11"/>
      <c r="G1001" s="11"/>
      <c r="J1001" s="11"/>
      <c r="K1001" s="11"/>
      <c r="L1001" s="11"/>
      <c r="M1001" s="11"/>
      <c r="N1001" s="11"/>
      <c r="O1001" s="11"/>
      <c r="P1001" s="11"/>
      <c r="Q1001" s="11"/>
      <c r="T1001" s="11"/>
      <c r="U1001" s="11"/>
      <c r="V1001" s="11"/>
      <c r="W1001" s="11"/>
      <c r="X1001" s="11"/>
      <c r="Y1001" s="11"/>
      <c r="Z1001" s="11"/>
    </row>
    <row r="1002" spans="1:26" ht="15" x14ac:dyDescent="0.25">
      <c r="A1002" s="11"/>
      <c r="B1002" s="11"/>
      <c r="C1002" s="11"/>
      <c r="D1002" s="11"/>
      <c r="E1002" s="11"/>
      <c r="F1002" s="11"/>
      <c r="G1002" s="11"/>
      <c r="J1002" s="11"/>
      <c r="K1002" s="11"/>
      <c r="L1002" s="11"/>
      <c r="M1002" s="11"/>
      <c r="N1002" s="11"/>
      <c r="O1002" s="11"/>
      <c r="P1002" s="11"/>
      <c r="Q1002" s="11"/>
      <c r="T1002" s="11"/>
      <c r="U1002" s="11"/>
      <c r="V1002" s="11"/>
      <c r="W1002" s="11"/>
      <c r="X1002" s="11"/>
      <c r="Y1002" s="11"/>
      <c r="Z1002" s="11"/>
    </row>
    <row r="1003" spans="1:26" ht="15" x14ac:dyDescent="0.25">
      <c r="A1003" s="11"/>
      <c r="B1003" s="11"/>
      <c r="C1003" s="11"/>
      <c r="D1003" s="11"/>
      <c r="E1003" s="11"/>
      <c r="F1003" s="11"/>
      <c r="G1003" s="11"/>
      <c r="J1003" s="11"/>
      <c r="K1003" s="11"/>
      <c r="L1003" s="11"/>
      <c r="M1003" s="11"/>
      <c r="N1003" s="11"/>
      <c r="O1003" s="11"/>
      <c r="P1003" s="11"/>
      <c r="Q1003" s="11"/>
      <c r="T1003" s="11"/>
      <c r="U1003" s="11"/>
      <c r="V1003" s="11"/>
      <c r="W1003" s="11"/>
      <c r="X1003" s="11"/>
      <c r="Y1003" s="11"/>
      <c r="Z1003" s="11"/>
    </row>
    <row r="1004" spans="1:26" ht="15" x14ac:dyDescent="0.25">
      <c r="A1004" s="11"/>
      <c r="B1004" s="11"/>
      <c r="C1004" s="11"/>
      <c r="D1004" s="11"/>
      <c r="E1004" s="11"/>
      <c r="F1004" s="11"/>
      <c r="G1004" s="11"/>
      <c r="J1004" s="11"/>
      <c r="K1004" s="11"/>
      <c r="L1004" s="11"/>
      <c r="M1004" s="11"/>
      <c r="N1004" s="11"/>
      <c r="O1004" s="11"/>
      <c r="P1004" s="11"/>
      <c r="Q1004" s="11"/>
      <c r="T1004" s="11"/>
      <c r="U1004" s="11"/>
      <c r="V1004" s="11"/>
      <c r="W1004" s="11"/>
      <c r="X1004" s="11"/>
      <c r="Y1004" s="11"/>
      <c r="Z1004" s="11"/>
    </row>
    <row r="1005" spans="1:26" ht="15" x14ac:dyDescent="0.25">
      <c r="A1005" s="11"/>
      <c r="B1005" s="11"/>
      <c r="C1005" s="11"/>
      <c r="D1005" s="11"/>
      <c r="E1005" s="11"/>
      <c r="F1005" s="11"/>
      <c r="G1005" s="11"/>
      <c r="J1005" s="11"/>
      <c r="K1005" s="11"/>
      <c r="L1005" s="11"/>
      <c r="M1005" s="11"/>
      <c r="N1005" s="11"/>
      <c r="O1005" s="11"/>
      <c r="P1005" s="11"/>
      <c r="Q1005" s="11"/>
      <c r="T1005" s="11"/>
      <c r="U1005" s="11"/>
      <c r="V1005" s="11"/>
      <c r="W1005" s="11"/>
      <c r="X1005" s="11"/>
      <c r="Y1005" s="11"/>
      <c r="Z1005" s="11"/>
    </row>
    <row r="1006" spans="1:26" ht="15" x14ac:dyDescent="0.25">
      <c r="A1006" s="11"/>
      <c r="B1006" s="11"/>
      <c r="C1006" s="11"/>
      <c r="D1006" s="11"/>
      <c r="E1006" s="11"/>
      <c r="F1006" s="11"/>
      <c r="G1006" s="11"/>
      <c r="J1006" s="11"/>
      <c r="K1006" s="11"/>
      <c r="L1006" s="11"/>
      <c r="M1006" s="11"/>
      <c r="N1006" s="11"/>
      <c r="O1006" s="11"/>
      <c r="P1006" s="11"/>
      <c r="Q1006" s="11"/>
      <c r="T1006" s="11"/>
      <c r="U1006" s="11"/>
      <c r="V1006" s="11"/>
      <c r="W1006" s="11"/>
      <c r="X1006" s="11"/>
      <c r="Y1006" s="11"/>
      <c r="Z1006" s="11"/>
    </row>
    <row r="1007" spans="1:26" ht="15" x14ac:dyDescent="0.25">
      <c r="A1007" s="11"/>
      <c r="B1007" s="11"/>
      <c r="C1007" s="11"/>
      <c r="D1007" s="11"/>
      <c r="E1007" s="11"/>
      <c r="F1007" s="11"/>
      <c r="G1007" s="11"/>
      <c r="J1007" s="11"/>
      <c r="K1007" s="11"/>
      <c r="L1007" s="11"/>
      <c r="M1007" s="11"/>
      <c r="N1007" s="11"/>
      <c r="O1007" s="11"/>
      <c r="P1007" s="11"/>
      <c r="Q1007" s="11"/>
      <c r="T1007" s="11"/>
      <c r="U1007" s="11"/>
      <c r="V1007" s="11"/>
      <c r="W1007" s="11"/>
      <c r="X1007" s="11"/>
      <c r="Y1007" s="11"/>
      <c r="Z1007" s="11"/>
    </row>
    <row r="1008" spans="1:26" ht="15" x14ac:dyDescent="0.25">
      <c r="A1008" s="11"/>
      <c r="B1008" s="11"/>
      <c r="C1008" s="11"/>
      <c r="D1008" s="11"/>
      <c r="E1008" s="11"/>
      <c r="F1008" s="11"/>
      <c r="G1008" s="11"/>
      <c r="J1008" s="11"/>
      <c r="K1008" s="11"/>
      <c r="L1008" s="11"/>
      <c r="M1008" s="11"/>
      <c r="N1008" s="11"/>
      <c r="O1008" s="11"/>
      <c r="P1008" s="11"/>
      <c r="Q1008" s="11"/>
      <c r="T1008" s="11"/>
      <c r="U1008" s="11"/>
      <c r="V1008" s="11"/>
      <c r="W1008" s="11"/>
      <c r="X1008" s="11"/>
      <c r="Y1008" s="11"/>
      <c r="Z1008" s="11"/>
    </row>
    <row r="1009" spans="1:26" ht="15" x14ac:dyDescent="0.25">
      <c r="A1009" s="11"/>
      <c r="B1009" s="11"/>
      <c r="C1009" s="11"/>
      <c r="D1009" s="11"/>
      <c r="E1009" s="11"/>
      <c r="F1009" s="11"/>
      <c r="G1009" s="11"/>
      <c r="J1009" s="11"/>
      <c r="K1009" s="11"/>
      <c r="L1009" s="11"/>
      <c r="M1009" s="11"/>
      <c r="N1009" s="11"/>
      <c r="O1009" s="11"/>
      <c r="P1009" s="11"/>
      <c r="Q1009" s="11"/>
      <c r="T1009" s="11"/>
      <c r="U1009" s="11"/>
      <c r="V1009" s="11"/>
      <c r="W1009" s="11"/>
      <c r="X1009" s="11"/>
      <c r="Y1009" s="11"/>
      <c r="Z1009" s="11"/>
    </row>
    <row r="1010" spans="1:26" ht="15" x14ac:dyDescent="0.25">
      <c r="A1010" s="11"/>
      <c r="B1010" s="11"/>
      <c r="C1010" s="11"/>
      <c r="D1010" s="11"/>
      <c r="E1010" s="11"/>
      <c r="F1010" s="11"/>
      <c r="G1010" s="11"/>
      <c r="J1010" s="11"/>
      <c r="K1010" s="11"/>
      <c r="L1010" s="11"/>
      <c r="M1010" s="11"/>
      <c r="N1010" s="11"/>
      <c r="O1010" s="11"/>
      <c r="P1010" s="11"/>
      <c r="Q1010" s="11"/>
      <c r="T1010" s="11"/>
      <c r="U1010" s="11"/>
      <c r="V1010" s="11"/>
      <c r="W1010" s="11"/>
      <c r="X1010" s="11"/>
      <c r="Y1010" s="11"/>
      <c r="Z1010" s="11"/>
    </row>
    <row r="1011" spans="1:26" ht="15" x14ac:dyDescent="0.25">
      <c r="A1011" s="11"/>
      <c r="B1011" s="11"/>
      <c r="C1011" s="11"/>
      <c r="D1011" s="11"/>
      <c r="E1011" s="11"/>
      <c r="F1011" s="11"/>
      <c r="G1011" s="11"/>
      <c r="J1011" s="11"/>
      <c r="K1011" s="11"/>
      <c r="L1011" s="11"/>
      <c r="M1011" s="11"/>
      <c r="N1011" s="11"/>
      <c r="O1011" s="11"/>
      <c r="P1011" s="11"/>
      <c r="Q1011" s="11"/>
      <c r="T1011" s="11"/>
      <c r="U1011" s="11"/>
      <c r="V1011" s="11"/>
      <c r="W1011" s="11"/>
      <c r="X1011" s="11"/>
      <c r="Y1011" s="11"/>
      <c r="Z1011" s="11"/>
    </row>
    <row r="1012" spans="1:26" ht="15" x14ac:dyDescent="0.25">
      <c r="A1012" s="11"/>
      <c r="B1012" s="11"/>
      <c r="C1012" s="11"/>
      <c r="D1012" s="11"/>
      <c r="E1012" s="11"/>
      <c r="F1012" s="11"/>
      <c r="G1012" s="11"/>
      <c r="J1012" s="11"/>
      <c r="K1012" s="11"/>
      <c r="L1012" s="11"/>
      <c r="M1012" s="11"/>
      <c r="N1012" s="11"/>
      <c r="O1012" s="11"/>
      <c r="P1012" s="11"/>
      <c r="Q1012" s="11"/>
      <c r="T1012" s="11"/>
      <c r="U1012" s="11"/>
      <c r="V1012" s="11"/>
      <c r="W1012" s="11"/>
      <c r="X1012" s="11"/>
      <c r="Y1012" s="11"/>
      <c r="Z1012" s="11"/>
    </row>
    <row r="1013" spans="1:26" ht="15" x14ac:dyDescent="0.25">
      <c r="A1013" s="11"/>
      <c r="B1013" s="11"/>
      <c r="C1013" s="11"/>
      <c r="D1013" s="11"/>
      <c r="E1013" s="11"/>
      <c r="F1013" s="11"/>
      <c r="G1013" s="11"/>
      <c r="J1013" s="11"/>
      <c r="K1013" s="11"/>
      <c r="L1013" s="11"/>
      <c r="M1013" s="11"/>
      <c r="N1013" s="11"/>
      <c r="O1013" s="11"/>
      <c r="P1013" s="11"/>
      <c r="Q1013" s="11"/>
      <c r="T1013" s="11"/>
      <c r="U1013" s="11"/>
      <c r="V1013" s="11"/>
      <c r="W1013" s="11"/>
      <c r="X1013" s="11"/>
      <c r="Y1013" s="11"/>
      <c r="Z1013" s="11"/>
    </row>
    <row r="1014" spans="1:26" ht="15" x14ac:dyDescent="0.25">
      <c r="A1014" s="11"/>
      <c r="B1014" s="11"/>
      <c r="C1014" s="11"/>
      <c r="D1014" s="11"/>
      <c r="E1014" s="11"/>
      <c r="F1014" s="11"/>
      <c r="G1014" s="11"/>
      <c r="J1014" s="11"/>
      <c r="K1014" s="11"/>
      <c r="L1014" s="11"/>
      <c r="M1014" s="11"/>
      <c r="N1014" s="11"/>
      <c r="O1014" s="11"/>
      <c r="P1014" s="11"/>
      <c r="Q1014" s="11"/>
      <c r="T1014" s="11"/>
      <c r="U1014" s="11"/>
      <c r="V1014" s="11"/>
      <c r="W1014" s="11"/>
      <c r="X1014" s="11"/>
      <c r="Y1014" s="11"/>
      <c r="Z1014" s="11"/>
    </row>
    <row r="1015" spans="1:26" ht="15" x14ac:dyDescent="0.25">
      <c r="A1015" s="11"/>
      <c r="B1015" s="11"/>
      <c r="C1015" s="11"/>
      <c r="D1015" s="11"/>
      <c r="E1015" s="11"/>
      <c r="F1015" s="11"/>
      <c r="G1015" s="11"/>
      <c r="J1015" s="11"/>
      <c r="K1015" s="11"/>
      <c r="L1015" s="11"/>
      <c r="M1015" s="11"/>
      <c r="N1015" s="11"/>
      <c r="O1015" s="11"/>
      <c r="P1015" s="11"/>
      <c r="Q1015" s="11"/>
      <c r="T1015" s="11"/>
      <c r="U1015" s="11"/>
      <c r="V1015" s="11"/>
      <c r="W1015" s="11"/>
      <c r="X1015" s="11"/>
      <c r="Y1015" s="11"/>
      <c r="Z1015" s="11"/>
    </row>
    <row r="1016" spans="1:26" ht="15" x14ac:dyDescent="0.25">
      <c r="A1016" s="11"/>
      <c r="B1016" s="11"/>
      <c r="C1016" s="11"/>
      <c r="D1016" s="11"/>
      <c r="E1016" s="11"/>
      <c r="F1016" s="11"/>
      <c r="G1016" s="11"/>
      <c r="J1016" s="11"/>
      <c r="K1016" s="11"/>
      <c r="L1016" s="11"/>
      <c r="M1016" s="11"/>
      <c r="N1016" s="11"/>
      <c r="O1016" s="11"/>
      <c r="P1016" s="11"/>
      <c r="Q1016" s="11"/>
      <c r="T1016" s="11"/>
      <c r="U1016" s="11"/>
      <c r="V1016" s="11"/>
      <c r="W1016" s="11"/>
      <c r="X1016" s="11"/>
      <c r="Y1016" s="11"/>
      <c r="Z1016" s="11"/>
    </row>
    <row r="1017" spans="1:26" ht="15" x14ac:dyDescent="0.25">
      <c r="A1017" s="11"/>
      <c r="B1017" s="11"/>
      <c r="C1017" s="11"/>
      <c r="D1017" s="11"/>
      <c r="E1017" s="11"/>
      <c r="F1017" s="11"/>
      <c r="G1017" s="11"/>
      <c r="J1017" s="11"/>
      <c r="K1017" s="11"/>
      <c r="L1017" s="11"/>
      <c r="M1017" s="11"/>
      <c r="N1017" s="11"/>
      <c r="O1017" s="11"/>
      <c r="P1017" s="11"/>
      <c r="Q1017" s="11"/>
      <c r="T1017" s="11"/>
      <c r="U1017" s="11"/>
      <c r="V1017" s="11"/>
      <c r="W1017" s="11"/>
      <c r="X1017" s="11"/>
      <c r="Y1017" s="11"/>
      <c r="Z1017" s="11"/>
    </row>
    <row r="1018" spans="1:26" ht="15" x14ac:dyDescent="0.25">
      <c r="A1018" s="11"/>
      <c r="B1018" s="11"/>
      <c r="C1018" s="11"/>
      <c r="D1018" s="11"/>
      <c r="E1018" s="11"/>
      <c r="F1018" s="11"/>
      <c r="G1018" s="11"/>
      <c r="J1018" s="11"/>
      <c r="K1018" s="11"/>
      <c r="L1018" s="11"/>
      <c r="M1018" s="11"/>
      <c r="N1018" s="11"/>
      <c r="O1018" s="11"/>
      <c r="P1018" s="11"/>
      <c r="Q1018" s="11"/>
      <c r="T1018" s="11"/>
      <c r="U1018" s="11"/>
      <c r="V1018" s="11"/>
      <c r="W1018" s="11"/>
      <c r="X1018" s="11"/>
      <c r="Y1018" s="11"/>
      <c r="Z1018" s="11"/>
    </row>
    <row r="1019" spans="1:26" ht="15" x14ac:dyDescent="0.25">
      <c r="A1019" s="11"/>
      <c r="B1019" s="11"/>
      <c r="C1019" s="11"/>
      <c r="D1019" s="11"/>
      <c r="E1019" s="11"/>
      <c r="F1019" s="11"/>
      <c r="G1019" s="11"/>
      <c r="J1019" s="11"/>
      <c r="K1019" s="11"/>
      <c r="L1019" s="11"/>
      <c r="M1019" s="11"/>
      <c r="N1019" s="11"/>
      <c r="O1019" s="11"/>
      <c r="P1019" s="11"/>
      <c r="Q1019" s="11"/>
      <c r="T1019" s="11"/>
      <c r="U1019" s="11"/>
      <c r="V1019" s="11"/>
      <c r="W1019" s="11"/>
      <c r="X1019" s="11"/>
      <c r="Y1019" s="11"/>
      <c r="Z1019" s="11"/>
    </row>
    <row r="1020" spans="1:26" ht="15" x14ac:dyDescent="0.25">
      <c r="A1020" s="11"/>
      <c r="B1020" s="11"/>
      <c r="C1020" s="11"/>
      <c r="D1020" s="11"/>
      <c r="E1020" s="11"/>
      <c r="F1020" s="11"/>
      <c r="G1020" s="11"/>
      <c r="J1020" s="11"/>
      <c r="K1020" s="11"/>
      <c r="L1020" s="11"/>
      <c r="M1020" s="11"/>
      <c r="N1020" s="11"/>
      <c r="O1020" s="11"/>
      <c r="P1020" s="11"/>
      <c r="Q1020" s="11"/>
      <c r="T1020" s="11"/>
      <c r="U1020" s="11"/>
      <c r="V1020" s="11"/>
      <c r="W1020" s="11"/>
      <c r="X1020" s="11"/>
      <c r="Y1020" s="11"/>
      <c r="Z1020" s="11"/>
    </row>
    <row r="1021" spans="1:26" ht="15" x14ac:dyDescent="0.25">
      <c r="A1021" s="11"/>
      <c r="B1021" s="11"/>
      <c r="C1021" s="11"/>
      <c r="D1021" s="11"/>
      <c r="E1021" s="11"/>
      <c r="F1021" s="11"/>
      <c r="G1021" s="11"/>
      <c r="J1021" s="11"/>
      <c r="K1021" s="11"/>
      <c r="L1021" s="11"/>
      <c r="M1021" s="11"/>
      <c r="N1021" s="11"/>
      <c r="O1021" s="11"/>
      <c r="P1021" s="11"/>
      <c r="Q1021" s="11"/>
      <c r="T1021" s="11"/>
      <c r="U1021" s="11"/>
      <c r="V1021" s="11"/>
      <c r="W1021" s="11"/>
      <c r="X1021" s="11"/>
      <c r="Y1021" s="11"/>
      <c r="Z1021" s="11"/>
    </row>
    <row r="1022" spans="1:26" ht="15" x14ac:dyDescent="0.25">
      <c r="A1022" s="11"/>
      <c r="B1022" s="11"/>
      <c r="C1022" s="11"/>
      <c r="D1022" s="11"/>
      <c r="E1022" s="11"/>
      <c r="F1022" s="11"/>
      <c r="G1022" s="11"/>
      <c r="J1022" s="11"/>
      <c r="K1022" s="11"/>
      <c r="L1022" s="11"/>
      <c r="M1022" s="11"/>
      <c r="N1022" s="11"/>
      <c r="O1022" s="11"/>
      <c r="P1022" s="11"/>
      <c r="Q1022" s="11"/>
      <c r="T1022" s="11"/>
      <c r="U1022" s="11"/>
      <c r="V1022" s="11"/>
      <c r="W1022" s="11"/>
      <c r="X1022" s="11"/>
      <c r="Y1022" s="11"/>
      <c r="Z1022" s="11"/>
    </row>
    <row r="1023" spans="1:26" ht="15" x14ac:dyDescent="0.25">
      <c r="A1023" s="11"/>
      <c r="B1023" s="11"/>
      <c r="C1023" s="11"/>
      <c r="D1023" s="11"/>
      <c r="E1023" s="11"/>
      <c r="F1023" s="11"/>
      <c r="G1023" s="11"/>
      <c r="J1023" s="11"/>
      <c r="K1023" s="11"/>
      <c r="L1023" s="11"/>
      <c r="M1023" s="11"/>
      <c r="N1023" s="11"/>
      <c r="O1023" s="11"/>
      <c r="P1023" s="11"/>
      <c r="Q1023" s="11"/>
      <c r="T1023" s="11"/>
      <c r="U1023" s="11"/>
      <c r="V1023" s="11"/>
      <c r="W1023" s="11"/>
      <c r="X1023" s="11"/>
      <c r="Y1023" s="11"/>
      <c r="Z1023" s="11"/>
    </row>
    <row r="1024" spans="1:26" ht="15" x14ac:dyDescent="0.25">
      <c r="A1024" s="11"/>
      <c r="B1024" s="11"/>
      <c r="C1024" s="11"/>
      <c r="D1024" s="11"/>
      <c r="E1024" s="11"/>
      <c r="F1024" s="11"/>
      <c r="G1024" s="11"/>
      <c r="J1024" s="11"/>
      <c r="K1024" s="11"/>
      <c r="L1024" s="11"/>
      <c r="M1024" s="11"/>
      <c r="N1024" s="11"/>
      <c r="O1024" s="11"/>
      <c r="P1024" s="11"/>
      <c r="Q1024" s="11"/>
      <c r="T1024" s="11"/>
      <c r="U1024" s="11"/>
      <c r="V1024" s="11"/>
      <c r="W1024" s="11"/>
      <c r="X1024" s="11"/>
      <c r="Y1024" s="11"/>
      <c r="Z1024" s="11"/>
    </row>
    <row r="1025" spans="1:26" ht="15" x14ac:dyDescent="0.25">
      <c r="A1025" s="11"/>
      <c r="B1025" s="11"/>
      <c r="C1025" s="11"/>
      <c r="D1025" s="11"/>
      <c r="E1025" s="11"/>
      <c r="F1025" s="11"/>
      <c r="G1025" s="11"/>
      <c r="J1025" s="11"/>
      <c r="K1025" s="11"/>
      <c r="L1025" s="11"/>
      <c r="M1025" s="11"/>
      <c r="N1025" s="11"/>
      <c r="O1025" s="11"/>
      <c r="P1025" s="11"/>
      <c r="Q1025" s="11"/>
      <c r="T1025" s="11"/>
      <c r="U1025" s="11"/>
      <c r="V1025" s="11"/>
      <c r="W1025" s="11"/>
      <c r="X1025" s="11"/>
      <c r="Y1025" s="11"/>
      <c r="Z1025" s="11"/>
    </row>
    <row r="1026" spans="1:26" ht="15" x14ac:dyDescent="0.25">
      <c r="A1026" s="11"/>
      <c r="B1026" s="11"/>
      <c r="C1026" s="11"/>
      <c r="D1026" s="11"/>
      <c r="E1026" s="11"/>
      <c r="F1026" s="11"/>
      <c r="G1026" s="11"/>
      <c r="J1026" s="11"/>
      <c r="K1026" s="11"/>
      <c r="L1026" s="11"/>
      <c r="M1026" s="11"/>
      <c r="N1026" s="11"/>
      <c r="O1026" s="11"/>
      <c r="P1026" s="11"/>
      <c r="Q1026" s="11"/>
      <c r="T1026" s="11"/>
      <c r="U1026" s="11"/>
      <c r="V1026" s="11"/>
      <c r="W1026" s="11"/>
      <c r="X1026" s="11"/>
      <c r="Y1026" s="11"/>
      <c r="Z1026" s="11"/>
    </row>
    <row r="1027" spans="1:26" ht="15" x14ac:dyDescent="0.25">
      <c r="A1027" s="11"/>
      <c r="B1027" s="11"/>
      <c r="C1027" s="11"/>
      <c r="D1027" s="11"/>
      <c r="E1027" s="11"/>
      <c r="F1027" s="11"/>
      <c r="G1027" s="11"/>
      <c r="J1027" s="11"/>
      <c r="K1027" s="11"/>
      <c r="L1027" s="11"/>
      <c r="M1027" s="11"/>
      <c r="N1027" s="11"/>
      <c r="O1027" s="11"/>
      <c r="P1027" s="11"/>
      <c r="Q1027" s="11"/>
      <c r="T1027" s="11"/>
      <c r="U1027" s="11"/>
      <c r="V1027" s="11"/>
      <c r="W1027" s="11"/>
      <c r="X1027" s="11"/>
      <c r="Y1027" s="11"/>
      <c r="Z1027" s="11"/>
    </row>
    <row r="1028" spans="1:26" ht="15" x14ac:dyDescent="0.25">
      <c r="A1028" s="11"/>
      <c r="B1028" s="11"/>
      <c r="C1028" s="11"/>
      <c r="D1028" s="11"/>
      <c r="E1028" s="11"/>
      <c r="F1028" s="11"/>
      <c r="G1028" s="11"/>
      <c r="J1028" s="11"/>
      <c r="K1028" s="11"/>
      <c r="L1028" s="11"/>
      <c r="M1028" s="11"/>
      <c r="N1028" s="11"/>
      <c r="O1028" s="11"/>
      <c r="P1028" s="11"/>
      <c r="Q1028" s="11"/>
      <c r="T1028" s="11"/>
      <c r="U1028" s="11"/>
      <c r="V1028" s="11"/>
      <c r="W1028" s="11"/>
      <c r="X1028" s="11"/>
      <c r="Y1028" s="11"/>
      <c r="Z1028" s="11"/>
    </row>
    <row r="1029" spans="1:26" ht="15" x14ac:dyDescent="0.25">
      <c r="A1029" s="11"/>
      <c r="B1029" s="11"/>
      <c r="C1029" s="11"/>
      <c r="D1029" s="11"/>
      <c r="E1029" s="11"/>
      <c r="F1029" s="11"/>
      <c r="G1029" s="11"/>
      <c r="J1029" s="11"/>
      <c r="K1029" s="11"/>
      <c r="L1029" s="11"/>
      <c r="M1029" s="11"/>
      <c r="N1029" s="11"/>
      <c r="O1029" s="11"/>
      <c r="P1029" s="11"/>
      <c r="Q1029" s="11"/>
      <c r="T1029" s="11"/>
      <c r="U1029" s="11"/>
      <c r="V1029" s="11"/>
      <c r="W1029" s="11"/>
      <c r="X1029" s="11"/>
      <c r="Y1029" s="11"/>
      <c r="Z1029" s="11"/>
    </row>
    <row r="1030" spans="1:26" ht="15" x14ac:dyDescent="0.25">
      <c r="A1030" s="11"/>
      <c r="B1030" s="11"/>
      <c r="C1030" s="11"/>
      <c r="D1030" s="11"/>
      <c r="E1030" s="11"/>
      <c r="F1030" s="11"/>
      <c r="G1030" s="11"/>
      <c r="J1030" s="11"/>
      <c r="K1030" s="11"/>
      <c r="L1030" s="11"/>
      <c r="M1030" s="11"/>
      <c r="N1030" s="11"/>
      <c r="O1030" s="11"/>
      <c r="P1030" s="11"/>
      <c r="Q1030" s="11"/>
      <c r="T1030" s="11"/>
      <c r="U1030" s="11"/>
      <c r="V1030" s="11"/>
      <c r="W1030" s="11"/>
      <c r="X1030" s="11"/>
      <c r="Y1030" s="11"/>
      <c r="Z1030" s="11"/>
    </row>
    <row r="1031" spans="1:26" ht="15" x14ac:dyDescent="0.25">
      <c r="A1031" s="11"/>
      <c r="B1031" s="11"/>
      <c r="C1031" s="11"/>
      <c r="D1031" s="11"/>
      <c r="E1031" s="11"/>
      <c r="F1031" s="11"/>
      <c r="G1031" s="11"/>
      <c r="J1031" s="11"/>
      <c r="K1031" s="11"/>
      <c r="L1031" s="11"/>
      <c r="M1031" s="11"/>
      <c r="N1031" s="11"/>
      <c r="O1031" s="11"/>
      <c r="P1031" s="11"/>
      <c r="Q1031" s="11"/>
      <c r="T1031" s="11"/>
      <c r="U1031" s="11"/>
      <c r="V1031" s="11"/>
      <c r="W1031" s="11"/>
      <c r="X1031" s="11"/>
      <c r="Y1031" s="11"/>
      <c r="Z1031" s="11"/>
    </row>
    <row r="1032" spans="1:26" ht="15" x14ac:dyDescent="0.25">
      <c r="A1032" s="11"/>
      <c r="B1032" s="11"/>
      <c r="C1032" s="11"/>
      <c r="D1032" s="11"/>
      <c r="E1032" s="11"/>
      <c r="F1032" s="11"/>
      <c r="G1032" s="11"/>
      <c r="J1032" s="11"/>
      <c r="K1032" s="11"/>
      <c r="L1032" s="11"/>
      <c r="M1032" s="11"/>
      <c r="N1032" s="11"/>
      <c r="O1032" s="11"/>
      <c r="P1032" s="11"/>
      <c r="Q1032" s="11"/>
      <c r="T1032" s="11"/>
      <c r="U1032" s="11"/>
      <c r="V1032" s="11"/>
      <c r="W1032" s="11"/>
      <c r="X1032" s="11"/>
      <c r="Y1032" s="11"/>
      <c r="Z1032" s="11"/>
    </row>
    <row r="1033" spans="1:26" ht="15" x14ac:dyDescent="0.25">
      <c r="A1033" s="11"/>
      <c r="B1033" s="11"/>
      <c r="C1033" s="11"/>
      <c r="D1033" s="11"/>
      <c r="E1033" s="11"/>
      <c r="F1033" s="11"/>
      <c r="G1033" s="11"/>
      <c r="J1033" s="11"/>
      <c r="K1033" s="11"/>
      <c r="L1033" s="11"/>
      <c r="M1033" s="11"/>
      <c r="N1033" s="11"/>
      <c r="O1033" s="11"/>
      <c r="P1033" s="11"/>
      <c r="Q1033" s="11"/>
      <c r="T1033" s="11"/>
      <c r="U1033" s="11"/>
      <c r="V1033" s="11"/>
      <c r="W1033" s="11"/>
      <c r="X1033" s="11"/>
      <c r="Y1033" s="11"/>
      <c r="Z1033" s="11"/>
    </row>
    <row r="1034" spans="1:26" ht="15" x14ac:dyDescent="0.25">
      <c r="A1034" s="11"/>
      <c r="B1034" s="11"/>
      <c r="C1034" s="11"/>
      <c r="D1034" s="11"/>
      <c r="E1034" s="11"/>
      <c r="F1034" s="11"/>
      <c r="G1034" s="11"/>
      <c r="J1034" s="11"/>
      <c r="K1034" s="11"/>
      <c r="L1034" s="11"/>
      <c r="M1034" s="11"/>
      <c r="N1034" s="11"/>
      <c r="O1034" s="11"/>
      <c r="P1034" s="11"/>
      <c r="Q1034" s="11"/>
      <c r="T1034" s="11"/>
      <c r="U1034" s="11"/>
      <c r="V1034" s="11"/>
      <c r="W1034" s="11"/>
      <c r="X1034" s="11"/>
      <c r="Y1034" s="11"/>
      <c r="Z1034" s="11"/>
    </row>
    <row r="1035" spans="1:26" ht="15" x14ac:dyDescent="0.25">
      <c r="A1035" s="11"/>
      <c r="B1035" s="11"/>
      <c r="C1035" s="11"/>
      <c r="D1035" s="11"/>
      <c r="E1035" s="11"/>
      <c r="F1035" s="11"/>
      <c r="G1035" s="11"/>
      <c r="J1035" s="11"/>
      <c r="K1035" s="11"/>
      <c r="L1035" s="11"/>
      <c r="M1035" s="11"/>
      <c r="N1035" s="11"/>
      <c r="O1035" s="11"/>
      <c r="P1035" s="11"/>
      <c r="Q1035" s="11"/>
      <c r="T1035" s="11"/>
      <c r="U1035" s="11"/>
      <c r="V1035" s="11"/>
      <c r="W1035" s="11"/>
      <c r="X1035" s="11"/>
      <c r="Y1035" s="11"/>
      <c r="Z1035" s="11"/>
    </row>
    <row r="1036" spans="1:26" ht="15" x14ac:dyDescent="0.25">
      <c r="A1036" s="11"/>
      <c r="B1036" s="11"/>
      <c r="C1036" s="11"/>
      <c r="D1036" s="11"/>
      <c r="E1036" s="11"/>
      <c r="F1036" s="11"/>
      <c r="G1036" s="11"/>
      <c r="J1036" s="11"/>
      <c r="K1036" s="11"/>
      <c r="L1036" s="11"/>
      <c r="M1036" s="11"/>
      <c r="N1036" s="11"/>
      <c r="O1036" s="11"/>
      <c r="P1036" s="11"/>
      <c r="Q1036" s="11"/>
      <c r="T1036" s="11"/>
      <c r="U1036" s="11"/>
      <c r="V1036" s="11"/>
      <c r="W1036" s="11"/>
      <c r="X1036" s="11"/>
      <c r="Y1036" s="11"/>
      <c r="Z1036" s="11"/>
    </row>
    <row r="1037" spans="1:26" ht="15" x14ac:dyDescent="0.25">
      <c r="A1037" s="11"/>
      <c r="B1037" s="11"/>
      <c r="C1037" s="11"/>
      <c r="D1037" s="11"/>
      <c r="E1037" s="11"/>
      <c r="F1037" s="11"/>
      <c r="G1037" s="11"/>
      <c r="J1037" s="11"/>
      <c r="K1037" s="11"/>
      <c r="L1037" s="11"/>
      <c r="M1037" s="11"/>
      <c r="N1037" s="11"/>
      <c r="O1037" s="11"/>
      <c r="P1037" s="11"/>
      <c r="Q1037" s="11"/>
      <c r="T1037" s="11"/>
      <c r="U1037" s="11"/>
      <c r="V1037" s="11"/>
      <c r="W1037" s="11"/>
      <c r="X1037" s="11"/>
      <c r="Y1037" s="11"/>
      <c r="Z1037" s="11"/>
    </row>
    <row r="1038" spans="1:26" ht="15" x14ac:dyDescent="0.25">
      <c r="A1038" s="11"/>
      <c r="B1038" s="11"/>
      <c r="C1038" s="11"/>
      <c r="D1038" s="11"/>
      <c r="E1038" s="11"/>
      <c r="F1038" s="11"/>
      <c r="G1038" s="11"/>
      <c r="J1038" s="11"/>
      <c r="K1038" s="11"/>
      <c r="L1038" s="11"/>
      <c r="M1038" s="11"/>
      <c r="N1038" s="11"/>
      <c r="O1038" s="11"/>
      <c r="P1038" s="11"/>
      <c r="Q1038" s="11"/>
      <c r="T1038" s="11"/>
      <c r="U1038" s="11"/>
      <c r="V1038" s="11"/>
      <c r="W1038" s="11"/>
      <c r="X1038" s="11"/>
      <c r="Y1038" s="11"/>
      <c r="Z1038" s="11"/>
    </row>
    <row r="1039" spans="1:26" ht="15" x14ac:dyDescent="0.25">
      <c r="A1039" s="11"/>
      <c r="B1039" s="11"/>
      <c r="C1039" s="11"/>
      <c r="D1039" s="11"/>
      <c r="E1039" s="11"/>
      <c r="F1039" s="11"/>
      <c r="G1039" s="11"/>
      <c r="J1039" s="11"/>
      <c r="K1039" s="11"/>
      <c r="L1039" s="11"/>
      <c r="M1039" s="11"/>
      <c r="N1039" s="11"/>
      <c r="O1039" s="11"/>
      <c r="P1039" s="11"/>
      <c r="Q1039" s="11"/>
      <c r="T1039" s="11"/>
      <c r="U1039" s="11"/>
      <c r="V1039" s="11"/>
      <c r="W1039" s="11"/>
      <c r="X1039" s="11"/>
      <c r="Y1039" s="11"/>
      <c r="Z1039" s="11"/>
    </row>
    <row r="1040" spans="1:26" ht="15" x14ac:dyDescent="0.25">
      <c r="A1040" s="11"/>
      <c r="B1040" s="11"/>
      <c r="C1040" s="11"/>
      <c r="D1040" s="11"/>
      <c r="E1040" s="11"/>
      <c r="F1040" s="11"/>
      <c r="G1040" s="11"/>
      <c r="J1040" s="11"/>
      <c r="K1040" s="11"/>
      <c r="L1040" s="11"/>
      <c r="M1040" s="11"/>
      <c r="N1040" s="11"/>
      <c r="O1040" s="11"/>
      <c r="P1040" s="11"/>
      <c r="Q1040" s="11"/>
      <c r="T1040" s="11"/>
      <c r="U1040" s="11"/>
      <c r="V1040" s="11"/>
      <c r="W1040" s="11"/>
      <c r="X1040" s="11"/>
      <c r="Y1040" s="11"/>
      <c r="Z1040" s="11"/>
    </row>
    <row r="1041" spans="1:26" ht="15" x14ac:dyDescent="0.25">
      <c r="A1041" s="11"/>
      <c r="B1041" s="11"/>
      <c r="C1041" s="11"/>
      <c r="D1041" s="11"/>
      <c r="E1041" s="11"/>
      <c r="F1041" s="11"/>
      <c r="G1041" s="11"/>
      <c r="J1041" s="11"/>
      <c r="K1041" s="11"/>
      <c r="L1041" s="11"/>
      <c r="M1041" s="11"/>
      <c r="N1041" s="11"/>
      <c r="O1041" s="11"/>
      <c r="P1041" s="11"/>
      <c r="Q1041" s="11"/>
      <c r="T1041" s="11"/>
      <c r="U1041" s="11"/>
      <c r="V1041" s="11"/>
      <c r="W1041" s="11"/>
      <c r="X1041" s="11"/>
      <c r="Y1041" s="11"/>
      <c r="Z1041" s="11"/>
    </row>
    <row r="1042" spans="1:26" ht="15" x14ac:dyDescent="0.25">
      <c r="A1042" s="11"/>
      <c r="B1042" s="11"/>
      <c r="C1042" s="11"/>
      <c r="D1042" s="11"/>
      <c r="E1042" s="11"/>
      <c r="F1042" s="11"/>
      <c r="G1042" s="11"/>
      <c r="J1042" s="11"/>
      <c r="K1042" s="11"/>
      <c r="L1042" s="11"/>
      <c r="M1042" s="11"/>
      <c r="N1042" s="11"/>
      <c r="O1042" s="11"/>
      <c r="P1042" s="11"/>
      <c r="Q1042" s="11"/>
      <c r="T1042" s="11"/>
      <c r="U1042" s="11"/>
      <c r="V1042" s="11"/>
      <c r="W1042" s="11"/>
      <c r="X1042" s="11"/>
      <c r="Y1042" s="11"/>
      <c r="Z1042" s="11"/>
    </row>
    <row r="1043" spans="1:26" ht="15" x14ac:dyDescent="0.25">
      <c r="A1043" s="11"/>
      <c r="B1043" s="11"/>
      <c r="C1043" s="11"/>
      <c r="D1043" s="11"/>
      <c r="E1043" s="11"/>
      <c r="F1043" s="11"/>
      <c r="G1043" s="11"/>
      <c r="J1043" s="11"/>
      <c r="K1043" s="11"/>
      <c r="L1043" s="11"/>
      <c r="M1043" s="11"/>
      <c r="N1043" s="11"/>
      <c r="O1043" s="11"/>
      <c r="P1043" s="11"/>
      <c r="Q1043" s="11"/>
      <c r="T1043" s="11"/>
      <c r="U1043" s="11"/>
      <c r="V1043" s="11"/>
      <c r="W1043" s="11"/>
      <c r="X1043" s="11"/>
      <c r="Y1043" s="11"/>
      <c r="Z1043" s="11"/>
    </row>
    <row r="1044" spans="1:26" ht="15" x14ac:dyDescent="0.25">
      <c r="A1044" s="11"/>
      <c r="B1044" s="11"/>
      <c r="C1044" s="11"/>
      <c r="D1044" s="11"/>
      <c r="E1044" s="11"/>
      <c r="F1044" s="11"/>
      <c r="G1044" s="11"/>
      <c r="J1044" s="11"/>
      <c r="K1044" s="11"/>
      <c r="L1044" s="11"/>
      <c r="M1044" s="11"/>
      <c r="N1044" s="11"/>
      <c r="O1044" s="11"/>
      <c r="P1044" s="11"/>
      <c r="Q1044" s="11"/>
      <c r="T1044" s="11"/>
      <c r="U1044" s="11"/>
      <c r="V1044" s="11"/>
      <c r="W1044" s="11"/>
      <c r="X1044" s="11"/>
      <c r="Y1044" s="11"/>
      <c r="Z1044" s="11"/>
    </row>
    <row r="1045" spans="1:26" ht="15" x14ac:dyDescent="0.25">
      <c r="A1045" s="11"/>
      <c r="B1045" s="11"/>
      <c r="C1045" s="11"/>
      <c r="D1045" s="11"/>
      <c r="E1045" s="11"/>
      <c r="F1045" s="11"/>
      <c r="G1045" s="11"/>
      <c r="J1045" s="11"/>
      <c r="K1045" s="11"/>
      <c r="L1045" s="11"/>
      <c r="M1045" s="11"/>
      <c r="N1045" s="11"/>
      <c r="O1045" s="11"/>
      <c r="P1045" s="11"/>
      <c r="Q1045" s="11"/>
      <c r="T1045" s="11"/>
      <c r="U1045" s="11"/>
      <c r="V1045" s="11"/>
      <c r="W1045" s="11"/>
      <c r="X1045" s="11"/>
      <c r="Y1045" s="11"/>
      <c r="Z1045" s="11"/>
    </row>
    <row r="1046" spans="1:26" ht="15" x14ac:dyDescent="0.25">
      <c r="A1046" s="11"/>
      <c r="B1046" s="11"/>
      <c r="C1046" s="11"/>
      <c r="D1046" s="11"/>
      <c r="E1046" s="11"/>
      <c r="F1046" s="11"/>
      <c r="G1046" s="11"/>
      <c r="J1046" s="11"/>
      <c r="K1046" s="11"/>
      <c r="L1046" s="11"/>
      <c r="M1046" s="11"/>
      <c r="N1046" s="11"/>
      <c r="O1046" s="11"/>
      <c r="P1046" s="11"/>
      <c r="Q1046" s="11"/>
      <c r="T1046" s="11"/>
      <c r="U1046" s="11"/>
      <c r="V1046" s="11"/>
      <c r="W1046" s="11"/>
      <c r="X1046" s="11"/>
      <c r="Y1046" s="11"/>
      <c r="Z1046" s="11"/>
    </row>
    <row r="1047" spans="1:26" ht="15" x14ac:dyDescent="0.25">
      <c r="A1047" s="11"/>
      <c r="B1047" s="11"/>
      <c r="C1047" s="11"/>
      <c r="D1047" s="11"/>
      <c r="E1047" s="11"/>
      <c r="F1047" s="11"/>
      <c r="G1047" s="11"/>
      <c r="J1047" s="11"/>
      <c r="K1047" s="11"/>
      <c r="L1047" s="11"/>
      <c r="M1047" s="11"/>
      <c r="N1047" s="11"/>
      <c r="O1047" s="11"/>
      <c r="P1047" s="11"/>
      <c r="Q1047" s="11"/>
      <c r="T1047" s="11"/>
      <c r="U1047" s="11"/>
      <c r="V1047" s="11"/>
      <c r="W1047" s="11"/>
      <c r="X1047" s="11"/>
      <c r="Y1047" s="11"/>
      <c r="Z1047" s="11"/>
    </row>
    <row r="1048" spans="1:26" ht="15" x14ac:dyDescent="0.25">
      <c r="A1048" s="11"/>
      <c r="B1048" s="11"/>
      <c r="C1048" s="11"/>
      <c r="D1048" s="11"/>
      <c r="E1048" s="11"/>
      <c r="F1048" s="11"/>
      <c r="G1048" s="11"/>
      <c r="J1048" s="11"/>
      <c r="K1048" s="11"/>
      <c r="L1048" s="11"/>
      <c r="M1048" s="11"/>
      <c r="N1048" s="11"/>
      <c r="O1048" s="11"/>
      <c r="P1048" s="11"/>
      <c r="Q1048" s="11"/>
      <c r="T1048" s="11"/>
      <c r="U1048" s="11"/>
      <c r="V1048" s="11"/>
      <c r="W1048" s="11"/>
      <c r="X1048" s="11"/>
      <c r="Y1048" s="11"/>
      <c r="Z1048" s="11"/>
    </row>
    <row r="1049" spans="1:26" ht="15" x14ac:dyDescent="0.25">
      <c r="A1049" s="11"/>
      <c r="B1049" s="11"/>
      <c r="C1049" s="11"/>
      <c r="D1049" s="11"/>
      <c r="E1049" s="11"/>
      <c r="F1049" s="11"/>
      <c r="G1049" s="11"/>
      <c r="J1049" s="11"/>
      <c r="K1049" s="11"/>
      <c r="L1049" s="11"/>
      <c r="M1049" s="11"/>
      <c r="N1049" s="11"/>
      <c r="O1049" s="11"/>
      <c r="P1049" s="11"/>
      <c r="Q1049" s="11"/>
      <c r="T1049" s="11"/>
      <c r="U1049" s="11"/>
      <c r="V1049" s="11"/>
      <c r="W1049" s="11"/>
      <c r="X1049" s="11"/>
      <c r="Y1049" s="11"/>
      <c r="Z1049" s="11"/>
    </row>
    <row r="1050" spans="1:26" ht="15" x14ac:dyDescent="0.25">
      <c r="A1050" s="11"/>
      <c r="B1050" s="11"/>
      <c r="C1050" s="11"/>
      <c r="D1050" s="11"/>
      <c r="E1050" s="11"/>
      <c r="F1050" s="11"/>
      <c r="G1050" s="11"/>
      <c r="J1050" s="11"/>
      <c r="K1050" s="11"/>
      <c r="L1050" s="11"/>
      <c r="M1050" s="11"/>
      <c r="N1050" s="11"/>
      <c r="O1050" s="11"/>
      <c r="P1050" s="11"/>
      <c r="Q1050" s="11"/>
      <c r="T1050" s="11"/>
      <c r="U1050" s="11"/>
      <c r="V1050" s="11"/>
      <c r="W1050" s="11"/>
      <c r="X1050" s="11"/>
      <c r="Y1050" s="11"/>
      <c r="Z1050" s="11"/>
    </row>
    <row r="1051" spans="1:26" ht="15" x14ac:dyDescent="0.25">
      <c r="A1051" s="11"/>
      <c r="B1051" s="11"/>
      <c r="C1051" s="11"/>
      <c r="D1051" s="11"/>
      <c r="E1051" s="11"/>
      <c r="F1051" s="11"/>
      <c r="G1051" s="11"/>
      <c r="J1051" s="11"/>
      <c r="K1051" s="11"/>
      <c r="L1051" s="11"/>
      <c r="M1051" s="11"/>
      <c r="N1051" s="11"/>
      <c r="O1051" s="11"/>
      <c r="P1051" s="11"/>
      <c r="Q1051" s="11"/>
      <c r="T1051" s="11"/>
      <c r="U1051" s="11"/>
      <c r="V1051" s="11"/>
      <c r="W1051" s="11"/>
      <c r="X1051" s="11"/>
      <c r="Y1051" s="11"/>
      <c r="Z1051" s="11"/>
    </row>
    <row r="1052" spans="1:26" ht="15" x14ac:dyDescent="0.25">
      <c r="A1052" s="11"/>
      <c r="B1052" s="11"/>
      <c r="C1052" s="11"/>
      <c r="D1052" s="11"/>
      <c r="E1052" s="11"/>
      <c r="F1052" s="11"/>
      <c r="G1052" s="11"/>
      <c r="J1052" s="11"/>
      <c r="K1052" s="11"/>
      <c r="L1052" s="11"/>
      <c r="M1052" s="11"/>
      <c r="N1052" s="11"/>
      <c r="O1052" s="11"/>
      <c r="P1052" s="11"/>
      <c r="Q1052" s="11"/>
      <c r="T1052" s="11"/>
      <c r="U1052" s="11"/>
      <c r="V1052" s="11"/>
      <c r="W1052" s="11"/>
      <c r="X1052" s="11"/>
      <c r="Y1052" s="11"/>
      <c r="Z1052" s="11"/>
    </row>
    <row r="1053" spans="1:26" ht="15" x14ac:dyDescent="0.25">
      <c r="A1053" s="11"/>
      <c r="B1053" s="11"/>
      <c r="C1053" s="11"/>
      <c r="D1053" s="11"/>
      <c r="E1053" s="11"/>
      <c r="F1053" s="11"/>
      <c r="G1053" s="11"/>
      <c r="J1053" s="11"/>
      <c r="K1053" s="11"/>
      <c r="L1053" s="11"/>
      <c r="M1053" s="11"/>
      <c r="N1053" s="11"/>
      <c r="O1053" s="11"/>
      <c r="P1053" s="11"/>
      <c r="Q1053" s="11"/>
      <c r="T1053" s="11"/>
      <c r="U1053" s="11"/>
      <c r="V1053" s="11"/>
      <c r="W1053" s="11"/>
      <c r="X1053" s="11"/>
      <c r="Y1053" s="11"/>
      <c r="Z1053" s="11"/>
    </row>
    <row r="1054" spans="1:26" ht="15" x14ac:dyDescent="0.25">
      <c r="A1054" s="11"/>
      <c r="B1054" s="11"/>
      <c r="C1054" s="11"/>
      <c r="D1054" s="11"/>
      <c r="E1054" s="11"/>
      <c r="F1054" s="11"/>
      <c r="G1054" s="11"/>
      <c r="J1054" s="11"/>
      <c r="K1054" s="11"/>
      <c r="L1054" s="11"/>
      <c r="M1054" s="11"/>
      <c r="N1054" s="11"/>
      <c r="O1054" s="11"/>
      <c r="P1054" s="11"/>
      <c r="Q1054" s="11"/>
      <c r="T1054" s="11"/>
      <c r="U1054" s="11"/>
      <c r="V1054" s="11"/>
      <c r="W1054" s="11"/>
      <c r="X1054" s="11"/>
      <c r="Y1054" s="11"/>
      <c r="Z1054" s="11"/>
    </row>
    <row r="1055" spans="1:26" ht="15" x14ac:dyDescent="0.25">
      <c r="A1055" s="11"/>
      <c r="B1055" s="11"/>
      <c r="C1055" s="11"/>
      <c r="D1055" s="11"/>
      <c r="E1055" s="11"/>
      <c r="F1055" s="11"/>
      <c r="G1055" s="11"/>
      <c r="J1055" s="11"/>
      <c r="K1055" s="11"/>
      <c r="L1055" s="11"/>
      <c r="M1055" s="11"/>
      <c r="N1055" s="11"/>
      <c r="O1055" s="11"/>
      <c r="P1055" s="11"/>
      <c r="Q1055" s="11"/>
      <c r="T1055" s="11"/>
      <c r="U1055" s="11"/>
      <c r="V1055" s="11"/>
      <c r="W1055" s="11"/>
      <c r="X1055" s="11"/>
      <c r="Y1055" s="11"/>
      <c r="Z1055" s="11"/>
    </row>
    <row r="1056" spans="1:26" ht="15" x14ac:dyDescent="0.25">
      <c r="A1056" s="11"/>
      <c r="B1056" s="11"/>
      <c r="C1056" s="11"/>
      <c r="D1056" s="11"/>
      <c r="E1056" s="11"/>
      <c r="F1056" s="11"/>
      <c r="G1056" s="11"/>
      <c r="J1056" s="11"/>
      <c r="K1056" s="11"/>
      <c r="L1056" s="11"/>
      <c r="M1056" s="11"/>
      <c r="N1056" s="11"/>
      <c r="O1056" s="11"/>
      <c r="P1056" s="11"/>
      <c r="Q1056" s="11"/>
      <c r="T1056" s="11"/>
      <c r="U1056" s="11"/>
      <c r="V1056" s="11"/>
      <c r="W1056" s="11"/>
      <c r="X1056" s="11"/>
      <c r="Y1056" s="11"/>
      <c r="Z1056" s="11"/>
    </row>
    <row r="1057" spans="1:26" ht="15" x14ac:dyDescent="0.25">
      <c r="A1057" s="11"/>
      <c r="B1057" s="11"/>
      <c r="C1057" s="11"/>
      <c r="D1057" s="11"/>
      <c r="E1057" s="11"/>
      <c r="F1057" s="11"/>
      <c r="G1057" s="11"/>
      <c r="J1057" s="11"/>
      <c r="K1057" s="11"/>
      <c r="L1057" s="11"/>
      <c r="M1057" s="11"/>
      <c r="N1057" s="11"/>
      <c r="O1057" s="11"/>
      <c r="P1057" s="11"/>
      <c r="Q1057" s="11"/>
      <c r="T1057" s="11"/>
      <c r="U1057" s="11"/>
      <c r="V1057" s="11"/>
      <c r="W1057" s="11"/>
      <c r="X1057" s="11"/>
      <c r="Y1057" s="11"/>
      <c r="Z1057" s="11"/>
    </row>
    <row r="1058" spans="1:26" ht="15" x14ac:dyDescent="0.25">
      <c r="A1058" s="11"/>
      <c r="B1058" s="11"/>
      <c r="C1058" s="11"/>
      <c r="D1058" s="11"/>
      <c r="E1058" s="11"/>
      <c r="F1058" s="11"/>
      <c r="G1058" s="11"/>
      <c r="J1058" s="11"/>
      <c r="K1058" s="11"/>
      <c r="L1058" s="11"/>
      <c r="M1058" s="11"/>
      <c r="N1058" s="11"/>
      <c r="O1058" s="11"/>
      <c r="P1058" s="11"/>
      <c r="Q1058" s="11"/>
      <c r="T1058" s="11"/>
      <c r="U1058" s="11"/>
      <c r="V1058" s="11"/>
      <c r="W1058" s="11"/>
      <c r="X1058" s="11"/>
      <c r="Y1058" s="11"/>
      <c r="Z1058" s="11"/>
    </row>
    <row r="1059" spans="1:26" ht="15" x14ac:dyDescent="0.25">
      <c r="A1059" s="11"/>
      <c r="B1059" s="11"/>
      <c r="C1059" s="11"/>
      <c r="D1059" s="11"/>
      <c r="E1059" s="11"/>
      <c r="F1059" s="11"/>
      <c r="G1059" s="11"/>
      <c r="J1059" s="11"/>
      <c r="K1059" s="11"/>
      <c r="L1059" s="11"/>
      <c r="M1059" s="11"/>
      <c r="N1059" s="11"/>
      <c r="O1059" s="11"/>
      <c r="P1059" s="11"/>
      <c r="Q1059" s="11"/>
      <c r="T1059" s="11"/>
      <c r="U1059" s="11"/>
      <c r="V1059" s="11"/>
      <c r="W1059" s="11"/>
      <c r="X1059" s="11"/>
      <c r="Y1059" s="11"/>
      <c r="Z1059" s="11"/>
    </row>
    <row r="1060" spans="1:26" ht="15" x14ac:dyDescent="0.25">
      <c r="A1060" s="11"/>
      <c r="B1060" s="11"/>
      <c r="C1060" s="11"/>
      <c r="D1060" s="11"/>
      <c r="E1060" s="11"/>
      <c r="F1060" s="11"/>
      <c r="G1060" s="11"/>
      <c r="J1060" s="11"/>
      <c r="K1060" s="11"/>
      <c r="L1060" s="11"/>
      <c r="M1060" s="11"/>
      <c r="N1060" s="11"/>
      <c r="O1060" s="11"/>
      <c r="P1060" s="11"/>
      <c r="Q1060" s="11"/>
      <c r="T1060" s="11"/>
      <c r="U1060" s="11"/>
      <c r="V1060" s="11"/>
      <c r="W1060" s="11"/>
      <c r="X1060" s="11"/>
      <c r="Y1060" s="11"/>
      <c r="Z1060" s="11"/>
    </row>
    <row r="1061" spans="1:26" ht="15" x14ac:dyDescent="0.25">
      <c r="A1061" s="11"/>
      <c r="B1061" s="11"/>
      <c r="C1061" s="11"/>
      <c r="D1061" s="11"/>
      <c r="E1061" s="11"/>
      <c r="F1061" s="11"/>
      <c r="G1061" s="11"/>
      <c r="J1061" s="11"/>
      <c r="K1061" s="11"/>
      <c r="L1061" s="11"/>
      <c r="M1061" s="11"/>
      <c r="N1061" s="11"/>
      <c r="O1061" s="11"/>
      <c r="P1061" s="11"/>
      <c r="Q1061" s="11"/>
      <c r="T1061" s="11"/>
      <c r="U1061" s="11"/>
      <c r="V1061" s="11"/>
      <c r="W1061" s="11"/>
      <c r="X1061" s="11"/>
      <c r="Y1061" s="11"/>
      <c r="Z1061" s="11"/>
    </row>
    <row r="1062" spans="1:26" ht="15" x14ac:dyDescent="0.25">
      <c r="A1062" s="11"/>
      <c r="B1062" s="11"/>
      <c r="C1062" s="11"/>
      <c r="D1062" s="11"/>
      <c r="E1062" s="11"/>
      <c r="F1062" s="11"/>
      <c r="G1062" s="11"/>
      <c r="J1062" s="11"/>
      <c r="K1062" s="11"/>
      <c r="L1062" s="11"/>
      <c r="M1062" s="11"/>
      <c r="N1062" s="11"/>
      <c r="O1062" s="11"/>
      <c r="P1062" s="11"/>
      <c r="Q1062" s="11"/>
      <c r="T1062" s="11"/>
      <c r="U1062" s="11"/>
      <c r="V1062" s="11"/>
      <c r="W1062" s="11"/>
      <c r="X1062" s="11"/>
      <c r="Y1062" s="11"/>
      <c r="Z1062" s="11"/>
    </row>
    <row r="1063" spans="1:26" ht="15" x14ac:dyDescent="0.25">
      <c r="A1063" s="11"/>
      <c r="B1063" s="11"/>
      <c r="C1063" s="11"/>
      <c r="D1063" s="11"/>
      <c r="E1063" s="11"/>
      <c r="F1063" s="11"/>
      <c r="G1063" s="11"/>
      <c r="J1063" s="11"/>
      <c r="K1063" s="11"/>
      <c r="L1063" s="11"/>
      <c r="M1063" s="11"/>
      <c r="N1063" s="11"/>
      <c r="O1063" s="11"/>
      <c r="P1063" s="11"/>
      <c r="Q1063" s="11"/>
      <c r="T1063" s="11"/>
      <c r="U1063" s="11"/>
      <c r="V1063" s="11"/>
      <c r="W1063" s="11"/>
      <c r="X1063" s="11"/>
      <c r="Y1063" s="11"/>
      <c r="Z1063" s="11"/>
    </row>
    <row r="1064" spans="1:26" ht="15" x14ac:dyDescent="0.25">
      <c r="A1064" s="11"/>
      <c r="B1064" s="11"/>
      <c r="C1064" s="11"/>
      <c r="D1064" s="11"/>
      <c r="E1064" s="11"/>
      <c r="F1064" s="11"/>
      <c r="G1064" s="11"/>
      <c r="J1064" s="11"/>
      <c r="K1064" s="11"/>
      <c r="L1064" s="11"/>
      <c r="M1064" s="11"/>
      <c r="N1064" s="11"/>
      <c r="O1064" s="11"/>
      <c r="P1064" s="11"/>
      <c r="Q1064" s="11"/>
      <c r="T1064" s="11"/>
      <c r="U1064" s="11"/>
      <c r="V1064" s="11"/>
      <c r="W1064" s="11"/>
      <c r="X1064" s="11"/>
      <c r="Y1064" s="11"/>
      <c r="Z1064" s="11"/>
    </row>
    <row r="1065" spans="1:26" ht="15" x14ac:dyDescent="0.25">
      <c r="A1065" s="11"/>
      <c r="B1065" s="11"/>
      <c r="C1065" s="11"/>
      <c r="D1065" s="11"/>
      <c r="E1065" s="11"/>
      <c r="F1065" s="11"/>
      <c r="G1065" s="11"/>
      <c r="J1065" s="11"/>
      <c r="K1065" s="11"/>
      <c r="L1065" s="11"/>
      <c r="M1065" s="11"/>
      <c r="N1065" s="11"/>
      <c r="O1065" s="11"/>
      <c r="P1065" s="11"/>
      <c r="Q1065" s="11"/>
      <c r="T1065" s="11"/>
      <c r="U1065" s="11"/>
      <c r="V1065" s="11"/>
      <c r="W1065" s="11"/>
      <c r="X1065" s="11"/>
      <c r="Y1065" s="11"/>
      <c r="Z1065" s="11"/>
    </row>
    <row r="1066" spans="1:26" ht="15" x14ac:dyDescent="0.25">
      <c r="A1066" s="11"/>
      <c r="B1066" s="11"/>
      <c r="C1066" s="11"/>
      <c r="D1066" s="11"/>
      <c r="E1066" s="11"/>
      <c r="F1066" s="11"/>
      <c r="G1066" s="11"/>
      <c r="J1066" s="11"/>
      <c r="K1066" s="11"/>
      <c r="L1066" s="11"/>
      <c r="M1066" s="11"/>
      <c r="N1066" s="11"/>
      <c r="O1066" s="11"/>
      <c r="P1066" s="11"/>
      <c r="Q1066" s="11"/>
      <c r="T1066" s="11"/>
      <c r="U1066" s="11"/>
      <c r="V1066" s="11"/>
      <c r="W1066" s="11"/>
      <c r="X1066" s="11"/>
      <c r="Y1066" s="11"/>
      <c r="Z1066" s="11"/>
    </row>
    <row r="1067" spans="1:26" ht="15" x14ac:dyDescent="0.25">
      <c r="A1067" s="11"/>
      <c r="B1067" s="11"/>
      <c r="C1067" s="11"/>
      <c r="D1067" s="11"/>
      <c r="E1067" s="11"/>
      <c r="F1067" s="11"/>
      <c r="G1067" s="11"/>
      <c r="J1067" s="11"/>
      <c r="K1067" s="11"/>
      <c r="L1067" s="11"/>
      <c r="M1067" s="11"/>
      <c r="N1067" s="11"/>
      <c r="O1067" s="11"/>
      <c r="P1067" s="11"/>
      <c r="Q1067" s="11"/>
      <c r="T1067" s="11"/>
      <c r="U1067" s="11"/>
      <c r="V1067" s="11"/>
      <c r="W1067" s="11"/>
      <c r="X1067" s="11"/>
      <c r="Y1067" s="11"/>
      <c r="Z1067" s="11"/>
    </row>
    <row r="1068" spans="1:26" ht="15" x14ac:dyDescent="0.25">
      <c r="A1068" s="11"/>
      <c r="B1068" s="11"/>
      <c r="C1068" s="11"/>
      <c r="D1068" s="11"/>
      <c r="E1068" s="11"/>
      <c r="F1068" s="11"/>
      <c r="G1068" s="11"/>
      <c r="J1068" s="11"/>
      <c r="K1068" s="11"/>
      <c r="L1068" s="11"/>
      <c r="M1068" s="11"/>
      <c r="N1068" s="11"/>
      <c r="O1068" s="11"/>
      <c r="P1068" s="11"/>
      <c r="Q1068" s="11"/>
      <c r="T1068" s="11"/>
      <c r="U1068" s="11"/>
      <c r="V1068" s="11"/>
      <c r="W1068" s="11"/>
      <c r="X1068" s="11"/>
      <c r="Y1068" s="11"/>
      <c r="Z1068" s="11"/>
    </row>
    <row r="1069" spans="1:26" ht="15" x14ac:dyDescent="0.25">
      <c r="A1069" s="11"/>
      <c r="B1069" s="11"/>
      <c r="C1069" s="11"/>
      <c r="D1069" s="11"/>
      <c r="E1069" s="11"/>
      <c r="F1069" s="11"/>
      <c r="G1069" s="11"/>
      <c r="J1069" s="11"/>
      <c r="K1069" s="11"/>
      <c r="L1069" s="11"/>
      <c r="M1069" s="11"/>
      <c r="N1069" s="11"/>
      <c r="O1069" s="11"/>
      <c r="P1069" s="11"/>
      <c r="Q1069" s="11"/>
      <c r="T1069" s="11"/>
      <c r="U1069" s="11"/>
      <c r="V1069" s="11"/>
      <c r="W1069" s="11"/>
      <c r="X1069" s="11"/>
      <c r="Y1069" s="11"/>
      <c r="Z1069" s="11"/>
    </row>
    <row r="1070" spans="1:26" ht="15" x14ac:dyDescent="0.25">
      <c r="A1070" s="11"/>
      <c r="B1070" s="11"/>
      <c r="C1070" s="11"/>
      <c r="D1070" s="11"/>
      <c r="E1070" s="11"/>
      <c r="F1070" s="11"/>
      <c r="G1070" s="11"/>
      <c r="J1070" s="11"/>
      <c r="K1070" s="11"/>
      <c r="L1070" s="11"/>
      <c r="M1070" s="11"/>
      <c r="N1070" s="11"/>
      <c r="O1070" s="11"/>
      <c r="P1070" s="11"/>
      <c r="Q1070" s="11"/>
      <c r="T1070" s="11"/>
      <c r="U1070" s="11"/>
      <c r="V1070" s="11"/>
      <c r="W1070" s="11"/>
      <c r="X1070" s="11"/>
      <c r="Y1070" s="11"/>
      <c r="Z1070" s="11"/>
    </row>
    <row r="1071" spans="1:26" ht="15" x14ac:dyDescent="0.25">
      <c r="A1071" s="11"/>
      <c r="B1071" s="11"/>
      <c r="C1071" s="11"/>
      <c r="D1071" s="11"/>
      <c r="E1071" s="11"/>
      <c r="F1071" s="11"/>
      <c r="G1071" s="11"/>
      <c r="J1071" s="11"/>
      <c r="K1071" s="11"/>
      <c r="L1071" s="11"/>
      <c r="M1071" s="11"/>
      <c r="N1071" s="11"/>
      <c r="O1071" s="11"/>
      <c r="P1071" s="11"/>
      <c r="Q1071" s="11"/>
      <c r="T1071" s="11"/>
      <c r="U1071" s="11"/>
      <c r="V1071" s="11"/>
      <c r="W1071" s="11"/>
      <c r="X1071" s="11"/>
      <c r="Y1071" s="11"/>
      <c r="Z1071" s="11"/>
    </row>
    <row r="1072" spans="1:26" ht="15" x14ac:dyDescent="0.25">
      <c r="A1072" s="11"/>
      <c r="B1072" s="11"/>
      <c r="C1072" s="11"/>
      <c r="D1072" s="11"/>
      <c r="E1072" s="11"/>
      <c r="F1072" s="11"/>
      <c r="G1072" s="11"/>
      <c r="J1072" s="11"/>
      <c r="K1072" s="11"/>
      <c r="L1072" s="11"/>
      <c r="M1072" s="11"/>
      <c r="N1072" s="11"/>
      <c r="O1072" s="11"/>
      <c r="P1072" s="11"/>
      <c r="Q1072" s="11"/>
      <c r="T1072" s="11"/>
      <c r="U1072" s="11"/>
      <c r="V1072" s="11"/>
      <c r="W1072" s="11"/>
      <c r="X1072" s="11"/>
      <c r="Y1072" s="11"/>
      <c r="Z1072" s="11"/>
    </row>
    <row r="1073" spans="1:26" ht="15" x14ac:dyDescent="0.25">
      <c r="A1073" s="11"/>
      <c r="B1073" s="11"/>
      <c r="C1073" s="11"/>
      <c r="D1073" s="11"/>
      <c r="E1073" s="11"/>
      <c r="F1073" s="11"/>
      <c r="G1073" s="11"/>
      <c r="J1073" s="11"/>
      <c r="K1073" s="11"/>
      <c r="L1073" s="11"/>
      <c r="M1073" s="11"/>
      <c r="N1073" s="11"/>
      <c r="O1073" s="11"/>
      <c r="P1073" s="11"/>
      <c r="Q1073" s="11"/>
      <c r="T1073" s="11"/>
      <c r="U1073" s="11"/>
      <c r="V1073" s="11"/>
      <c r="W1073" s="11"/>
      <c r="X1073" s="11"/>
      <c r="Y1073" s="11"/>
      <c r="Z1073" s="11"/>
    </row>
    <row r="1074" spans="1:26" ht="15" x14ac:dyDescent="0.25">
      <c r="A1074" s="11"/>
      <c r="B1074" s="11"/>
      <c r="C1074" s="11"/>
      <c r="D1074" s="11"/>
      <c r="E1074" s="11"/>
      <c r="F1074" s="11"/>
      <c r="G1074" s="11"/>
      <c r="J1074" s="11"/>
      <c r="K1074" s="11"/>
      <c r="L1074" s="11"/>
      <c r="M1074" s="11"/>
      <c r="N1074" s="11"/>
      <c r="O1074" s="11"/>
      <c r="P1074" s="11"/>
      <c r="Q1074" s="11"/>
      <c r="T1074" s="11"/>
      <c r="U1074" s="11"/>
      <c r="V1074" s="11"/>
      <c r="W1074" s="11"/>
      <c r="X1074" s="11"/>
      <c r="Y1074" s="11"/>
      <c r="Z1074" s="11"/>
    </row>
    <row r="1075" spans="1:26" ht="15" x14ac:dyDescent="0.25">
      <c r="A1075" s="11"/>
      <c r="B1075" s="11"/>
      <c r="C1075" s="11"/>
      <c r="D1075" s="11"/>
      <c r="E1075" s="11"/>
      <c r="F1075" s="11"/>
      <c r="G1075" s="11"/>
      <c r="J1075" s="11"/>
      <c r="K1075" s="11"/>
      <c r="L1075" s="11"/>
      <c r="M1075" s="11"/>
      <c r="N1075" s="11"/>
      <c r="O1075" s="11"/>
      <c r="P1075" s="11"/>
      <c r="Q1075" s="11"/>
      <c r="T1075" s="11"/>
      <c r="U1075" s="11"/>
      <c r="V1075" s="11"/>
      <c r="W1075" s="11"/>
      <c r="X1075" s="11"/>
      <c r="Y1075" s="11"/>
      <c r="Z1075" s="11"/>
    </row>
    <row r="1076" spans="1:26" ht="15" x14ac:dyDescent="0.25">
      <c r="A1076" s="11"/>
      <c r="B1076" s="11"/>
      <c r="C1076" s="11"/>
      <c r="D1076" s="11"/>
      <c r="E1076" s="11"/>
      <c r="F1076" s="11"/>
      <c r="G1076" s="11"/>
      <c r="J1076" s="11"/>
      <c r="K1076" s="11"/>
      <c r="L1076" s="11"/>
      <c r="M1076" s="11"/>
      <c r="N1076" s="11"/>
      <c r="O1076" s="11"/>
      <c r="P1076" s="11"/>
      <c r="Q1076" s="11"/>
      <c r="T1076" s="11"/>
      <c r="U1076" s="11"/>
      <c r="V1076" s="11"/>
      <c r="W1076" s="11"/>
      <c r="X1076" s="11"/>
      <c r="Y1076" s="11"/>
      <c r="Z1076" s="11"/>
    </row>
    <row r="1077" spans="1:26" ht="15" x14ac:dyDescent="0.25">
      <c r="A1077" s="11"/>
      <c r="B1077" s="11"/>
      <c r="C1077" s="11"/>
      <c r="D1077" s="11"/>
      <c r="E1077" s="11"/>
      <c r="F1077" s="11"/>
      <c r="G1077" s="11"/>
      <c r="J1077" s="11"/>
      <c r="K1077" s="11"/>
      <c r="L1077" s="11"/>
      <c r="M1077" s="11"/>
      <c r="N1077" s="11"/>
      <c r="O1077" s="11"/>
      <c r="P1077" s="11"/>
      <c r="Q1077" s="11"/>
      <c r="T1077" s="11"/>
      <c r="U1077" s="11"/>
      <c r="V1077" s="11"/>
      <c r="W1077" s="11"/>
      <c r="X1077" s="11"/>
      <c r="Y1077" s="11"/>
      <c r="Z1077" s="11"/>
    </row>
    <row r="1078" spans="1:26" ht="15" x14ac:dyDescent="0.25">
      <c r="A1078" s="11"/>
      <c r="B1078" s="11"/>
      <c r="C1078" s="11"/>
      <c r="D1078" s="11"/>
      <c r="E1078" s="11"/>
      <c r="F1078" s="11"/>
      <c r="G1078" s="11"/>
      <c r="J1078" s="11"/>
      <c r="K1078" s="11"/>
      <c r="L1078" s="11"/>
      <c r="M1078" s="11"/>
      <c r="N1078" s="11"/>
      <c r="O1078" s="11"/>
      <c r="P1078" s="11"/>
      <c r="Q1078" s="11"/>
      <c r="T1078" s="11"/>
      <c r="U1078" s="11"/>
      <c r="V1078" s="11"/>
      <c r="W1078" s="11"/>
      <c r="X1078" s="11"/>
      <c r="Y1078" s="11"/>
      <c r="Z1078" s="11"/>
    </row>
    <row r="1079" spans="1:26" ht="15" x14ac:dyDescent="0.25">
      <c r="A1079" s="11"/>
      <c r="B1079" s="11"/>
      <c r="C1079" s="11"/>
      <c r="D1079" s="11"/>
      <c r="E1079" s="11"/>
      <c r="F1079" s="11"/>
      <c r="G1079" s="11"/>
      <c r="J1079" s="11"/>
      <c r="K1079" s="11"/>
      <c r="L1079" s="11"/>
      <c r="M1079" s="11"/>
      <c r="N1079" s="11"/>
      <c r="O1079" s="11"/>
      <c r="P1079" s="11"/>
      <c r="Q1079" s="11"/>
      <c r="T1079" s="11"/>
      <c r="U1079" s="11"/>
      <c r="V1079" s="11"/>
      <c r="W1079" s="11"/>
      <c r="X1079" s="11"/>
      <c r="Y1079" s="11"/>
      <c r="Z1079" s="11"/>
    </row>
    <row r="1080" spans="1:26" ht="15" x14ac:dyDescent="0.25">
      <c r="A1080" s="11"/>
      <c r="B1080" s="11"/>
      <c r="C1080" s="11"/>
      <c r="D1080" s="11"/>
      <c r="E1080" s="11"/>
      <c r="F1080" s="11"/>
      <c r="G1080" s="11"/>
      <c r="J1080" s="11"/>
      <c r="K1080" s="11"/>
      <c r="L1080" s="11"/>
      <c r="M1080" s="11"/>
      <c r="N1080" s="11"/>
      <c r="O1080" s="11"/>
      <c r="P1080" s="11"/>
      <c r="Q1080" s="11"/>
      <c r="T1080" s="11"/>
      <c r="U1080" s="11"/>
      <c r="V1080" s="11"/>
      <c r="W1080" s="11"/>
      <c r="X1080" s="11"/>
      <c r="Y1080" s="11"/>
      <c r="Z1080" s="11"/>
    </row>
    <row r="1081" spans="1:26" ht="15" x14ac:dyDescent="0.25">
      <c r="A1081" s="11"/>
      <c r="B1081" s="11"/>
      <c r="C1081" s="11"/>
      <c r="D1081" s="11"/>
      <c r="E1081" s="11"/>
      <c r="F1081" s="11"/>
      <c r="G1081" s="11"/>
      <c r="J1081" s="11"/>
      <c r="K1081" s="11"/>
      <c r="L1081" s="11"/>
      <c r="M1081" s="11"/>
      <c r="N1081" s="11"/>
      <c r="O1081" s="11"/>
      <c r="P1081" s="11"/>
      <c r="Q1081" s="11"/>
      <c r="T1081" s="11"/>
      <c r="U1081" s="11"/>
      <c r="V1081" s="11"/>
      <c r="W1081" s="11"/>
      <c r="X1081" s="11"/>
      <c r="Y1081" s="11"/>
      <c r="Z1081" s="11"/>
    </row>
    <row r="1082" spans="1:26" ht="15" x14ac:dyDescent="0.25">
      <c r="A1082" s="11"/>
      <c r="B1082" s="11"/>
      <c r="C1082" s="11"/>
      <c r="D1082" s="11"/>
      <c r="E1082" s="11"/>
      <c r="F1082" s="11"/>
      <c r="G1082" s="11"/>
      <c r="J1082" s="11"/>
      <c r="K1082" s="11"/>
      <c r="L1082" s="11"/>
      <c r="M1082" s="11"/>
      <c r="N1082" s="11"/>
      <c r="O1082" s="11"/>
      <c r="P1082" s="11"/>
      <c r="Q1082" s="11"/>
      <c r="T1082" s="11"/>
      <c r="U1082" s="11"/>
      <c r="V1082" s="11"/>
      <c r="W1082" s="11"/>
      <c r="X1082" s="11"/>
      <c r="Y1082" s="11"/>
      <c r="Z1082" s="11"/>
    </row>
    <row r="1083" spans="1:26" ht="15" x14ac:dyDescent="0.25">
      <c r="A1083" s="11"/>
      <c r="B1083" s="11"/>
      <c r="C1083" s="11"/>
      <c r="D1083" s="11"/>
      <c r="E1083" s="11"/>
      <c r="F1083" s="11"/>
      <c r="G1083" s="11"/>
      <c r="J1083" s="11"/>
      <c r="K1083" s="11"/>
      <c r="L1083" s="11"/>
      <c r="M1083" s="11"/>
      <c r="N1083" s="11"/>
      <c r="O1083" s="11"/>
      <c r="P1083" s="11"/>
      <c r="Q1083" s="11"/>
      <c r="T1083" s="11"/>
      <c r="U1083" s="11"/>
      <c r="V1083" s="11"/>
      <c r="W1083" s="11"/>
      <c r="X1083" s="11"/>
      <c r="Y1083" s="11"/>
      <c r="Z1083" s="11"/>
    </row>
    <row r="1084" spans="1:26" ht="15" x14ac:dyDescent="0.25">
      <c r="A1084" s="11"/>
      <c r="B1084" s="11"/>
      <c r="C1084" s="11"/>
      <c r="D1084" s="11"/>
      <c r="E1084" s="11"/>
      <c r="F1084" s="11"/>
      <c r="G1084" s="11"/>
      <c r="J1084" s="11"/>
      <c r="K1084" s="11"/>
      <c r="L1084" s="11"/>
      <c r="M1084" s="11"/>
      <c r="N1084" s="11"/>
      <c r="O1084" s="11"/>
      <c r="P1084" s="11"/>
      <c r="Q1084" s="11"/>
      <c r="T1084" s="11"/>
      <c r="U1084" s="11"/>
      <c r="V1084" s="11"/>
      <c r="W1084" s="11"/>
      <c r="X1084" s="11"/>
      <c r="Y1084" s="11"/>
      <c r="Z1084" s="11"/>
    </row>
    <row r="1085" spans="1:26" ht="15" x14ac:dyDescent="0.25">
      <c r="A1085" s="11"/>
      <c r="B1085" s="11"/>
      <c r="C1085" s="11"/>
      <c r="D1085" s="11"/>
      <c r="E1085" s="11"/>
      <c r="F1085" s="11"/>
      <c r="G1085" s="11"/>
      <c r="J1085" s="11"/>
      <c r="K1085" s="11"/>
      <c r="L1085" s="11"/>
      <c r="M1085" s="11"/>
      <c r="N1085" s="11"/>
      <c r="O1085" s="11"/>
      <c r="P1085" s="11"/>
      <c r="Q1085" s="11"/>
      <c r="T1085" s="11"/>
      <c r="U1085" s="11"/>
      <c r="V1085" s="11"/>
      <c r="W1085" s="11"/>
      <c r="X1085" s="11"/>
      <c r="Y1085" s="11"/>
      <c r="Z1085" s="11"/>
    </row>
    <row r="1086" spans="1:26" ht="15" x14ac:dyDescent="0.25">
      <c r="A1086" s="11"/>
      <c r="B1086" s="11"/>
      <c r="C1086" s="11"/>
      <c r="D1086" s="11"/>
      <c r="E1086" s="11"/>
      <c r="F1086" s="11"/>
      <c r="G1086" s="11"/>
      <c r="J1086" s="11"/>
      <c r="K1086" s="11"/>
      <c r="L1086" s="11"/>
      <c r="M1086" s="11"/>
      <c r="N1086" s="11"/>
      <c r="O1086" s="11"/>
      <c r="P1086" s="11"/>
      <c r="Q1086" s="11"/>
      <c r="T1086" s="11"/>
      <c r="U1086" s="11"/>
      <c r="V1086" s="11"/>
      <c r="W1086" s="11"/>
      <c r="X1086" s="11"/>
      <c r="Y1086" s="11"/>
      <c r="Z1086" s="11"/>
    </row>
    <row r="1087" spans="1:26" ht="15" x14ac:dyDescent="0.25">
      <c r="A1087" s="11"/>
      <c r="B1087" s="11"/>
      <c r="C1087" s="11"/>
      <c r="D1087" s="11"/>
      <c r="E1087" s="11"/>
      <c r="F1087" s="11"/>
      <c r="G1087" s="11"/>
      <c r="J1087" s="11"/>
      <c r="K1087" s="11"/>
      <c r="L1087" s="11"/>
      <c r="M1087" s="11"/>
      <c r="N1087" s="11"/>
      <c r="O1087" s="11"/>
      <c r="P1087" s="11"/>
      <c r="Q1087" s="11"/>
      <c r="T1087" s="11"/>
      <c r="U1087" s="11"/>
      <c r="V1087" s="11"/>
      <c r="W1087" s="11"/>
      <c r="X1087" s="11"/>
      <c r="Y1087" s="11"/>
      <c r="Z1087" s="11"/>
    </row>
    <row r="1088" spans="1:26" ht="15" x14ac:dyDescent="0.25">
      <c r="A1088" s="11"/>
      <c r="B1088" s="11"/>
      <c r="C1088" s="11"/>
      <c r="D1088" s="11"/>
      <c r="E1088" s="11"/>
      <c r="F1088" s="11"/>
      <c r="G1088" s="11"/>
      <c r="J1088" s="11"/>
      <c r="K1088" s="11"/>
      <c r="L1088" s="11"/>
      <c r="M1088" s="11"/>
      <c r="N1088" s="11"/>
      <c r="O1088" s="11"/>
      <c r="P1088" s="11"/>
      <c r="Q1088" s="11"/>
      <c r="T1088" s="11"/>
      <c r="U1088" s="11"/>
      <c r="V1088" s="11"/>
      <c r="W1088" s="11"/>
      <c r="X1088" s="11"/>
      <c r="Y1088" s="11"/>
      <c r="Z1088" s="11"/>
    </row>
    <row r="1089" spans="1:26" ht="15" x14ac:dyDescent="0.25">
      <c r="A1089" s="11"/>
      <c r="B1089" s="11"/>
      <c r="C1089" s="11"/>
      <c r="D1089" s="11"/>
      <c r="E1089" s="11"/>
      <c r="F1089" s="11"/>
      <c r="G1089" s="11"/>
      <c r="J1089" s="11"/>
      <c r="K1089" s="11"/>
      <c r="L1089" s="11"/>
      <c r="M1089" s="11"/>
      <c r="N1089" s="11"/>
      <c r="O1089" s="11"/>
      <c r="P1089" s="11"/>
      <c r="Q1089" s="11"/>
      <c r="T1089" s="11"/>
      <c r="U1089" s="11"/>
      <c r="V1089" s="11"/>
      <c r="W1089" s="11"/>
      <c r="X1089" s="11"/>
      <c r="Y1089" s="11"/>
      <c r="Z1089" s="11"/>
    </row>
    <row r="1090" spans="1:26" ht="15" x14ac:dyDescent="0.25">
      <c r="A1090" s="11"/>
      <c r="B1090" s="11"/>
      <c r="C1090" s="11"/>
      <c r="D1090" s="11"/>
      <c r="E1090" s="11"/>
      <c r="F1090" s="11"/>
      <c r="G1090" s="11"/>
      <c r="J1090" s="11"/>
      <c r="K1090" s="11"/>
      <c r="L1090" s="11"/>
      <c r="M1090" s="11"/>
      <c r="N1090" s="11"/>
      <c r="O1090" s="11"/>
      <c r="P1090" s="11"/>
      <c r="Q1090" s="11"/>
      <c r="T1090" s="11"/>
      <c r="U1090" s="11"/>
      <c r="V1090" s="11"/>
      <c r="W1090" s="11"/>
      <c r="X1090" s="11"/>
      <c r="Y1090" s="11"/>
      <c r="Z1090" s="11"/>
    </row>
    <row r="1091" spans="1:26" ht="15" x14ac:dyDescent="0.25">
      <c r="A1091" s="11"/>
      <c r="B1091" s="11"/>
      <c r="C1091" s="11"/>
      <c r="D1091" s="11"/>
      <c r="E1091" s="11"/>
      <c r="F1091" s="11"/>
      <c r="G1091" s="11"/>
      <c r="J1091" s="11"/>
      <c r="K1091" s="11"/>
      <c r="L1091" s="11"/>
      <c r="M1091" s="11"/>
      <c r="N1091" s="11"/>
      <c r="O1091" s="11"/>
      <c r="P1091" s="11"/>
      <c r="Q1091" s="11"/>
      <c r="T1091" s="11"/>
      <c r="U1091" s="11"/>
      <c r="V1091" s="11"/>
      <c r="W1091" s="11"/>
      <c r="X1091" s="11"/>
      <c r="Y1091" s="11"/>
      <c r="Z1091" s="11"/>
    </row>
    <row r="1092" spans="1:26" ht="15" x14ac:dyDescent="0.25">
      <c r="A1092" s="11"/>
      <c r="B1092" s="11"/>
      <c r="C1092" s="11"/>
      <c r="D1092" s="11"/>
      <c r="E1092" s="11"/>
      <c r="F1092" s="11"/>
      <c r="G1092" s="11"/>
      <c r="J1092" s="11"/>
      <c r="K1092" s="11"/>
      <c r="L1092" s="11"/>
      <c r="M1092" s="11"/>
      <c r="N1092" s="11"/>
      <c r="O1092" s="11"/>
      <c r="P1092" s="11"/>
      <c r="Q1092" s="11"/>
      <c r="T1092" s="11"/>
      <c r="U1092" s="11"/>
      <c r="V1092" s="11"/>
      <c r="W1092" s="11"/>
      <c r="X1092" s="11"/>
      <c r="Y1092" s="11"/>
      <c r="Z1092" s="11"/>
    </row>
    <row r="1093" spans="1:26" ht="15" x14ac:dyDescent="0.25">
      <c r="A1093" s="11"/>
      <c r="B1093" s="11"/>
      <c r="C1093" s="11"/>
      <c r="D1093" s="11"/>
      <c r="E1093" s="11"/>
      <c r="F1093" s="11"/>
      <c r="G1093" s="11"/>
      <c r="J1093" s="11"/>
      <c r="K1093" s="11"/>
      <c r="L1093" s="11"/>
      <c r="M1093" s="11"/>
      <c r="N1093" s="11"/>
      <c r="O1093" s="11"/>
      <c r="P1093" s="11"/>
      <c r="Q1093" s="11"/>
      <c r="T1093" s="11"/>
      <c r="U1093" s="11"/>
      <c r="V1093" s="11"/>
      <c r="W1093" s="11"/>
      <c r="X1093" s="11"/>
      <c r="Y1093" s="11"/>
      <c r="Z1093" s="11"/>
    </row>
    <row r="1094" spans="1:26" ht="15" x14ac:dyDescent="0.25">
      <c r="A1094" s="11"/>
      <c r="B1094" s="11"/>
      <c r="C1094" s="11"/>
      <c r="D1094" s="11"/>
      <c r="E1094" s="11"/>
      <c r="F1094" s="11"/>
      <c r="G1094" s="11"/>
      <c r="J1094" s="11"/>
      <c r="K1094" s="11"/>
      <c r="L1094" s="11"/>
      <c r="M1094" s="11"/>
      <c r="N1094" s="11"/>
      <c r="O1094" s="11"/>
      <c r="P1094" s="11"/>
      <c r="Q1094" s="11"/>
      <c r="T1094" s="11"/>
      <c r="U1094" s="11"/>
      <c r="V1094" s="11"/>
      <c r="W1094" s="11"/>
      <c r="X1094" s="11"/>
      <c r="Y1094" s="11"/>
      <c r="Z1094" s="11"/>
    </row>
    <row r="1095" spans="1:26" ht="15" x14ac:dyDescent="0.25">
      <c r="A1095" s="11"/>
      <c r="B1095" s="11"/>
      <c r="C1095" s="11"/>
      <c r="D1095" s="11"/>
      <c r="E1095" s="11"/>
      <c r="F1095" s="11"/>
      <c r="G1095" s="11"/>
      <c r="J1095" s="11"/>
      <c r="K1095" s="11"/>
      <c r="L1095" s="11"/>
      <c r="M1095" s="11"/>
      <c r="N1095" s="11"/>
      <c r="O1095" s="11"/>
      <c r="P1095" s="11"/>
      <c r="Q1095" s="11"/>
      <c r="T1095" s="11"/>
      <c r="U1095" s="11"/>
      <c r="V1095" s="11"/>
      <c r="W1095" s="11"/>
      <c r="X1095" s="11"/>
      <c r="Y1095" s="11"/>
      <c r="Z1095" s="11"/>
    </row>
    <row r="1096" spans="1:26" ht="15" x14ac:dyDescent="0.25">
      <c r="A1096" s="11"/>
      <c r="B1096" s="11"/>
      <c r="C1096" s="11"/>
      <c r="D1096" s="11"/>
      <c r="E1096" s="11"/>
      <c r="F1096" s="11"/>
      <c r="G1096" s="11"/>
      <c r="J1096" s="11"/>
      <c r="K1096" s="11"/>
      <c r="L1096" s="11"/>
      <c r="M1096" s="11"/>
      <c r="N1096" s="11"/>
      <c r="O1096" s="11"/>
      <c r="P1096" s="11"/>
      <c r="Q1096" s="11"/>
      <c r="T1096" s="11"/>
      <c r="U1096" s="11"/>
      <c r="V1096" s="11"/>
      <c r="W1096" s="11"/>
      <c r="X1096" s="11"/>
      <c r="Y1096" s="11"/>
      <c r="Z1096" s="11"/>
    </row>
    <row r="1097" spans="1:26" ht="15" x14ac:dyDescent="0.25">
      <c r="A1097" s="11"/>
      <c r="B1097" s="11"/>
      <c r="C1097" s="11"/>
      <c r="D1097" s="11"/>
      <c r="E1097" s="11"/>
      <c r="F1097" s="11"/>
      <c r="G1097" s="11"/>
      <c r="J1097" s="11"/>
      <c r="K1097" s="11"/>
      <c r="L1097" s="11"/>
      <c r="M1097" s="11"/>
      <c r="N1097" s="11"/>
      <c r="O1097" s="11"/>
      <c r="P1097" s="11"/>
      <c r="Q1097" s="11"/>
      <c r="T1097" s="11"/>
      <c r="U1097" s="11"/>
      <c r="V1097" s="11"/>
      <c r="W1097" s="11"/>
      <c r="X1097" s="11"/>
      <c r="Y1097" s="11"/>
      <c r="Z1097" s="11"/>
    </row>
    <row r="1098" spans="1:26" ht="15" x14ac:dyDescent="0.25">
      <c r="A1098" s="11"/>
      <c r="B1098" s="11"/>
      <c r="C1098" s="11"/>
      <c r="D1098" s="11"/>
      <c r="E1098" s="11"/>
      <c r="F1098" s="11"/>
      <c r="G1098" s="11"/>
      <c r="J1098" s="11"/>
      <c r="K1098" s="11"/>
      <c r="L1098" s="11"/>
      <c r="M1098" s="11"/>
      <c r="N1098" s="11"/>
      <c r="O1098" s="11"/>
      <c r="P1098" s="11"/>
      <c r="Q1098" s="11"/>
      <c r="T1098" s="11"/>
      <c r="U1098" s="11"/>
      <c r="V1098" s="11"/>
      <c r="W1098" s="11"/>
      <c r="X1098" s="11"/>
      <c r="Y1098" s="11"/>
      <c r="Z1098" s="11"/>
    </row>
    <row r="1099" spans="1:26" ht="15" x14ac:dyDescent="0.25">
      <c r="A1099" s="11"/>
      <c r="B1099" s="11"/>
      <c r="C1099" s="11"/>
      <c r="D1099" s="11"/>
      <c r="E1099" s="11"/>
      <c r="F1099" s="11"/>
      <c r="G1099" s="11"/>
      <c r="J1099" s="11"/>
      <c r="K1099" s="11"/>
      <c r="L1099" s="11"/>
      <c r="M1099" s="11"/>
      <c r="N1099" s="11"/>
      <c r="O1099" s="11"/>
      <c r="P1099" s="11"/>
      <c r="Q1099" s="11"/>
      <c r="T1099" s="11"/>
      <c r="U1099" s="11"/>
      <c r="V1099" s="11"/>
      <c r="W1099" s="11"/>
      <c r="X1099" s="11"/>
      <c r="Y1099" s="11"/>
      <c r="Z1099" s="11"/>
    </row>
    <row r="1100" spans="1:26" ht="15" x14ac:dyDescent="0.25">
      <c r="A1100" s="11"/>
      <c r="B1100" s="11"/>
      <c r="C1100" s="11"/>
      <c r="D1100" s="11"/>
      <c r="E1100" s="11"/>
      <c r="F1100" s="11"/>
      <c r="G1100" s="11"/>
      <c r="J1100" s="11"/>
      <c r="K1100" s="11"/>
      <c r="L1100" s="11"/>
      <c r="M1100" s="11"/>
      <c r="N1100" s="11"/>
      <c r="O1100" s="11"/>
      <c r="P1100" s="11"/>
      <c r="Q1100" s="11"/>
      <c r="T1100" s="11"/>
      <c r="U1100" s="11"/>
      <c r="V1100" s="11"/>
      <c r="W1100" s="11"/>
      <c r="X1100" s="11"/>
      <c r="Y1100" s="11"/>
      <c r="Z1100" s="11"/>
    </row>
    <row r="1101" spans="1:26" ht="15" x14ac:dyDescent="0.25">
      <c r="A1101" s="11"/>
      <c r="B1101" s="11"/>
      <c r="C1101" s="11"/>
      <c r="D1101" s="11"/>
      <c r="E1101" s="11"/>
      <c r="F1101" s="11"/>
      <c r="G1101" s="11"/>
      <c r="J1101" s="11"/>
      <c r="K1101" s="11"/>
      <c r="L1101" s="11"/>
      <c r="M1101" s="11"/>
      <c r="N1101" s="11"/>
      <c r="O1101" s="11"/>
      <c r="P1101" s="11"/>
      <c r="Q1101" s="11"/>
      <c r="T1101" s="11"/>
      <c r="U1101" s="11"/>
      <c r="V1101" s="11"/>
      <c r="W1101" s="11"/>
      <c r="X1101" s="11"/>
      <c r="Y1101" s="11"/>
      <c r="Z1101" s="11"/>
    </row>
    <row r="1102" spans="1:26" ht="15" x14ac:dyDescent="0.25">
      <c r="A1102" s="11"/>
      <c r="B1102" s="11"/>
      <c r="C1102" s="11"/>
      <c r="D1102" s="11"/>
      <c r="E1102" s="11"/>
      <c r="F1102" s="11"/>
      <c r="G1102" s="11"/>
      <c r="J1102" s="11"/>
      <c r="K1102" s="11"/>
      <c r="L1102" s="11"/>
      <c r="M1102" s="11"/>
      <c r="N1102" s="11"/>
      <c r="O1102" s="11"/>
      <c r="P1102" s="11"/>
      <c r="Q1102" s="11"/>
      <c r="T1102" s="11"/>
      <c r="U1102" s="11"/>
      <c r="V1102" s="11"/>
      <c r="W1102" s="11"/>
      <c r="X1102" s="11"/>
      <c r="Y1102" s="11"/>
      <c r="Z1102" s="11"/>
    </row>
    <row r="1103" spans="1:26" ht="15" x14ac:dyDescent="0.25">
      <c r="A1103" s="11"/>
      <c r="B1103" s="11"/>
      <c r="C1103" s="11"/>
      <c r="D1103" s="11"/>
      <c r="E1103" s="11"/>
      <c r="F1103" s="11"/>
      <c r="G1103" s="11"/>
      <c r="J1103" s="11"/>
      <c r="K1103" s="11"/>
      <c r="L1103" s="11"/>
      <c r="M1103" s="11"/>
      <c r="N1103" s="11"/>
      <c r="O1103" s="11"/>
      <c r="P1103" s="11"/>
      <c r="Q1103" s="11"/>
      <c r="T1103" s="11"/>
      <c r="U1103" s="11"/>
      <c r="V1103" s="11"/>
      <c r="W1103" s="11"/>
      <c r="X1103" s="11"/>
      <c r="Y1103" s="11"/>
      <c r="Z1103" s="11"/>
    </row>
    <row r="1104" spans="1:26" ht="15" x14ac:dyDescent="0.25">
      <c r="A1104" s="11"/>
      <c r="B1104" s="11"/>
      <c r="C1104" s="11"/>
      <c r="D1104" s="11"/>
      <c r="E1104" s="11"/>
      <c r="F1104" s="11"/>
      <c r="G1104" s="11"/>
      <c r="J1104" s="11"/>
      <c r="K1104" s="11"/>
      <c r="L1104" s="11"/>
      <c r="M1104" s="11"/>
      <c r="N1104" s="11"/>
      <c r="O1104" s="11"/>
      <c r="P1104" s="11"/>
      <c r="Q1104" s="11"/>
      <c r="T1104" s="11"/>
      <c r="U1104" s="11"/>
      <c r="V1104" s="11"/>
      <c r="W1104" s="11"/>
      <c r="X1104" s="11"/>
      <c r="Y1104" s="11"/>
      <c r="Z1104" s="11"/>
    </row>
    <row r="1105" spans="1:26" ht="15" x14ac:dyDescent="0.25">
      <c r="A1105" s="11"/>
      <c r="B1105" s="11"/>
      <c r="C1105" s="11"/>
      <c r="D1105" s="11"/>
      <c r="E1105" s="11"/>
      <c r="F1105" s="11"/>
      <c r="G1105" s="11"/>
      <c r="J1105" s="11"/>
      <c r="K1105" s="11"/>
      <c r="L1105" s="11"/>
      <c r="M1105" s="11"/>
      <c r="N1105" s="11"/>
      <c r="O1105" s="11"/>
      <c r="P1105" s="11"/>
      <c r="Q1105" s="11"/>
      <c r="T1105" s="11"/>
      <c r="U1105" s="11"/>
      <c r="V1105" s="11"/>
      <c r="W1105" s="11"/>
      <c r="X1105" s="11"/>
      <c r="Y1105" s="11"/>
      <c r="Z1105" s="11"/>
    </row>
    <row r="1106" spans="1:26" ht="15" x14ac:dyDescent="0.25">
      <c r="A1106" s="11"/>
      <c r="B1106" s="11"/>
      <c r="C1106" s="11"/>
      <c r="D1106" s="11"/>
      <c r="E1106" s="11"/>
      <c r="F1106" s="11"/>
      <c r="G1106" s="11"/>
      <c r="J1106" s="11"/>
      <c r="K1106" s="11"/>
      <c r="L1106" s="11"/>
      <c r="M1106" s="11"/>
      <c r="N1106" s="11"/>
      <c r="O1106" s="11"/>
      <c r="P1106" s="11"/>
      <c r="Q1106" s="11"/>
      <c r="T1106" s="11"/>
      <c r="U1106" s="11"/>
      <c r="V1106" s="11"/>
      <c r="W1106" s="11"/>
      <c r="X1106" s="11"/>
      <c r="Y1106" s="11"/>
      <c r="Z1106" s="11"/>
    </row>
    <row r="1107" spans="1:26" ht="15" x14ac:dyDescent="0.25">
      <c r="A1107" s="11"/>
      <c r="B1107" s="11"/>
      <c r="C1107" s="11"/>
      <c r="D1107" s="11"/>
      <c r="E1107" s="11"/>
      <c r="F1107" s="11"/>
      <c r="G1107" s="11"/>
      <c r="J1107" s="11"/>
      <c r="K1107" s="11"/>
      <c r="L1107" s="11"/>
      <c r="M1107" s="11"/>
      <c r="N1107" s="11"/>
      <c r="O1107" s="11"/>
      <c r="P1107" s="11"/>
      <c r="Q1107" s="11"/>
      <c r="T1107" s="11"/>
      <c r="U1107" s="11"/>
      <c r="V1107" s="11"/>
      <c r="W1107" s="11"/>
      <c r="X1107" s="11"/>
      <c r="Y1107" s="11"/>
      <c r="Z1107" s="11"/>
    </row>
    <row r="1108" spans="1:26" ht="15" x14ac:dyDescent="0.25">
      <c r="A1108" s="11"/>
      <c r="B1108" s="11"/>
      <c r="C1108" s="11"/>
      <c r="D1108" s="11"/>
      <c r="E1108" s="11"/>
      <c r="F1108" s="11"/>
      <c r="G1108" s="11"/>
      <c r="J1108" s="11"/>
      <c r="K1108" s="11"/>
      <c r="L1108" s="11"/>
      <c r="M1108" s="11"/>
      <c r="N1108" s="11"/>
      <c r="O1108" s="11"/>
      <c r="P1108" s="11"/>
      <c r="Q1108" s="11"/>
      <c r="T1108" s="11"/>
      <c r="U1108" s="11"/>
      <c r="V1108" s="11"/>
      <c r="W1108" s="11"/>
      <c r="X1108" s="11"/>
      <c r="Y1108" s="11"/>
      <c r="Z1108" s="11"/>
    </row>
    <row r="1109" spans="1:26" ht="15" x14ac:dyDescent="0.25">
      <c r="A1109" s="11"/>
      <c r="B1109" s="11"/>
      <c r="C1109" s="11"/>
      <c r="D1109" s="11"/>
      <c r="E1109" s="11"/>
      <c r="F1109" s="11"/>
      <c r="G1109" s="11"/>
      <c r="J1109" s="11"/>
      <c r="K1109" s="11"/>
      <c r="L1109" s="11"/>
      <c r="M1109" s="11"/>
      <c r="N1109" s="11"/>
      <c r="O1109" s="11"/>
      <c r="P1109" s="11"/>
      <c r="Q1109" s="11"/>
      <c r="T1109" s="11"/>
      <c r="U1109" s="11"/>
      <c r="V1109" s="11"/>
      <c r="W1109" s="11"/>
      <c r="X1109" s="11"/>
      <c r="Y1109" s="11"/>
      <c r="Z1109" s="11"/>
    </row>
    <row r="1110" spans="1:26" ht="15" x14ac:dyDescent="0.25">
      <c r="A1110" s="11"/>
      <c r="B1110" s="11"/>
      <c r="C1110" s="11"/>
      <c r="D1110" s="11"/>
      <c r="E1110" s="11"/>
      <c r="F1110" s="11"/>
      <c r="G1110" s="11"/>
      <c r="J1110" s="11"/>
      <c r="K1110" s="11"/>
      <c r="L1110" s="11"/>
      <c r="M1110" s="11"/>
      <c r="N1110" s="11"/>
      <c r="O1110" s="11"/>
      <c r="P1110" s="11"/>
      <c r="Q1110" s="11"/>
      <c r="T1110" s="11"/>
      <c r="U1110" s="11"/>
      <c r="V1110" s="11"/>
      <c r="W1110" s="11"/>
      <c r="X1110" s="11"/>
      <c r="Y1110" s="11"/>
      <c r="Z1110" s="11"/>
    </row>
    <row r="1111" spans="1:26" ht="15" x14ac:dyDescent="0.25">
      <c r="A1111" s="11"/>
      <c r="B1111" s="11"/>
      <c r="C1111" s="11"/>
      <c r="D1111" s="11"/>
      <c r="E1111" s="11"/>
      <c r="F1111" s="11"/>
      <c r="G1111" s="11"/>
      <c r="J1111" s="11"/>
      <c r="K1111" s="11"/>
      <c r="L1111" s="11"/>
      <c r="M1111" s="11"/>
      <c r="N1111" s="11"/>
      <c r="O1111" s="11"/>
      <c r="P1111" s="11"/>
      <c r="Q1111" s="11"/>
      <c r="T1111" s="11"/>
      <c r="U1111" s="11"/>
      <c r="V1111" s="11"/>
      <c r="W1111" s="11"/>
      <c r="X1111" s="11"/>
      <c r="Y1111" s="11"/>
      <c r="Z1111" s="11"/>
    </row>
    <row r="1112" spans="1:26" ht="15" x14ac:dyDescent="0.25">
      <c r="A1112" s="11"/>
      <c r="B1112" s="11"/>
      <c r="C1112" s="11"/>
      <c r="D1112" s="11"/>
      <c r="E1112" s="11"/>
      <c r="F1112" s="11"/>
      <c r="G1112" s="11"/>
      <c r="J1112" s="11"/>
      <c r="K1112" s="11"/>
      <c r="L1112" s="11"/>
      <c r="M1112" s="11"/>
      <c r="N1112" s="11"/>
      <c r="O1112" s="11"/>
      <c r="P1112" s="11"/>
      <c r="Q1112" s="11"/>
      <c r="T1112" s="11"/>
      <c r="U1112" s="11"/>
      <c r="V1112" s="11"/>
      <c r="W1112" s="11"/>
      <c r="X1112" s="11"/>
      <c r="Y1112" s="11"/>
      <c r="Z1112" s="11"/>
    </row>
    <row r="1113" spans="1:26" ht="15" x14ac:dyDescent="0.25">
      <c r="A1113" s="11"/>
      <c r="B1113" s="11"/>
      <c r="C1113" s="11"/>
      <c r="D1113" s="11"/>
      <c r="E1113" s="11"/>
      <c r="F1113" s="11"/>
      <c r="G1113" s="11"/>
      <c r="J1113" s="11"/>
      <c r="K1113" s="11"/>
      <c r="L1113" s="11"/>
      <c r="M1113" s="11"/>
      <c r="N1113" s="11"/>
      <c r="O1113" s="11"/>
      <c r="P1113" s="11"/>
      <c r="Q1113" s="11"/>
      <c r="T1113" s="11"/>
      <c r="U1113" s="11"/>
      <c r="V1113" s="11"/>
      <c r="W1113" s="11"/>
      <c r="X1113" s="11"/>
      <c r="Y1113" s="11"/>
      <c r="Z1113" s="11"/>
    </row>
    <row r="1114" spans="1:26" ht="15" x14ac:dyDescent="0.25">
      <c r="A1114" s="11"/>
      <c r="B1114" s="11"/>
      <c r="C1114" s="11"/>
      <c r="D1114" s="11"/>
      <c r="E1114" s="11"/>
      <c r="F1114" s="11"/>
      <c r="G1114" s="11"/>
      <c r="J1114" s="11"/>
      <c r="K1114" s="11"/>
      <c r="L1114" s="11"/>
      <c r="M1114" s="11"/>
      <c r="N1114" s="11"/>
      <c r="O1114" s="11"/>
      <c r="P1114" s="11"/>
      <c r="Q1114" s="11"/>
      <c r="T1114" s="11"/>
      <c r="U1114" s="11"/>
      <c r="V1114" s="11"/>
      <c r="W1114" s="11"/>
      <c r="X1114" s="11"/>
      <c r="Y1114" s="11"/>
      <c r="Z1114" s="11"/>
    </row>
    <row r="1115" spans="1:26" ht="15" x14ac:dyDescent="0.25">
      <c r="A1115" s="11"/>
      <c r="B1115" s="11"/>
      <c r="C1115" s="11"/>
      <c r="D1115" s="11"/>
      <c r="E1115" s="11"/>
      <c r="F1115" s="11"/>
      <c r="G1115" s="11"/>
      <c r="J1115" s="11"/>
      <c r="K1115" s="11"/>
      <c r="L1115" s="11"/>
      <c r="M1115" s="11"/>
      <c r="N1115" s="11"/>
      <c r="O1115" s="11"/>
      <c r="P1115" s="11"/>
      <c r="Q1115" s="11"/>
      <c r="T1115" s="11"/>
      <c r="U1115" s="11"/>
      <c r="V1115" s="11"/>
      <c r="W1115" s="11"/>
      <c r="X1115" s="11"/>
      <c r="Y1115" s="11"/>
      <c r="Z1115" s="11"/>
    </row>
    <row r="1116" spans="1:26" ht="15" x14ac:dyDescent="0.25">
      <c r="A1116" s="11"/>
      <c r="B1116" s="11"/>
      <c r="C1116" s="11"/>
      <c r="D1116" s="11"/>
      <c r="E1116" s="11"/>
      <c r="F1116" s="11"/>
      <c r="G1116" s="11"/>
      <c r="J1116" s="11"/>
      <c r="K1116" s="11"/>
      <c r="L1116" s="11"/>
      <c r="M1116" s="11"/>
      <c r="N1116" s="11"/>
      <c r="O1116" s="11"/>
      <c r="P1116" s="11"/>
      <c r="Q1116" s="11"/>
      <c r="T1116" s="11"/>
      <c r="U1116" s="11"/>
      <c r="V1116" s="11"/>
      <c r="W1116" s="11"/>
      <c r="X1116" s="11"/>
      <c r="Y1116" s="11"/>
      <c r="Z1116" s="11"/>
    </row>
    <row r="1117" spans="1:26" ht="15" x14ac:dyDescent="0.25">
      <c r="A1117" s="11"/>
      <c r="B1117" s="11"/>
      <c r="C1117" s="11"/>
      <c r="D1117" s="11"/>
      <c r="E1117" s="11"/>
      <c r="F1117" s="11"/>
      <c r="G1117" s="11"/>
      <c r="J1117" s="11"/>
      <c r="K1117" s="11"/>
      <c r="L1117" s="11"/>
      <c r="M1117" s="11"/>
      <c r="N1117" s="11"/>
      <c r="O1117" s="11"/>
      <c r="P1117" s="11"/>
      <c r="Q1117" s="11"/>
      <c r="T1117" s="11"/>
      <c r="U1117" s="11"/>
      <c r="V1117" s="11"/>
      <c r="W1117" s="11"/>
      <c r="X1117" s="11"/>
      <c r="Y1117" s="11"/>
      <c r="Z1117" s="11"/>
    </row>
    <row r="1118" spans="1:26" ht="15" x14ac:dyDescent="0.25">
      <c r="A1118" s="11"/>
      <c r="B1118" s="11"/>
      <c r="C1118" s="11"/>
      <c r="D1118" s="11"/>
      <c r="E1118" s="11"/>
      <c r="F1118" s="11"/>
      <c r="G1118" s="11"/>
      <c r="J1118" s="11"/>
      <c r="K1118" s="11"/>
      <c r="L1118" s="11"/>
      <c r="M1118" s="11"/>
      <c r="N1118" s="11"/>
      <c r="O1118" s="11"/>
      <c r="P1118" s="11"/>
      <c r="Q1118" s="11"/>
      <c r="T1118" s="11"/>
      <c r="U1118" s="11"/>
      <c r="V1118" s="11"/>
      <c r="W1118" s="11"/>
      <c r="X1118" s="11"/>
      <c r="Y1118" s="11"/>
      <c r="Z1118" s="11"/>
    </row>
    <row r="1119" spans="1:26" ht="15" x14ac:dyDescent="0.25">
      <c r="A1119" s="11"/>
      <c r="B1119" s="11"/>
      <c r="C1119" s="11"/>
      <c r="D1119" s="11"/>
      <c r="E1119" s="11"/>
      <c r="F1119" s="11"/>
      <c r="G1119" s="11"/>
      <c r="J1119" s="11"/>
      <c r="K1119" s="11"/>
      <c r="L1119" s="11"/>
      <c r="M1119" s="11"/>
      <c r="N1119" s="11"/>
      <c r="O1119" s="11"/>
      <c r="P1119" s="11"/>
      <c r="Q1119" s="11"/>
      <c r="T1119" s="11"/>
      <c r="U1119" s="11"/>
      <c r="V1119" s="11"/>
      <c r="W1119" s="11"/>
      <c r="X1119" s="11"/>
      <c r="Y1119" s="11"/>
      <c r="Z1119" s="11"/>
    </row>
    <row r="1120" spans="1:26" ht="15" x14ac:dyDescent="0.25">
      <c r="A1120" s="11"/>
      <c r="B1120" s="11"/>
      <c r="C1120" s="11"/>
      <c r="D1120" s="11"/>
      <c r="E1120" s="11"/>
      <c r="F1120" s="11"/>
      <c r="G1120" s="11"/>
      <c r="J1120" s="11"/>
      <c r="K1120" s="11"/>
      <c r="L1120" s="11"/>
      <c r="M1120" s="11"/>
      <c r="N1120" s="11"/>
      <c r="O1120" s="11"/>
      <c r="P1120" s="11"/>
      <c r="Q1120" s="11"/>
      <c r="T1120" s="11"/>
      <c r="U1120" s="11"/>
      <c r="V1120" s="11"/>
      <c r="W1120" s="11"/>
      <c r="X1120" s="11"/>
      <c r="Y1120" s="11"/>
      <c r="Z1120" s="11"/>
    </row>
    <row r="1121" spans="1:26" ht="15" x14ac:dyDescent="0.25">
      <c r="A1121" s="11"/>
      <c r="B1121" s="11"/>
      <c r="C1121" s="11"/>
      <c r="D1121" s="11"/>
      <c r="E1121" s="11"/>
      <c r="F1121" s="11"/>
      <c r="G1121" s="11"/>
      <c r="J1121" s="11"/>
      <c r="K1121" s="11"/>
      <c r="L1121" s="11"/>
      <c r="M1121" s="11"/>
      <c r="N1121" s="11"/>
      <c r="O1121" s="11"/>
      <c r="P1121" s="11"/>
      <c r="Q1121" s="11"/>
      <c r="T1121" s="11"/>
      <c r="U1121" s="11"/>
      <c r="V1121" s="11"/>
      <c r="W1121" s="11"/>
      <c r="X1121" s="11"/>
      <c r="Y1121" s="11"/>
      <c r="Z1121" s="11"/>
    </row>
    <row r="1122" spans="1:26" ht="15" x14ac:dyDescent="0.25">
      <c r="A1122" s="11"/>
      <c r="B1122" s="11"/>
      <c r="C1122" s="11"/>
      <c r="D1122" s="11"/>
      <c r="E1122" s="11"/>
      <c r="F1122" s="11"/>
      <c r="G1122" s="11"/>
      <c r="J1122" s="11"/>
      <c r="K1122" s="11"/>
      <c r="L1122" s="11"/>
      <c r="M1122" s="11"/>
      <c r="N1122" s="11"/>
      <c r="O1122" s="11"/>
      <c r="P1122" s="11"/>
      <c r="Q1122" s="11"/>
      <c r="T1122" s="11"/>
      <c r="U1122" s="11"/>
      <c r="V1122" s="11"/>
      <c r="W1122" s="11"/>
      <c r="X1122" s="11"/>
      <c r="Y1122" s="11"/>
      <c r="Z1122" s="11"/>
    </row>
    <row r="1123" spans="1:26" ht="15" x14ac:dyDescent="0.25">
      <c r="A1123" s="11"/>
      <c r="B1123" s="11"/>
      <c r="C1123" s="11"/>
      <c r="D1123" s="11"/>
      <c r="E1123" s="11"/>
      <c r="F1123" s="11"/>
      <c r="G1123" s="11"/>
      <c r="J1123" s="11"/>
      <c r="K1123" s="11"/>
      <c r="L1123" s="11"/>
      <c r="M1123" s="11"/>
      <c r="N1123" s="11"/>
      <c r="O1123" s="11"/>
      <c r="P1123" s="11"/>
      <c r="Q1123" s="11"/>
      <c r="T1123" s="11"/>
      <c r="U1123" s="11"/>
      <c r="V1123" s="11"/>
      <c r="W1123" s="11"/>
      <c r="X1123" s="11"/>
      <c r="Y1123" s="11"/>
      <c r="Z1123" s="11"/>
    </row>
    <row r="1124" spans="1:26" ht="15" x14ac:dyDescent="0.25">
      <c r="A1124" s="11"/>
      <c r="B1124" s="11"/>
      <c r="C1124" s="11"/>
      <c r="D1124" s="11"/>
      <c r="E1124" s="11"/>
      <c r="F1124" s="11"/>
      <c r="G1124" s="11"/>
      <c r="J1124" s="11"/>
      <c r="K1124" s="11"/>
      <c r="L1124" s="11"/>
      <c r="M1124" s="11"/>
      <c r="N1124" s="11"/>
      <c r="O1124" s="11"/>
      <c r="P1124" s="11"/>
      <c r="Q1124" s="11"/>
      <c r="T1124" s="11"/>
      <c r="U1124" s="11"/>
      <c r="V1124" s="11"/>
      <c r="W1124" s="11"/>
      <c r="X1124" s="11"/>
      <c r="Y1124" s="11"/>
      <c r="Z1124" s="11"/>
    </row>
    <row r="1125" spans="1:26" ht="15" x14ac:dyDescent="0.25">
      <c r="A1125" s="11"/>
      <c r="B1125" s="11"/>
      <c r="C1125" s="11"/>
      <c r="D1125" s="11"/>
      <c r="E1125" s="11"/>
      <c r="F1125" s="11"/>
      <c r="G1125" s="11"/>
      <c r="J1125" s="11"/>
      <c r="K1125" s="11"/>
      <c r="L1125" s="11"/>
      <c r="M1125" s="11"/>
      <c r="N1125" s="11"/>
      <c r="O1125" s="11"/>
      <c r="P1125" s="11"/>
      <c r="Q1125" s="11"/>
      <c r="T1125" s="11"/>
      <c r="U1125" s="11"/>
      <c r="V1125" s="11"/>
      <c r="W1125" s="11"/>
      <c r="X1125" s="11"/>
      <c r="Y1125" s="11"/>
      <c r="Z1125" s="11"/>
    </row>
    <row r="1126" spans="1:26" ht="15" x14ac:dyDescent="0.25">
      <c r="A1126" s="11"/>
      <c r="B1126" s="11"/>
      <c r="C1126" s="11"/>
      <c r="D1126" s="11"/>
      <c r="E1126" s="11"/>
      <c r="F1126" s="11"/>
      <c r="G1126" s="11"/>
      <c r="J1126" s="11"/>
      <c r="K1126" s="11"/>
      <c r="L1126" s="11"/>
      <c r="M1126" s="11"/>
      <c r="N1126" s="11"/>
      <c r="O1126" s="11"/>
      <c r="P1126" s="11"/>
      <c r="Q1126" s="11"/>
      <c r="T1126" s="11"/>
      <c r="U1126" s="11"/>
      <c r="V1126" s="11"/>
      <c r="W1126" s="11"/>
      <c r="X1126" s="11"/>
      <c r="Y1126" s="11"/>
      <c r="Z1126" s="11"/>
    </row>
    <row r="1127" spans="1:26" ht="15" x14ac:dyDescent="0.25">
      <c r="A1127" s="11"/>
      <c r="B1127" s="11"/>
      <c r="C1127" s="11"/>
      <c r="D1127" s="11"/>
      <c r="E1127" s="11"/>
      <c r="F1127" s="11"/>
      <c r="G1127" s="11"/>
      <c r="J1127" s="11"/>
      <c r="K1127" s="11"/>
      <c r="L1127" s="11"/>
      <c r="M1127" s="11"/>
      <c r="N1127" s="11"/>
      <c r="O1127" s="11"/>
      <c r="P1127" s="11"/>
      <c r="Q1127" s="11"/>
      <c r="T1127" s="11"/>
      <c r="U1127" s="11"/>
      <c r="V1127" s="11"/>
      <c r="W1127" s="11"/>
      <c r="X1127" s="11"/>
      <c r="Y1127" s="11"/>
      <c r="Z1127" s="11"/>
    </row>
    <row r="1128" spans="1:26" ht="15" x14ac:dyDescent="0.25">
      <c r="A1128" s="11"/>
      <c r="B1128" s="11"/>
      <c r="C1128" s="11"/>
      <c r="D1128" s="11"/>
      <c r="E1128" s="11"/>
      <c r="F1128" s="11"/>
      <c r="G1128" s="11"/>
      <c r="J1128" s="11"/>
      <c r="K1128" s="11"/>
      <c r="L1128" s="11"/>
      <c r="M1128" s="11"/>
      <c r="N1128" s="11"/>
      <c r="O1128" s="11"/>
      <c r="P1128" s="11"/>
      <c r="Q1128" s="11"/>
      <c r="T1128" s="11"/>
      <c r="U1128" s="11"/>
      <c r="V1128" s="11"/>
      <c r="W1128" s="11"/>
      <c r="X1128" s="11"/>
      <c r="Y1128" s="11"/>
      <c r="Z1128" s="11"/>
    </row>
    <row r="1129" spans="1:26" ht="15" x14ac:dyDescent="0.25">
      <c r="A1129" s="11"/>
      <c r="B1129" s="11"/>
      <c r="C1129" s="11"/>
      <c r="D1129" s="11"/>
      <c r="E1129" s="11"/>
      <c r="F1129" s="11"/>
      <c r="G1129" s="11"/>
      <c r="J1129" s="11"/>
      <c r="K1129" s="11"/>
      <c r="L1129" s="11"/>
      <c r="M1129" s="11"/>
      <c r="N1129" s="11"/>
      <c r="O1129" s="11"/>
      <c r="P1129" s="11"/>
      <c r="Q1129" s="11"/>
      <c r="T1129" s="11"/>
      <c r="U1129" s="11"/>
      <c r="V1129" s="11"/>
      <c r="W1129" s="11"/>
      <c r="X1129" s="11"/>
      <c r="Y1129" s="11"/>
      <c r="Z1129" s="11"/>
    </row>
    <row r="1130" spans="1:26" ht="15" x14ac:dyDescent="0.25">
      <c r="A1130" s="11"/>
      <c r="B1130" s="11"/>
      <c r="C1130" s="11"/>
      <c r="D1130" s="11"/>
      <c r="E1130" s="11"/>
      <c r="F1130" s="11"/>
      <c r="G1130" s="11"/>
      <c r="J1130" s="11"/>
      <c r="K1130" s="11"/>
      <c r="L1130" s="11"/>
      <c r="M1130" s="11"/>
      <c r="N1130" s="11"/>
      <c r="O1130" s="11"/>
      <c r="P1130" s="11"/>
      <c r="Q1130" s="11"/>
      <c r="T1130" s="11"/>
      <c r="U1130" s="11"/>
      <c r="V1130" s="11"/>
      <c r="W1130" s="11"/>
      <c r="X1130" s="11"/>
      <c r="Y1130" s="11"/>
      <c r="Z1130" s="11"/>
    </row>
    <row r="1131" spans="1:26" ht="15" x14ac:dyDescent="0.25">
      <c r="A1131" s="11"/>
      <c r="B1131" s="11"/>
      <c r="C1131" s="11"/>
      <c r="D1131" s="11"/>
      <c r="E1131" s="11"/>
      <c r="F1131" s="11"/>
      <c r="G1131" s="11"/>
      <c r="J1131" s="11"/>
      <c r="K1131" s="11"/>
      <c r="L1131" s="11"/>
      <c r="M1131" s="11"/>
      <c r="N1131" s="11"/>
      <c r="O1131" s="11"/>
      <c r="P1131" s="11"/>
      <c r="Q1131" s="11"/>
      <c r="T1131" s="11"/>
      <c r="U1131" s="11"/>
      <c r="V1131" s="11"/>
      <c r="W1131" s="11"/>
      <c r="X1131" s="11"/>
      <c r="Y1131" s="11"/>
      <c r="Z1131" s="11"/>
    </row>
    <row r="1132" spans="1:26" ht="15" x14ac:dyDescent="0.25">
      <c r="A1132" s="11"/>
      <c r="B1132" s="11"/>
      <c r="C1132" s="11"/>
      <c r="D1132" s="11"/>
      <c r="E1132" s="11"/>
      <c r="F1132" s="11"/>
      <c r="G1132" s="11"/>
      <c r="J1132" s="11"/>
      <c r="K1132" s="11"/>
      <c r="L1132" s="11"/>
      <c r="M1132" s="11"/>
      <c r="N1132" s="11"/>
      <c r="O1132" s="11"/>
      <c r="P1132" s="11"/>
      <c r="Q1132" s="11"/>
      <c r="T1132" s="11"/>
      <c r="U1132" s="11"/>
      <c r="V1132" s="11"/>
      <c r="W1132" s="11"/>
      <c r="X1132" s="11"/>
      <c r="Y1132" s="11"/>
      <c r="Z1132" s="11"/>
    </row>
    <row r="1133" spans="1:26" ht="15" x14ac:dyDescent="0.25">
      <c r="A1133" s="11"/>
      <c r="B1133" s="11"/>
      <c r="C1133" s="11"/>
      <c r="D1133" s="11"/>
      <c r="E1133" s="11"/>
      <c r="F1133" s="11"/>
      <c r="G1133" s="11"/>
      <c r="J1133" s="11"/>
      <c r="K1133" s="11"/>
      <c r="L1133" s="11"/>
      <c r="M1133" s="11"/>
      <c r="N1133" s="11"/>
      <c r="O1133" s="11"/>
      <c r="P1133" s="11"/>
      <c r="Q1133" s="11"/>
      <c r="T1133" s="11"/>
      <c r="U1133" s="11"/>
      <c r="V1133" s="11"/>
      <c r="W1133" s="11"/>
      <c r="X1133" s="11"/>
      <c r="Y1133" s="11"/>
      <c r="Z1133" s="11"/>
    </row>
    <row r="1134" spans="1:26" ht="15" x14ac:dyDescent="0.25">
      <c r="A1134" s="11"/>
      <c r="B1134" s="11"/>
      <c r="C1134" s="11"/>
      <c r="D1134" s="11"/>
      <c r="E1134" s="11"/>
      <c r="F1134" s="11"/>
      <c r="G1134" s="11"/>
      <c r="J1134" s="11"/>
      <c r="K1134" s="11"/>
      <c r="L1134" s="11"/>
      <c r="M1134" s="11"/>
      <c r="N1134" s="11"/>
      <c r="O1134" s="11"/>
      <c r="P1134" s="11"/>
      <c r="Q1134" s="11"/>
      <c r="T1134" s="11"/>
      <c r="U1134" s="11"/>
      <c r="V1134" s="11"/>
      <c r="W1134" s="11"/>
      <c r="X1134" s="11"/>
      <c r="Y1134" s="11"/>
      <c r="Z1134" s="11"/>
    </row>
    <row r="1135" spans="1:26" ht="15" x14ac:dyDescent="0.25">
      <c r="A1135" s="11"/>
      <c r="B1135" s="11"/>
      <c r="C1135" s="11"/>
      <c r="D1135" s="11"/>
      <c r="E1135" s="11"/>
      <c r="F1135" s="11"/>
      <c r="G1135" s="11"/>
      <c r="J1135" s="11"/>
      <c r="K1135" s="11"/>
      <c r="L1135" s="11"/>
      <c r="M1135" s="11"/>
      <c r="N1135" s="11"/>
      <c r="O1135" s="11"/>
      <c r="P1135" s="11"/>
      <c r="Q1135" s="11"/>
      <c r="T1135" s="11"/>
      <c r="U1135" s="11"/>
      <c r="V1135" s="11"/>
      <c r="W1135" s="11"/>
      <c r="X1135" s="11"/>
      <c r="Y1135" s="11"/>
      <c r="Z1135" s="11"/>
    </row>
    <row r="1136" spans="1:26" ht="15" x14ac:dyDescent="0.25">
      <c r="A1136" s="11"/>
      <c r="B1136" s="11"/>
      <c r="C1136" s="11"/>
      <c r="D1136" s="11"/>
      <c r="E1136" s="11"/>
      <c r="F1136" s="11"/>
      <c r="G1136" s="11"/>
      <c r="J1136" s="11"/>
      <c r="K1136" s="11"/>
      <c r="L1136" s="11"/>
      <c r="M1136" s="11"/>
      <c r="N1136" s="11"/>
      <c r="O1136" s="11"/>
      <c r="P1136" s="11"/>
      <c r="Q1136" s="11"/>
      <c r="T1136" s="11"/>
      <c r="U1136" s="11"/>
      <c r="V1136" s="11"/>
      <c r="W1136" s="11"/>
      <c r="X1136" s="11"/>
      <c r="Y1136" s="11"/>
      <c r="Z1136" s="11"/>
    </row>
    <row r="1137" spans="1:26" ht="15" x14ac:dyDescent="0.25">
      <c r="A1137" s="11"/>
      <c r="B1137" s="11"/>
      <c r="C1137" s="11"/>
      <c r="D1137" s="11"/>
      <c r="E1137" s="11"/>
      <c r="F1137" s="11"/>
      <c r="G1137" s="11"/>
      <c r="J1137" s="11"/>
      <c r="K1137" s="11"/>
      <c r="L1137" s="11"/>
      <c r="M1137" s="11"/>
      <c r="N1137" s="11"/>
      <c r="O1137" s="11"/>
      <c r="P1137" s="11"/>
      <c r="Q1137" s="11"/>
      <c r="T1137" s="11"/>
      <c r="U1137" s="11"/>
      <c r="V1137" s="11"/>
      <c r="W1137" s="11"/>
      <c r="X1137" s="11"/>
      <c r="Y1137" s="11"/>
      <c r="Z1137" s="11"/>
    </row>
    <row r="1138" spans="1:26" ht="15" x14ac:dyDescent="0.25">
      <c r="A1138" s="11"/>
      <c r="B1138" s="11"/>
      <c r="C1138" s="11"/>
      <c r="D1138" s="11"/>
      <c r="E1138" s="11"/>
      <c r="F1138" s="11"/>
      <c r="G1138" s="11"/>
      <c r="J1138" s="11"/>
      <c r="K1138" s="11"/>
      <c r="L1138" s="11"/>
      <c r="M1138" s="11"/>
      <c r="N1138" s="11"/>
      <c r="O1138" s="11"/>
      <c r="P1138" s="11"/>
      <c r="Q1138" s="11"/>
      <c r="T1138" s="11"/>
      <c r="U1138" s="11"/>
      <c r="V1138" s="11"/>
      <c r="W1138" s="11"/>
      <c r="X1138" s="11"/>
      <c r="Y1138" s="11"/>
      <c r="Z1138" s="11"/>
    </row>
    <row r="1139" spans="1:26" ht="15" x14ac:dyDescent="0.25">
      <c r="A1139" s="11"/>
      <c r="B1139" s="11"/>
      <c r="C1139" s="11"/>
      <c r="D1139" s="11"/>
      <c r="E1139" s="11"/>
      <c r="F1139" s="11"/>
      <c r="G1139" s="11"/>
      <c r="J1139" s="11"/>
      <c r="K1139" s="11"/>
      <c r="L1139" s="11"/>
      <c r="M1139" s="11"/>
      <c r="N1139" s="11"/>
      <c r="O1139" s="11"/>
      <c r="P1139" s="11"/>
      <c r="Q1139" s="11"/>
      <c r="T1139" s="11"/>
      <c r="U1139" s="11"/>
      <c r="V1139" s="11"/>
      <c r="W1139" s="11"/>
      <c r="X1139" s="11"/>
      <c r="Y1139" s="11"/>
      <c r="Z1139" s="11"/>
    </row>
    <row r="1140" spans="1:26" ht="15" x14ac:dyDescent="0.25">
      <c r="A1140" s="11"/>
      <c r="B1140" s="11"/>
      <c r="C1140" s="11"/>
      <c r="D1140" s="11"/>
      <c r="E1140" s="11"/>
      <c r="F1140" s="11"/>
      <c r="G1140" s="11"/>
      <c r="J1140" s="11"/>
      <c r="K1140" s="11"/>
      <c r="L1140" s="11"/>
      <c r="M1140" s="11"/>
      <c r="N1140" s="11"/>
      <c r="O1140" s="11"/>
      <c r="P1140" s="11"/>
      <c r="Q1140" s="11"/>
      <c r="T1140" s="11"/>
      <c r="U1140" s="11"/>
      <c r="V1140" s="11"/>
      <c r="W1140" s="11"/>
      <c r="X1140" s="11"/>
      <c r="Y1140" s="11"/>
      <c r="Z1140" s="11"/>
    </row>
    <row r="1141" spans="1:26" ht="15" x14ac:dyDescent="0.25">
      <c r="A1141" s="11"/>
      <c r="B1141" s="11"/>
      <c r="C1141" s="11"/>
      <c r="D1141" s="11"/>
      <c r="E1141" s="11"/>
      <c r="F1141" s="11"/>
      <c r="G1141" s="11"/>
      <c r="J1141" s="11"/>
      <c r="K1141" s="11"/>
      <c r="L1141" s="11"/>
      <c r="M1141" s="11"/>
      <c r="N1141" s="11"/>
      <c r="O1141" s="11"/>
      <c r="P1141" s="11"/>
      <c r="Q1141" s="11"/>
      <c r="T1141" s="11"/>
      <c r="U1141" s="11"/>
      <c r="V1141" s="11"/>
      <c r="W1141" s="11"/>
      <c r="X1141" s="11"/>
      <c r="Y1141" s="11"/>
      <c r="Z1141" s="11"/>
    </row>
    <row r="1142" spans="1:26" ht="15" x14ac:dyDescent="0.25">
      <c r="A1142" s="11"/>
      <c r="B1142" s="11"/>
      <c r="C1142" s="11"/>
      <c r="D1142" s="11"/>
      <c r="E1142" s="11"/>
      <c r="F1142" s="11"/>
      <c r="G1142" s="11"/>
      <c r="J1142" s="11"/>
      <c r="K1142" s="11"/>
      <c r="L1142" s="11"/>
      <c r="M1142" s="11"/>
      <c r="N1142" s="11"/>
      <c r="O1142" s="11"/>
      <c r="P1142" s="11"/>
      <c r="Q1142" s="11"/>
      <c r="T1142" s="11"/>
      <c r="U1142" s="11"/>
      <c r="V1142" s="11"/>
      <c r="W1142" s="11"/>
      <c r="X1142" s="11"/>
      <c r="Y1142" s="11"/>
      <c r="Z1142" s="11"/>
    </row>
    <row r="1143" spans="1:26" ht="15" x14ac:dyDescent="0.25">
      <c r="A1143" s="11"/>
      <c r="B1143" s="11"/>
      <c r="C1143" s="11"/>
      <c r="D1143" s="11"/>
      <c r="E1143" s="11"/>
      <c r="F1143" s="11"/>
      <c r="G1143" s="11"/>
      <c r="J1143" s="11"/>
      <c r="K1143" s="11"/>
      <c r="L1143" s="11"/>
      <c r="M1143" s="11"/>
      <c r="N1143" s="11"/>
      <c r="O1143" s="11"/>
      <c r="P1143" s="11"/>
      <c r="Q1143" s="11"/>
      <c r="T1143" s="11"/>
      <c r="U1143" s="11"/>
      <c r="V1143" s="11"/>
      <c r="W1143" s="11"/>
      <c r="X1143" s="11"/>
      <c r="Y1143" s="11"/>
      <c r="Z1143" s="11"/>
    </row>
    <row r="1144" spans="1:26" ht="15" x14ac:dyDescent="0.25">
      <c r="A1144" s="11"/>
      <c r="B1144" s="11"/>
      <c r="C1144" s="11"/>
      <c r="D1144" s="11"/>
      <c r="E1144" s="11"/>
      <c r="F1144" s="11"/>
      <c r="G1144" s="11"/>
      <c r="J1144" s="11"/>
      <c r="K1144" s="11"/>
      <c r="L1144" s="11"/>
      <c r="M1144" s="11"/>
      <c r="N1144" s="11"/>
      <c r="O1144" s="11"/>
      <c r="P1144" s="11"/>
      <c r="Q1144" s="11"/>
      <c r="T1144" s="11"/>
      <c r="U1144" s="11"/>
      <c r="V1144" s="11"/>
      <c r="W1144" s="11"/>
      <c r="X1144" s="11"/>
      <c r="Y1144" s="11"/>
      <c r="Z1144" s="11"/>
    </row>
    <row r="1145" spans="1:26" ht="15" x14ac:dyDescent="0.25">
      <c r="A1145" s="11"/>
      <c r="B1145" s="11"/>
      <c r="C1145" s="11"/>
      <c r="D1145" s="11"/>
      <c r="E1145" s="11"/>
      <c r="F1145" s="11"/>
      <c r="G1145" s="11"/>
      <c r="J1145" s="11"/>
      <c r="K1145" s="11"/>
      <c r="L1145" s="11"/>
      <c r="M1145" s="11"/>
      <c r="N1145" s="11"/>
      <c r="O1145" s="11"/>
      <c r="P1145" s="11"/>
      <c r="Q1145" s="11"/>
      <c r="T1145" s="11"/>
      <c r="U1145" s="11"/>
      <c r="V1145" s="11"/>
      <c r="W1145" s="11"/>
      <c r="X1145" s="11"/>
      <c r="Y1145" s="11"/>
      <c r="Z1145" s="11"/>
    </row>
    <row r="1146" spans="1:26" ht="15" x14ac:dyDescent="0.25">
      <c r="A1146" s="11"/>
      <c r="B1146" s="11"/>
      <c r="C1146" s="11"/>
      <c r="D1146" s="11"/>
      <c r="E1146" s="11"/>
      <c r="F1146" s="11"/>
      <c r="G1146" s="11"/>
      <c r="J1146" s="11"/>
      <c r="K1146" s="11"/>
      <c r="L1146" s="11"/>
      <c r="M1146" s="11"/>
      <c r="N1146" s="11"/>
      <c r="O1146" s="11"/>
      <c r="P1146" s="11"/>
      <c r="Q1146" s="11"/>
      <c r="T1146" s="11"/>
      <c r="U1146" s="11"/>
      <c r="V1146" s="11"/>
      <c r="W1146" s="11"/>
      <c r="X1146" s="11"/>
      <c r="Y1146" s="11"/>
      <c r="Z1146" s="11"/>
    </row>
    <row r="1147" spans="1:26" ht="15" x14ac:dyDescent="0.25">
      <c r="A1147" s="11"/>
      <c r="B1147" s="11"/>
      <c r="C1147" s="11"/>
      <c r="D1147" s="11"/>
      <c r="E1147" s="11"/>
      <c r="F1147" s="11"/>
      <c r="G1147" s="11"/>
      <c r="J1147" s="11"/>
      <c r="K1147" s="11"/>
      <c r="L1147" s="11"/>
      <c r="M1147" s="11"/>
      <c r="N1147" s="11"/>
      <c r="O1147" s="11"/>
      <c r="P1147" s="11"/>
      <c r="Q1147" s="11"/>
      <c r="T1147" s="11"/>
      <c r="U1147" s="11"/>
      <c r="V1147" s="11"/>
      <c r="W1147" s="11"/>
      <c r="X1147" s="11"/>
      <c r="Y1147" s="11"/>
      <c r="Z1147" s="11"/>
    </row>
    <row r="1148" spans="1:26" ht="15" x14ac:dyDescent="0.25">
      <c r="A1148" s="11"/>
      <c r="B1148" s="11"/>
      <c r="C1148" s="11"/>
      <c r="D1148" s="11"/>
      <c r="E1148" s="11"/>
      <c r="F1148" s="11"/>
      <c r="G1148" s="11"/>
      <c r="J1148" s="11"/>
      <c r="K1148" s="11"/>
      <c r="L1148" s="11"/>
      <c r="M1148" s="11"/>
      <c r="N1148" s="11"/>
      <c r="O1148" s="11"/>
      <c r="P1148" s="11"/>
      <c r="Q1148" s="11"/>
      <c r="T1148" s="11"/>
      <c r="U1148" s="11"/>
      <c r="V1148" s="11"/>
      <c r="W1148" s="11"/>
      <c r="X1148" s="11"/>
      <c r="Y1148" s="11"/>
      <c r="Z1148" s="11"/>
    </row>
    <row r="1149" spans="1:26" ht="15" x14ac:dyDescent="0.25">
      <c r="A1149" s="11"/>
      <c r="B1149" s="11"/>
      <c r="C1149" s="11"/>
      <c r="D1149" s="11"/>
      <c r="E1149" s="11"/>
      <c r="F1149" s="11"/>
      <c r="G1149" s="11"/>
      <c r="J1149" s="11"/>
      <c r="K1149" s="11"/>
      <c r="L1149" s="11"/>
      <c r="M1149" s="11"/>
      <c r="N1149" s="11"/>
      <c r="O1149" s="11"/>
      <c r="P1149" s="11"/>
      <c r="Q1149" s="11"/>
      <c r="T1149" s="11"/>
      <c r="U1149" s="11"/>
      <c r="V1149" s="11"/>
      <c r="W1149" s="11"/>
      <c r="X1149" s="11"/>
      <c r="Y1149" s="11"/>
      <c r="Z1149" s="11"/>
    </row>
    <row r="1150" spans="1:26" ht="15" x14ac:dyDescent="0.25">
      <c r="A1150" s="11"/>
      <c r="B1150" s="11"/>
      <c r="C1150" s="11"/>
      <c r="D1150" s="11"/>
      <c r="E1150" s="11"/>
      <c r="F1150" s="11"/>
      <c r="G1150" s="11"/>
      <c r="J1150" s="11"/>
      <c r="K1150" s="11"/>
      <c r="L1150" s="11"/>
      <c r="M1150" s="11"/>
      <c r="N1150" s="11"/>
      <c r="O1150" s="11"/>
      <c r="P1150" s="11"/>
      <c r="Q1150" s="11"/>
      <c r="T1150" s="11"/>
      <c r="U1150" s="11"/>
      <c r="V1150" s="11"/>
      <c r="W1150" s="11"/>
      <c r="X1150" s="11"/>
      <c r="Y1150" s="11"/>
      <c r="Z1150" s="11"/>
    </row>
    <row r="1151" spans="1:26" ht="15" x14ac:dyDescent="0.25">
      <c r="A1151" s="11"/>
      <c r="B1151" s="11"/>
      <c r="C1151" s="11"/>
      <c r="D1151" s="11"/>
      <c r="E1151" s="11"/>
      <c r="F1151" s="11"/>
      <c r="G1151" s="11"/>
      <c r="J1151" s="11"/>
      <c r="K1151" s="11"/>
      <c r="L1151" s="11"/>
      <c r="M1151" s="11"/>
      <c r="N1151" s="11"/>
      <c r="O1151" s="11"/>
      <c r="P1151" s="11"/>
      <c r="Q1151" s="11"/>
      <c r="T1151" s="11"/>
      <c r="U1151" s="11"/>
      <c r="V1151" s="11"/>
      <c r="W1151" s="11"/>
      <c r="X1151" s="11"/>
      <c r="Y1151" s="11"/>
      <c r="Z1151" s="11"/>
    </row>
    <row r="1152" spans="1:26" ht="15" x14ac:dyDescent="0.25">
      <c r="A1152" s="11"/>
      <c r="B1152" s="11"/>
      <c r="C1152" s="11"/>
      <c r="D1152" s="11"/>
      <c r="E1152" s="11"/>
      <c r="F1152" s="11"/>
      <c r="G1152" s="11"/>
      <c r="J1152" s="11"/>
      <c r="K1152" s="11"/>
      <c r="L1152" s="11"/>
      <c r="M1152" s="11"/>
      <c r="N1152" s="11"/>
      <c r="O1152" s="11"/>
      <c r="P1152" s="11"/>
      <c r="Q1152" s="11"/>
      <c r="T1152" s="11"/>
      <c r="U1152" s="11"/>
      <c r="V1152" s="11"/>
      <c r="W1152" s="11"/>
      <c r="X1152" s="11"/>
      <c r="Y1152" s="11"/>
      <c r="Z1152" s="11"/>
    </row>
    <row r="1153" spans="1:26" ht="15" x14ac:dyDescent="0.25">
      <c r="A1153" s="11"/>
      <c r="B1153" s="11"/>
      <c r="C1153" s="11"/>
      <c r="D1153" s="11"/>
      <c r="E1153" s="11"/>
      <c r="F1153" s="11"/>
      <c r="G1153" s="11"/>
      <c r="J1153" s="11"/>
      <c r="K1153" s="11"/>
      <c r="L1153" s="11"/>
      <c r="M1153" s="11"/>
      <c r="N1153" s="11"/>
      <c r="O1153" s="11"/>
      <c r="P1153" s="11"/>
      <c r="Q1153" s="11"/>
      <c r="T1153" s="11"/>
      <c r="U1153" s="11"/>
      <c r="V1153" s="11"/>
      <c r="W1153" s="11"/>
      <c r="X1153" s="11"/>
      <c r="Y1153" s="11"/>
      <c r="Z1153" s="11"/>
    </row>
    <row r="1154" spans="1:26" ht="15" x14ac:dyDescent="0.25">
      <c r="A1154" s="11"/>
      <c r="B1154" s="11"/>
      <c r="C1154" s="11"/>
      <c r="D1154" s="11"/>
      <c r="E1154" s="11"/>
      <c r="F1154" s="11"/>
      <c r="G1154" s="11"/>
      <c r="J1154" s="11"/>
      <c r="K1154" s="11"/>
      <c r="L1154" s="11"/>
      <c r="M1154" s="11"/>
      <c r="N1154" s="11"/>
      <c r="O1154" s="11"/>
      <c r="P1154" s="11"/>
      <c r="Q1154" s="11"/>
      <c r="T1154" s="11"/>
      <c r="U1154" s="11"/>
      <c r="V1154" s="11"/>
      <c r="W1154" s="11"/>
      <c r="X1154" s="11"/>
      <c r="Y1154" s="11"/>
      <c r="Z1154" s="11"/>
    </row>
    <row r="1155" spans="1:26" ht="15" x14ac:dyDescent="0.25">
      <c r="A1155" s="11"/>
      <c r="B1155" s="11"/>
      <c r="C1155" s="11"/>
      <c r="D1155" s="11"/>
      <c r="E1155" s="11"/>
      <c r="F1155" s="11"/>
      <c r="G1155" s="11"/>
      <c r="J1155" s="11"/>
      <c r="K1155" s="11"/>
      <c r="L1155" s="11"/>
      <c r="M1155" s="11"/>
      <c r="N1155" s="11"/>
      <c r="O1155" s="11"/>
      <c r="P1155" s="11"/>
      <c r="Q1155" s="11"/>
      <c r="T1155" s="11"/>
      <c r="U1155" s="11"/>
      <c r="V1155" s="11"/>
      <c r="W1155" s="11"/>
      <c r="X1155" s="11"/>
      <c r="Y1155" s="11"/>
      <c r="Z1155" s="11"/>
    </row>
    <row r="1156" spans="1:26" ht="15" x14ac:dyDescent="0.25">
      <c r="A1156" s="11"/>
      <c r="B1156" s="11"/>
      <c r="C1156" s="11"/>
      <c r="D1156" s="11"/>
      <c r="E1156" s="11"/>
      <c r="F1156" s="11"/>
      <c r="G1156" s="11"/>
      <c r="J1156" s="11"/>
      <c r="K1156" s="11"/>
      <c r="L1156" s="11"/>
      <c r="M1156" s="11"/>
      <c r="N1156" s="11"/>
      <c r="O1156" s="11"/>
      <c r="P1156" s="11"/>
      <c r="Q1156" s="11"/>
      <c r="T1156" s="11"/>
      <c r="U1156" s="11"/>
      <c r="V1156" s="11"/>
      <c r="W1156" s="11"/>
      <c r="X1156" s="11"/>
      <c r="Y1156" s="11"/>
      <c r="Z1156" s="11"/>
    </row>
    <row r="1157" spans="1:26" ht="15" x14ac:dyDescent="0.25">
      <c r="A1157" s="11"/>
      <c r="B1157" s="11"/>
      <c r="C1157" s="11"/>
      <c r="D1157" s="11"/>
      <c r="E1157" s="11"/>
      <c r="F1157" s="11"/>
      <c r="G1157" s="11"/>
      <c r="J1157" s="11"/>
      <c r="K1157" s="11"/>
      <c r="L1157" s="11"/>
      <c r="M1157" s="11"/>
      <c r="N1157" s="11"/>
      <c r="O1157" s="11"/>
      <c r="P1157" s="11"/>
      <c r="Q1157" s="11"/>
      <c r="T1157" s="11"/>
      <c r="U1157" s="11"/>
      <c r="V1157" s="11"/>
      <c r="W1157" s="11"/>
      <c r="X1157" s="11"/>
      <c r="Y1157" s="11"/>
      <c r="Z1157" s="11"/>
    </row>
    <row r="1158" spans="1:26" ht="15" x14ac:dyDescent="0.25">
      <c r="A1158" s="11"/>
      <c r="B1158" s="11"/>
      <c r="C1158" s="11"/>
      <c r="D1158" s="11"/>
      <c r="E1158" s="11"/>
      <c r="F1158" s="11"/>
      <c r="G1158" s="11"/>
      <c r="J1158" s="11"/>
      <c r="K1158" s="11"/>
      <c r="L1158" s="11"/>
      <c r="M1158" s="11"/>
      <c r="N1158" s="11"/>
      <c r="O1158" s="11"/>
      <c r="P1158" s="11"/>
      <c r="Q1158" s="11"/>
      <c r="T1158" s="11"/>
      <c r="U1158" s="11"/>
      <c r="V1158" s="11"/>
      <c r="W1158" s="11"/>
      <c r="X1158" s="11"/>
      <c r="Y1158" s="11"/>
      <c r="Z1158" s="11"/>
    </row>
    <row r="1159" spans="1:26" ht="15" x14ac:dyDescent="0.25">
      <c r="A1159" s="11"/>
      <c r="B1159" s="11"/>
      <c r="C1159" s="11"/>
      <c r="D1159" s="11"/>
      <c r="E1159" s="11"/>
      <c r="F1159" s="11"/>
      <c r="G1159" s="11"/>
      <c r="J1159" s="11"/>
      <c r="K1159" s="11"/>
      <c r="L1159" s="11"/>
      <c r="M1159" s="11"/>
      <c r="N1159" s="11"/>
      <c r="O1159" s="11"/>
      <c r="P1159" s="11"/>
      <c r="Q1159" s="11"/>
      <c r="T1159" s="11"/>
      <c r="U1159" s="11"/>
      <c r="V1159" s="11"/>
      <c r="W1159" s="11"/>
      <c r="X1159" s="11"/>
      <c r="Y1159" s="11"/>
      <c r="Z1159" s="11"/>
    </row>
    <row r="1160" spans="1:26" ht="15" x14ac:dyDescent="0.25">
      <c r="A1160" s="11"/>
      <c r="B1160" s="11"/>
      <c r="C1160" s="11"/>
      <c r="D1160" s="11"/>
      <c r="E1160" s="11"/>
      <c r="F1160" s="11"/>
      <c r="G1160" s="11"/>
      <c r="J1160" s="11"/>
      <c r="K1160" s="11"/>
      <c r="L1160" s="11"/>
      <c r="M1160" s="11"/>
      <c r="N1160" s="11"/>
      <c r="O1160" s="11"/>
      <c r="P1160" s="11"/>
      <c r="Q1160" s="11"/>
      <c r="T1160" s="11"/>
      <c r="U1160" s="11"/>
      <c r="V1160" s="11"/>
      <c r="W1160" s="11"/>
      <c r="X1160" s="11"/>
      <c r="Y1160" s="11"/>
      <c r="Z1160" s="11"/>
    </row>
    <row r="1161" spans="1:26" ht="15" x14ac:dyDescent="0.25">
      <c r="A1161" s="11"/>
      <c r="B1161" s="11"/>
      <c r="C1161" s="11"/>
      <c r="D1161" s="11"/>
      <c r="E1161" s="11"/>
      <c r="F1161" s="11"/>
      <c r="G1161" s="11"/>
      <c r="J1161" s="11"/>
      <c r="K1161" s="11"/>
      <c r="L1161" s="11"/>
      <c r="M1161" s="11"/>
      <c r="N1161" s="11"/>
      <c r="O1161" s="11"/>
      <c r="P1161" s="11"/>
      <c r="Q1161" s="11"/>
      <c r="T1161" s="11"/>
      <c r="U1161" s="11"/>
      <c r="V1161" s="11"/>
      <c r="W1161" s="11"/>
      <c r="X1161" s="11"/>
      <c r="Y1161" s="11"/>
      <c r="Z1161" s="11"/>
    </row>
    <row r="1162" spans="1:26" ht="15" x14ac:dyDescent="0.25">
      <c r="A1162" s="11"/>
      <c r="B1162" s="11"/>
      <c r="C1162" s="11"/>
      <c r="D1162" s="11"/>
      <c r="E1162" s="11"/>
      <c r="F1162" s="11"/>
      <c r="G1162" s="11"/>
      <c r="J1162" s="11"/>
      <c r="K1162" s="11"/>
      <c r="L1162" s="11"/>
      <c r="M1162" s="11"/>
      <c r="N1162" s="11"/>
      <c r="O1162" s="11"/>
      <c r="P1162" s="11"/>
      <c r="Q1162" s="11"/>
      <c r="T1162" s="11"/>
      <c r="U1162" s="11"/>
      <c r="V1162" s="11"/>
      <c r="W1162" s="11"/>
      <c r="X1162" s="11"/>
      <c r="Y1162" s="11"/>
      <c r="Z1162" s="11"/>
    </row>
    <row r="1163" spans="1:26" ht="15" x14ac:dyDescent="0.25">
      <c r="A1163" s="11"/>
      <c r="B1163" s="11"/>
      <c r="C1163" s="11"/>
      <c r="D1163" s="11"/>
      <c r="E1163" s="11"/>
      <c r="F1163" s="11"/>
      <c r="G1163" s="11"/>
      <c r="J1163" s="11"/>
      <c r="K1163" s="11"/>
      <c r="L1163" s="11"/>
      <c r="M1163" s="11"/>
      <c r="N1163" s="11"/>
      <c r="O1163" s="11"/>
      <c r="P1163" s="11"/>
      <c r="Q1163" s="11"/>
      <c r="T1163" s="11"/>
      <c r="U1163" s="11"/>
      <c r="V1163" s="11"/>
      <c r="W1163" s="11"/>
      <c r="X1163" s="11"/>
      <c r="Y1163" s="11"/>
      <c r="Z1163" s="11"/>
    </row>
    <row r="1164" spans="1:26" ht="15" x14ac:dyDescent="0.25">
      <c r="A1164" s="11"/>
      <c r="B1164" s="11"/>
      <c r="C1164" s="11"/>
      <c r="D1164" s="11"/>
      <c r="E1164" s="11"/>
      <c r="F1164" s="11"/>
      <c r="G1164" s="11"/>
      <c r="J1164" s="11"/>
      <c r="K1164" s="11"/>
      <c r="L1164" s="11"/>
      <c r="M1164" s="11"/>
      <c r="N1164" s="11"/>
      <c r="O1164" s="11"/>
      <c r="P1164" s="11"/>
      <c r="Q1164" s="11"/>
      <c r="T1164" s="11"/>
      <c r="U1164" s="11"/>
      <c r="V1164" s="11"/>
      <c r="W1164" s="11"/>
      <c r="X1164" s="11"/>
      <c r="Y1164" s="11"/>
      <c r="Z1164" s="11"/>
    </row>
    <row r="1165" spans="1:26" ht="15" x14ac:dyDescent="0.25">
      <c r="A1165" s="11"/>
      <c r="B1165" s="11"/>
      <c r="C1165" s="11"/>
      <c r="D1165" s="11"/>
      <c r="E1165" s="11"/>
      <c r="F1165" s="11"/>
      <c r="G1165" s="11"/>
      <c r="J1165" s="11"/>
      <c r="K1165" s="11"/>
      <c r="L1165" s="11"/>
      <c r="M1165" s="11"/>
      <c r="N1165" s="11"/>
      <c r="O1165" s="11"/>
      <c r="P1165" s="11"/>
      <c r="Q1165" s="11"/>
      <c r="T1165" s="11"/>
      <c r="U1165" s="11"/>
      <c r="V1165" s="11"/>
      <c r="W1165" s="11"/>
      <c r="X1165" s="11"/>
      <c r="Y1165" s="11"/>
      <c r="Z1165" s="11"/>
    </row>
    <row r="1166" spans="1:26" ht="15" x14ac:dyDescent="0.25">
      <c r="A1166" s="11"/>
      <c r="B1166" s="11"/>
      <c r="C1166" s="11"/>
      <c r="D1166" s="11"/>
      <c r="E1166" s="11"/>
      <c r="F1166" s="11"/>
      <c r="G1166" s="11"/>
      <c r="J1166" s="11"/>
      <c r="K1166" s="11"/>
      <c r="L1166" s="11"/>
      <c r="M1166" s="11"/>
      <c r="N1166" s="11"/>
      <c r="O1166" s="11"/>
      <c r="P1166" s="11"/>
      <c r="Q1166" s="11"/>
      <c r="T1166" s="11"/>
      <c r="U1166" s="11"/>
      <c r="V1166" s="11"/>
      <c r="W1166" s="11"/>
      <c r="X1166" s="11"/>
      <c r="Y1166" s="11"/>
      <c r="Z1166" s="11"/>
    </row>
    <row r="1167" spans="1:26" ht="15" x14ac:dyDescent="0.25">
      <c r="A1167" s="11"/>
      <c r="B1167" s="11"/>
      <c r="C1167" s="11"/>
      <c r="D1167" s="11"/>
      <c r="E1167" s="11"/>
      <c r="F1167" s="11"/>
      <c r="G1167" s="11"/>
      <c r="J1167" s="11"/>
      <c r="K1167" s="11"/>
      <c r="L1167" s="11"/>
      <c r="M1167" s="11"/>
      <c r="N1167" s="11"/>
      <c r="O1167" s="11"/>
      <c r="P1167" s="11"/>
      <c r="Q1167" s="11"/>
      <c r="T1167" s="11"/>
      <c r="U1167" s="11"/>
      <c r="V1167" s="11"/>
      <c r="W1167" s="11"/>
      <c r="X1167" s="11"/>
      <c r="Y1167" s="11"/>
      <c r="Z1167" s="11"/>
    </row>
    <row r="1168" spans="1:26" ht="15" x14ac:dyDescent="0.25">
      <c r="A1168" s="11"/>
      <c r="B1168" s="11"/>
      <c r="C1168" s="11"/>
      <c r="D1168" s="11"/>
      <c r="E1168" s="11"/>
      <c r="F1168" s="11"/>
      <c r="G1168" s="11"/>
      <c r="J1168" s="11"/>
      <c r="K1168" s="11"/>
      <c r="L1168" s="11"/>
      <c r="M1168" s="11"/>
      <c r="N1168" s="11"/>
      <c r="O1168" s="11"/>
      <c r="P1168" s="11"/>
      <c r="Q1168" s="11"/>
      <c r="T1168" s="11"/>
      <c r="U1168" s="11"/>
      <c r="V1168" s="11"/>
      <c r="W1168" s="11"/>
      <c r="X1168" s="11"/>
      <c r="Y1168" s="11"/>
      <c r="Z1168" s="11"/>
    </row>
    <row r="1169" spans="1:26" ht="15" x14ac:dyDescent="0.25">
      <c r="A1169" s="11"/>
      <c r="B1169" s="11"/>
      <c r="C1169" s="11"/>
      <c r="D1169" s="11"/>
      <c r="E1169" s="11"/>
      <c r="F1169" s="11"/>
      <c r="G1169" s="11"/>
      <c r="J1169" s="11"/>
      <c r="K1169" s="11"/>
      <c r="L1169" s="11"/>
      <c r="M1169" s="11"/>
      <c r="N1169" s="11"/>
      <c r="O1169" s="11"/>
      <c r="P1169" s="11"/>
      <c r="Q1169" s="11"/>
      <c r="T1169" s="11"/>
      <c r="U1169" s="11"/>
      <c r="V1169" s="11"/>
      <c r="W1169" s="11"/>
      <c r="X1169" s="11"/>
      <c r="Y1169" s="11"/>
      <c r="Z1169" s="11"/>
    </row>
    <row r="1170" spans="1:26" ht="15" x14ac:dyDescent="0.25">
      <c r="A1170" s="11"/>
      <c r="B1170" s="11"/>
      <c r="C1170" s="11"/>
      <c r="D1170" s="11"/>
      <c r="E1170" s="11"/>
      <c r="F1170" s="11"/>
      <c r="G1170" s="11"/>
      <c r="J1170" s="11"/>
      <c r="K1170" s="11"/>
      <c r="L1170" s="11"/>
      <c r="M1170" s="11"/>
      <c r="N1170" s="11"/>
      <c r="O1170" s="11"/>
      <c r="P1170" s="11"/>
      <c r="Q1170" s="11"/>
      <c r="T1170" s="11"/>
      <c r="U1170" s="11"/>
      <c r="V1170" s="11"/>
      <c r="W1170" s="11"/>
      <c r="X1170" s="11"/>
      <c r="Y1170" s="11"/>
      <c r="Z1170" s="11"/>
    </row>
    <row r="1171" spans="1:26" ht="15" x14ac:dyDescent="0.25">
      <c r="A1171" s="11"/>
      <c r="B1171" s="11"/>
      <c r="C1171" s="11"/>
      <c r="D1171" s="11"/>
      <c r="E1171" s="11"/>
      <c r="F1171" s="11"/>
      <c r="G1171" s="11"/>
      <c r="J1171" s="11"/>
      <c r="K1171" s="11"/>
      <c r="L1171" s="11"/>
      <c r="M1171" s="11"/>
      <c r="N1171" s="11"/>
      <c r="O1171" s="11"/>
      <c r="P1171" s="11"/>
      <c r="Q1171" s="11"/>
      <c r="T1171" s="11"/>
      <c r="U1171" s="11"/>
      <c r="V1171" s="11"/>
      <c r="W1171" s="11"/>
      <c r="X1171" s="11"/>
      <c r="Y1171" s="11"/>
      <c r="Z1171" s="11"/>
    </row>
    <row r="1172" spans="1:26" ht="15" x14ac:dyDescent="0.25">
      <c r="A1172" s="11"/>
      <c r="B1172" s="11"/>
      <c r="C1172" s="11"/>
      <c r="D1172" s="11"/>
      <c r="E1172" s="11"/>
      <c r="F1172" s="11"/>
      <c r="G1172" s="11"/>
      <c r="J1172" s="11"/>
      <c r="K1172" s="11"/>
      <c r="L1172" s="11"/>
      <c r="M1172" s="11"/>
      <c r="N1172" s="11"/>
      <c r="O1172" s="11"/>
      <c r="P1172" s="11"/>
      <c r="Q1172" s="11"/>
      <c r="T1172" s="11"/>
      <c r="U1172" s="11"/>
      <c r="V1172" s="11"/>
      <c r="W1172" s="11"/>
      <c r="X1172" s="11"/>
      <c r="Y1172" s="11"/>
      <c r="Z1172" s="11"/>
    </row>
    <row r="1173" spans="1:26" ht="15" x14ac:dyDescent="0.25">
      <c r="A1173" s="11"/>
      <c r="B1173" s="11"/>
      <c r="C1173" s="11"/>
      <c r="D1173" s="11"/>
      <c r="E1173" s="11"/>
      <c r="F1173" s="11"/>
      <c r="G1173" s="11"/>
      <c r="J1173" s="11"/>
      <c r="K1173" s="11"/>
      <c r="L1173" s="11"/>
      <c r="M1173" s="11"/>
      <c r="N1173" s="11"/>
      <c r="O1173" s="11"/>
      <c r="P1173" s="11"/>
      <c r="Q1173" s="11"/>
      <c r="T1173" s="11"/>
      <c r="U1173" s="11"/>
      <c r="V1173" s="11"/>
      <c r="W1173" s="11"/>
      <c r="X1173" s="11"/>
      <c r="Y1173" s="11"/>
      <c r="Z1173" s="11"/>
    </row>
    <row r="1174" spans="1:26" ht="15" x14ac:dyDescent="0.25">
      <c r="A1174" s="11"/>
      <c r="B1174" s="11"/>
      <c r="C1174" s="11"/>
      <c r="D1174" s="11"/>
      <c r="E1174" s="11"/>
      <c r="F1174" s="11"/>
      <c r="G1174" s="11"/>
      <c r="J1174" s="11"/>
      <c r="K1174" s="11"/>
      <c r="L1174" s="11"/>
      <c r="M1174" s="11"/>
      <c r="N1174" s="11"/>
      <c r="O1174" s="11"/>
      <c r="P1174" s="11"/>
      <c r="Q1174" s="11"/>
      <c r="T1174" s="11"/>
      <c r="U1174" s="11"/>
      <c r="V1174" s="11"/>
      <c r="W1174" s="11"/>
      <c r="X1174" s="11"/>
      <c r="Y1174" s="11"/>
      <c r="Z1174" s="11"/>
    </row>
    <row r="1175" spans="1:26" ht="15" x14ac:dyDescent="0.25">
      <c r="A1175" s="11"/>
      <c r="B1175" s="11"/>
      <c r="C1175" s="11"/>
      <c r="D1175" s="11"/>
      <c r="E1175" s="11"/>
      <c r="F1175" s="11"/>
      <c r="G1175" s="11"/>
      <c r="J1175" s="11"/>
      <c r="K1175" s="11"/>
      <c r="L1175" s="11"/>
      <c r="M1175" s="11"/>
      <c r="N1175" s="11"/>
      <c r="O1175" s="11"/>
      <c r="P1175" s="11"/>
      <c r="Q1175" s="11"/>
      <c r="T1175" s="11"/>
      <c r="U1175" s="11"/>
      <c r="V1175" s="11"/>
      <c r="W1175" s="11"/>
      <c r="X1175" s="11"/>
      <c r="Y1175" s="11"/>
      <c r="Z1175" s="11"/>
    </row>
    <row r="1176" spans="1:26" ht="15" x14ac:dyDescent="0.25">
      <c r="A1176" s="11"/>
      <c r="B1176" s="11"/>
      <c r="C1176" s="11"/>
      <c r="D1176" s="11"/>
      <c r="E1176" s="11"/>
      <c r="F1176" s="11"/>
      <c r="G1176" s="11"/>
      <c r="J1176" s="11"/>
      <c r="K1176" s="11"/>
      <c r="L1176" s="11"/>
      <c r="M1176" s="11"/>
      <c r="N1176" s="11"/>
      <c r="O1176" s="11"/>
      <c r="P1176" s="11"/>
      <c r="Q1176" s="11"/>
      <c r="T1176" s="11"/>
      <c r="U1176" s="11"/>
      <c r="V1176" s="11"/>
      <c r="W1176" s="11"/>
      <c r="X1176" s="11"/>
      <c r="Y1176" s="11"/>
      <c r="Z1176" s="11"/>
    </row>
    <row r="1177" spans="1:26" ht="15" x14ac:dyDescent="0.25">
      <c r="A1177" s="11"/>
      <c r="B1177" s="11"/>
      <c r="C1177" s="11"/>
      <c r="D1177" s="11"/>
      <c r="E1177" s="11"/>
      <c r="F1177" s="11"/>
      <c r="G1177" s="11"/>
      <c r="J1177" s="11"/>
      <c r="K1177" s="11"/>
      <c r="L1177" s="11"/>
      <c r="M1177" s="11"/>
      <c r="N1177" s="11"/>
      <c r="O1177" s="11"/>
      <c r="P1177" s="11"/>
      <c r="Q1177" s="11"/>
      <c r="T1177" s="11"/>
      <c r="U1177" s="11"/>
      <c r="V1177" s="11"/>
      <c r="W1177" s="11"/>
      <c r="X1177" s="11"/>
      <c r="Y1177" s="11"/>
      <c r="Z1177" s="11"/>
    </row>
    <row r="1178" spans="1:26" ht="15" x14ac:dyDescent="0.25">
      <c r="A1178" s="11"/>
      <c r="B1178" s="11"/>
      <c r="C1178" s="11"/>
      <c r="D1178" s="11"/>
      <c r="E1178" s="11"/>
      <c r="F1178" s="11"/>
      <c r="G1178" s="11"/>
      <c r="J1178" s="11"/>
      <c r="K1178" s="11"/>
      <c r="L1178" s="11"/>
      <c r="M1178" s="11"/>
      <c r="N1178" s="11"/>
      <c r="O1178" s="11"/>
      <c r="P1178" s="11"/>
      <c r="Q1178" s="11"/>
      <c r="T1178" s="11"/>
      <c r="U1178" s="11"/>
      <c r="V1178" s="11"/>
      <c r="W1178" s="11"/>
      <c r="X1178" s="11"/>
      <c r="Y1178" s="11"/>
      <c r="Z1178" s="11"/>
    </row>
    <row r="1179" spans="1:26" ht="15" x14ac:dyDescent="0.25">
      <c r="A1179" s="11"/>
      <c r="B1179" s="11"/>
      <c r="C1179" s="11"/>
      <c r="D1179" s="11"/>
      <c r="E1179" s="11"/>
      <c r="F1179" s="11"/>
      <c r="G1179" s="11"/>
      <c r="J1179" s="11"/>
      <c r="K1179" s="11"/>
      <c r="L1179" s="11"/>
      <c r="M1179" s="11"/>
      <c r="N1179" s="11"/>
      <c r="O1179" s="11"/>
      <c r="P1179" s="11"/>
      <c r="Q1179" s="11"/>
      <c r="T1179" s="11"/>
      <c r="U1179" s="11"/>
      <c r="V1179" s="11"/>
      <c r="W1179" s="11"/>
      <c r="X1179" s="11"/>
      <c r="Y1179" s="11"/>
      <c r="Z1179" s="11"/>
    </row>
    <row r="1180" spans="1:26" ht="15" x14ac:dyDescent="0.25">
      <c r="A1180" s="11"/>
      <c r="B1180" s="11"/>
      <c r="C1180" s="11"/>
      <c r="D1180" s="11"/>
      <c r="E1180" s="11"/>
      <c r="F1180" s="11"/>
      <c r="G1180" s="11"/>
      <c r="J1180" s="11"/>
      <c r="K1180" s="11"/>
      <c r="L1180" s="11"/>
      <c r="M1180" s="11"/>
      <c r="N1180" s="11"/>
      <c r="O1180" s="11"/>
      <c r="P1180" s="11"/>
      <c r="Q1180" s="11"/>
      <c r="T1180" s="11"/>
      <c r="U1180" s="11"/>
      <c r="V1180" s="11"/>
      <c r="W1180" s="11"/>
      <c r="X1180" s="11"/>
      <c r="Y1180" s="11"/>
      <c r="Z1180" s="11"/>
    </row>
    <row r="1181" spans="1:26" ht="15" x14ac:dyDescent="0.25">
      <c r="A1181" s="11"/>
      <c r="B1181" s="11"/>
      <c r="C1181" s="11"/>
      <c r="D1181" s="11"/>
      <c r="E1181" s="11"/>
      <c r="F1181" s="11"/>
      <c r="G1181" s="11"/>
      <c r="J1181" s="11"/>
      <c r="K1181" s="11"/>
      <c r="L1181" s="11"/>
      <c r="M1181" s="11"/>
      <c r="N1181" s="11"/>
      <c r="O1181" s="11"/>
      <c r="P1181" s="11"/>
      <c r="Q1181" s="11"/>
      <c r="T1181" s="11"/>
      <c r="U1181" s="11"/>
      <c r="V1181" s="11"/>
      <c r="W1181" s="11"/>
      <c r="X1181" s="11"/>
      <c r="Y1181" s="11"/>
      <c r="Z1181" s="11"/>
    </row>
    <row r="1182" spans="1:26" ht="15" x14ac:dyDescent="0.25">
      <c r="A1182" s="11"/>
      <c r="B1182" s="11"/>
      <c r="C1182" s="11"/>
      <c r="D1182" s="11"/>
      <c r="E1182" s="11"/>
      <c r="F1182" s="11"/>
      <c r="G1182" s="11"/>
      <c r="J1182" s="11"/>
      <c r="K1182" s="11"/>
      <c r="L1182" s="11"/>
      <c r="M1182" s="11"/>
      <c r="N1182" s="11"/>
      <c r="O1182" s="11"/>
      <c r="P1182" s="11"/>
      <c r="Q1182" s="11"/>
      <c r="T1182" s="11"/>
      <c r="U1182" s="11"/>
      <c r="V1182" s="11"/>
      <c r="W1182" s="11"/>
      <c r="X1182" s="11"/>
      <c r="Y1182" s="11"/>
      <c r="Z1182" s="11"/>
    </row>
    <row r="1183" spans="1:26" ht="15" x14ac:dyDescent="0.25">
      <c r="A1183" s="11"/>
      <c r="B1183" s="11"/>
      <c r="C1183" s="11"/>
      <c r="D1183" s="11"/>
      <c r="E1183" s="11"/>
      <c r="F1183" s="11"/>
      <c r="G1183" s="11"/>
      <c r="J1183" s="11"/>
      <c r="K1183" s="11"/>
      <c r="L1183" s="11"/>
      <c r="M1183" s="11"/>
      <c r="N1183" s="11"/>
      <c r="O1183" s="11"/>
      <c r="P1183" s="11"/>
      <c r="Q1183" s="11"/>
      <c r="T1183" s="11"/>
      <c r="U1183" s="11"/>
      <c r="V1183" s="11"/>
      <c r="W1183" s="11"/>
      <c r="X1183" s="11"/>
      <c r="Y1183" s="11"/>
      <c r="Z1183" s="11"/>
    </row>
    <row r="1184" spans="1:26" ht="15" x14ac:dyDescent="0.25">
      <c r="A1184" s="11"/>
      <c r="B1184" s="11"/>
      <c r="C1184" s="11"/>
      <c r="D1184" s="11"/>
      <c r="E1184" s="11"/>
      <c r="F1184" s="11"/>
      <c r="G1184" s="11"/>
      <c r="J1184" s="11"/>
      <c r="K1184" s="11"/>
      <c r="L1184" s="11"/>
      <c r="M1184" s="11"/>
      <c r="N1184" s="11"/>
      <c r="O1184" s="11"/>
      <c r="P1184" s="11"/>
      <c r="Q1184" s="11"/>
      <c r="T1184" s="11"/>
      <c r="U1184" s="11"/>
      <c r="V1184" s="11"/>
      <c r="W1184" s="11"/>
      <c r="X1184" s="11"/>
      <c r="Y1184" s="11"/>
      <c r="Z1184" s="11"/>
    </row>
    <row r="1185" spans="1:26" ht="15" x14ac:dyDescent="0.25">
      <c r="A1185" s="11"/>
      <c r="B1185" s="11"/>
      <c r="C1185" s="11"/>
      <c r="D1185" s="11"/>
      <c r="E1185" s="11"/>
      <c r="F1185" s="11"/>
      <c r="G1185" s="11"/>
      <c r="J1185" s="11"/>
      <c r="K1185" s="11"/>
      <c r="L1185" s="11"/>
      <c r="M1185" s="11"/>
      <c r="N1185" s="11"/>
      <c r="O1185" s="11"/>
      <c r="P1185" s="11"/>
      <c r="Q1185" s="11"/>
      <c r="T1185" s="11"/>
      <c r="U1185" s="11"/>
      <c r="V1185" s="11"/>
      <c r="W1185" s="11"/>
      <c r="X1185" s="11"/>
      <c r="Y1185" s="11"/>
      <c r="Z1185" s="11"/>
    </row>
    <row r="1186" spans="1:26" ht="15" x14ac:dyDescent="0.25">
      <c r="A1186" s="11"/>
      <c r="B1186" s="11"/>
      <c r="C1186" s="11"/>
      <c r="D1186" s="11"/>
      <c r="E1186" s="11"/>
      <c r="F1186" s="11"/>
      <c r="G1186" s="11"/>
      <c r="J1186" s="11"/>
      <c r="K1186" s="11"/>
      <c r="L1186" s="11"/>
      <c r="M1186" s="11"/>
      <c r="N1186" s="11"/>
      <c r="O1186" s="11"/>
      <c r="P1186" s="11"/>
      <c r="Q1186" s="11"/>
      <c r="T1186" s="11"/>
      <c r="U1186" s="11"/>
      <c r="V1186" s="11"/>
      <c r="W1186" s="11"/>
      <c r="X1186" s="11"/>
      <c r="Y1186" s="11"/>
      <c r="Z1186" s="11"/>
    </row>
    <row r="1187" spans="1:26" ht="15" x14ac:dyDescent="0.25">
      <c r="A1187" s="11"/>
      <c r="B1187" s="11"/>
      <c r="C1187" s="11"/>
      <c r="D1187" s="11"/>
      <c r="E1187" s="11"/>
      <c r="F1187" s="11"/>
      <c r="G1187" s="11"/>
      <c r="J1187" s="11"/>
      <c r="K1187" s="11"/>
      <c r="L1187" s="11"/>
      <c r="M1187" s="11"/>
      <c r="N1187" s="11"/>
      <c r="O1187" s="11"/>
      <c r="P1187" s="11"/>
      <c r="Q1187" s="11"/>
      <c r="T1187" s="11"/>
      <c r="U1187" s="11"/>
      <c r="V1187" s="11"/>
      <c r="W1187" s="11"/>
      <c r="X1187" s="11"/>
      <c r="Y1187" s="11"/>
      <c r="Z1187" s="11"/>
    </row>
    <row r="1188" spans="1:26" ht="15" x14ac:dyDescent="0.25">
      <c r="A1188" s="11"/>
      <c r="B1188" s="11"/>
      <c r="C1188" s="11"/>
      <c r="D1188" s="11"/>
      <c r="E1188" s="11"/>
      <c r="F1188" s="11"/>
      <c r="G1188" s="11"/>
      <c r="J1188" s="11"/>
      <c r="K1188" s="11"/>
      <c r="L1188" s="11"/>
      <c r="M1188" s="11"/>
      <c r="N1188" s="11"/>
      <c r="O1188" s="11"/>
      <c r="P1188" s="11"/>
      <c r="Q1188" s="11"/>
      <c r="T1188" s="11"/>
      <c r="U1188" s="11"/>
      <c r="V1188" s="11"/>
      <c r="W1188" s="11"/>
      <c r="X1188" s="11"/>
      <c r="Y1188" s="11"/>
      <c r="Z1188" s="11"/>
    </row>
    <row r="1189" spans="1:26" ht="15" x14ac:dyDescent="0.25">
      <c r="A1189" s="11"/>
      <c r="B1189" s="11"/>
      <c r="C1189" s="11"/>
      <c r="D1189" s="11"/>
      <c r="E1189" s="11"/>
      <c r="F1189" s="11"/>
      <c r="G1189" s="11"/>
      <c r="J1189" s="11"/>
      <c r="K1189" s="11"/>
      <c r="L1189" s="11"/>
      <c r="M1189" s="11"/>
      <c r="N1189" s="11"/>
      <c r="O1189" s="11"/>
      <c r="P1189" s="11"/>
      <c r="Q1189" s="11"/>
      <c r="T1189" s="11"/>
      <c r="U1189" s="11"/>
      <c r="V1189" s="11"/>
      <c r="W1189" s="11"/>
      <c r="X1189" s="11"/>
      <c r="Y1189" s="11"/>
      <c r="Z1189" s="11"/>
    </row>
    <row r="1190" spans="1:26" ht="15" x14ac:dyDescent="0.25">
      <c r="A1190" s="11"/>
      <c r="B1190" s="11"/>
      <c r="C1190" s="11"/>
      <c r="D1190" s="11"/>
      <c r="E1190" s="11"/>
      <c r="F1190" s="11"/>
      <c r="G1190" s="11"/>
      <c r="J1190" s="11"/>
      <c r="K1190" s="11"/>
      <c r="L1190" s="11"/>
      <c r="M1190" s="11"/>
      <c r="N1190" s="11"/>
      <c r="O1190" s="11"/>
      <c r="P1190" s="11"/>
      <c r="Q1190" s="11"/>
      <c r="T1190" s="11"/>
      <c r="U1190" s="11"/>
      <c r="V1190" s="11"/>
      <c r="W1190" s="11"/>
      <c r="X1190" s="11"/>
      <c r="Y1190" s="11"/>
      <c r="Z1190" s="11"/>
    </row>
    <row r="1191" spans="1:26" ht="15" x14ac:dyDescent="0.25">
      <c r="A1191" s="11"/>
      <c r="B1191" s="11"/>
      <c r="C1191" s="11"/>
      <c r="D1191" s="11"/>
      <c r="E1191" s="11"/>
      <c r="F1191" s="11"/>
      <c r="G1191" s="11"/>
      <c r="J1191" s="11"/>
      <c r="K1191" s="11"/>
      <c r="L1191" s="11"/>
      <c r="M1191" s="11"/>
      <c r="N1191" s="11"/>
      <c r="O1191" s="11"/>
      <c r="P1191" s="11"/>
      <c r="Q1191" s="11"/>
      <c r="T1191" s="11"/>
      <c r="U1191" s="11"/>
      <c r="V1191" s="11"/>
      <c r="W1191" s="11"/>
      <c r="X1191" s="11"/>
      <c r="Y1191" s="11"/>
      <c r="Z1191" s="11"/>
    </row>
    <row r="1192" spans="1:26" ht="15" x14ac:dyDescent="0.25">
      <c r="A1192" s="11"/>
      <c r="B1192" s="11"/>
      <c r="C1192" s="11"/>
      <c r="D1192" s="11"/>
      <c r="E1192" s="11"/>
      <c r="F1192" s="11"/>
      <c r="G1192" s="11"/>
      <c r="J1192" s="11"/>
      <c r="K1192" s="11"/>
      <c r="L1192" s="11"/>
      <c r="M1192" s="11"/>
      <c r="N1192" s="11"/>
      <c r="O1192" s="11"/>
      <c r="P1192" s="11"/>
      <c r="Q1192" s="11"/>
      <c r="T1192" s="11"/>
      <c r="U1192" s="11"/>
      <c r="V1192" s="11"/>
      <c r="W1192" s="11"/>
      <c r="X1192" s="11"/>
      <c r="Y1192" s="11"/>
      <c r="Z1192" s="11"/>
    </row>
    <row r="1193" spans="1:26" ht="15" x14ac:dyDescent="0.25">
      <c r="A1193" s="11"/>
      <c r="B1193" s="11"/>
      <c r="C1193" s="11"/>
      <c r="D1193" s="11"/>
      <c r="E1193" s="11"/>
      <c r="F1193" s="11"/>
      <c r="G1193" s="11"/>
      <c r="J1193" s="11"/>
      <c r="K1193" s="11"/>
      <c r="L1193" s="11"/>
      <c r="M1193" s="11"/>
      <c r="N1193" s="11"/>
      <c r="O1193" s="11"/>
      <c r="P1193" s="11"/>
      <c r="Q1193" s="11"/>
      <c r="T1193" s="11"/>
      <c r="U1193" s="11"/>
      <c r="V1193" s="11"/>
      <c r="W1193" s="11"/>
      <c r="X1193" s="11"/>
      <c r="Y1193" s="11"/>
      <c r="Z1193" s="11"/>
    </row>
    <row r="1194" spans="1:26" ht="15" x14ac:dyDescent="0.25">
      <c r="A1194" s="11"/>
      <c r="B1194" s="11"/>
      <c r="C1194" s="11"/>
      <c r="D1194" s="11"/>
      <c r="E1194" s="11"/>
      <c r="F1194" s="11"/>
      <c r="G1194" s="11"/>
      <c r="J1194" s="11"/>
      <c r="K1194" s="11"/>
      <c r="L1194" s="11"/>
      <c r="M1194" s="11"/>
      <c r="N1194" s="11"/>
      <c r="O1194" s="11"/>
      <c r="P1194" s="11"/>
      <c r="Q1194" s="11"/>
      <c r="T1194" s="11"/>
      <c r="U1194" s="11"/>
      <c r="V1194" s="11"/>
      <c r="W1194" s="11"/>
      <c r="X1194" s="11"/>
      <c r="Y1194" s="11"/>
      <c r="Z1194" s="11"/>
    </row>
    <row r="1195" spans="1:26" ht="15" x14ac:dyDescent="0.25">
      <c r="A1195" s="11"/>
      <c r="B1195" s="11"/>
      <c r="C1195" s="11"/>
      <c r="D1195" s="11"/>
      <c r="E1195" s="11"/>
      <c r="F1195" s="11"/>
      <c r="G1195" s="11"/>
      <c r="J1195" s="11"/>
      <c r="K1195" s="11"/>
      <c r="L1195" s="11"/>
      <c r="M1195" s="11"/>
      <c r="N1195" s="11"/>
      <c r="O1195" s="11"/>
      <c r="P1195" s="11"/>
      <c r="Q1195" s="11"/>
      <c r="T1195" s="11"/>
      <c r="U1195" s="11"/>
      <c r="V1195" s="11"/>
      <c r="W1195" s="11"/>
      <c r="X1195" s="11"/>
      <c r="Y1195" s="11"/>
      <c r="Z1195" s="11"/>
    </row>
    <row r="1196" spans="1:26" ht="15" x14ac:dyDescent="0.25">
      <c r="A1196" s="11"/>
      <c r="B1196" s="11"/>
      <c r="C1196" s="11"/>
      <c r="D1196" s="11"/>
      <c r="E1196" s="11"/>
      <c r="F1196" s="11"/>
      <c r="G1196" s="11"/>
      <c r="J1196" s="11"/>
      <c r="K1196" s="11"/>
      <c r="L1196" s="11"/>
      <c r="M1196" s="11"/>
      <c r="N1196" s="11"/>
      <c r="O1196" s="11"/>
      <c r="P1196" s="11"/>
      <c r="Q1196" s="11"/>
      <c r="T1196" s="11"/>
      <c r="U1196" s="11"/>
      <c r="V1196" s="11"/>
      <c r="W1196" s="11"/>
      <c r="X1196" s="11"/>
      <c r="Y1196" s="11"/>
      <c r="Z1196" s="11"/>
    </row>
    <row r="1197" spans="1:26" ht="15" x14ac:dyDescent="0.25">
      <c r="A1197" s="11"/>
      <c r="B1197" s="11"/>
      <c r="C1197" s="11"/>
      <c r="D1197" s="11"/>
      <c r="E1197" s="11"/>
      <c r="F1197" s="11"/>
      <c r="G1197" s="11"/>
      <c r="J1197" s="11"/>
      <c r="K1197" s="11"/>
      <c r="L1197" s="11"/>
      <c r="M1197" s="11"/>
      <c r="N1197" s="11"/>
      <c r="O1197" s="11"/>
      <c r="P1197" s="11"/>
      <c r="Q1197" s="11"/>
      <c r="T1197" s="11"/>
      <c r="U1197" s="11"/>
      <c r="V1197" s="11"/>
      <c r="W1197" s="11"/>
      <c r="X1197" s="11"/>
      <c r="Y1197" s="11"/>
      <c r="Z1197" s="11"/>
    </row>
    <row r="1198" spans="1:26" ht="15" x14ac:dyDescent="0.25">
      <c r="A1198" s="11"/>
      <c r="B1198" s="11"/>
      <c r="C1198" s="11"/>
      <c r="D1198" s="11"/>
      <c r="E1198" s="11"/>
      <c r="F1198" s="11"/>
      <c r="G1198" s="11"/>
      <c r="J1198" s="11"/>
      <c r="K1198" s="11"/>
      <c r="L1198" s="11"/>
      <c r="M1198" s="11"/>
      <c r="N1198" s="11"/>
      <c r="O1198" s="11"/>
      <c r="P1198" s="11"/>
      <c r="Q1198" s="11"/>
      <c r="T1198" s="11"/>
      <c r="U1198" s="11"/>
      <c r="V1198" s="11"/>
      <c r="W1198" s="11"/>
      <c r="X1198" s="11"/>
      <c r="Y1198" s="11"/>
      <c r="Z1198" s="11"/>
    </row>
    <row r="1199" spans="1:26" ht="15" x14ac:dyDescent="0.25">
      <c r="A1199" s="11"/>
      <c r="B1199" s="11"/>
      <c r="C1199" s="11"/>
      <c r="D1199" s="11"/>
      <c r="E1199" s="11"/>
      <c r="F1199" s="11"/>
      <c r="G1199" s="11"/>
      <c r="J1199" s="11"/>
      <c r="K1199" s="11"/>
      <c r="L1199" s="11"/>
      <c r="M1199" s="11"/>
      <c r="N1199" s="11"/>
      <c r="O1199" s="11"/>
      <c r="P1199" s="11"/>
      <c r="Q1199" s="11"/>
      <c r="T1199" s="11"/>
      <c r="U1199" s="11"/>
      <c r="V1199" s="11"/>
      <c r="W1199" s="11"/>
      <c r="X1199" s="11"/>
      <c r="Y1199" s="11"/>
      <c r="Z1199" s="11"/>
    </row>
    <row r="1200" spans="1:26" ht="15" x14ac:dyDescent="0.25">
      <c r="A1200" s="11"/>
      <c r="B1200" s="11"/>
      <c r="C1200" s="11"/>
      <c r="D1200" s="11"/>
      <c r="E1200" s="11"/>
      <c r="F1200" s="11"/>
      <c r="G1200" s="11"/>
      <c r="J1200" s="11"/>
      <c r="K1200" s="11"/>
      <c r="L1200" s="11"/>
      <c r="M1200" s="11"/>
      <c r="N1200" s="11"/>
      <c r="O1200" s="11"/>
      <c r="P1200" s="11"/>
      <c r="Q1200" s="11"/>
      <c r="T1200" s="11"/>
      <c r="U1200" s="11"/>
      <c r="V1200" s="11"/>
      <c r="W1200" s="11"/>
      <c r="X1200" s="11"/>
      <c r="Y1200" s="11"/>
      <c r="Z1200" s="11"/>
    </row>
    <row r="1201" spans="1:26" ht="15" x14ac:dyDescent="0.25">
      <c r="A1201" s="11"/>
      <c r="B1201" s="11"/>
      <c r="C1201" s="11"/>
      <c r="D1201" s="11"/>
      <c r="E1201" s="11"/>
      <c r="F1201" s="11"/>
      <c r="G1201" s="11"/>
      <c r="J1201" s="11"/>
      <c r="K1201" s="11"/>
      <c r="L1201" s="11"/>
      <c r="M1201" s="11"/>
      <c r="N1201" s="11"/>
      <c r="O1201" s="11"/>
      <c r="P1201" s="11"/>
      <c r="Q1201" s="11"/>
      <c r="T1201" s="11"/>
      <c r="U1201" s="11"/>
      <c r="V1201" s="11"/>
      <c r="W1201" s="11"/>
      <c r="X1201" s="11"/>
      <c r="Y1201" s="11"/>
      <c r="Z1201" s="11"/>
    </row>
    <row r="1202" spans="1:26" ht="15" x14ac:dyDescent="0.25">
      <c r="A1202" s="11"/>
      <c r="B1202" s="11"/>
      <c r="C1202" s="11"/>
      <c r="D1202" s="11"/>
      <c r="E1202" s="11"/>
      <c r="F1202" s="11"/>
      <c r="G1202" s="11"/>
      <c r="J1202" s="11"/>
      <c r="K1202" s="11"/>
      <c r="L1202" s="11"/>
      <c r="M1202" s="11"/>
      <c r="N1202" s="11"/>
      <c r="O1202" s="11"/>
      <c r="P1202" s="11"/>
      <c r="Q1202" s="11"/>
      <c r="T1202" s="11"/>
      <c r="U1202" s="11"/>
      <c r="V1202" s="11"/>
      <c r="W1202" s="11"/>
      <c r="X1202" s="11"/>
      <c r="Y1202" s="11"/>
      <c r="Z1202" s="11"/>
    </row>
    <row r="1203" spans="1:26" ht="15" x14ac:dyDescent="0.25">
      <c r="A1203" s="11"/>
      <c r="B1203" s="11"/>
      <c r="C1203" s="11"/>
      <c r="D1203" s="11"/>
      <c r="E1203" s="11"/>
      <c r="F1203" s="11"/>
      <c r="G1203" s="11"/>
      <c r="J1203" s="11"/>
      <c r="K1203" s="11"/>
      <c r="L1203" s="11"/>
      <c r="M1203" s="11"/>
      <c r="N1203" s="11"/>
      <c r="O1203" s="11"/>
      <c r="P1203" s="11"/>
      <c r="Q1203" s="11"/>
      <c r="T1203" s="11"/>
      <c r="U1203" s="11"/>
      <c r="V1203" s="11"/>
      <c r="W1203" s="11"/>
      <c r="X1203" s="11"/>
      <c r="Y1203" s="11"/>
      <c r="Z1203" s="11"/>
    </row>
    <row r="1204" spans="1:26" ht="15" x14ac:dyDescent="0.25">
      <c r="A1204" s="11"/>
      <c r="B1204" s="11"/>
      <c r="C1204" s="11"/>
      <c r="D1204" s="11"/>
      <c r="E1204" s="11"/>
      <c r="F1204" s="11"/>
      <c r="G1204" s="11"/>
      <c r="J1204" s="11"/>
      <c r="K1204" s="11"/>
      <c r="L1204" s="11"/>
      <c r="M1204" s="11"/>
      <c r="N1204" s="11"/>
      <c r="O1204" s="11"/>
      <c r="P1204" s="11"/>
      <c r="Q1204" s="11"/>
      <c r="T1204" s="11"/>
      <c r="U1204" s="11"/>
      <c r="V1204" s="11"/>
      <c r="W1204" s="11"/>
      <c r="X1204" s="11"/>
      <c r="Y1204" s="11"/>
      <c r="Z1204" s="11"/>
    </row>
    <row r="1205" spans="1:26" ht="15" x14ac:dyDescent="0.25">
      <c r="A1205" s="11"/>
      <c r="B1205" s="11"/>
      <c r="C1205" s="11"/>
      <c r="D1205" s="11"/>
      <c r="E1205" s="11"/>
      <c r="F1205" s="11"/>
      <c r="G1205" s="11"/>
      <c r="J1205" s="11"/>
      <c r="K1205" s="11"/>
      <c r="L1205" s="11"/>
      <c r="M1205" s="11"/>
      <c r="N1205" s="11"/>
      <c r="O1205" s="11"/>
      <c r="P1205" s="11"/>
      <c r="Q1205" s="11"/>
      <c r="T1205" s="11"/>
      <c r="U1205" s="11"/>
      <c r="V1205" s="11"/>
      <c r="W1205" s="11"/>
      <c r="X1205" s="11"/>
      <c r="Y1205" s="11"/>
      <c r="Z1205" s="11"/>
    </row>
    <row r="1206" spans="1:26" ht="15" x14ac:dyDescent="0.25">
      <c r="A1206" s="11"/>
      <c r="B1206" s="11"/>
      <c r="C1206" s="11"/>
      <c r="D1206" s="11"/>
      <c r="E1206" s="11"/>
      <c r="F1206" s="11"/>
      <c r="G1206" s="11"/>
      <c r="J1206" s="11"/>
      <c r="K1206" s="11"/>
      <c r="L1206" s="11"/>
      <c r="M1206" s="11"/>
      <c r="N1206" s="11"/>
      <c r="O1206" s="11"/>
      <c r="P1206" s="11"/>
      <c r="Q1206" s="11"/>
      <c r="T1206" s="11"/>
      <c r="U1206" s="11"/>
      <c r="V1206" s="11"/>
      <c r="W1206" s="11"/>
      <c r="X1206" s="11"/>
      <c r="Y1206" s="11"/>
      <c r="Z1206" s="11"/>
    </row>
    <row r="1207" spans="1:26" ht="15" x14ac:dyDescent="0.25">
      <c r="A1207" s="11"/>
      <c r="B1207" s="11"/>
      <c r="C1207" s="11"/>
      <c r="D1207" s="11"/>
      <c r="E1207" s="11"/>
      <c r="F1207" s="11"/>
      <c r="G1207" s="11"/>
      <c r="J1207" s="11"/>
      <c r="K1207" s="11"/>
      <c r="L1207" s="11"/>
      <c r="M1207" s="11"/>
      <c r="N1207" s="11"/>
      <c r="O1207" s="11"/>
      <c r="P1207" s="11"/>
      <c r="Q1207" s="11"/>
      <c r="T1207" s="11"/>
      <c r="U1207" s="11"/>
      <c r="V1207" s="11"/>
      <c r="W1207" s="11"/>
      <c r="X1207" s="11"/>
      <c r="Y1207" s="11"/>
      <c r="Z1207" s="11"/>
    </row>
    <row r="1208" spans="1:26" ht="15" x14ac:dyDescent="0.25">
      <c r="A1208" s="11"/>
      <c r="B1208" s="11"/>
      <c r="C1208" s="11"/>
      <c r="D1208" s="11"/>
      <c r="E1208" s="11"/>
      <c r="F1208" s="11"/>
      <c r="G1208" s="11"/>
      <c r="J1208" s="11"/>
      <c r="K1208" s="11"/>
      <c r="L1208" s="11"/>
      <c r="M1208" s="11"/>
      <c r="N1208" s="11"/>
      <c r="O1208" s="11"/>
      <c r="P1208" s="11"/>
      <c r="Q1208" s="11"/>
      <c r="T1208" s="11"/>
      <c r="U1208" s="11"/>
      <c r="V1208" s="11"/>
      <c r="W1208" s="11"/>
      <c r="X1208" s="11"/>
      <c r="Y1208" s="11"/>
      <c r="Z1208" s="11"/>
    </row>
    <row r="1209" spans="1:26" ht="15" x14ac:dyDescent="0.25">
      <c r="A1209" s="11"/>
      <c r="B1209" s="11"/>
      <c r="C1209" s="11"/>
      <c r="D1209" s="11"/>
      <c r="E1209" s="11"/>
      <c r="F1209" s="11"/>
      <c r="G1209" s="11"/>
      <c r="J1209" s="11"/>
      <c r="K1209" s="11"/>
      <c r="L1209" s="11"/>
      <c r="M1209" s="11"/>
      <c r="N1209" s="11"/>
      <c r="O1209" s="11"/>
      <c r="P1209" s="11"/>
      <c r="Q1209" s="11"/>
      <c r="T1209" s="11"/>
      <c r="U1209" s="11"/>
      <c r="V1209" s="11"/>
      <c r="W1209" s="11"/>
      <c r="X1209" s="11"/>
      <c r="Y1209" s="11"/>
      <c r="Z1209" s="11"/>
    </row>
    <row r="1210" spans="1:26" ht="15" x14ac:dyDescent="0.25">
      <c r="A1210" s="11"/>
      <c r="B1210" s="11"/>
      <c r="C1210" s="11"/>
      <c r="D1210" s="11"/>
      <c r="E1210" s="11"/>
      <c r="F1210" s="11"/>
      <c r="G1210" s="11"/>
      <c r="J1210" s="11"/>
      <c r="K1210" s="11"/>
      <c r="L1210" s="11"/>
      <c r="M1210" s="11"/>
      <c r="N1210" s="11"/>
      <c r="O1210" s="11"/>
      <c r="P1210" s="11"/>
      <c r="Q1210" s="11"/>
      <c r="T1210" s="11"/>
      <c r="U1210" s="11"/>
      <c r="V1210" s="11"/>
      <c r="W1210" s="11"/>
      <c r="X1210" s="11"/>
      <c r="Y1210" s="11"/>
      <c r="Z1210" s="11"/>
    </row>
    <row r="1211" spans="1:26" ht="15" x14ac:dyDescent="0.25">
      <c r="A1211" s="11"/>
      <c r="B1211" s="11"/>
      <c r="C1211" s="11"/>
      <c r="D1211" s="11"/>
      <c r="E1211" s="11"/>
      <c r="F1211" s="11"/>
      <c r="G1211" s="11"/>
      <c r="J1211" s="11"/>
      <c r="K1211" s="11"/>
      <c r="L1211" s="11"/>
      <c r="M1211" s="11"/>
      <c r="N1211" s="11"/>
      <c r="O1211" s="11"/>
      <c r="P1211" s="11"/>
      <c r="Q1211" s="11"/>
      <c r="T1211" s="11"/>
      <c r="U1211" s="11"/>
      <c r="V1211" s="11"/>
      <c r="W1211" s="11"/>
      <c r="X1211" s="11"/>
      <c r="Y1211" s="11"/>
      <c r="Z1211" s="11"/>
    </row>
    <row r="1212" spans="1:26" ht="15" x14ac:dyDescent="0.25">
      <c r="A1212" s="11"/>
      <c r="B1212" s="11"/>
      <c r="C1212" s="11"/>
      <c r="D1212" s="11"/>
      <c r="E1212" s="11"/>
      <c r="F1212" s="11"/>
      <c r="G1212" s="11"/>
      <c r="J1212" s="11"/>
      <c r="K1212" s="11"/>
      <c r="L1212" s="11"/>
      <c r="M1212" s="11"/>
      <c r="N1212" s="11"/>
      <c r="O1212" s="11"/>
      <c r="P1212" s="11"/>
      <c r="Q1212" s="11"/>
      <c r="T1212" s="11"/>
      <c r="U1212" s="11"/>
      <c r="V1212" s="11"/>
      <c r="W1212" s="11"/>
      <c r="X1212" s="11"/>
      <c r="Y1212" s="11"/>
      <c r="Z1212" s="11"/>
    </row>
    <row r="1213" spans="1:26" ht="15" x14ac:dyDescent="0.25">
      <c r="A1213" s="11"/>
      <c r="B1213" s="11"/>
      <c r="C1213" s="11"/>
      <c r="D1213" s="11"/>
      <c r="E1213" s="11"/>
      <c r="F1213" s="11"/>
      <c r="G1213" s="11"/>
      <c r="J1213" s="11"/>
      <c r="K1213" s="11"/>
      <c r="L1213" s="11"/>
      <c r="M1213" s="11"/>
      <c r="N1213" s="11"/>
      <c r="O1213" s="11"/>
      <c r="P1213" s="11"/>
      <c r="Q1213" s="11"/>
      <c r="T1213" s="11"/>
      <c r="U1213" s="11"/>
      <c r="V1213" s="11"/>
      <c r="W1213" s="11"/>
      <c r="X1213" s="11"/>
      <c r="Y1213" s="11"/>
      <c r="Z1213" s="11"/>
    </row>
    <row r="1214" spans="1:26" ht="15" x14ac:dyDescent="0.25">
      <c r="A1214" s="11"/>
      <c r="B1214" s="11"/>
      <c r="C1214" s="11"/>
      <c r="D1214" s="11"/>
      <c r="E1214" s="11"/>
      <c r="F1214" s="11"/>
      <c r="G1214" s="11"/>
      <c r="J1214" s="11"/>
      <c r="K1214" s="11"/>
      <c r="L1214" s="11"/>
      <c r="M1214" s="11"/>
      <c r="N1214" s="11"/>
      <c r="O1214" s="11"/>
      <c r="P1214" s="11"/>
      <c r="Q1214" s="11"/>
      <c r="T1214" s="11"/>
      <c r="U1214" s="11"/>
      <c r="V1214" s="11"/>
      <c r="W1214" s="11"/>
      <c r="X1214" s="11"/>
      <c r="Y1214" s="11"/>
      <c r="Z1214" s="11"/>
    </row>
    <row r="1215" spans="1:26" ht="15" x14ac:dyDescent="0.25">
      <c r="A1215" s="11"/>
      <c r="B1215" s="11"/>
      <c r="C1215" s="11"/>
      <c r="D1215" s="11"/>
      <c r="E1215" s="11"/>
      <c r="F1215" s="11"/>
      <c r="G1215" s="11"/>
      <c r="J1215" s="11"/>
      <c r="K1215" s="11"/>
      <c r="L1215" s="11"/>
      <c r="M1215" s="11"/>
      <c r="N1215" s="11"/>
      <c r="O1215" s="11"/>
      <c r="P1215" s="11"/>
      <c r="Q1215" s="11"/>
      <c r="T1215" s="11"/>
      <c r="U1215" s="11"/>
      <c r="V1215" s="11"/>
      <c r="W1215" s="11"/>
      <c r="X1215" s="11"/>
      <c r="Y1215" s="11"/>
      <c r="Z1215" s="11"/>
    </row>
    <row r="1216" spans="1:26" ht="15" x14ac:dyDescent="0.25">
      <c r="A1216" s="11"/>
      <c r="B1216" s="11"/>
      <c r="C1216" s="11"/>
      <c r="D1216" s="11"/>
      <c r="E1216" s="11"/>
      <c r="F1216" s="11"/>
      <c r="G1216" s="11"/>
      <c r="J1216" s="11"/>
      <c r="K1216" s="11"/>
      <c r="L1216" s="11"/>
      <c r="M1216" s="11"/>
      <c r="N1216" s="11"/>
      <c r="O1216" s="11"/>
      <c r="P1216" s="11"/>
      <c r="Q1216" s="11"/>
      <c r="T1216" s="11"/>
      <c r="U1216" s="11"/>
      <c r="V1216" s="11"/>
      <c r="W1216" s="11"/>
      <c r="X1216" s="11"/>
      <c r="Y1216" s="11"/>
      <c r="Z1216" s="11"/>
    </row>
    <row r="1217" spans="1:26" ht="15" x14ac:dyDescent="0.25">
      <c r="A1217" s="11"/>
      <c r="B1217" s="11"/>
      <c r="C1217" s="11"/>
      <c r="D1217" s="11"/>
      <c r="E1217" s="11"/>
      <c r="F1217" s="11"/>
      <c r="G1217" s="11"/>
      <c r="J1217" s="11"/>
      <c r="K1217" s="11"/>
      <c r="L1217" s="11"/>
      <c r="M1217" s="11"/>
      <c r="N1217" s="11"/>
      <c r="O1217" s="11"/>
      <c r="P1217" s="11"/>
      <c r="Q1217" s="11"/>
      <c r="T1217" s="11"/>
      <c r="U1217" s="11"/>
      <c r="V1217" s="11"/>
      <c r="W1217" s="11"/>
      <c r="X1217" s="11"/>
      <c r="Y1217" s="11"/>
      <c r="Z1217" s="11"/>
    </row>
    <row r="1218" spans="1:26" ht="15" x14ac:dyDescent="0.25">
      <c r="A1218" s="11"/>
      <c r="B1218" s="11"/>
      <c r="C1218" s="11"/>
      <c r="D1218" s="11"/>
      <c r="E1218" s="11"/>
      <c r="F1218" s="11"/>
      <c r="G1218" s="11"/>
      <c r="J1218" s="11"/>
      <c r="K1218" s="11"/>
      <c r="L1218" s="11"/>
      <c r="M1218" s="11"/>
      <c r="N1218" s="11"/>
      <c r="O1218" s="11"/>
      <c r="P1218" s="11"/>
      <c r="Q1218" s="11"/>
      <c r="T1218" s="11"/>
      <c r="U1218" s="11"/>
      <c r="V1218" s="11"/>
      <c r="W1218" s="11"/>
      <c r="X1218" s="11"/>
      <c r="Y1218" s="11"/>
      <c r="Z1218" s="11"/>
    </row>
    <row r="1219" spans="1:26" ht="15" x14ac:dyDescent="0.25">
      <c r="A1219" s="11"/>
      <c r="B1219" s="11"/>
      <c r="C1219" s="11"/>
      <c r="D1219" s="11"/>
      <c r="E1219" s="11"/>
      <c r="F1219" s="11"/>
      <c r="G1219" s="11"/>
      <c r="J1219" s="11"/>
      <c r="K1219" s="11"/>
      <c r="L1219" s="11"/>
      <c r="M1219" s="11"/>
      <c r="N1219" s="11"/>
      <c r="O1219" s="11"/>
      <c r="P1219" s="11"/>
      <c r="Q1219" s="11"/>
      <c r="T1219" s="11"/>
      <c r="U1219" s="11"/>
      <c r="V1219" s="11"/>
      <c r="W1219" s="11"/>
      <c r="X1219" s="11"/>
      <c r="Y1219" s="11"/>
      <c r="Z1219" s="11"/>
    </row>
    <row r="1220" spans="1:26" ht="15" x14ac:dyDescent="0.25">
      <c r="A1220" s="11"/>
      <c r="B1220" s="11"/>
      <c r="C1220" s="11"/>
      <c r="D1220" s="11"/>
      <c r="E1220" s="11"/>
      <c r="F1220" s="11"/>
      <c r="G1220" s="11"/>
      <c r="J1220" s="11"/>
      <c r="K1220" s="11"/>
      <c r="L1220" s="11"/>
      <c r="M1220" s="11"/>
      <c r="N1220" s="11"/>
      <c r="O1220" s="11"/>
      <c r="P1220" s="11"/>
      <c r="Q1220" s="11"/>
      <c r="T1220" s="11"/>
      <c r="U1220" s="11"/>
      <c r="V1220" s="11"/>
      <c r="W1220" s="11"/>
      <c r="X1220" s="11"/>
      <c r="Y1220" s="11"/>
      <c r="Z1220" s="11"/>
    </row>
    <row r="1221" spans="1:26" ht="15" x14ac:dyDescent="0.25">
      <c r="A1221" s="11"/>
      <c r="B1221" s="11"/>
      <c r="C1221" s="11"/>
      <c r="D1221" s="11"/>
      <c r="E1221" s="11"/>
      <c r="F1221" s="11"/>
      <c r="G1221" s="11"/>
      <c r="J1221" s="11"/>
      <c r="K1221" s="11"/>
      <c r="L1221" s="11"/>
      <c r="M1221" s="11"/>
      <c r="N1221" s="11"/>
      <c r="O1221" s="11"/>
      <c r="P1221" s="11"/>
      <c r="Q1221" s="11"/>
      <c r="T1221" s="11"/>
      <c r="U1221" s="11"/>
      <c r="V1221" s="11"/>
      <c r="W1221" s="11"/>
      <c r="X1221" s="11"/>
      <c r="Y1221" s="11"/>
      <c r="Z1221" s="11"/>
    </row>
    <row r="1222" spans="1:26" ht="15" x14ac:dyDescent="0.25">
      <c r="A1222" s="11"/>
      <c r="B1222" s="11"/>
      <c r="C1222" s="11"/>
      <c r="D1222" s="11"/>
      <c r="E1222" s="11"/>
      <c r="F1222" s="11"/>
      <c r="G1222" s="11"/>
      <c r="J1222" s="11"/>
      <c r="K1222" s="11"/>
      <c r="L1222" s="11"/>
      <c r="M1222" s="11"/>
      <c r="N1222" s="11"/>
      <c r="O1222" s="11"/>
      <c r="P1222" s="11"/>
      <c r="Q1222" s="11"/>
      <c r="T1222" s="11"/>
      <c r="U1222" s="11"/>
      <c r="V1222" s="11"/>
      <c r="W1222" s="11"/>
      <c r="X1222" s="11"/>
      <c r="Y1222" s="11"/>
      <c r="Z1222" s="11"/>
    </row>
    <row r="1223" spans="1:26" ht="15" x14ac:dyDescent="0.25">
      <c r="A1223" s="11"/>
      <c r="B1223" s="11"/>
      <c r="C1223" s="11"/>
      <c r="D1223" s="11"/>
      <c r="E1223" s="11"/>
      <c r="F1223" s="11"/>
      <c r="G1223" s="11"/>
      <c r="J1223" s="11"/>
      <c r="K1223" s="11"/>
      <c r="L1223" s="11"/>
      <c r="M1223" s="11"/>
      <c r="N1223" s="11"/>
      <c r="O1223" s="11"/>
      <c r="P1223" s="11"/>
      <c r="Q1223" s="11"/>
      <c r="T1223" s="11"/>
      <c r="U1223" s="11"/>
      <c r="V1223" s="11"/>
      <c r="W1223" s="11"/>
      <c r="X1223" s="11"/>
      <c r="Y1223" s="11"/>
      <c r="Z1223" s="11"/>
    </row>
    <row r="1224" spans="1:26" ht="15" x14ac:dyDescent="0.25">
      <c r="A1224" s="11"/>
      <c r="B1224" s="11"/>
      <c r="C1224" s="11"/>
      <c r="D1224" s="11"/>
      <c r="E1224" s="11"/>
      <c r="F1224" s="11"/>
      <c r="G1224" s="11"/>
      <c r="J1224" s="11"/>
      <c r="K1224" s="11"/>
      <c r="L1224" s="11"/>
      <c r="M1224" s="11"/>
      <c r="N1224" s="11"/>
      <c r="O1224" s="11"/>
      <c r="P1224" s="11"/>
      <c r="Q1224" s="11"/>
      <c r="T1224" s="11"/>
      <c r="U1224" s="11"/>
      <c r="V1224" s="11"/>
      <c r="W1224" s="11"/>
      <c r="X1224" s="11"/>
      <c r="Y1224" s="11"/>
      <c r="Z1224" s="11"/>
    </row>
    <row r="1225" spans="1:26" ht="15" x14ac:dyDescent="0.25">
      <c r="A1225" s="11"/>
      <c r="B1225" s="11"/>
      <c r="C1225" s="11"/>
      <c r="D1225" s="11"/>
      <c r="E1225" s="11"/>
      <c r="F1225" s="11"/>
      <c r="G1225" s="11"/>
      <c r="J1225" s="11"/>
      <c r="K1225" s="11"/>
      <c r="L1225" s="11"/>
      <c r="M1225" s="11"/>
      <c r="N1225" s="11"/>
      <c r="O1225" s="11"/>
      <c r="P1225" s="11"/>
      <c r="Q1225" s="11"/>
      <c r="T1225" s="11"/>
      <c r="U1225" s="11"/>
      <c r="V1225" s="11"/>
      <c r="W1225" s="11"/>
      <c r="X1225" s="11"/>
      <c r="Y1225" s="11"/>
      <c r="Z1225" s="11"/>
    </row>
    <row r="1226" spans="1:26" ht="15" x14ac:dyDescent="0.25">
      <c r="A1226" s="11"/>
      <c r="B1226" s="11"/>
      <c r="C1226" s="11"/>
      <c r="D1226" s="11"/>
      <c r="E1226" s="11"/>
      <c r="F1226" s="11"/>
      <c r="G1226" s="11"/>
      <c r="J1226" s="11"/>
      <c r="K1226" s="11"/>
      <c r="L1226" s="11"/>
      <c r="M1226" s="11"/>
      <c r="N1226" s="11"/>
      <c r="O1226" s="11"/>
      <c r="P1226" s="11"/>
      <c r="Q1226" s="11"/>
      <c r="T1226" s="11"/>
      <c r="U1226" s="11"/>
      <c r="V1226" s="11"/>
      <c r="W1226" s="11"/>
      <c r="X1226" s="11"/>
      <c r="Y1226" s="11"/>
      <c r="Z1226" s="11"/>
    </row>
    <row r="1227" spans="1:26" ht="15" x14ac:dyDescent="0.25">
      <c r="A1227" s="11"/>
      <c r="B1227" s="11"/>
      <c r="C1227" s="11"/>
      <c r="D1227" s="11"/>
      <c r="E1227" s="11"/>
      <c r="F1227" s="11"/>
      <c r="G1227" s="11"/>
      <c r="J1227" s="11"/>
      <c r="K1227" s="11"/>
      <c r="L1227" s="11"/>
      <c r="M1227" s="11"/>
      <c r="N1227" s="11"/>
      <c r="O1227" s="11"/>
      <c r="P1227" s="11"/>
      <c r="Q1227" s="11"/>
      <c r="T1227" s="11"/>
      <c r="U1227" s="11"/>
      <c r="V1227" s="11"/>
      <c r="W1227" s="11"/>
      <c r="X1227" s="11"/>
      <c r="Y1227" s="11"/>
      <c r="Z1227" s="11"/>
    </row>
    <row r="1228" spans="1:26" ht="15" x14ac:dyDescent="0.25">
      <c r="A1228" s="11"/>
      <c r="B1228" s="11"/>
      <c r="C1228" s="11"/>
      <c r="D1228" s="11"/>
      <c r="E1228" s="11"/>
      <c r="F1228" s="11"/>
      <c r="G1228" s="11"/>
      <c r="J1228" s="11"/>
      <c r="K1228" s="11"/>
      <c r="L1228" s="11"/>
      <c r="M1228" s="11"/>
      <c r="N1228" s="11"/>
      <c r="O1228" s="11"/>
      <c r="P1228" s="11"/>
      <c r="Q1228" s="11"/>
      <c r="T1228" s="11"/>
      <c r="U1228" s="11"/>
      <c r="V1228" s="11"/>
      <c r="W1228" s="11"/>
      <c r="X1228" s="11"/>
      <c r="Y1228" s="11"/>
      <c r="Z1228" s="11"/>
    </row>
    <row r="1229" spans="1:26" ht="15" x14ac:dyDescent="0.25">
      <c r="A1229" s="11"/>
      <c r="B1229" s="11"/>
      <c r="C1229" s="11"/>
      <c r="D1229" s="11"/>
      <c r="E1229" s="11"/>
      <c r="F1229" s="11"/>
      <c r="G1229" s="11"/>
      <c r="J1229" s="11"/>
      <c r="K1229" s="11"/>
      <c r="L1229" s="11"/>
      <c r="M1229" s="11"/>
      <c r="N1229" s="11"/>
      <c r="O1229" s="11"/>
      <c r="P1229" s="11"/>
      <c r="Q1229" s="11"/>
      <c r="T1229" s="11"/>
      <c r="U1229" s="11"/>
      <c r="V1229" s="11"/>
      <c r="W1229" s="11"/>
      <c r="X1229" s="11"/>
      <c r="Y1229" s="11"/>
      <c r="Z1229" s="11"/>
    </row>
    <row r="1230" spans="1:26" ht="15" x14ac:dyDescent="0.25">
      <c r="A1230" s="11"/>
      <c r="B1230" s="11"/>
      <c r="C1230" s="11"/>
      <c r="D1230" s="11"/>
      <c r="E1230" s="11"/>
      <c r="F1230" s="11"/>
      <c r="G1230" s="11"/>
      <c r="J1230" s="11"/>
      <c r="K1230" s="11"/>
      <c r="L1230" s="11"/>
      <c r="M1230" s="11"/>
      <c r="N1230" s="11"/>
      <c r="O1230" s="11"/>
      <c r="P1230" s="11"/>
      <c r="Q1230" s="11"/>
      <c r="T1230" s="11"/>
      <c r="U1230" s="11"/>
      <c r="V1230" s="11"/>
      <c r="W1230" s="11"/>
      <c r="X1230" s="11"/>
      <c r="Y1230" s="11"/>
      <c r="Z1230" s="11"/>
    </row>
    <row r="1231" spans="1:26" ht="15" x14ac:dyDescent="0.25">
      <c r="A1231" s="11"/>
      <c r="B1231" s="11"/>
      <c r="C1231" s="11"/>
      <c r="D1231" s="11"/>
      <c r="E1231" s="11"/>
      <c r="F1231" s="11"/>
      <c r="G1231" s="11"/>
      <c r="J1231" s="11"/>
      <c r="K1231" s="11"/>
      <c r="L1231" s="11"/>
      <c r="M1231" s="11"/>
      <c r="N1231" s="11"/>
      <c r="O1231" s="11"/>
      <c r="P1231" s="11"/>
      <c r="Q1231" s="11"/>
      <c r="T1231" s="11"/>
      <c r="U1231" s="11"/>
      <c r="V1231" s="11"/>
      <c r="W1231" s="11"/>
      <c r="X1231" s="11"/>
      <c r="Y1231" s="11"/>
      <c r="Z1231" s="11"/>
    </row>
    <row r="1232" spans="1:26" ht="15" x14ac:dyDescent="0.25">
      <c r="A1232" s="11"/>
      <c r="B1232" s="11"/>
      <c r="C1232" s="11"/>
      <c r="D1232" s="11"/>
      <c r="E1232" s="11"/>
      <c r="F1232" s="11"/>
      <c r="G1232" s="11"/>
      <c r="J1232" s="11"/>
      <c r="K1232" s="11"/>
      <c r="L1232" s="11"/>
      <c r="M1232" s="11"/>
      <c r="N1232" s="11"/>
      <c r="O1232" s="11"/>
      <c r="P1232" s="11"/>
      <c r="Q1232" s="11"/>
      <c r="T1232" s="11"/>
      <c r="U1232" s="11"/>
      <c r="V1232" s="11"/>
      <c r="W1232" s="11"/>
      <c r="X1232" s="11"/>
      <c r="Y1232" s="11"/>
      <c r="Z1232" s="11"/>
    </row>
    <row r="1233" spans="1:26" ht="15" x14ac:dyDescent="0.25">
      <c r="A1233" s="11"/>
      <c r="B1233" s="11"/>
      <c r="C1233" s="11"/>
      <c r="D1233" s="11"/>
      <c r="E1233" s="11"/>
      <c r="F1233" s="11"/>
      <c r="G1233" s="11"/>
      <c r="J1233" s="11"/>
      <c r="K1233" s="11"/>
      <c r="L1233" s="11"/>
      <c r="M1233" s="11"/>
      <c r="N1233" s="11"/>
      <c r="O1233" s="11"/>
      <c r="P1233" s="11"/>
      <c r="Q1233" s="11"/>
      <c r="T1233" s="11"/>
      <c r="U1233" s="11"/>
      <c r="V1233" s="11"/>
      <c r="W1233" s="11"/>
      <c r="X1233" s="11"/>
      <c r="Y1233" s="11"/>
      <c r="Z1233" s="11"/>
    </row>
    <row r="1234" spans="1:26" ht="15" x14ac:dyDescent="0.25">
      <c r="A1234" s="11"/>
      <c r="B1234" s="11"/>
      <c r="C1234" s="11"/>
      <c r="D1234" s="11"/>
      <c r="E1234" s="11"/>
      <c r="F1234" s="11"/>
      <c r="G1234" s="11"/>
      <c r="J1234" s="11"/>
      <c r="K1234" s="11"/>
      <c r="L1234" s="11"/>
      <c r="M1234" s="11"/>
      <c r="N1234" s="11"/>
      <c r="O1234" s="11"/>
      <c r="P1234" s="11"/>
      <c r="Q1234" s="11"/>
      <c r="T1234" s="11"/>
      <c r="U1234" s="11"/>
      <c r="V1234" s="11"/>
      <c r="W1234" s="11"/>
      <c r="X1234" s="11"/>
      <c r="Y1234" s="11"/>
      <c r="Z1234" s="11"/>
    </row>
    <row r="1235" spans="1:26" ht="15" x14ac:dyDescent="0.25">
      <c r="A1235" s="11"/>
      <c r="B1235" s="11"/>
      <c r="C1235" s="11"/>
      <c r="D1235" s="11"/>
      <c r="E1235" s="11"/>
      <c r="F1235" s="11"/>
      <c r="G1235" s="11"/>
      <c r="J1235" s="11"/>
      <c r="K1235" s="11"/>
      <c r="L1235" s="11"/>
      <c r="M1235" s="11"/>
      <c r="N1235" s="11"/>
      <c r="O1235" s="11"/>
      <c r="P1235" s="11"/>
      <c r="Q1235" s="11"/>
      <c r="T1235" s="11"/>
      <c r="U1235" s="11"/>
      <c r="V1235" s="11"/>
      <c r="W1235" s="11"/>
      <c r="X1235" s="11"/>
      <c r="Y1235" s="11"/>
      <c r="Z1235" s="11"/>
    </row>
    <row r="1236" spans="1:26" ht="15" x14ac:dyDescent="0.25">
      <c r="A1236" s="11"/>
      <c r="B1236" s="11"/>
      <c r="C1236" s="11"/>
      <c r="D1236" s="11"/>
      <c r="E1236" s="11"/>
      <c r="F1236" s="11"/>
      <c r="G1236" s="11"/>
      <c r="J1236" s="11"/>
      <c r="K1236" s="11"/>
      <c r="L1236" s="11"/>
      <c r="M1236" s="11"/>
      <c r="N1236" s="11"/>
      <c r="O1236" s="11"/>
      <c r="P1236" s="11"/>
      <c r="Q1236" s="11"/>
      <c r="T1236" s="11"/>
      <c r="U1236" s="11"/>
      <c r="V1236" s="11"/>
      <c r="W1236" s="11"/>
      <c r="X1236" s="11"/>
      <c r="Y1236" s="11"/>
      <c r="Z1236" s="11"/>
    </row>
    <row r="1237" spans="1:26" ht="15" x14ac:dyDescent="0.25">
      <c r="A1237" s="11"/>
      <c r="B1237" s="11"/>
      <c r="C1237" s="11"/>
      <c r="D1237" s="11"/>
      <c r="E1237" s="11"/>
      <c r="F1237" s="11"/>
      <c r="G1237" s="11"/>
      <c r="J1237" s="11"/>
      <c r="K1237" s="11"/>
      <c r="L1237" s="11"/>
      <c r="M1237" s="11"/>
      <c r="N1237" s="11"/>
      <c r="O1237" s="11"/>
      <c r="P1237" s="11"/>
      <c r="Q1237" s="11"/>
      <c r="T1237" s="11"/>
      <c r="U1237" s="11"/>
      <c r="V1237" s="11"/>
      <c r="W1237" s="11"/>
      <c r="X1237" s="11"/>
      <c r="Y1237" s="11"/>
      <c r="Z1237" s="11"/>
    </row>
    <row r="1238" spans="1:26" ht="15" x14ac:dyDescent="0.25">
      <c r="A1238" s="11"/>
      <c r="B1238" s="11"/>
      <c r="C1238" s="11"/>
      <c r="D1238" s="11"/>
      <c r="E1238" s="11"/>
      <c r="F1238" s="11"/>
      <c r="G1238" s="11"/>
      <c r="J1238" s="11"/>
      <c r="K1238" s="11"/>
      <c r="L1238" s="11"/>
      <c r="M1238" s="11"/>
      <c r="N1238" s="11"/>
      <c r="O1238" s="11"/>
      <c r="P1238" s="11"/>
      <c r="Q1238" s="11"/>
      <c r="T1238" s="11"/>
      <c r="U1238" s="11"/>
      <c r="V1238" s="11"/>
      <c r="W1238" s="11"/>
      <c r="X1238" s="11"/>
      <c r="Y1238" s="11"/>
      <c r="Z1238" s="11"/>
    </row>
    <row r="1239" spans="1:26" ht="15" x14ac:dyDescent="0.25">
      <c r="A1239" s="11"/>
      <c r="B1239" s="11"/>
      <c r="C1239" s="11"/>
      <c r="D1239" s="11"/>
      <c r="E1239" s="11"/>
      <c r="F1239" s="11"/>
      <c r="G1239" s="11"/>
      <c r="J1239" s="11"/>
      <c r="K1239" s="11"/>
      <c r="L1239" s="11"/>
      <c r="M1239" s="11"/>
      <c r="N1239" s="11"/>
      <c r="O1239" s="11"/>
      <c r="P1239" s="11"/>
      <c r="Q1239" s="11"/>
      <c r="T1239" s="11"/>
      <c r="U1239" s="11"/>
      <c r="V1239" s="11"/>
      <c r="W1239" s="11"/>
      <c r="X1239" s="11"/>
      <c r="Y1239" s="11"/>
      <c r="Z1239" s="11"/>
    </row>
    <row r="1240" spans="1:26" ht="15" x14ac:dyDescent="0.25">
      <c r="A1240" s="11"/>
      <c r="B1240" s="11"/>
      <c r="C1240" s="11"/>
      <c r="D1240" s="11"/>
      <c r="E1240" s="11"/>
      <c r="F1240" s="11"/>
      <c r="G1240" s="11"/>
      <c r="J1240" s="11"/>
      <c r="K1240" s="11"/>
      <c r="L1240" s="11"/>
      <c r="M1240" s="11"/>
      <c r="N1240" s="11"/>
      <c r="O1240" s="11"/>
      <c r="P1240" s="11"/>
      <c r="Q1240" s="11"/>
      <c r="T1240" s="11"/>
      <c r="U1240" s="11"/>
      <c r="V1240" s="11"/>
      <c r="W1240" s="11"/>
      <c r="X1240" s="11"/>
      <c r="Y1240" s="11"/>
      <c r="Z1240" s="11"/>
    </row>
    <row r="1241" spans="1:26" ht="15" x14ac:dyDescent="0.25">
      <c r="A1241" s="11"/>
      <c r="B1241" s="11"/>
      <c r="C1241" s="11"/>
      <c r="D1241" s="11"/>
      <c r="E1241" s="11"/>
      <c r="F1241" s="11"/>
      <c r="G1241" s="11"/>
      <c r="J1241" s="11"/>
      <c r="K1241" s="11"/>
      <c r="L1241" s="11"/>
      <c r="M1241" s="11"/>
      <c r="N1241" s="11"/>
      <c r="O1241" s="11"/>
      <c r="P1241" s="11"/>
      <c r="Q1241" s="11"/>
      <c r="T1241" s="11"/>
      <c r="U1241" s="11"/>
      <c r="V1241" s="11"/>
      <c r="W1241" s="11"/>
      <c r="X1241" s="11"/>
      <c r="Y1241" s="11"/>
      <c r="Z1241" s="11"/>
    </row>
    <row r="1242" spans="1:26" ht="15" x14ac:dyDescent="0.25">
      <c r="A1242" s="11"/>
      <c r="B1242" s="11"/>
      <c r="C1242" s="11"/>
      <c r="D1242" s="11"/>
      <c r="E1242" s="11"/>
      <c r="F1242" s="11"/>
      <c r="G1242" s="11"/>
      <c r="J1242" s="11"/>
      <c r="K1242" s="11"/>
      <c r="L1242" s="11"/>
      <c r="M1242" s="11"/>
      <c r="N1242" s="11"/>
      <c r="O1242" s="11"/>
      <c r="P1242" s="11"/>
      <c r="Q1242" s="11"/>
      <c r="T1242" s="11"/>
      <c r="U1242" s="11"/>
      <c r="V1242" s="11"/>
      <c r="W1242" s="11"/>
      <c r="X1242" s="11"/>
      <c r="Y1242" s="11"/>
      <c r="Z1242" s="11"/>
    </row>
    <row r="1243" spans="1:26" ht="15" x14ac:dyDescent="0.25">
      <c r="A1243" s="11"/>
      <c r="B1243" s="11"/>
      <c r="C1243" s="11"/>
      <c r="D1243" s="11"/>
      <c r="E1243" s="11"/>
      <c r="F1243" s="11"/>
      <c r="G1243" s="11"/>
      <c r="J1243" s="11"/>
      <c r="K1243" s="11"/>
      <c r="L1243" s="11"/>
      <c r="M1243" s="11"/>
      <c r="N1243" s="11"/>
      <c r="O1243" s="11"/>
      <c r="P1243" s="11"/>
      <c r="Q1243" s="11"/>
      <c r="T1243" s="11"/>
      <c r="U1243" s="11"/>
      <c r="V1243" s="11"/>
      <c r="W1243" s="11"/>
      <c r="X1243" s="11"/>
      <c r="Y1243" s="11"/>
      <c r="Z1243" s="11"/>
    </row>
    <row r="1244" spans="1:26" ht="15" x14ac:dyDescent="0.25">
      <c r="A1244" s="11"/>
      <c r="B1244" s="11"/>
      <c r="C1244" s="11"/>
      <c r="D1244" s="11"/>
      <c r="E1244" s="11"/>
      <c r="F1244" s="11"/>
      <c r="G1244" s="11"/>
      <c r="J1244" s="11"/>
      <c r="K1244" s="11"/>
      <c r="L1244" s="11"/>
      <c r="M1244" s="11"/>
      <c r="N1244" s="11"/>
      <c r="O1244" s="11"/>
      <c r="P1244" s="11"/>
      <c r="Q1244" s="11"/>
      <c r="T1244" s="11"/>
      <c r="U1244" s="11"/>
      <c r="V1244" s="11"/>
      <c r="W1244" s="11"/>
      <c r="X1244" s="11"/>
      <c r="Y1244" s="11"/>
      <c r="Z1244" s="11"/>
    </row>
    <row r="1245" spans="1:26" ht="15" x14ac:dyDescent="0.25">
      <c r="A1245" s="11"/>
      <c r="B1245" s="11"/>
      <c r="C1245" s="11"/>
      <c r="D1245" s="11"/>
      <c r="E1245" s="11"/>
      <c r="F1245" s="11"/>
      <c r="G1245" s="11"/>
      <c r="J1245" s="11"/>
      <c r="K1245" s="11"/>
      <c r="L1245" s="11"/>
      <c r="M1245" s="11"/>
      <c r="N1245" s="11"/>
      <c r="O1245" s="11"/>
      <c r="P1245" s="11"/>
      <c r="Q1245" s="11"/>
      <c r="T1245" s="11"/>
      <c r="U1245" s="11"/>
      <c r="V1245" s="11"/>
      <c r="W1245" s="11"/>
      <c r="X1245" s="11"/>
      <c r="Y1245" s="11"/>
      <c r="Z1245" s="11"/>
    </row>
    <row r="1246" spans="1:26" ht="15" x14ac:dyDescent="0.25">
      <c r="A1246" s="11"/>
      <c r="B1246" s="11"/>
      <c r="C1246" s="11"/>
      <c r="D1246" s="11"/>
      <c r="E1246" s="11"/>
      <c r="F1246" s="11"/>
      <c r="G1246" s="11"/>
      <c r="J1246" s="11"/>
      <c r="K1246" s="11"/>
      <c r="L1246" s="11"/>
      <c r="M1246" s="11"/>
      <c r="N1246" s="11"/>
      <c r="O1246" s="11"/>
      <c r="P1246" s="11"/>
      <c r="Q1246" s="11"/>
      <c r="T1246" s="11"/>
      <c r="U1246" s="11"/>
      <c r="V1246" s="11"/>
      <c r="W1246" s="11"/>
      <c r="X1246" s="11"/>
      <c r="Y1246" s="11"/>
      <c r="Z1246" s="11"/>
    </row>
    <row r="1247" spans="1:26" ht="15" x14ac:dyDescent="0.25">
      <c r="A1247" s="11"/>
      <c r="B1247" s="11"/>
      <c r="C1247" s="11"/>
      <c r="D1247" s="11"/>
      <c r="E1247" s="11"/>
      <c r="F1247" s="11"/>
      <c r="G1247" s="11"/>
      <c r="J1247" s="11"/>
      <c r="K1247" s="11"/>
      <c r="L1247" s="11"/>
      <c r="M1247" s="11"/>
      <c r="N1247" s="11"/>
      <c r="O1247" s="11"/>
      <c r="P1247" s="11"/>
      <c r="Q1247" s="11"/>
      <c r="T1247" s="11"/>
      <c r="U1247" s="11"/>
      <c r="V1247" s="11"/>
      <c r="W1247" s="11"/>
      <c r="X1247" s="11"/>
      <c r="Y1247" s="11"/>
      <c r="Z1247" s="11"/>
    </row>
    <row r="1248" spans="1:26" ht="15" x14ac:dyDescent="0.25">
      <c r="A1248" s="11"/>
      <c r="B1248" s="11"/>
      <c r="C1248" s="11"/>
      <c r="D1248" s="11"/>
      <c r="E1248" s="11"/>
      <c r="F1248" s="11"/>
      <c r="G1248" s="11"/>
      <c r="J1248" s="11"/>
      <c r="K1248" s="11"/>
      <c r="L1248" s="11"/>
      <c r="M1248" s="11"/>
      <c r="N1248" s="11"/>
      <c r="O1248" s="11"/>
      <c r="P1248" s="11"/>
      <c r="Q1248" s="11"/>
      <c r="T1248" s="11"/>
      <c r="U1248" s="11"/>
      <c r="V1248" s="11"/>
      <c r="W1248" s="11"/>
      <c r="X1248" s="11"/>
      <c r="Y1248" s="11"/>
      <c r="Z1248" s="11"/>
    </row>
    <row r="1249" spans="1:26" ht="15" x14ac:dyDescent="0.25">
      <c r="A1249" s="11"/>
      <c r="B1249" s="11"/>
      <c r="C1249" s="11"/>
      <c r="D1249" s="11"/>
      <c r="E1249" s="11"/>
      <c r="F1249" s="11"/>
      <c r="G1249" s="11"/>
      <c r="J1249" s="11"/>
      <c r="K1249" s="11"/>
      <c r="L1249" s="11"/>
      <c r="M1249" s="11"/>
      <c r="N1249" s="11"/>
      <c r="O1249" s="11"/>
      <c r="P1249" s="11"/>
      <c r="Q1249" s="11"/>
      <c r="T1249" s="11"/>
      <c r="U1249" s="11"/>
      <c r="V1249" s="11"/>
      <c r="W1249" s="11"/>
      <c r="X1249" s="11"/>
      <c r="Y1249" s="11"/>
      <c r="Z1249" s="11"/>
    </row>
    <row r="1250" spans="1:26" ht="15" x14ac:dyDescent="0.25">
      <c r="A1250" s="11"/>
      <c r="B1250" s="11"/>
      <c r="C1250" s="11"/>
      <c r="D1250" s="11"/>
      <c r="E1250" s="11"/>
      <c r="F1250" s="11"/>
      <c r="G1250" s="11"/>
      <c r="J1250" s="11"/>
      <c r="K1250" s="11"/>
      <c r="L1250" s="11"/>
      <c r="M1250" s="11"/>
      <c r="N1250" s="11"/>
      <c r="O1250" s="11"/>
      <c r="P1250" s="11"/>
      <c r="Q1250" s="11"/>
      <c r="T1250" s="11"/>
      <c r="U1250" s="11"/>
      <c r="V1250" s="11"/>
      <c r="W1250" s="11"/>
      <c r="X1250" s="11"/>
      <c r="Y1250" s="11"/>
      <c r="Z1250" s="11"/>
    </row>
    <row r="1251" spans="1:26" ht="15" x14ac:dyDescent="0.25">
      <c r="A1251" s="11"/>
      <c r="B1251" s="11"/>
      <c r="C1251" s="11"/>
      <c r="D1251" s="11"/>
      <c r="E1251" s="11"/>
      <c r="F1251" s="11"/>
      <c r="G1251" s="11"/>
      <c r="J1251" s="11"/>
      <c r="K1251" s="11"/>
      <c r="L1251" s="11"/>
      <c r="M1251" s="11"/>
      <c r="N1251" s="11"/>
      <c r="O1251" s="11"/>
      <c r="P1251" s="11"/>
      <c r="Q1251" s="11"/>
      <c r="T1251" s="11"/>
      <c r="U1251" s="11"/>
      <c r="V1251" s="11"/>
      <c r="W1251" s="11"/>
      <c r="X1251" s="11"/>
      <c r="Y1251" s="11"/>
      <c r="Z1251" s="11"/>
    </row>
    <row r="1252" spans="1:26" ht="15" x14ac:dyDescent="0.25">
      <c r="A1252" s="11"/>
      <c r="B1252" s="11"/>
      <c r="C1252" s="11"/>
      <c r="D1252" s="11"/>
      <c r="E1252" s="11"/>
      <c r="F1252" s="11"/>
      <c r="G1252" s="11"/>
      <c r="J1252" s="11"/>
      <c r="K1252" s="11"/>
      <c r="L1252" s="11"/>
      <c r="M1252" s="11"/>
      <c r="N1252" s="11"/>
      <c r="O1252" s="11"/>
      <c r="P1252" s="11"/>
      <c r="Q1252" s="11"/>
      <c r="T1252" s="11"/>
      <c r="U1252" s="11"/>
      <c r="V1252" s="11"/>
      <c r="W1252" s="11"/>
      <c r="X1252" s="11"/>
      <c r="Y1252" s="11"/>
      <c r="Z1252" s="11"/>
    </row>
    <row r="1253" spans="1:26" ht="15" x14ac:dyDescent="0.25">
      <c r="A1253" s="11"/>
      <c r="B1253" s="11"/>
      <c r="C1253" s="11"/>
      <c r="D1253" s="11"/>
      <c r="E1253" s="11"/>
      <c r="F1253" s="11"/>
      <c r="G1253" s="11"/>
      <c r="J1253" s="11"/>
      <c r="K1253" s="11"/>
      <c r="L1253" s="11"/>
      <c r="M1253" s="11"/>
      <c r="N1253" s="11"/>
      <c r="O1253" s="11"/>
      <c r="P1253" s="11"/>
      <c r="Q1253" s="11"/>
      <c r="T1253" s="11"/>
      <c r="U1253" s="11"/>
      <c r="V1253" s="11"/>
      <c r="W1253" s="11"/>
      <c r="X1253" s="11"/>
      <c r="Y1253" s="11"/>
      <c r="Z1253" s="11"/>
    </row>
    <row r="1254" spans="1:26" ht="15" x14ac:dyDescent="0.25">
      <c r="A1254" s="11"/>
      <c r="B1254" s="11"/>
      <c r="C1254" s="11"/>
      <c r="D1254" s="11"/>
      <c r="E1254" s="11"/>
      <c r="F1254" s="11"/>
      <c r="G1254" s="11"/>
      <c r="J1254" s="11"/>
      <c r="K1254" s="11"/>
      <c r="L1254" s="11"/>
      <c r="M1254" s="11"/>
      <c r="N1254" s="11"/>
      <c r="O1254" s="11"/>
      <c r="P1254" s="11"/>
      <c r="Q1254" s="11"/>
      <c r="T1254" s="11"/>
      <c r="U1254" s="11"/>
      <c r="V1254" s="11"/>
      <c r="W1254" s="11"/>
      <c r="X1254" s="11"/>
      <c r="Y1254" s="11"/>
      <c r="Z1254" s="11"/>
    </row>
    <row r="1255" spans="1:26" ht="15" x14ac:dyDescent="0.25">
      <c r="A1255" s="11"/>
      <c r="B1255" s="11"/>
      <c r="C1255" s="11"/>
      <c r="D1255" s="11"/>
      <c r="E1255" s="11"/>
      <c r="F1255" s="11"/>
      <c r="G1255" s="11"/>
      <c r="J1255" s="11"/>
      <c r="K1255" s="11"/>
      <c r="L1255" s="11"/>
      <c r="M1255" s="11"/>
      <c r="N1255" s="11"/>
      <c r="O1255" s="11"/>
      <c r="P1255" s="11"/>
      <c r="Q1255" s="11"/>
      <c r="T1255" s="11"/>
      <c r="U1255" s="11"/>
      <c r="V1255" s="11"/>
      <c r="W1255" s="11"/>
      <c r="X1255" s="11"/>
      <c r="Y1255" s="11"/>
      <c r="Z1255" s="11"/>
    </row>
    <row r="1256" spans="1:26" ht="15" x14ac:dyDescent="0.25">
      <c r="A1256" s="11"/>
      <c r="B1256" s="11"/>
      <c r="C1256" s="11"/>
      <c r="D1256" s="11"/>
      <c r="E1256" s="11"/>
      <c r="F1256" s="11"/>
      <c r="G1256" s="11"/>
      <c r="J1256" s="11"/>
      <c r="K1256" s="11"/>
      <c r="L1256" s="11"/>
      <c r="M1256" s="11"/>
      <c r="N1256" s="11"/>
      <c r="O1256" s="11"/>
      <c r="P1256" s="11"/>
      <c r="Q1256" s="11"/>
      <c r="T1256" s="11"/>
      <c r="U1256" s="11"/>
      <c r="V1256" s="11"/>
      <c r="W1256" s="11"/>
      <c r="X1256" s="11"/>
      <c r="Y1256" s="11"/>
      <c r="Z1256" s="11"/>
    </row>
    <row r="1257" spans="1:26" ht="15" x14ac:dyDescent="0.25">
      <c r="A1257" s="11"/>
      <c r="B1257" s="11"/>
      <c r="C1257" s="11"/>
      <c r="D1257" s="11"/>
      <c r="E1257" s="11"/>
      <c r="F1257" s="11"/>
      <c r="G1257" s="11"/>
      <c r="J1257" s="11"/>
      <c r="K1257" s="11"/>
      <c r="L1257" s="11"/>
      <c r="M1257" s="11"/>
      <c r="N1257" s="11"/>
      <c r="O1257" s="11"/>
      <c r="P1257" s="11"/>
      <c r="Q1257" s="11"/>
      <c r="T1257" s="11"/>
      <c r="U1257" s="11"/>
      <c r="V1257" s="11"/>
      <c r="W1257" s="11"/>
      <c r="X1257" s="11"/>
      <c r="Y1257" s="11"/>
      <c r="Z1257" s="11"/>
    </row>
    <row r="1258" spans="1:26" ht="15" x14ac:dyDescent="0.25">
      <c r="A1258" s="11"/>
      <c r="B1258" s="11"/>
      <c r="C1258" s="11"/>
      <c r="D1258" s="11"/>
      <c r="E1258" s="11"/>
      <c r="F1258" s="11"/>
      <c r="G1258" s="11"/>
      <c r="J1258" s="11"/>
      <c r="K1258" s="11"/>
      <c r="L1258" s="11"/>
      <c r="M1258" s="11"/>
      <c r="N1258" s="11"/>
      <c r="O1258" s="11"/>
      <c r="P1258" s="11"/>
      <c r="Q1258" s="11"/>
      <c r="T1258" s="11"/>
      <c r="U1258" s="11"/>
      <c r="V1258" s="11"/>
      <c r="W1258" s="11"/>
      <c r="X1258" s="11"/>
      <c r="Y1258" s="11"/>
      <c r="Z1258" s="11"/>
    </row>
    <row r="1259" spans="1:26" ht="15" x14ac:dyDescent="0.25">
      <c r="A1259" s="11"/>
      <c r="B1259" s="11"/>
      <c r="C1259" s="11"/>
      <c r="D1259" s="11"/>
      <c r="E1259" s="11"/>
      <c r="F1259" s="11"/>
      <c r="G1259" s="11"/>
      <c r="J1259" s="11"/>
      <c r="K1259" s="11"/>
      <c r="L1259" s="11"/>
      <c r="M1259" s="11"/>
      <c r="N1259" s="11"/>
      <c r="O1259" s="11"/>
      <c r="P1259" s="11"/>
      <c r="Q1259" s="11"/>
      <c r="T1259" s="11"/>
      <c r="U1259" s="11"/>
      <c r="V1259" s="11"/>
      <c r="W1259" s="11"/>
      <c r="X1259" s="11"/>
      <c r="Y1259" s="11"/>
      <c r="Z1259" s="11"/>
    </row>
    <row r="1260" spans="1:26" ht="15" x14ac:dyDescent="0.25">
      <c r="A1260" s="11"/>
      <c r="B1260" s="11"/>
      <c r="C1260" s="11"/>
      <c r="D1260" s="11"/>
      <c r="E1260" s="11"/>
      <c r="F1260" s="11"/>
      <c r="G1260" s="11"/>
      <c r="J1260" s="11"/>
      <c r="K1260" s="11"/>
      <c r="L1260" s="11"/>
      <c r="M1260" s="11"/>
      <c r="N1260" s="11"/>
      <c r="O1260" s="11"/>
      <c r="P1260" s="11"/>
      <c r="Q1260" s="11"/>
      <c r="T1260" s="11"/>
      <c r="U1260" s="11"/>
      <c r="V1260" s="11"/>
      <c r="W1260" s="11"/>
      <c r="X1260" s="11"/>
      <c r="Y1260" s="11"/>
      <c r="Z1260" s="11"/>
    </row>
    <row r="1261" spans="1:26" ht="15" x14ac:dyDescent="0.25">
      <c r="A1261" s="11"/>
      <c r="B1261" s="11"/>
      <c r="C1261" s="11"/>
      <c r="D1261" s="11"/>
      <c r="E1261" s="11"/>
      <c r="F1261" s="11"/>
      <c r="G1261" s="11"/>
      <c r="J1261" s="11"/>
      <c r="K1261" s="11"/>
      <c r="L1261" s="11"/>
      <c r="M1261" s="11"/>
      <c r="N1261" s="11"/>
      <c r="O1261" s="11"/>
      <c r="P1261" s="11"/>
      <c r="Q1261" s="11"/>
      <c r="T1261" s="11"/>
      <c r="U1261" s="11"/>
      <c r="V1261" s="11"/>
      <c r="W1261" s="11"/>
      <c r="X1261" s="11"/>
      <c r="Y1261" s="11"/>
      <c r="Z1261" s="11"/>
    </row>
    <row r="1262" spans="1:26" ht="15" x14ac:dyDescent="0.25">
      <c r="A1262" s="11"/>
      <c r="B1262" s="11"/>
      <c r="C1262" s="11"/>
      <c r="D1262" s="11"/>
      <c r="E1262" s="11"/>
      <c r="F1262" s="11"/>
      <c r="G1262" s="11"/>
      <c r="J1262" s="11"/>
      <c r="K1262" s="11"/>
      <c r="L1262" s="11"/>
      <c r="M1262" s="11"/>
      <c r="N1262" s="11"/>
      <c r="O1262" s="11"/>
      <c r="P1262" s="11"/>
      <c r="Q1262" s="11"/>
      <c r="T1262" s="11"/>
      <c r="U1262" s="11"/>
      <c r="V1262" s="11"/>
      <c r="W1262" s="11"/>
      <c r="X1262" s="11"/>
      <c r="Y1262" s="11"/>
      <c r="Z1262" s="11"/>
    </row>
    <row r="1263" spans="1:26" ht="15" x14ac:dyDescent="0.25">
      <c r="A1263" s="11"/>
      <c r="B1263" s="11"/>
      <c r="C1263" s="11"/>
      <c r="D1263" s="11"/>
      <c r="E1263" s="11"/>
      <c r="F1263" s="11"/>
      <c r="G1263" s="11"/>
      <c r="J1263" s="11"/>
      <c r="K1263" s="11"/>
      <c r="L1263" s="11"/>
      <c r="M1263" s="11"/>
      <c r="N1263" s="11"/>
      <c r="O1263" s="11"/>
      <c r="P1263" s="11"/>
      <c r="Q1263" s="11"/>
      <c r="T1263" s="11"/>
      <c r="U1263" s="11"/>
      <c r="V1263" s="11"/>
      <c r="W1263" s="11"/>
      <c r="X1263" s="11"/>
      <c r="Y1263" s="11"/>
      <c r="Z1263" s="11"/>
    </row>
    <row r="1264" spans="1:26" ht="15" x14ac:dyDescent="0.25">
      <c r="A1264" s="11"/>
      <c r="B1264" s="11"/>
      <c r="C1264" s="11"/>
      <c r="D1264" s="11"/>
      <c r="E1264" s="11"/>
      <c r="F1264" s="11"/>
      <c r="G1264" s="11"/>
      <c r="J1264" s="11"/>
      <c r="K1264" s="11"/>
      <c r="L1264" s="11"/>
      <c r="M1264" s="11"/>
      <c r="N1264" s="11"/>
      <c r="O1264" s="11"/>
      <c r="P1264" s="11"/>
      <c r="Q1264" s="11"/>
      <c r="T1264" s="11"/>
      <c r="U1264" s="11"/>
      <c r="V1264" s="11"/>
      <c r="W1264" s="11"/>
      <c r="X1264" s="11"/>
      <c r="Y1264" s="11"/>
      <c r="Z1264" s="11"/>
    </row>
    <row r="1265" spans="1:26" ht="15" x14ac:dyDescent="0.25">
      <c r="A1265" s="11"/>
      <c r="B1265" s="11"/>
      <c r="C1265" s="11"/>
      <c r="D1265" s="11"/>
      <c r="E1265" s="11"/>
      <c r="F1265" s="11"/>
      <c r="G1265" s="11"/>
      <c r="J1265" s="11"/>
      <c r="K1265" s="11"/>
      <c r="L1265" s="11"/>
      <c r="M1265" s="11"/>
      <c r="N1265" s="11"/>
      <c r="O1265" s="11"/>
      <c r="P1265" s="11"/>
      <c r="Q1265" s="11"/>
      <c r="T1265" s="11"/>
      <c r="U1265" s="11"/>
      <c r="V1265" s="11"/>
      <c r="W1265" s="11"/>
      <c r="X1265" s="11"/>
      <c r="Y1265" s="11"/>
      <c r="Z1265" s="11"/>
    </row>
    <row r="1266" spans="1:26" ht="15" x14ac:dyDescent="0.25">
      <c r="A1266" s="11"/>
      <c r="B1266" s="11"/>
      <c r="C1266" s="11"/>
      <c r="D1266" s="11"/>
      <c r="E1266" s="11"/>
      <c r="F1266" s="11"/>
      <c r="G1266" s="11"/>
      <c r="J1266" s="11"/>
      <c r="K1266" s="11"/>
      <c r="L1266" s="11"/>
      <c r="M1266" s="11"/>
      <c r="N1266" s="11"/>
      <c r="O1266" s="11"/>
      <c r="P1266" s="11"/>
      <c r="Q1266" s="11"/>
      <c r="T1266" s="11"/>
      <c r="U1266" s="11"/>
      <c r="V1266" s="11"/>
      <c r="W1266" s="11"/>
      <c r="X1266" s="11"/>
      <c r="Y1266" s="11"/>
      <c r="Z1266" s="11"/>
    </row>
    <row r="1267" spans="1:26" ht="15" x14ac:dyDescent="0.25">
      <c r="A1267" s="11"/>
      <c r="B1267" s="11"/>
      <c r="C1267" s="11"/>
      <c r="D1267" s="11"/>
      <c r="E1267" s="11"/>
      <c r="F1267" s="11"/>
      <c r="G1267" s="11"/>
      <c r="J1267" s="11"/>
      <c r="K1267" s="11"/>
      <c r="L1267" s="11"/>
      <c r="M1267" s="11"/>
      <c r="N1267" s="11"/>
      <c r="O1267" s="11"/>
      <c r="P1267" s="11"/>
      <c r="Q1267" s="11"/>
      <c r="T1267" s="11"/>
      <c r="U1267" s="11"/>
      <c r="V1267" s="11"/>
      <c r="W1267" s="11"/>
      <c r="X1267" s="11"/>
      <c r="Y1267" s="11"/>
      <c r="Z1267" s="11"/>
    </row>
    <row r="1268" spans="1:26" ht="15" x14ac:dyDescent="0.25">
      <c r="A1268" s="11"/>
      <c r="B1268" s="11"/>
      <c r="C1268" s="11"/>
      <c r="D1268" s="11"/>
      <c r="E1268" s="11"/>
      <c r="F1268" s="11"/>
      <c r="G1268" s="11"/>
      <c r="J1268" s="11"/>
      <c r="K1268" s="11"/>
      <c r="L1268" s="11"/>
      <c r="M1268" s="11"/>
      <c r="N1268" s="11"/>
      <c r="O1268" s="11"/>
      <c r="P1268" s="11"/>
      <c r="Q1268" s="11"/>
      <c r="T1268" s="11"/>
      <c r="U1268" s="11"/>
      <c r="V1268" s="11"/>
      <c r="W1268" s="11"/>
      <c r="X1268" s="11"/>
      <c r="Y1268" s="11"/>
      <c r="Z1268" s="11"/>
    </row>
    <row r="1269" spans="1:26" ht="15" x14ac:dyDescent="0.25">
      <c r="A1269" s="11"/>
      <c r="B1269" s="11"/>
      <c r="C1269" s="11"/>
      <c r="D1269" s="11"/>
      <c r="E1269" s="11"/>
      <c r="F1269" s="11"/>
      <c r="G1269" s="11"/>
      <c r="J1269" s="11"/>
      <c r="K1269" s="11"/>
      <c r="L1269" s="11"/>
      <c r="M1269" s="11"/>
      <c r="N1269" s="11"/>
      <c r="O1269" s="11"/>
      <c r="P1269" s="11"/>
      <c r="Q1269" s="11"/>
      <c r="T1269" s="11"/>
      <c r="U1269" s="11"/>
      <c r="V1269" s="11"/>
      <c r="W1269" s="11"/>
      <c r="X1269" s="11"/>
      <c r="Y1269" s="11"/>
      <c r="Z1269" s="11"/>
    </row>
    <row r="1270" spans="1:26" ht="15" x14ac:dyDescent="0.25">
      <c r="A1270" s="11"/>
      <c r="B1270" s="11"/>
      <c r="C1270" s="11"/>
      <c r="D1270" s="11"/>
      <c r="E1270" s="11"/>
      <c r="F1270" s="11"/>
      <c r="G1270" s="11"/>
      <c r="J1270" s="11"/>
      <c r="K1270" s="11"/>
      <c r="L1270" s="11"/>
      <c r="M1270" s="11"/>
      <c r="N1270" s="11"/>
      <c r="O1270" s="11"/>
      <c r="P1270" s="11"/>
      <c r="Q1270" s="11"/>
      <c r="T1270" s="11"/>
      <c r="U1270" s="11"/>
      <c r="V1270" s="11"/>
      <c r="W1270" s="11"/>
      <c r="X1270" s="11"/>
      <c r="Y1270" s="11"/>
      <c r="Z1270" s="11"/>
    </row>
    <row r="1271" spans="1:26" ht="15" x14ac:dyDescent="0.25">
      <c r="A1271" s="11"/>
      <c r="B1271" s="11"/>
      <c r="C1271" s="11"/>
      <c r="D1271" s="11"/>
      <c r="E1271" s="11"/>
      <c r="F1271" s="11"/>
      <c r="G1271" s="11"/>
      <c r="J1271" s="11"/>
      <c r="K1271" s="11"/>
      <c r="L1271" s="11"/>
      <c r="M1271" s="11"/>
      <c r="N1271" s="11"/>
      <c r="O1271" s="11"/>
      <c r="P1271" s="11"/>
      <c r="Q1271" s="11"/>
      <c r="T1271" s="11"/>
      <c r="U1271" s="11"/>
      <c r="V1271" s="11"/>
      <c r="W1271" s="11"/>
      <c r="X1271" s="11"/>
      <c r="Y1271" s="11"/>
      <c r="Z1271" s="11"/>
    </row>
    <row r="1272" spans="1:26" ht="15" x14ac:dyDescent="0.25">
      <c r="A1272" s="11"/>
      <c r="B1272" s="11"/>
      <c r="C1272" s="11"/>
      <c r="D1272" s="11"/>
      <c r="E1272" s="11"/>
      <c r="F1272" s="11"/>
      <c r="G1272" s="11"/>
      <c r="J1272" s="11"/>
      <c r="K1272" s="11"/>
      <c r="L1272" s="11"/>
      <c r="M1272" s="11"/>
      <c r="N1272" s="11"/>
      <c r="O1272" s="11"/>
      <c r="P1272" s="11"/>
      <c r="Q1272" s="11"/>
      <c r="T1272" s="11"/>
      <c r="U1272" s="11"/>
      <c r="V1272" s="11"/>
      <c r="W1272" s="11"/>
      <c r="X1272" s="11"/>
      <c r="Y1272" s="11"/>
      <c r="Z1272" s="11"/>
    </row>
    <row r="1273" spans="1:26" ht="15" x14ac:dyDescent="0.25">
      <c r="A1273" s="11"/>
      <c r="B1273" s="11"/>
      <c r="C1273" s="11"/>
      <c r="D1273" s="11"/>
      <c r="E1273" s="11"/>
      <c r="F1273" s="11"/>
      <c r="G1273" s="11"/>
      <c r="J1273" s="11"/>
      <c r="K1273" s="11"/>
      <c r="L1273" s="11"/>
      <c r="M1273" s="11"/>
      <c r="N1273" s="11"/>
      <c r="O1273" s="11"/>
      <c r="P1273" s="11"/>
      <c r="Q1273" s="11"/>
      <c r="T1273" s="11"/>
      <c r="U1273" s="11"/>
      <c r="V1273" s="11"/>
      <c r="W1273" s="11"/>
      <c r="X1273" s="11"/>
      <c r="Y1273" s="11"/>
      <c r="Z1273" s="11"/>
    </row>
    <row r="1274" spans="1:26" ht="15" x14ac:dyDescent="0.25">
      <c r="A1274" s="11"/>
      <c r="B1274" s="11"/>
      <c r="C1274" s="11"/>
      <c r="D1274" s="11"/>
      <c r="E1274" s="11"/>
      <c r="F1274" s="11"/>
      <c r="G1274" s="11"/>
      <c r="J1274" s="11"/>
      <c r="K1274" s="11"/>
      <c r="L1274" s="11"/>
      <c r="M1274" s="11"/>
      <c r="N1274" s="11"/>
      <c r="O1274" s="11"/>
      <c r="P1274" s="11"/>
      <c r="Q1274" s="11"/>
      <c r="T1274" s="11"/>
      <c r="U1274" s="11"/>
      <c r="V1274" s="11"/>
      <c r="W1274" s="11"/>
      <c r="X1274" s="11"/>
      <c r="Y1274" s="11"/>
      <c r="Z1274" s="11"/>
    </row>
    <row r="1275" spans="1:26" ht="15" x14ac:dyDescent="0.25">
      <c r="A1275" s="11"/>
      <c r="B1275" s="11"/>
      <c r="C1275" s="11"/>
      <c r="D1275" s="11"/>
      <c r="E1275" s="11"/>
      <c r="F1275" s="11"/>
      <c r="G1275" s="11"/>
      <c r="J1275" s="11"/>
      <c r="K1275" s="11"/>
      <c r="L1275" s="11"/>
      <c r="M1275" s="11"/>
      <c r="N1275" s="11"/>
      <c r="O1275" s="11"/>
      <c r="P1275" s="11"/>
      <c r="Q1275" s="11"/>
      <c r="T1275" s="11"/>
      <c r="U1275" s="11"/>
      <c r="V1275" s="11"/>
      <c r="W1275" s="11"/>
      <c r="X1275" s="11"/>
      <c r="Y1275" s="11"/>
      <c r="Z1275" s="11"/>
    </row>
    <row r="1276" spans="1:26" ht="15" x14ac:dyDescent="0.25">
      <c r="A1276" s="11"/>
      <c r="B1276" s="11"/>
      <c r="C1276" s="11"/>
      <c r="D1276" s="11"/>
      <c r="E1276" s="11"/>
      <c r="F1276" s="11"/>
      <c r="G1276" s="11"/>
      <c r="J1276" s="11"/>
      <c r="K1276" s="11"/>
      <c r="L1276" s="11"/>
      <c r="M1276" s="11"/>
      <c r="N1276" s="11"/>
      <c r="O1276" s="11"/>
      <c r="P1276" s="11"/>
      <c r="Q1276" s="11"/>
      <c r="T1276" s="11"/>
      <c r="U1276" s="11"/>
      <c r="V1276" s="11"/>
      <c r="W1276" s="11"/>
      <c r="X1276" s="11"/>
      <c r="Y1276" s="11"/>
      <c r="Z1276" s="11"/>
    </row>
    <row r="1277" spans="1:26" ht="15" x14ac:dyDescent="0.25">
      <c r="A1277" s="11"/>
      <c r="B1277" s="11"/>
      <c r="C1277" s="11"/>
      <c r="D1277" s="11"/>
      <c r="E1277" s="11"/>
      <c r="F1277" s="11"/>
      <c r="G1277" s="11"/>
      <c r="J1277" s="11"/>
      <c r="K1277" s="11"/>
      <c r="L1277" s="11"/>
      <c r="M1277" s="11"/>
      <c r="N1277" s="11"/>
      <c r="O1277" s="11"/>
      <c r="P1277" s="11"/>
      <c r="Q1277" s="11"/>
      <c r="T1277" s="11"/>
      <c r="U1277" s="11"/>
      <c r="V1277" s="11"/>
      <c r="W1277" s="11"/>
      <c r="X1277" s="11"/>
      <c r="Y1277" s="11"/>
      <c r="Z1277" s="11"/>
    </row>
    <row r="1278" spans="1:26" ht="15" x14ac:dyDescent="0.25">
      <c r="A1278" s="11"/>
      <c r="B1278" s="11"/>
      <c r="C1278" s="11"/>
      <c r="D1278" s="11"/>
      <c r="E1278" s="11"/>
      <c r="F1278" s="11"/>
      <c r="G1278" s="11"/>
      <c r="J1278" s="11"/>
      <c r="K1278" s="11"/>
      <c r="L1278" s="11"/>
      <c r="M1278" s="11"/>
      <c r="N1278" s="11"/>
      <c r="O1278" s="11"/>
      <c r="P1278" s="11"/>
      <c r="Q1278" s="11"/>
      <c r="T1278" s="11"/>
      <c r="U1278" s="11"/>
      <c r="V1278" s="11"/>
      <c r="W1278" s="11"/>
      <c r="X1278" s="11"/>
      <c r="Y1278" s="11"/>
      <c r="Z1278" s="11"/>
    </row>
    <row r="1279" spans="1:26" ht="15" x14ac:dyDescent="0.25">
      <c r="A1279" s="11"/>
      <c r="B1279" s="11"/>
      <c r="C1279" s="11"/>
      <c r="D1279" s="11"/>
      <c r="E1279" s="11"/>
      <c r="F1279" s="11"/>
      <c r="G1279" s="11"/>
      <c r="J1279" s="11"/>
      <c r="K1279" s="11"/>
      <c r="L1279" s="11"/>
      <c r="M1279" s="11"/>
      <c r="N1279" s="11"/>
      <c r="O1279" s="11"/>
      <c r="P1279" s="11"/>
      <c r="Q1279" s="11"/>
      <c r="T1279" s="11"/>
      <c r="U1279" s="11"/>
      <c r="V1279" s="11"/>
      <c r="W1279" s="11"/>
      <c r="X1279" s="11"/>
      <c r="Y1279" s="11"/>
      <c r="Z1279" s="11"/>
    </row>
    <row r="1280" spans="1:26" ht="15" x14ac:dyDescent="0.25">
      <c r="A1280" s="11"/>
      <c r="B1280" s="11"/>
      <c r="C1280" s="11"/>
      <c r="D1280" s="11"/>
      <c r="E1280" s="11"/>
      <c r="F1280" s="11"/>
      <c r="G1280" s="11"/>
      <c r="J1280" s="11"/>
      <c r="K1280" s="11"/>
      <c r="L1280" s="11"/>
      <c r="M1280" s="11"/>
      <c r="N1280" s="11"/>
      <c r="O1280" s="11"/>
      <c r="P1280" s="11"/>
      <c r="Q1280" s="11"/>
      <c r="T1280" s="11"/>
      <c r="U1280" s="11"/>
      <c r="V1280" s="11"/>
      <c r="W1280" s="11"/>
      <c r="X1280" s="11"/>
      <c r="Y1280" s="11"/>
      <c r="Z1280" s="11"/>
    </row>
    <row r="1281" spans="1:26" ht="15" x14ac:dyDescent="0.25">
      <c r="A1281" s="11"/>
      <c r="B1281" s="11"/>
      <c r="C1281" s="11"/>
      <c r="D1281" s="11"/>
      <c r="E1281" s="11"/>
      <c r="F1281" s="11"/>
      <c r="G1281" s="11"/>
      <c r="J1281" s="11"/>
      <c r="K1281" s="11"/>
      <c r="L1281" s="11"/>
      <c r="M1281" s="11"/>
      <c r="N1281" s="11"/>
      <c r="O1281" s="11"/>
      <c r="P1281" s="11"/>
      <c r="Q1281" s="11"/>
      <c r="T1281" s="11"/>
      <c r="U1281" s="11"/>
      <c r="V1281" s="11"/>
      <c r="W1281" s="11"/>
      <c r="X1281" s="11"/>
      <c r="Y1281" s="11"/>
      <c r="Z1281" s="11"/>
    </row>
    <row r="1282" spans="1:26" ht="15" x14ac:dyDescent="0.25">
      <c r="A1282" s="11"/>
      <c r="B1282" s="11"/>
      <c r="C1282" s="11"/>
      <c r="D1282" s="11"/>
      <c r="E1282" s="11"/>
      <c r="F1282" s="11"/>
      <c r="G1282" s="11"/>
      <c r="J1282" s="11"/>
      <c r="K1282" s="11"/>
      <c r="L1282" s="11"/>
      <c r="M1282" s="11"/>
      <c r="N1282" s="11"/>
      <c r="O1282" s="11"/>
      <c r="P1282" s="11"/>
      <c r="Q1282" s="11"/>
      <c r="T1282" s="11"/>
      <c r="U1282" s="11"/>
      <c r="V1282" s="11"/>
      <c r="W1282" s="11"/>
      <c r="X1282" s="11"/>
      <c r="Y1282" s="11"/>
      <c r="Z1282" s="11"/>
    </row>
    <row r="1283" spans="1:26" ht="15" x14ac:dyDescent="0.25">
      <c r="A1283" s="11"/>
      <c r="B1283" s="11"/>
      <c r="C1283" s="11"/>
      <c r="D1283" s="11"/>
      <c r="E1283" s="11"/>
      <c r="F1283" s="11"/>
      <c r="G1283" s="11"/>
      <c r="J1283" s="11"/>
      <c r="K1283" s="11"/>
      <c r="L1283" s="11"/>
      <c r="M1283" s="11"/>
      <c r="N1283" s="11"/>
      <c r="O1283" s="11"/>
      <c r="P1283" s="11"/>
      <c r="Q1283" s="11"/>
      <c r="T1283" s="11"/>
      <c r="U1283" s="11"/>
      <c r="V1283" s="11"/>
      <c r="W1283" s="11"/>
      <c r="X1283" s="11"/>
      <c r="Y1283" s="11"/>
      <c r="Z1283" s="11"/>
    </row>
    <row r="1284" spans="1:26" ht="15" x14ac:dyDescent="0.25">
      <c r="A1284" s="11"/>
      <c r="B1284" s="11"/>
      <c r="C1284" s="11"/>
      <c r="D1284" s="11"/>
      <c r="E1284" s="11"/>
      <c r="F1284" s="11"/>
      <c r="G1284" s="11"/>
      <c r="J1284" s="11"/>
      <c r="K1284" s="11"/>
      <c r="L1284" s="11"/>
      <c r="M1284" s="11"/>
      <c r="N1284" s="11"/>
      <c r="O1284" s="11"/>
      <c r="P1284" s="11"/>
      <c r="Q1284" s="11"/>
      <c r="T1284" s="11"/>
      <c r="U1284" s="11"/>
      <c r="V1284" s="11"/>
      <c r="W1284" s="11"/>
      <c r="X1284" s="11"/>
      <c r="Y1284" s="11"/>
      <c r="Z1284" s="11"/>
    </row>
    <row r="1285" spans="1:26" ht="15" x14ac:dyDescent="0.25">
      <c r="A1285" s="11"/>
      <c r="B1285" s="11"/>
      <c r="C1285" s="11"/>
      <c r="D1285" s="11"/>
      <c r="E1285" s="11"/>
      <c r="F1285" s="11"/>
      <c r="G1285" s="11"/>
      <c r="J1285" s="11"/>
      <c r="K1285" s="11"/>
      <c r="L1285" s="11"/>
      <c r="M1285" s="11"/>
      <c r="N1285" s="11"/>
      <c r="O1285" s="11"/>
      <c r="P1285" s="11"/>
      <c r="Q1285" s="11"/>
      <c r="T1285" s="11"/>
      <c r="U1285" s="11"/>
      <c r="V1285" s="11"/>
      <c r="W1285" s="11"/>
      <c r="X1285" s="11"/>
      <c r="Y1285" s="11"/>
      <c r="Z1285" s="11"/>
    </row>
    <row r="1286" spans="1:26" ht="15" x14ac:dyDescent="0.25">
      <c r="A1286" s="11"/>
      <c r="B1286" s="11"/>
      <c r="C1286" s="11"/>
      <c r="D1286" s="11"/>
      <c r="E1286" s="11"/>
      <c r="F1286" s="11"/>
      <c r="G1286" s="11"/>
      <c r="J1286" s="11"/>
      <c r="K1286" s="11"/>
      <c r="L1286" s="11"/>
      <c r="M1286" s="11"/>
      <c r="N1286" s="11"/>
      <c r="O1286" s="11"/>
      <c r="P1286" s="11"/>
      <c r="Q1286" s="11"/>
      <c r="T1286" s="11"/>
      <c r="U1286" s="11"/>
      <c r="V1286" s="11"/>
      <c r="W1286" s="11"/>
      <c r="X1286" s="11"/>
      <c r="Y1286" s="11"/>
      <c r="Z1286" s="11"/>
    </row>
    <row r="1287" spans="1:26" ht="15" x14ac:dyDescent="0.25">
      <c r="A1287" s="11"/>
      <c r="B1287" s="11"/>
      <c r="C1287" s="11"/>
      <c r="D1287" s="11"/>
      <c r="E1287" s="11"/>
      <c r="F1287" s="11"/>
      <c r="G1287" s="11"/>
      <c r="J1287" s="11"/>
      <c r="K1287" s="11"/>
      <c r="L1287" s="11"/>
      <c r="M1287" s="11"/>
      <c r="N1287" s="11"/>
      <c r="O1287" s="11"/>
      <c r="P1287" s="11"/>
      <c r="Q1287" s="11"/>
      <c r="T1287" s="11"/>
      <c r="U1287" s="11"/>
      <c r="V1287" s="11"/>
      <c r="W1287" s="11"/>
      <c r="X1287" s="11"/>
      <c r="Y1287" s="11"/>
      <c r="Z1287" s="11"/>
    </row>
    <row r="1288" spans="1:26" ht="15" x14ac:dyDescent="0.25">
      <c r="A1288" s="11"/>
      <c r="B1288" s="11"/>
      <c r="C1288" s="11"/>
      <c r="D1288" s="11"/>
      <c r="E1288" s="11"/>
      <c r="F1288" s="11"/>
      <c r="G1288" s="11"/>
      <c r="J1288" s="11"/>
      <c r="K1288" s="11"/>
      <c r="L1288" s="11"/>
      <c r="M1288" s="11"/>
      <c r="N1288" s="11"/>
      <c r="O1288" s="11"/>
      <c r="P1288" s="11"/>
      <c r="Q1288" s="11"/>
      <c r="T1288" s="11"/>
      <c r="U1288" s="11"/>
      <c r="V1288" s="11"/>
      <c r="W1288" s="11"/>
      <c r="X1288" s="11"/>
      <c r="Y1288" s="11"/>
      <c r="Z1288" s="11"/>
    </row>
    <row r="1289" spans="1:26" ht="15" x14ac:dyDescent="0.25">
      <c r="A1289" s="11"/>
      <c r="B1289" s="11"/>
      <c r="C1289" s="11"/>
      <c r="D1289" s="11"/>
      <c r="E1289" s="11"/>
      <c r="F1289" s="11"/>
      <c r="G1289" s="11"/>
      <c r="J1289" s="11"/>
      <c r="K1289" s="11"/>
      <c r="L1289" s="11"/>
      <c r="M1289" s="11"/>
      <c r="N1289" s="11"/>
      <c r="O1289" s="11"/>
      <c r="P1289" s="11"/>
      <c r="Q1289" s="11"/>
      <c r="T1289" s="11"/>
      <c r="U1289" s="11"/>
      <c r="V1289" s="11"/>
      <c r="W1289" s="11"/>
      <c r="X1289" s="11"/>
      <c r="Y1289" s="11"/>
      <c r="Z1289" s="11"/>
    </row>
    <row r="1290" spans="1:26" ht="15" x14ac:dyDescent="0.25">
      <c r="A1290" s="11"/>
      <c r="B1290" s="11"/>
      <c r="C1290" s="11"/>
      <c r="D1290" s="11"/>
      <c r="E1290" s="11"/>
      <c r="F1290" s="11"/>
      <c r="G1290" s="11"/>
      <c r="J1290" s="11"/>
      <c r="K1290" s="11"/>
      <c r="L1290" s="11"/>
      <c r="M1290" s="11"/>
      <c r="N1290" s="11"/>
      <c r="O1290" s="11"/>
      <c r="P1290" s="11"/>
      <c r="Q1290" s="11"/>
      <c r="T1290" s="11"/>
      <c r="U1290" s="11"/>
      <c r="V1290" s="11"/>
      <c r="W1290" s="11"/>
      <c r="X1290" s="11"/>
      <c r="Y1290" s="11"/>
      <c r="Z1290" s="11"/>
    </row>
    <row r="1291" spans="1:26" ht="15" x14ac:dyDescent="0.25">
      <c r="A1291" s="11"/>
      <c r="B1291" s="11"/>
      <c r="C1291" s="11"/>
      <c r="D1291" s="11"/>
      <c r="E1291" s="11"/>
      <c r="F1291" s="11"/>
      <c r="G1291" s="11"/>
      <c r="J1291" s="11"/>
      <c r="K1291" s="11"/>
      <c r="L1291" s="11"/>
      <c r="M1291" s="11"/>
      <c r="N1291" s="11"/>
      <c r="O1291" s="11"/>
      <c r="P1291" s="11"/>
      <c r="Q1291" s="11"/>
      <c r="T1291" s="11"/>
      <c r="U1291" s="11"/>
      <c r="V1291" s="11"/>
      <c r="W1291" s="11"/>
      <c r="X1291" s="11"/>
      <c r="Y1291" s="11"/>
      <c r="Z1291" s="11"/>
    </row>
    <row r="1292" spans="1:26" ht="15" x14ac:dyDescent="0.25">
      <c r="A1292" s="11"/>
      <c r="B1292" s="11"/>
      <c r="C1292" s="11"/>
      <c r="D1292" s="11"/>
      <c r="E1292" s="11"/>
      <c r="F1292" s="11"/>
      <c r="G1292" s="11"/>
      <c r="J1292" s="11"/>
      <c r="K1292" s="11"/>
      <c r="L1292" s="11"/>
      <c r="M1292" s="11"/>
      <c r="N1292" s="11"/>
      <c r="O1292" s="11"/>
      <c r="P1292" s="11"/>
      <c r="Q1292" s="11"/>
      <c r="T1292" s="11"/>
      <c r="U1292" s="11"/>
      <c r="V1292" s="11"/>
      <c r="W1292" s="11"/>
      <c r="X1292" s="11"/>
      <c r="Y1292" s="11"/>
      <c r="Z1292" s="11"/>
    </row>
    <row r="1293" spans="1:26" ht="15" x14ac:dyDescent="0.25">
      <c r="A1293" s="11"/>
      <c r="B1293" s="11"/>
      <c r="C1293" s="11"/>
      <c r="D1293" s="11"/>
      <c r="E1293" s="11"/>
      <c r="F1293" s="11"/>
      <c r="G1293" s="11"/>
      <c r="J1293" s="11"/>
      <c r="K1293" s="11"/>
      <c r="L1293" s="11"/>
      <c r="M1293" s="11"/>
      <c r="N1293" s="11"/>
      <c r="O1293" s="11"/>
      <c r="P1293" s="11"/>
      <c r="Q1293" s="11"/>
      <c r="T1293" s="11"/>
      <c r="U1293" s="11"/>
      <c r="V1293" s="11"/>
      <c r="W1293" s="11"/>
      <c r="X1293" s="11"/>
      <c r="Y1293" s="11"/>
      <c r="Z1293" s="11"/>
    </row>
    <row r="1294" spans="1:26" ht="15" x14ac:dyDescent="0.25">
      <c r="A1294" s="11"/>
      <c r="B1294" s="11"/>
      <c r="C1294" s="11"/>
      <c r="D1294" s="11"/>
      <c r="E1294" s="11"/>
      <c r="F1294" s="11"/>
      <c r="G1294" s="11"/>
      <c r="J1294" s="11"/>
      <c r="K1294" s="11"/>
      <c r="L1294" s="11"/>
      <c r="M1294" s="11"/>
      <c r="N1294" s="11"/>
      <c r="O1294" s="11"/>
      <c r="P1294" s="11"/>
      <c r="Q1294" s="11"/>
      <c r="T1294" s="11"/>
      <c r="U1294" s="11"/>
      <c r="V1294" s="11"/>
      <c r="W1294" s="11"/>
      <c r="X1294" s="11"/>
      <c r="Y1294" s="11"/>
      <c r="Z1294" s="11"/>
    </row>
    <row r="1295" spans="1:26" ht="15" x14ac:dyDescent="0.25">
      <c r="A1295" s="11"/>
      <c r="B1295" s="11"/>
      <c r="C1295" s="11"/>
      <c r="D1295" s="11"/>
      <c r="E1295" s="11"/>
      <c r="F1295" s="11"/>
      <c r="G1295" s="11"/>
      <c r="J1295" s="11"/>
      <c r="K1295" s="11"/>
      <c r="L1295" s="11"/>
      <c r="M1295" s="11"/>
      <c r="N1295" s="11"/>
      <c r="O1295" s="11"/>
      <c r="P1295" s="11"/>
      <c r="Q1295" s="11"/>
      <c r="T1295" s="11"/>
      <c r="U1295" s="11"/>
      <c r="V1295" s="11"/>
      <c r="W1295" s="11"/>
      <c r="X1295" s="11"/>
      <c r="Y1295" s="11"/>
      <c r="Z1295" s="11"/>
    </row>
    <row r="1296" spans="1:26" ht="15" x14ac:dyDescent="0.25">
      <c r="A1296" s="11"/>
      <c r="B1296" s="11"/>
      <c r="C1296" s="11"/>
      <c r="D1296" s="11"/>
      <c r="E1296" s="11"/>
      <c r="F1296" s="11"/>
      <c r="G1296" s="11"/>
      <c r="J1296" s="11"/>
      <c r="K1296" s="11"/>
      <c r="L1296" s="11"/>
      <c r="M1296" s="11"/>
      <c r="N1296" s="11"/>
      <c r="O1296" s="11"/>
      <c r="P1296" s="11"/>
      <c r="Q1296" s="11"/>
      <c r="T1296" s="11"/>
      <c r="U1296" s="11"/>
      <c r="V1296" s="11"/>
      <c r="W1296" s="11"/>
      <c r="X1296" s="11"/>
      <c r="Y1296" s="11"/>
      <c r="Z1296" s="11"/>
    </row>
    <row r="1297" spans="1:26" ht="15" x14ac:dyDescent="0.25">
      <c r="A1297" s="11"/>
      <c r="B1297" s="11"/>
      <c r="C1297" s="11"/>
      <c r="D1297" s="11"/>
      <c r="E1297" s="11"/>
      <c r="F1297" s="11"/>
      <c r="G1297" s="11"/>
      <c r="J1297" s="11"/>
      <c r="K1297" s="11"/>
      <c r="L1297" s="11"/>
      <c r="M1297" s="11"/>
      <c r="N1297" s="11"/>
      <c r="O1297" s="11"/>
      <c r="P1297" s="11"/>
      <c r="Q1297" s="11"/>
      <c r="T1297" s="11"/>
      <c r="U1297" s="11"/>
      <c r="V1297" s="11"/>
      <c r="W1297" s="11"/>
      <c r="X1297" s="11"/>
      <c r="Y1297" s="11"/>
      <c r="Z1297" s="11"/>
    </row>
    <row r="1298" spans="1:26" ht="15" x14ac:dyDescent="0.25">
      <c r="A1298" s="11"/>
      <c r="B1298" s="11"/>
      <c r="C1298" s="11"/>
      <c r="D1298" s="11"/>
      <c r="E1298" s="11"/>
      <c r="F1298" s="11"/>
      <c r="G1298" s="11"/>
      <c r="J1298" s="11"/>
      <c r="K1298" s="11"/>
      <c r="L1298" s="11"/>
      <c r="M1298" s="11"/>
      <c r="N1298" s="11"/>
      <c r="O1298" s="11"/>
      <c r="P1298" s="11"/>
      <c r="Q1298" s="11"/>
      <c r="T1298" s="11"/>
      <c r="U1298" s="11"/>
      <c r="V1298" s="11"/>
      <c r="W1298" s="11"/>
      <c r="X1298" s="11"/>
      <c r="Y1298" s="11"/>
      <c r="Z1298" s="11"/>
    </row>
    <row r="1299" spans="1:26" ht="15" x14ac:dyDescent="0.25">
      <c r="A1299" s="11"/>
      <c r="B1299" s="11"/>
      <c r="C1299" s="11"/>
      <c r="D1299" s="11"/>
      <c r="E1299" s="11"/>
      <c r="F1299" s="11"/>
      <c r="G1299" s="11"/>
      <c r="J1299" s="11"/>
      <c r="K1299" s="11"/>
      <c r="L1299" s="11"/>
      <c r="M1299" s="11"/>
      <c r="N1299" s="11"/>
      <c r="O1299" s="11"/>
      <c r="P1299" s="11"/>
      <c r="Q1299" s="11"/>
      <c r="T1299" s="11"/>
      <c r="U1299" s="11"/>
      <c r="V1299" s="11"/>
      <c r="W1299" s="11"/>
      <c r="X1299" s="11"/>
      <c r="Y1299" s="11"/>
      <c r="Z1299" s="11"/>
    </row>
    <row r="1300" spans="1:26" ht="15" x14ac:dyDescent="0.25">
      <c r="A1300" s="11"/>
      <c r="B1300" s="11"/>
      <c r="C1300" s="11"/>
      <c r="D1300" s="11"/>
      <c r="E1300" s="11"/>
      <c r="F1300" s="11"/>
      <c r="G1300" s="11"/>
      <c r="J1300" s="11"/>
      <c r="K1300" s="11"/>
      <c r="L1300" s="11"/>
      <c r="M1300" s="11"/>
      <c r="N1300" s="11"/>
      <c r="O1300" s="11"/>
      <c r="P1300" s="11"/>
      <c r="Q1300" s="11"/>
      <c r="T1300" s="11"/>
      <c r="U1300" s="11"/>
      <c r="V1300" s="11"/>
      <c r="W1300" s="11"/>
      <c r="X1300" s="11"/>
      <c r="Y1300" s="11"/>
      <c r="Z1300" s="11"/>
    </row>
    <row r="1301" spans="1:26" ht="15" x14ac:dyDescent="0.25">
      <c r="A1301" s="11"/>
      <c r="B1301" s="11"/>
      <c r="C1301" s="11"/>
      <c r="D1301" s="11"/>
      <c r="E1301" s="11"/>
      <c r="F1301" s="11"/>
      <c r="G1301" s="11"/>
      <c r="J1301" s="11"/>
      <c r="K1301" s="11"/>
      <c r="L1301" s="11"/>
      <c r="M1301" s="11"/>
      <c r="N1301" s="11"/>
      <c r="O1301" s="11"/>
      <c r="P1301" s="11"/>
      <c r="Q1301" s="11"/>
      <c r="T1301" s="11"/>
      <c r="U1301" s="11"/>
      <c r="V1301" s="11"/>
      <c r="W1301" s="11"/>
      <c r="X1301" s="11"/>
      <c r="Y1301" s="11"/>
      <c r="Z1301" s="11"/>
    </row>
    <row r="1302" spans="1:26" ht="15" x14ac:dyDescent="0.25">
      <c r="A1302" s="11"/>
      <c r="B1302" s="11"/>
      <c r="C1302" s="11"/>
      <c r="D1302" s="11"/>
      <c r="E1302" s="11"/>
      <c r="F1302" s="11"/>
      <c r="G1302" s="11"/>
      <c r="J1302" s="11"/>
      <c r="K1302" s="11"/>
      <c r="L1302" s="11"/>
      <c r="M1302" s="11"/>
      <c r="N1302" s="11"/>
      <c r="O1302" s="11"/>
      <c r="P1302" s="11"/>
      <c r="Q1302" s="11"/>
      <c r="T1302" s="11"/>
      <c r="U1302" s="11"/>
      <c r="V1302" s="11"/>
      <c r="W1302" s="11"/>
      <c r="X1302" s="11"/>
      <c r="Y1302" s="11"/>
      <c r="Z1302" s="11"/>
    </row>
    <row r="1303" spans="1:26" ht="15" x14ac:dyDescent="0.25">
      <c r="A1303" s="11"/>
      <c r="B1303" s="11"/>
      <c r="C1303" s="11"/>
      <c r="D1303" s="11"/>
      <c r="E1303" s="11"/>
      <c r="F1303" s="11"/>
      <c r="G1303" s="11"/>
      <c r="J1303" s="11"/>
      <c r="K1303" s="11"/>
      <c r="L1303" s="11"/>
      <c r="M1303" s="11"/>
      <c r="N1303" s="11"/>
      <c r="O1303" s="11"/>
      <c r="P1303" s="11"/>
      <c r="Q1303" s="11"/>
      <c r="T1303" s="11"/>
      <c r="U1303" s="11"/>
      <c r="V1303" s="11"/>
      <c r="W1303" s="11"/>
      <c r="X1303" s="11"/>
      <c r="Y1303" s="11"/>
      <c r="Z1303" s="11"/>
    </row>
    <row r="1304" spans="1:26" ht="15" x14ac:dyDescent="0.25">
      <c r="A1304" s="11"/>
      <c r="B1304" s="11"/>
      <c r="C1304" s="11"/>
      <c r="D1304" s="11"/>
      <c r="E1304" s="11"/>
      <c r="F1304" s="11"/>
      <c r="G1304" s="11"/>
      <c r="J1304" s="11"/>
      <c r="K1304" s="11"/>
      <c r="L1304" s="11"/>
      <c r="M1304" s="11"/>
      <c r="N1304" s="11"/>
      <c r="O1304" s="11"/>
      <c r="P1304" s="11"/>
      <c r="Q1304" s="11"/>
      <c r="T1304" s="11"/>
      <c r="U1304" s="11"/>
      <c r="V1304" s="11"/>
      <c r="W1304" s="11"/>
      <c r="X1304" s="11"/>
      <c r="Y1304" s="11"/>
      <c r="Z1304" s="11"/>
    </row>
    <row r="1305" spans="1:26" ht="15" x14ac:dyDescent="0.25">
      <c r="A1305" s="11"/>
      <c r="B1305" s="11"/>
      <c r="C1305" s="11"/>
      <c r="D1305" s="11"/>
      <c r="E1305" s="11"/>
      <c r="F1305" s="11"/>
      <c r="G1305" s="11"/>
      <c r="J1305" s="11"/>
      <c r="K1305" s="11"/>
      <c r="L1305" s="11"/>
      <c r="M1305" s="11"/>
      <c r="N1305" s="11"/>
      <c r="O1305" s="11"/>
      <c r="P1305" s="11"/>
      <c r="Q1305" s="11"/>
      <c r="T1305" s="11"/>
      <c r="U1305" s="11"/>
      <c r="V1305" s="11"/>
      <c r="W1305" s="11"/>
      <c r="X1305" s="11"/>
      <c r="Y1305" s="11"/>
      <c r="Z1305" s="11"/>
    </row>
    <row r="1306" spans="1:26" ht="15" x14ac:dyDescent="0.25">
      <c r="A1306" s="11"/>
      <c r="B1306" s="11"/>
      <c r="C1306" s="11"/>
      <c r="D1306" s="11"/>
      <c r="E1306" s="11"/>
      <c r="F1306" s="11"/>
      <c r="G1306" s="11"/>
      <c r="J1306" s="11"/>
      <c r="K1306" s="11"/>
      <c r="L1306" s="11"/>
      <c r="M1306" s="11"/>
      <c r="N1306" s="11"/>
      <c r="O1306" s="11"/>
      <c r="P1306" s="11"/>
      <c r="Q1306" s="11"/>
      <c r="T1306" s="11"/>
      <c r="U1306" s="11"/>
      <c r="V1306" s="11"/>
      <c r="W1306" s="11"/>
      <c r="X1306" s="11"/>
      <c r="Y1306" s="11"/>
      <c r="Z1306" s="11"/>
    </row>
    <row r="1307" spans="1:26" ht="15" x14ac:dyDescent="0.25">
      <c r="A1307" s="11"/>
      <c r="B1307" s="11"/>
      <c r="C1307" s="11"/>
      <c r="D1307" s="11"/>
      <c r="E1307" s="11"/>
      <c r="F1307" s="11"/>
      <c r="G1307" s="11"/>
      <c r="J1307" s="11"/>
      <c r="K1307" s="11"/>
      <c r="L1307" s="11"/>
      <c r="M1307" s="11"/>
      <c r="N1307" s="11"/>
      <c r="O1307" s="11"/>
      <c r="P1307" s="11"/>
      <c r="Q1307" s="11"/>
      <c r="T1307" s="11"/>
      <c r="U1307" s="11"/>
      <c r="V1307" s="11"/>
      <c r="W1307" s="11"/>
      <c r="X1307" s="11"/>
      <c r="Y1307" s="11"/>
      <c r="Z1307" s="11"/>
    </row>
    <row r="1308" spans="1:26" ht="15" x14ac:dyDescent="0.25">
      <c r="A1308" s="11"/>
      <c r="B1308" s="11"/>
      <c r="C1308" s="11"/>
      <c r="D1308" s="11"/>
      <c r="E1308" s="11"/>
      <c r="F1308" s="11"/>
      <c r="G1308" s="11"/>
      <c r="J1308" s="11"/>
      <c r="K1308" s="11"/>
      <c r="L1308" s="11"/>
      <c r="M1308" s="11"/>
      <c r="N1308" s="11"/>
      <c r="O1308" s="11"/>
      <c r="P1308" s="11"/>
      <c r="Q1308" s="11"/>
      <c r="T1308" s="11"/>
      <c r="U1308" s="11"/>
      <c r="V1308" s="11"/>
      <c r="W1308" s="11"/>
      <c r="X1308" s="11"/>
      <c r="Y1308" s="11"/>
      <c r="Z1308" s="11"/>
    </row>
    <row r="1309" spans="1:26" ht="15" x14ac:dyDescent="0.25">
      <c r="A1309" s="11"/>
      <c r="B1309" s="11"/>
      <c r="C1309" s="11"/>
      <c r="D1309" s="11"/>
      <c r="E1309" s="11"/>
      <c r="F1309" s="11"/>
      <c r="G1309" s="11"/>
      <c r="J1309" s="11"/>
      <c r="K1309" s="11"/>
      <c r="L1309" s="11"/>
      <c r="M1309" s="11"/>
      <c r="N1309" s="11"/>
      <c r="O1309" s="11"/>
      <c r="P1309" s="11"/>
      <c r="Q1309" s="11"/>
      <c r="T1309" s="11"/>
      <c r="U1309" s="11"/>
      <c r="V1309" s="11"/>
      <c r="W1309" s="11"/>
      <c r="X1309" s="11"/>
      <c r="Y1309" s="11"/>
      <c r="Z1309" s="11"/>
    </row>
    <row r="1310" spans="1:26" ht="15" x14ac:dyDescent="0.25">
      <c r="A1310" s="11"/>
      <c r="B1310" s="11"/>
      <c r="C1310" s="11"/>
      <c r="D1310" s="11"/>
      <c r="E1310" s="11"/>
      <c r="F1310" s="11"/>
      <c r="G1310" s="11"/>
      <c r="J1310" s="11"/>
      <c r="K1310" s="11"/>
      <c r="L1310" s="11"/>
      <c r="M1310" s="11"/>
      <c r="N1310" s="11"/>
      <c r="O1310" s="11"/>
      <c r="P1310" s="11"/>
      <c r="Q1310" s="11"/>
      <c r="T1310" s="11"/>
      <c r="U1310" s="11"/>
      <c r="V1310" s="11"/>
      <c r="W1310" s="11"/>
      <c r="X1310" s="11"/>
      <c r="Y1310" s="11"/>
      <c r="Z1310" s="11"/>
    </row>
    <row r="1311" spans="1:26" ht="15" x14ac:dyDescent="0.25">
      <c r="A1311" s="11"/>
      <c r="B1311" s="11"/>
      <c r="C1311" s="11"/>
      <c r="D1311" s="11"/>
      <c r="E1311" s="11"/>
      <c r="F1311" s="11"/>
      <c r="G1311" s="11"/>
      <c r="J1311" s="11"/>
      <c r="K1311" s="11"/>
      <c r="L1311" s="11"/>
      <c r="M1311" s="11"/>
      <c r="N1311" s="11"/>
      <c r="O1311" s="11"/>
      <c r="P1311" s="11"/>
      <c r="Q1311" s="11"/>
      <c r="T1311" s="11"/>
      <c r="U1311" s="11"/>
      <c r="V1311" s="11"/>
      <c r="W1311" s="11"/>
      <c r="X1311" s="11"/>
      <c r="Y1311" s="11"/>
      <c r="Z1311" s="11"/>
    </row>
    <row r="1312" spans="1:26" ht="15" x14ac:dyDescent="0.25">
      <c r="A1312" s="11"/>
      <c r="B1312" s="11"/>
      <c r="C1312" s="11"/>
      <c r="D1312" s="11"/>
      <c r="E1312" s="11"/>
      <c r="F1312" s="11"/>
      <c r="G1312" s="11"/>
      <c r="J1312" s="11"/>
      <c r="K1312" s="11"/>
      <c r="L1312" s="11"/>
      <c r="M1312" s="11"/>
      <c r="N1312" s="11"/>
      <c r="O1312" s="11"/>
      <c r="P1312" s="11"/>
      <c r="Q1312" s="11"/>
      <c r="T1312" s="11"/>
      <c r="U1312" s="11"/>
      <c r="V1312" s="11"/>
      <c r="W1312" s="11"/>
      <c r="X1312" s="11"/>
      <c r="Y1312" s="11"/>
      <c r="Z1312" s="11"/>
    </row>
    <row r="1313" spans="1:26" ht="15" x14ac:dyDescent="0.25">
      <c r="A1313" s="11"/>
      <c r="B1313" s="11"/>
      <c r="C1313" s="11"/>
      <c r="D1313" s="11"/>
      <c r="E1313" s="11"/>
      <c r="F1313" s="11"/>
      <c r="G1313" s="11"/>
      <c r="J1313" s="11"/>
      <c r="K1313" s="11"/>
      <c r="L1313" s="11"/>
      <c r="M1313" s="11"/>
      <c r="N1313" s="11"/>
      <c r="O1313" s="11"/>
      <c r="P1313" s="11"/>
      <c r="Q1313" s="11"/>
      <c r="T1313" s="11"/>
      <c r="U1313" s="11"/>
      <c r="V1313" s="11"/>
      <c r="W1313" s="11"/>
      <c r="X1313" s="11"/>
      <c r="Y1313" s="11"/>
      <c r="Z1313" s="11"/>
    </row>
    <row r="1314" spans="1:26" ht="15" x14ac:dyDescent="0.25">
      <c r="A1314" s="11"/>
      <c r="B1314" s="11"/>
      <c r="C1314" s="11"/>
      <c r="D1314" s="11"/>
      <c r="E1314" s="11"/>
      <c r="F1314" s="11"/>
      <c r="G1314" s="11"/>
      <c r="J1314" s="11"/>
      <c r="K1314" s="11"/>
      <c r="L1314" s="11"/>
      <c r="M1314" s="11"/>
      <c r="N1314" s="11"/>
      <c r="O1314" s="11"/>
      <c r="P1314" s="11"/>
      <c r="Q1314" s="11"/>
      <c r="T1314" s="11"/>
      <c r="U1314" s="11"/>
      <c r="V1314" s="11"/>
      <c r="W1314" s="11"/>
      <c r="X1314" s="11"/>
      <c r="Y1314" s="11"/>
      <c r="Z1314" s="11"/>
    </row>
    <row r="1315" spans="1:26" ht="15" x14ac:dyDescent="0.25">
      <c r="A1315" s="11"/>
      <c r="B1315" s="11"/>
      <c r="C1315" s="11"/>
      <c r="D1315" s="11"/>
      <c r="E1315" s="11"/>
      <c r="F1315" s="11"/>
      <c r="G1315" s="11"/>
      <c r="J1315" s="11"/>
      <c r="K1315" s="11"/>
      <c r="L1315" s="11"/>
      <c r="M1315" s="11"/>
      <c r="N1315" s="11"/>
      <c r="O1315" s="11"/>
      <c r="P1315" s="11"/>
      <c r="Q1315" s="11"/>
      <c r="T1315" s="11"/>
      <c r="U1315" s="11"/>
      <c r="V1315" s="11"/>
      <c r="W1315" s="11"/>
      <c r="X1315" s="11"/>
      <c r="Y1315" s="11"/>
      <c r="Z1315" s="11"/>
    </row>
    <row r="1316" spans="1:26" ht="15" x14ac:dyDescent="0.25">
      <c r="A1316" s="11"/>
      <c r="B1316" s="11"/>
      <c r="C1316" s="11"/>
      <c r="D1316" s="11"/>
      <c r="E1316" s="11"/>
      <c r="F1316" s="11"/>
      <c r="G1316" s="11"/>
      <c r="J1316" s="11"/>
      <c r="K1316" s="11"/>
      <c r="L1316" s="11"/>
      <c r="M1316" s="11"/>
      <c r="N1316" s="11"/>
      <c r="O1316" s="11"/>
      <c r="P1316" s="11"/>
      <c r="Q1316" s="11"/>
      <c r="T1316" s="11"/>
      <c r="U1316" s="11"/>
      <c r="V1316" s="11"/>
      <c r="W1316" s="11"/>
      <c r="X1316" s="11"/>
      <c r="Y1316" s="11"/>
      <c r="Z1316" s="11"/>
    </row>
    <row r="1317" spans="1:26" ht="15" x14ac:dyDescent="0.25">
      <c r="A1317" s="11"/>
      <c r="B1317" s="11"/>
      <c r="C1317" s="11"/>
      <c r="D1317" s="11"/>
      <c r="E1317" s="11"/>
      <c r="F1317" s="11"/>
      <c r="G1317" s="11"/>
      <c r="J1317" s="11"/>
      <c r="K1317" s="11"/>
      <c r="L1317" s="11"/>
      <c r="M1317" s="11"/>
      <c r="N1317" s="11"/>
      <c r="O1317" s="11"/>
      <c r="P1317" s="11"/>
      <c r="Q1317" s="11"/>
      <c r="T1317" s="11"/>
      <c r="U1317" s="11"/>
      <c r="V1317" s="11"/>
      <c r="W1317" s="11"/>
      <c r="X1317" s="11"/>
      <c r="Y1317" s="11"/>
      <c r="Z1317" s="11"/>
    </row>
    <row r="1318" spans="1:26" ht="15" x14ac:dyDescent="0.25">
      <c r="A1318" s="11"/>
      <c r="B1318" s="11"/>
      <c r="C1318" s="11"/>
      <c r="D1318" s="11"/>
      <c r="E1318" s="11"/>
      <c r="F1318" s="11"/>
      <c r="G1318" s="11"/>
      <c r="J1318" s="11"/>
      <c r="K1318" s="11"/>
      <c r="L1318" s="11"/>
      <c r="M1318" s="11"/>
      <c r="N1318" s="11"/>
      <c r="O1318" s="11"/>
      <c r="P1318" s="11"/>
      <c r="Q1318" s="11"/>
      <c r="T1318" s="11"/>
      <c r="U1318" s="11"/>
      <c r="V1318" s="11"/>
      <c r="W1318" s="11"/>
      <c r="X1318" s="11"/>
      <c r="Y1318" s="11"/>
      <c r="Z1318" s="11"/>
    </row>
    <row r="1319" spans="1:26" ht="15" x14ac:dyDescent="0.25">
      <c r="A1319" s="11"/>
      <c r="B1319" s="11"/>
      <c r="C1319" s="11"/>
      <c r="D1319" s="11"/>
      <c r="E1319" s="11"/>
      <c r="F1319" s="11"/>
      <c r="G1319" s="11"/>
      <c r="J1319" s="11"/>
      <c r="K1319" s="11"/>
      <c r="L1319" s="11"/>
      <c r="M1319" s="11"/>
      <c r="N1319" s="11"/>
      <c r="O1319" s="11"/>
      <c r="P1319" s="11"/>
      <c r="Q1319" s="11"/>
      <c r="T1319" s="11"/>
      <c r="U1319" s="11"/>
      <c r="V1319" s="11"/>
      <c r="W1319" s="11"/>
      <c r="X1319" s="11"/>
      <c r="Y1319" s="11"/>
      <c r="Z1319" s="11"/>
    </row>
    <row r="1320" spans="1:26" ht="15" x14ac:dyDescent="0.25">
      <c r="A1320" s="11"/>
      <c r="B1320" s="11"/>
      <c r="C1320" s="11"/>
      <c r="D1320" s="11"/>
      <c r="E1320" s="11"/>
      <c r="F1320" s="11"/>
      <c r="G1320" s="11"/>
      <c r="J1320" s="11"/>
      <c r="K1320" s="11"/>
      <c r="L1320" s="11"/>
      <c r="M1320" s="11"/>
      <c r="N1320" s="11"/>
      <c r="O1320" s="11"/>
      <c r="P1320" s="11"/>
      <c r="Q1320" s="11"/>
      <c r="T1320" s="11"/>
      <c r="U1320" s="11"/>
      <c r="V1320" s="11"/>
      <c r="W1320" s="11"/>
      <c r="X1320" s="11"/>
      <c r="Y1320" s="11"/>
      <c r="Z1320" s="11"/>
    </row>
    <row r="1321" spans="1:26" ht="15" x14ac:dyDescent="0.25">
      <c r="A1321" s="11"/>
      <c r="B1321" s="11"/>
      <c r="C1321" s="11"/>
      <c r="D1321" s="11"/>
      <c r="E1321" s="11"/>
      <c r="F1321" s="11"/>
      <c r="G1321" s="11"/>
      <c r="J1321" s="11"/>
      <c r="K1321" s="11"/>
      <c r="L1321" s="11"/>
      <c r="M1321" s="11"/>
      <c r="N1321" s="11"/>
      <c r="O1321" s="11"/>
      <c r="P1321" s="11"/>
      <c r="Q1321" s="11"/>
      <c r="T1321" s="11"/>
      <c r="U1321" s="11"/>
      <c r="V1321" s="11"/>
      <c r="W1321" s="11"/>
      <c r="X1321" s="11"/>
      <c r="Y1321" s="11"/>
      <c r="Z1321" s="11"/>
    </row>
    <row r="1322" spans="1:26" ht="15" x14ac:dyDescent="0.25">
      <c r="A1322" s="11"/>
      <c r="B1322" s="11"/>
      <c r="C1322" s="11"/>
      <c r="D1322" s="11"/>
      <c r="E1322" s="11"/>
      <c r="F1322" s="11"/>
      <c r="G1322" s="11"/>
      <c r="J1322" s="11"/>
      <c r="K1322" s="11"/>
      <c r="L1322" s="11"/>
      <c r="M1322" s="11"/>
      <c r="N1322" s="11"/>
      <c r="O1322" s="11"/>
      <c r="P1322" s="11"/>
      <c r="Q1322" s="11"/>
      <c r="T1322" s="11"/>
      <c r="U1322" s="11"/>
      <c r="V1322" s="11"/>
      <c r="W1322" s="11"/>
      <c r="X1322" s="11"/>
      <c r="Y1322" s="11"/>
      <c r="Z1322" s="11"/>
    </row>
    <row r="1323" spans="1:26" ht="15" x14ac:dyDescent="0.25">
      <c r="A1323" s="11"/>
      <c r="B1323" s="11"/>
      <c r="C1323" s="11"/>
      <c r="D1323" s="11"/>
      <c r="E1323" s="11"/>
      <c r="F1323" s="11"/>
      <c r="G1323" s="11"/>
      <c r="J1323" s="11"/>
      <c r="K1323" s="11"/>
      <c r="L1323" s="11"/>
      <c r="M1323" s="11"/>
      <c r="N1323" s="11"/>
      <c r="O1323" s="11"/>
      <c r="P1323" s="11"/>
      <c r="Q1323" s="11"/>
      <c r="T1323" s="11"/>
      <c r="U1323" s="11"/>
      <c r="V1323" s="11"/>
      <c r="W1323" s="11"/>
      <c r="X1323" s="11"/>
      <c r="Y1323" s="11"/>
      <c r="Z1323" s="11"/>
    </row>
    <row r="1324" spans="1:26" ht="15" x14ac:dyDescent="0.25">
      <c r="A1324" s="11"/>
      <c r="B1324" s="11"/>
      <c r="C1324" s="11"/>
      <c r="D1324" s="11"/>
      <c r="E1324" s="11"/>
      <c r="F1324" s="11"/>
      <c r="G1324" s="11"/>
      <c r="J1324" s="11"/>
      <c r="K1324" s="11"/>
      <c r="L1324" s="11"/>
      <c r="M1324" s="11"/>
      <c r="N1324" s="11"/>
      <c r="O1324" s="11"/>
      <c r="P1324" s="11"/>
      <c r="Q1324" s="11"/>
      <c r="T1324" s="11"/>
      <c r="U1324" s="11"/>
      <c r="V1324" s="11"/>
      <c r="W1324" s="11"/>
      <c r="X1324" s="11"/>
      <c r="Y1324" s="11"/>
      <c r="Z1324" s="11"/>
    </row>
    <row r="1325" spans="1:26" ht="15" x14ac:dyDescent="0.25">
      <c r="A1325" s="11"/>
      <c r="B1325" s="11"/>
      <c r="C1325" s="11"/>
      <c r="D1325" s="11"/>
      <c r="E1325" s="11"/>
      <c r="F1325" s="11"/>
      <c r="G1325" s="11"/>
      <c r="J1325" s="11"/>
      <c r="K1325" s="11"/>
      <c r="L1325" s="11"/>
      <c r="M1325" s="11"/>
      <c r="N1325" s="11"/>
      <c r="O1325" s="11"/>
      <c r="P1325" s="11"/>
      <c r="Q1325" s="11"/>
      <c r="T1325" s="11"/>
      <c r="U1325" s="11"/>
      <c r="V1325" s="11"/>
      <c r="W1325" s="11"/>
      <c r="X1325" s="11"/>
      <c r="Y1325" s="11"/>
      <c r="Z1325" s="11"/>
    </row>
    <row r="1326" spans="1:26" ht="15" x14ac:dyDescent="0.25">
      <c r="A1326" s="11"/>
      <c r="B1326" s="11"/>
      <c r="C1326" s="11"/>
      <c r="D1326" s="11"/>
      <c r="E1326" s="11"/>
      <c r="F1326" s="11"/>
      <c r="G1326" s="11"/>
      <c r="J1326" s="11"/>
      <c r="K1326" s="11"/>
      <c r="L1326" s="11"/>
      <c r="M1326" s="11"/>
      <c r="N1326" s="11"/>
      <c r="O1326" s="11"/>
      <c r="P1326" s="11"/>
      <c r="Q1326" s="11"/>
      <c r="T1326" s="11"/>
      <c r="U1326" s="11"/>
      <c r="V1326" s="11"/>
      <c r="W1326" s="11"/>
      <c r="X1326" s="11"/>
      <c r="Y1326" s="11"/>
      <c r="Z1326" s="11"/>
    </row>
    <row r="1327" spans="1:26" ht="15" x14ac:dyDescent="0.25">
      <c r="A1327" s="11"/>
      <c r="B1327" s="11"/>
      <c r="C1327" s="11"/>
      <c r="D1327" s="11"/>
      <c r="E1327" s="11"/>
      <c r="F1327" s="11"/>
      <c r="G1327" s="11"/>
      <c r="J1327" s="11"/>
      <c r="K1327" s="11"/>
      <c r="L1327" s="11"/>
      <c r="M1327" s="11"/>
      <c r="N1327" s="11"/>
      <c r="O1327" s="11"/>
      <c r="P1327" s="11"/>
      <c r="Q1327" s="11"/>
      <c r="T1327" s="11"/>
      <c r="U1327" s="11"/>
      <c r="V1327" s="11"/>
      <c r="W1327" s="11"/>
      <c r="X1327" s="11"/>
      <c r="Y1327" s="11"/>
      <c r="Z1327" s="11"/>
    </row>
    <row r="1328" spans="1:26" ht="15" x14ac:dyDescent="0.25">
      <c r="A1328" s="11"/>
      <c r="B1328" s="11"/>
      <c r="C1328" s="11"/>
      <c r="D1328" s="11"/>
      <c r="E1328" s="11"/>
      <c r="F1328" s="11"/>
      <c r="G1328" s="11"/>
      <c r="J1328" s="11"/>
      <c r="K1328" s="11"/>
      <c r="L1328" s="11"/>
      <c r="M1328" s="11"/>
      <c r="N1328" s="11"/>
      <c r="O1328" s="11"/>
      <c r="P1328" s="11"/>
      <c r="Q1328" s="11"/>
      <c r="T1328" s="11"/>
      <c r="U1328" s="11"/>
      <c r="V1328" s="11"/>
      <c r="W1328" s="11"/>
      <c r="X1328" s="11"/>
      <c r="Y1328" s="11"/>
      <c r="Z1328" s="11"/>
    </row>
    <row r="1329" spans="1:26" ht="15" x14ac:dyDescent="0.25">
      <c r="A1329" s="11"/>
      <c r="B1329" s="11"/>
      <c r="C1329" s="11"/>
      <c r="D1329" s="11"/>
      <c r="E1329" s="11"/>
      <c r="F1329" s="11"/>
      <c r="G1329" s="11"/>
      <c r="J1329" s="11"/>
      <c r="K1329" s="11"/>
      <c r="L1329" s="11"/>
      <c r="M1329" s="11"/>
      <c r="N1329" s="11"/>
      <c r="O1329" s="11"/>
      <c r="P1329" s="11"/>
      <c r="Q1329" s="11"/>
      <c r="T1329" s="11"/>
      <c r="U1329" s="11"/>
      <c r="V1329" s="11"/>
      <c r="W1329" s="11"/>
      <c r="X1329" s="11"/>
      <c r="Y1329" s="11"/>
      <c r="Z1329" s="11"/>
    </row>
    <row r="1330" spans="1:26" ht="15" x14ac:dyDescent="0.25">
      <c r="A1330" s="11"/>
      <c r="B1330" s="11"/>
      <c r="C1330" s="11"/>
      <c r="D1330" s="11"/>
      <c r="E1330" s="11"/>
      <c r="F1330" s="11"/>
      <c r="G1330" s="11"/>
      <c r="J1330" s="11"/>
      <c r="K1330" s="11"/>
      <c r="L1330" s="11"/>
      <c r="M1330" s="11"/>
      <c r="N1330" s="11"/>
      <c r="O1330" s="11"/>
      <c r="P1330" s="11"/>
      <c r="Q1330" s="11"/>
      <c r="T1330" s="11"/>
      <c r="U1330" s="11"/>
      <c r="V1330" s="11"/>
      <c r="W1330" s="11"/>
      <c r="X1330" s="11"/>
      <c r="Y1330" s="11"/>
      <c r="Z1330" s="11"/>
    </row>
    <row r="1331" spans="1:26" ht="15" x14ac:dyDescent="0.25">
      <c r="A1331" s="11"/>
      <c r="B1331" s="11"/>
      <c r="C1331" s="11"/>
      <c r="D1331" s="11"/>
      <c r="E1331" s="11"/>
      <c r="F1331" s="11"/>
      <c r="G1331" s="11"/>
      <c r="J1331" s="11"/>
      <c r="K1331" s="11"/>
      <c r="L1331" s="11"/>
      <c r="M1331" s="11"/>
      <c r="N1331" s="11"/>
      <c r="O1331" s="11"/>
      <c r="P1331" s="11"/>
      <c r="Q1331" s="11"/>
      <c r="T1331" s="11"/>
      <c r="U1331" s="11"/>
      <c r="V1331" s="11"/>
      <c r="W1331" s="11"/>
      <c r="X1331" s="11"/>
      <c r="Y1331" s="11"/>
      <c r="Z1331" s="11"/>
    </row>
    <row r="1332" spans="1:26" ht="15" x14ac:dyDescent="0.25">
      <c r="A1332" s="11"/>
      <c r="B1332" s="11"/>
      <c r="C1332" s="11"/>
      <c r="D1332" s="11"/>
      <c r="E1332" s="11"/>
      <c r="F1332" s="11"/>
      <c r="G1332" s="11"/>
      <c r="J1332" s="11"/>
      <c r="K1332" s="11"/>
      <c r="L1332" s="11"/>
      <c r="M1332" s="11"/>
      <c r="N1332" s="11"/>
      <c r="O1332" s="11"/>
      <c r="P1332" s="11"/>
      <c r="Q1332" s="11"/>
      <c r="T1332" s="11"/>
      <c r="U1332" s="11"/>
      <c r="V1332" s="11"/>
      <c r="W1332" s="11"/>
      <c r="X1332" s="11"/>
      <c r="Y1332" s="11"/>
      <c r="Z1332" s="11"/>
    </row>
    <row r="1333" spans="1:26" ht="15" x14ac:dyDescent="0.25">
      <c r="A1333" s="11"/>
      <c r="B1333" s="11"/>
      <c r="C1333" s="11"/>
      <c r="D1333" s="11"/>
      <c r="E1333" s="11"/>
      <c r="F1333" s="11"/>
      <c r="G1333" s="11"/>
      <c r="J1333" s="11"/>
      <c r="K1333" s="11"/>
      <c r="L1333" s="11"/>
      <c r="M1333" s="11"/>
      <c r="N1333" s="11"/>
      <c r="O1333" s="11"/>
      <c r="P1333" s="11"/>
      <c r="Q1333" s="11"/>
      <c r="T1333" s="11"/>
      <c r="U1333" s="11"/>
      <c r="V1333" s="11"/>
      <c r="W1333" s="11"/>
      <c r="X1333" s="11"/>
      <c r="Y1333" s="11"/>
      <c r="Z1333" s="11"/>
    </row>
    <row r="1334" spans="1:26" ht="15" x14ac:dyDescent="0.25">
      <c r="A1334" s="11"/>
      <c r="B1334" s="11"/>
      <c r="C1334" s="11"/>
      <c r="D1334" s="11"/>
      <c r="E1334" s="11"/>
      <c r="F1334" s="11"/>
      <c r="G1334" s="11"/>
      <c r="J1334" s="11"/>
      <c r="K1334" s="11"/>
      <c r="L1334" s="11"/>
      <c r="M1334" s="11"/>
      <c r="N1334" s="11"/>
      <c r="O1334" s="11"/>
      <c r="P1334" s="11"/>
      <c r="Q1334" s="11"/>
      <c r="T1334" s="11"/>
      <c r="U1334" s="11"/>
      <c r="V1334" s="11"/>
      <c r="W1334" s="11"/>
      <c r="X1334" s="11"/>
      <c r="Y1334" s="11"/>
      <c r="Z1334" s="11"/>
    </row>
    <row r="1335" spans="1:26" ht="15" x14ac:dyDescent="0.25">
      <c r="A1335" s="11"/>
      <c r="B1335" s="11"/>
      <c r="C1335" s="11"/>
      <c r="D1335" s="11"/>
      <c r="E1335" s="11"/>
      <c r="F1335" s="11"/>
      <c r="G1335" s="11"/>
      <c r="J1335" s="11"/>
      <c r="K1335" s="11"/>
      <c r="L1335" s="11"/>
      <c r="M1335" s="11"/>
      <c r="N1335" s="11"/>
      <c r="O1335" s="11"/>
      <c r="P1335" s="11"/>
      <c r="Q1335" s="11"/>
      <c r="T1335" s="11"/>
      <c r="U1335" s="11"/>
      <c r="V1335" s="11"/>
      <c r="W1335" s="11"/>
      <c r="X1335" s="11"/>
      <c r="Y1335" s="11"/>
      <c r="Z1335" s="11"/>
    </row>
    <row r="1336" spans="1:26" ht="15" x14ac:dyDescent="0.25">
      <c r="A1336" s="11"/>
      <c r="B1336" s="11"/>
      <c r="C1336" s="11"/>
      <c r="D1336" s="11"/>
      <c r="E1336" s="11"/>
      <c r="F1336" s="11"/>
      <c r="G1336" s="11"/>
      <c r="J1336" s="11"/>
      <c r="K1336" s="11"/>
      <c r="L1336" s="11"/>
      <c r="M1336" s="11"/>
      <c r="N1336" s="11"/>
      <c r="O1336" s="11"/>
      <c r="P1336" s="11"/>
      <c r="Q1336" s="11"/>
      <c r="T1336" s="11"/>
      <c r="U1336" s="11"/>
      <c r="V1336" s="11"/>
      <c r="W1336" s="11"/>
      <c r="X1336" s="11"/>
      <c r="Y1336" s="11"/>
      <c r="Z1336" s="11"/>
    </row>
    <row r="1337" spans="1:26" ht="15" x14ac:dyDescent="0.25">
      <c r="A1337" s="11"/>
      <c r="B1337" s="11"/>
      <c r="C1337" s="11"/>
      <c r="D1337" s="11"/>
      <c r="E1337" s="11"/>
      <c r="F1337" s="11"/>
      <c r="G1337" s="11"/>
      <c r="J1337" s="11"/>
      <c r="K1337" s="11"/>
      <c r="L1337" s="11"/>
      <c r="M1337" s="11"/>
      <c r="N1337" s="11"/>
      <c r="O1337" s="11"/>
      <c r="P1337" s="11"/>
      <c r="Q1337" s="11"/>
      <c r="T1337" s="11"/>
      <c r="U1337" s="11"/>
      <c r="V1337" s="11"/>
      <c r="W1337" s="11"/>
      <c r="X1337" s="11"/>
      <c r="Y1337" s="11"/>
      <c r="Z1337" s="11"/>
    </row>
    <row r="1338" spans="1:26" ht="15" x14ac:dyDescent="0.25">
      <c r="A1338" s="11"/>
      <c r="B1338" s="11"/>
      <c r="C1338" s="11"/>
      <c r="D1338" s="11"/>
      <c r="E1338" s="11"/>
      <c r="F1338" s="11"/>
      <c r="G1338" s="11"/>
      <c r="J1338" s="11"/>
      <c r="K1338" s="11"/>
      <c r="L1338" s="11"/>
      <c r="M1338" s="11"/>
      <c r="N1338" s="11"/>
      <c r="O1338" s="11"/>
      <c r="P1338" s="11"/>
      <c r="Q1338" s="11"/>
      <c r="T1338" s="11"/>
      <c r="U1338" s="11"/>
      <c r="V1338" s="11"/>
      <c r="W1338" s="11"/>
      <c r="X1338" s="11"/>
      <c r="Y1338" s="11"/>
      <c r="Z1338" s="11"/>
    </row>
    <row r="1339" spans="1:26" ht="15" x14ac:dyDescent="0.25">
      <c r="A1339" s="11"/>
      <c r="B1339" s="11"/>
      <c r="C1339" s="11"/>
      <c r="D1339" s="11"/>
      <c r="E1339" s="11"/>
      <c r="F1339" s="11"/>
      <c r="G1339" s="11"/>
      <c r="J1339" s="11"/>
      <c r="K1339" s="11"/>
      <c r="L1339" s="11"/>
      <c r="M1339" s="11"/>
      <c r="N1339" s="11"/>
      <c r="O1339" s="11"/>
      <c r="P1339" s="11"/>
      <c r="Q1339" s="11"/>
      <c r="T1339" s="11"/>
      <c r="U1339" s="11"/>
      <c r="V1339" s="11"/>
      <c r="W1339" s="11"/>
      <c r="X1339" s="11"/>
      <c r="Y1339" s="11"/>
      <c r="Z1339" s="11"/>
    </row>
    <row r="1340" spans="1:26" ht="15" x14ac:dyDescent="0.25">
      <c r="A1340" s="11"/>
      <c r="B1340" s="11"/>
      <c r="C1340" s="11"/>
      <c r="D1340" s="11"/>
      <c r="E1340" s="11"/>
      <c r="F1340" s="11"/>
      <c r="G1340" s="11"/>
      <c r="J1340" s="11"/>
      <c r="K1340" s="11"/>
      <c r="L1340" s="11"/>
      <c r="M1340" s="11"/>
      <c r="N1340" s="11"/>
      <c r="O1340" s="11"/>
      <c r="P1340" s="11"/>
      <c r="Q1340" s="11"/>
      <c r="T1340" s="11"/>
      <c r="U1340" s="11"/>
      <c r="V1340" s="11"/>
      <c r="W1340" s="11"/>
      <c r="X1340" s="11"/>
      <c r="Y1340" s="11"/>
      <c r="Z1340" s="11"/>
    </row>
    <row r="1341" spans="1:26" ht="15" x14ac:dyDescent="0.25">
      <c r="A1341" s="11"/>
      <c r="B1341" s="11"/>
      <c r="C1341" s="11"/>
      <c r="D1341" s="11"/>
      <c r="E1341" s="11"/>
      <c r="F1341" s="11"/>
      <c r="G1341" s="11"/>
      <c r="J1341" s="11"/>
      <c r="K1341" s="11"/>
      <c r="L1341" s="11"/>
      <c r="M1341" s="11"/>
      <c r="N1341" s="11"/>
      <c r="O1341" s="11"/>
      <c r="P1341" s="11"/>
      <c r="Q1341" s="11"/>
      <c r="T1341" s="11"/>
      <c r="U1341" s="11"/>
      <c r="V1341" s="11"/>
      <c r="W1341" s="11"/>
      <c r="X1341" s="11"/>
      <c r="Y1341" s="11"/>
      <c r="Z1341" s="11"/>
    </row>
    <row r="1342" spans="1:26" ht="15" x14ac:dyDescent="0.25">
      <c r="A1342" s="11"/>
      <c r="B1342" s="11"/>
      <c r="C1342" s="11"/>
      <c r="D1342" s="11"/>
      <c r="E1342" s="11"/>
      <c r="F1342" s="11"/>
      <c r="G1342" s="11"/>
      <c r="J1342" s="11"/>
      <c r="K1342" s="11"/>
      <c r="L1342" s="11"/>
      <c r="M1342" s="11"/>
      <c r="N1342" s="11"/>
      <c r="O1342" s="11"/>
      <c r="P1342" s="11"/>
      <c r="Q1342" s="11"/>
      <c r="T1342" s="11"/>
      <c r="U1342" s="11"/>
      <c r="V1342" s="11"/>
      <c r="W1342" s="11"/>
      <c r="X1342" s="11"/>
      <c r="Y1342" s="11"/>
      <c r="Z1342" s="11"/>
    </row>
    <row r="1343" spans="1:26" ht="15" x14ac:dyDescent="0.25">
      <c r="A1343" s="11"/>
      <c r="B1343" s="11"/>
      <c r="C1343" s="11"/>
      <c r="D1343" s="11"/>
      <c r="E1343" s="11"/>
      <c r="F1343" s="11"/>
      <c r="G1343" s="11"/>
      <c r="J1343" s="11"/>
      <c r="K1343" s="11"/>
      <c r="L1343" s="11"/>
      <c r="M1343" s="11"/>
      <c r="N1343" s="11"/>
      <c r="O1343" s="11"/>
      <c r="P1343" s="11"/>
      <c r="Q1343" s="11"/>
      <c r="T1343" s="11"/>
      <c r="U1343" s="11"/>
      <c r="V1343" s="11"/>
      <c r="W1343" s="11"/>
      <c r="X1343" s="11"/>
      <c r="Y1343" s="11"/>
      <c r="Z1343" s="11"/>
    </row>
    <row r="1344" spans="1:26" ht="15" x14ac:dyDescent="0.25">
      <c r="A1344" s="11"/>
      <c r="B1344" s="11"/>
      <c r="C1344" s="11"/>
      <c r="D1344" s="11"/>
      <c r="E1344" s="11"/>
      <c r="F1344" s="11"/>
      <c r="G1344" s="11"/>
      <c r="J1344" s="11"/>
      <c r="K1344" s="11"/>
      <c r="L1344" s="11"/>
      <c r="M1344" s="11"/>
      <c r="N1344" s="11"/>
      <c r="O1344" s="11"/>
      <c r="P1344" s="11"/>
      <c r="Q1344" s="11"/>
      <c r="T1344" s="11"/>
      <c r="U1344" s="11"/>
      <c r="V1344" s="11"/>
      <c r="W1344" s="11"/>
      <c r="X1344" s="11"/>
      <c r="Y1344" s="11"/>
      <c r="Z1344" s="11"/>
    </row>
    <row r="1345" spans="1:26" ht="15" x14ac:dyDescent="0.25">
      <c r="A1345" s="11"/>
      <c r="B1345" s="11"/>
      <c r="C1345" s="11"/>
      <c r="D1345" s="11"/>
      <c r="E1345" s="11"/>
      <c r="F1345" s="11"/>
      <c r="G1345" s="11"/>
      <c r="J1345" s="11"/>
      <c r="K1345" s="11"/>
      <c r="L1345" s="11"/>
      <c r="M1345" s="11"/>
      <c r="N1345" s="11"/>
      <c r="O1345" s="11"/>
      <c r="P1345" s="11"/>
      <c r="Q1345" s="11"/>
      <c r="T1345" s="11"/>
      <c r="U1345" s="11"/>
      <c r="V1345" s="11"/>
      <c r="W1345" s="11"/>
      <c r="X1345" s="11"/>
      <c r="Y1345" s="11"/>
      <c r="Z1345" s="11"/>
    </row>
    <row r="1346" spans="1:26" ht="15" x14ac:dyDescent="0.25">
      <c r="A1346" s="11"/>
      <c r="B1346" s="11"/>
      <c r="C1346" s="11"/>
      <c r="D1346" s="11"/>
      <c r="E1346" s="11"/>
      <c r="F1346" s="11"/>
      <c r="G1346" s="11"/>
      <c r="J1346" s="11"/>
      <c r="K1346" s="11"/>
      <c r="L1346" s="11"/>
      <c r="M1346" s="11"/>
      <c r="N1346" s="11"/>
      <c r="O1346" s="11"/>
      <c r="P1346" s="11"/>
      <c r="Q1346" s="11"/>
      <c r="T1346" s="11"/>
      <c r="U1346" s="11"/>
      <c r="V1346" s="11"/>
      <c r="W1346" s="11"/>
      <c r="X1346" s="11"/>
      <c r="Y1346" s="11"/>
      <c r="Z1346" s="11"/>
    </row>
    <row r="1347" spans="1:26" ht="15" x14ac:dyDescent="0.25">
      <c r="A1347" s="11"/>
      <c r="B1347" s="11"/>
      <c r="C1347" s="11"/>
      <c r="D1347" s="11"/>
      <c r="E1347" s="11"/>
      <c r="F1347" s="11"/>
      <c r="G1347" s="11"/>
      <c r="J1347" s="11"/>
      <c r="K1347" s="11"/>
      <c r="L1347" s="11"/>
      <c r="M1347" s="11"/>
      <c r="N1347" s="11"/>
      <c r="O1347" s="11"/>
      <c r="P1347" s="11"/>
      <c r="Q1347" s="11"/>
      <c r="T1347" s="11"/>
      <c r="U1347" s="11"/>
      <c r="V1347" s="11"/>
      <c r="W1347" s="11"/>
      <c r="X1347" s="11"/>
      <c r="Y1347" s="11"/>
      <c r="Z1347" s="11"/>
    </row>
    <row r="1348" spans="1:26" ht="15" x14ac:dyDescent="0.25">
      <c r="A1348" s="11"/>
      <c r="B1348" s="11"/>
      <c r="C1348" s="11"/>
      <c r="D1348" s="11"/>
      <c r="E1348" s="11"/>
      <c r="F1348" s="11"/>
      <c r="G1348" s="11"/>
      <c r="J1348" s="11"/>
      <c r="K1348" s="11"/>
      <c r="L1348" s="11"/>
      <c r="M1348" s="11"/>
      <c r="N1348" s="11"/>
      <c r="O1348" s="11"/>
      <c r="P1348" s="11"/>
      <c r="Q1348" s="11"/>
      <c r="T1348" s="11"/>
      <c r="U1348" s="11"/>
      <c r="V1348" s="11"/>
      <c r="W1348" s="11"/>
      <c r="X1348" s="11"/>
      <c r="Y1348" s="11"/>
      <c r="Z1348" s="11"/>
    </row>
    <row r="1349" spans="1:26" ht="15" x14ac:dyDescent="0.25">
      <c r="A1349" s="11"/>
      <c r="B1349" s="11"/>
      <c r="C1349" s="11"/>
      <c r="D1349" s="11"/>
      <c r="E1349" s="11"/>
      <c r="F1349" s="11"/>
      <c r="G1349" s="11"/>
      <c r="J1349" s="11"/>
      <c r="K1349" s="11"/>
      <c r="L1349" s="11"/>
      <c r="M1349" s="11"/>
      <c r="N1349" s="11"/>
      <c r="O1349" s="11"/>
      <c r="P1349" s="11"/>
      <c r="Q1349" s="11"/>
      <c r="T1349" s="11"/>
      <c r="U1349" s="11"/>
      <c r="V1349" s="11"/>
      <c r="W1349" s="11"/>
      <c r="X1349" s="11"/>
      <c r="Y1349" s="11"/>
      <c r="Z1349" s="11"/>
    </row>
    <row r="1350" spans="1:26" ht="15" x14ac:dyDescent="0.25">
      <c r="A1350" s="11"/>
      <c r="B1350" s="11"/>
      <c r="C1350" s="11"/>
      <c r="D1350" s="11"/>
      <c r="E1350" s="11"/>
      <c r="F1350" s="11"/>
      <c r="G1350" s="11"/>
      <c r="J1350" s="11"/>
      <c r="K1350" s="11"/>
      <c r="L1350" s="11"/>
      <c r="M1350" s="11"/>
      <c r="N1350" s="11"/>
      <c r="O1350" s="11"/>
      <c r="P1350" s="11"/>
      <c r="Q1350" s="11"/>
      <c r="T1350" s="11"/>
      <c r="U1350" s="11"/>
      <c r="V1350" s="11"/>
      <c r="W1350" s="11"/>
      <c r="X1350" s="11"/>
      <c r="Y1350" s="11"/>
      <c r="Z1350" s="11"/>
    </row>
    <row r="1351" spans="1:26" ht="15" x14ac:dyDescent="0.25">
      <c r="A1351" s="11"/>
      <c r="B1351" s="11"/>
      <c r="C1351" s="11"/>
      <c r="D1351" s="11"/>
      <c r="E1351" s="11"/>
      <c r="F1351" s="11"/>
      <c r="G1351" s="11"/>
      <c r="J1351" s="11"/>
      <c r="K1351" s="11"/>
      <c r="L1351" s="11"/>
      <c r="M1351" s="11"/>
      <c r="N1351" s="11"/>
      <c r="O1351" s="11"/>
      <c r="P1351" s="11"/>
      <c r="Q1351" s="11"/>
      <c r="T1351" s="11"/>
      <c r="U1351" s="11"/>
      <c r="V1351" s="11"/>
      <c r="W1351" s="11"/>
      <c r="X1351" s="11"/>
      <c r="Y1351" s="11"/>
      <c r="Z1351" s="11"/>
    </row>
    <row r="1352" spans="1:26" ht="15" x14ac:dyDescent="0.25">
      <c r="A1352" s="11"/>
      <c r="B1352" s="11"/>
      <c r="C1352" s="11"/>
      <c r="D1352" s="11"/>
      <c r="E1352" s="11"/>
      <c r="F1352" s="11"/>
      <c r="G1352" s="11"/>
      <c r="J1352" s="11"/>
      <c r="K1352" s="11"/>
      <c r="L1352" s="11"/>
      <c r="M1352" s="11"/>
      <c r="N1352" s="11"/>
      <c r="O1352" s="11"/>
      <c r="P1352" s="11"/>
      <c r="Q1352" s="11"/>
      <c r="T1352" s="11"/>
      <c r="U1352" s="11"/>
      <c r="V1352" s="11"/>
      <c r="W1352" s="11"/>
      <c r="X1352" s="11"/>
      <c r="Y1352" s="11"/>
      <c r="Z1352" s="11"/>
    </row>
    <row r="1353" spans="1:26" ht="15" x14ac:dyDescent="0.25">
      <c r="A1353" s="11"/>
      <c r="B1353" s="11"/>
      <c r="C1353" s="11"/>
      <c r="D1353" s="11"/>
      <c r="E1353" s="11"/>
      <c r="F1353" s="11"/>
      <c r="G1353" s="11"/>
      <c r="J1353" s="11"/>
      <c r="K1353" s="11"/>
      <c r="L1353" s="11"/>
      <c r="M1353" s="11"/>
      <c r="N1353" s="11"/>
      <c r="O1353" s="11"/>
      <c r="P1353" s="11"/>
      <c r="Q1353" s="11"/>
      <c r="T1353" s="11"/>
      <c r="U1353" s="11"/>
      <c r="V1353" s="11"/>
      <c r="W1353" s="11"/>
      <c r="X1353" s="11"/>
      <c r="Y1353" s="11"/>
      <c r="Z1353" s="11"/>
    </row>
    <row r="1354" spans="1:26" ht="15" x14ac:dyDescent="0.25">
      <c r="A1354" s="11"/>
      <c r="B1354" s="11"/>
      <c r="C1354" s="11"/>
      <c r="D1354" s="11"/>
      <c r="E1354" s="11"/>
      <c r="F1354" s="11"/>
      <c r="G1354" s="11"/>
      <c r="J1354" s="11"/>
      <c r="K1354" s="11"/>
      <c r="L1354" s="11"/>
      <c r="M1354" s="11"/>
      <c r="N1354" s="11"/>
      <c r="O1354" s="11"/>
      <c r="P1354" s="11"/>
      <c r="Q1354" s="11"/>
      <c r="T1354" s="11"/>
      <c r="U1354" s="11"/>
      <c r="V1354" s="11"/>
      <c r="W1354" s="11"/>
      <c r="X1354" s="11"/>
      <c r="Y1354" s="11"/>
      <c r="Z1354" s="11"/>
    </row>
    <row r="1355" spans="1:26" ht="15" x14ac:dyDescent="0.25">
      <c r="A1355" s="11"/>
      <c r="B1355" s="11"/>
      <c r="C1355" s="11"/>
      <c r="D1355" s="11"/>
      <c r="E1355" s="11"/>
      <c r="F1355" s="11"/>
      <c r="G1355" s="11"/>
      <c r="J1355" s="11"/>
      <c r="K1355" s="11"/>
      <c r="L1355" s="11"/>
      <c r="M1355" s="11"/>
      <c r="N1355" s="11"/>
      <c r="O1355" s="11"/>
      <c r="P1355" s="11"/>
      <c r="Q1355" s="11"/>
      <c r="T1355" s="11"/>
      <c r="U1355" s="11"/>
      <c r="V1355" s="11"/>
      <c r="W1355" s="11"/>
      <c r="X1355" s="11"/>
      <c r="Y1355" s="11"/>
      <c r="Z1355" s="11"/>
    </row>
    <row r="1356" spans="1:26" ht="15" x14ac:dyDescent="0.25">
      <c r="A1356" s="11"/>
      <c r="B1356" s="11"/>
      <c r="C1356" s="11"/>
      <c r="D1356" s="11"/>
      <c r="E1356" s="11"/>
      <c r="F1356" s="11"/>
      <c r="G1356" s="11"/>
      <c r="J1356" s="11"/>
      <c r="K1356" s="11"/>
      <c r="L1356" s="11"/>
      <c r="M1356" s="11"/>
      <c r="N1356" s="11"/>
      <c r="O1356" s="11"/>
      <c r="P1356" s="11"/>
      <c r="Q1356" s="11"/>
      <c r="T1356" s="11"/>
      <c r="U1356" s="11"/>
      <c r="V1356" s="11"/>
      <c r="W1356" s="11"/>
      <c r="X1356" s="11"/>
      <c r="Y1356" s="11"/>
      <c r="Z1356" s="11"/>
    </row>
    <row r="1357" spans="1:26" ht="15" x14ac:dyDescent="0.25">
      <c r="A1357" s="11"/>
      <c r="B1357" s="11"/>
      <c r="C1357" s="11"/>
      <c r="D1357" s="11"/>
      <c r="E1357" s="11"/>
      <c r="F1357" s="11"/>
      <c r="G1357" s="11"/>
      <c r="J1357" s="11"/>
      <c r="K1357" s="11"/>
      <c r="L1357" s="11"/>
      <c r="M1357" s="11"/>
      <c r="N1357" s="11"/>
      <c r="O1357" s="11"/>
      <c r="P1357" s="11"/>
      <c r="Q1357" s="11"/>
      <c r="T1357" s="11"/>
      <c r="U1357" s="11"/>
      <c r="V1357" s="11"/>
      <c r="W1357" s="11"/>
      <c r="X1357" s="11"/>
      <c r="Y1357" s="11"/>
      <c r="Z1357" s="11"/>
    </row>
    <row r="1358" spans="1:26" ht="15" x14ac:dyDescent="0.25">
      <c r="A1358" s="11"/>
      <c r="B1358" s="11"/>
      <c r="C1358" s="11"/>
      <c r="D1358" s="11"/>
      <c r="E1358" s="11"/>
      <c r="F1358" s="11"/>
      <c r="G1358" s="11"/>
      <c r="J1358" s="11"/>
      <c r="K1358" s="11"/>
      <c r="L1358" s="11"/>
      <c r="M1358" s="11"/>
      <c r="N1358" s="11"/>
      <c r="O1358" s="11"/>
      <c r="P1358" s="11"/>
      <c r="Q1358" s="11"/>
      <c r="T1358" s="11"/>
      <c r="U1358" s="11"/>
      <c r="V1358" s="11"/>
      <c r="W1358" s="11"/>
      <c r="X1358" s="11"/>
      <c r="Y1358" s="11"/>
      <c r="Z1358" s="11"/>
    </row>
    <row r="1359" spans="1:26" ht="15" x14ac:dyDescent="0.25">
      <c r="A1359" s="11"/>
      <c r="B1359" s="11"/>
      <c r="C1359" s="11"/>
      <c r="D1359" s="11"/>
      <c r="E1359" s="11"/>
      <c r="F1359" s="11"/>
      <c r="G1359" s="11"/>
      <c r="J1359" s="11"/>
      <c r="K1359" s="11"/>
      <c r="L1359" s="11"/>
      <c r="M1359" s="11"/>
      <c r="N1359" s="11"/>
      <c r="O1359" s="11"/>
      <c r="P1359" s="11"/>
      <c r="Q1359" s="11"/>
      <c r="T1359" s="11"/>
      <c r="U1359" s="11"/>
      <c r="V1359" s="11"/>
      <c r="W1359" s="11"/>
      <c r="X1359" s="11"/>
      <c r="Y1359" s="11"/>
      <c r="Z1359" s="11"/>
    </row>
    <row r="1360" spans="1:26" ht="15" x14ac:dyDescent="0.25">
      <c r="A1360" s="11"/>
      <c r="B1360" s="11"/>
      <c r="C1360" s="11"/>
      <c r="D1360" s="11"/>
      <c r="E1360" s="11"/>
      <c r="F1360" s="11"/>
      <c r="G1360" s="11"/>
      <c r="J1360" s="11"/>
      <c r="K1360" s="11"/>
      <c r="L1360" s="11"/>
      <c r="M1360" s="11"/>
      <c r="N1360" s="11"/>
      <c r="O1360" s="11"/>
      <c r="P1360" s="11"/>
      <c r="Q1360" s="11"/>
      <c r="T1360" s="11"/>
      <c r="U1360" s="11"/>
      <c r="V1360" s="11"/>
      <c r="W1360" s="11"/>
      <c r="X1360" s="11"/>
      <c r="Y1360" s="11"/>
      <c r="Z1360" s="11"/>
    </row>
    <row r="1361" spans="1:26" ht="15" x14ac:dyDescent="0.25">
      <c r="A1361" s="11"/>
      <c r="B1361" s="11"/>
      <c r="C1361" s="11"/>
      <c r="D1361" s="11"/>
      <c r="E1361" s="11"/>
      <c r="F1361" s="11"/>
      <c r="G1361" s="11"/>
      <c r="J1361" s="11"/>
      <c r="K1361" s="11"/>
      <c r="L1361" s="11"/>
      <c r="M1361" s="11"/>
      <c r="N1361" s="11"/>
      <c r="O1361" s="11"/>
      <c r="P1361" s="11"/>
      <c r="Q1361" s="11"/>
      <c r="T1361" s="11"/>
      <c r="U1361" s="11"/>
      <c r="V1361" s="11"/>
      <c r="W1361" s="11"/>
      <c r="X1361" s="11"/>
      <c r="Y1361" s="11"/>
      <c r="Z1361" s="11"/>
    </row>
    <row r="1362" spans="1:26" ht="15" x14ac:dyDescent="0.25">
      <c r="A1362" s="11"/>
      <c r="B1362" s="11"/>
      <c r="C1362" s="11"/>
      <c r="D1362" s="11"/>
      <c r="E1362" s="11"/>
      <c r="F1362" s="11"/>
      <c r="G1362" s="11"/>
      <c r="J1362" s="11"/>
      <c r="K1362" s="11"/>
      <c r="L1362" s="11"/>
      <c r="M1362" s="11"/>
      <c r="N1362" s="11"/>
      <c r="O1362" s="11"/>
      <c r="P1362" s="11"/>
      <c r="Q1362" s="11"/>
      <c r="T1362" s="11"/>
      <c r="U1362" s="11"/>
      <c r="V1362" s="11"/>
      <c r="W1362" s="11"/>
      <c r="X1362" s="11"/>
      <c r="Y1362" s="11"/>
      <c r="Z1362" s="11"/>
    </row>
    <row r="1363" spans="1:26" ht="15" x14ac:dyDescent="0.25">
      <c r="A1363" s="11"/>
      <c r="B1363" s="11"/>
      <c r="C1363" s="11"/>
      <c r="D1363" s="11"/>
      <c r="E1363" s="11"/>
      <c r="F1363" s="11"/>
      <c r="G1363" s="11"/>
      <c r="J1363" s="11"/>
      <c r="K1363" s="11"/>
      <c r="L1363" s="11"/>
      <c r="M1363" s="11"/>
      <c r="N1363" s="11"/>
      <c r="O1363" s="11"/>
      <c r="P1363" s="11"/>
      <c r="Q1363" s="11"/>
      <c r="T1363" s="11"/>
      <c r="U1363" s="11"/>
      <c r="V1363" s="11"/>
      <c r="W1363" s="11"/>
      <c r="X1363" s="11"/>
      <c r="Y1363" s="11"/>
      <c r="Z1363" s="11"/>
    </row>
    <row r="1364" spans="1:26" ht="15" x14ac:dyDescent="0.25">
      <c r="A1364" s="11"/>
      <c r="B1364" s="11"/>
      <c r="C1364" s="11"/>
      <c r="D1364" s="11"/>
      <c r="E1364" s="11"/>
      <c r="F1364" s="11"/>
      <c r="G1364" s="11"/>
      <c r="J1364" s="11"/>
      <c r="K1364" s="11"/>
      <c r="L1364" s="11"/>
      <c r="M1364" s="11"/>
      <c r="N1364" s="11"/>
      <c r="O1364" s="11"/>
      <c r="P1364" s="11"/>
      <c r="Q1364" s="11"/>
      <c r="T1364" s="11"/>
      <c r="U1364" s="11"/>
      <c r="V1364" s="11"/>
      <c r="W1364" s="11"/>
      <c r="X1364" s="11"/>
      <c r="Y1364" s="11"/>
      <c r="Z1364" s="11"/>
    </row>
    <row r="1365" spans="1:26" ht="15" x14ac:dyDescent="0.25">
      <c r="A1365" s="11"/>
      <c r="B1365" s="11"/>
      <c r="C1365" s="11"/>
      <c r="D1365" s="11"/>
      <c r="E1365" s="11"/>
      <c r="F1365" s="11"/>
      <c r="G1365" s="11"/>
      <c r="J1365" s="11"/>
      <c r="K1365" s="11"/>
      <c r="L1365" s="11"/>
      <c r="M1365" s="11"/>
      <c r="N1365" s="11"/>
      <c r="O1365" s="11"/>
      <c r="P1365" s="11"/>
      <c r="Q1365" s="11"/>
      <c r="T1365" s="11"/>
      <c r="U1365" s="11"/>
      <c r="V1365" s="11"/>
      <c r="W1365" s="11"/>
      <c r="X1365" s="11"/>
      <c r="Y1365" s="11"/>
      <c r="Z1365" s="11"/>
    </row>
    <row r="1366" spans="1:26" ht="15" x14ac:dyDescent="0.25">
      <c r="A1366" s="11"/>
      <c r="B1366" s="11"/>
      <c r="C1366" s="11"/>
      <c r="D1366" s="11"/>
      <c r="E1366" s="11"/>
      <c r="F1366" s="11"/>
      <c r="G1366" s="11"/>
      <c r="J1366" s="11"/>
      <c r="K1366" s="11"/>
      <c r="L1366" s="11"/>
      <c r="M1366" s="11"/>
      <c r="N1366" s="11"/>
      <c r="O1366" s="11"/>
      <c r="P1366" s="11"/>
      <c r="Q1366" s="11"/>
      <c r="T1366" s="11"/>
      <c r="U1366" s="11"/>
      <c r="V1366" s="11"/>
      <c r="W1366" s="11"/>
      <c r="X1366" s="11"/>
      <c r="Y1366" s="11"/>
      <c r="Z1366" s="11"/>
    </row>
    <row r="1367" spans="1:26" ht="15" x14ac:dyDescent="0.25">
      <c r="A1367" s="11"/>
      <c r="B1367" s="11"/>
      <c r="C1367" s="11"/>
      <c r="D1367" s="11"/>
      <c r="E1367" s="11"/>
      <c r="F1367" s="11"/>
      <c r="G1367" s="11"/>
      <c r="J1367" s="11"/>
      <c r="K1367" s="11"/>
      <c r="L1367" s="11"/>
      <c r="M1367" s="11"/>
      <c r="N1367" s="11"/>
      <c r="O1367" s="11"/>
      <c r="P1367" s="11"/>
      <c r="Q1367" s="11"/>
      <c r="T1367" s="11"/>
      <c r="U1367" s="11"/>
      <c r="V1367" s="11"/>
      <c r="W1367" s="11"/>
      <c r="X1367" s="11"/>
      <c r="Y1367" s="11"/>
      <c r="Z1367" s="11"/>
    </row>
    <row r="1368" spans="1:26" ht="15" x14ac:dyDescent="0.25">
      <c r="A1368" s="11"/>
      <c r="B1368" s="11"/>
      <c r="C1368" s="11"/>
      <c r="D1368" s="11"/>
      <c r="E1368" s="11"/>
      <c r="F1368" s="11"/>
      <c r="G1368" s="11"/>
      <c r="J1368" s="11"/>
      <c r="K1368" s="11"/>
      <c r="L1368" s="11"/>
      <c r="M1368" s="11"/>
      <c r="N1368" s="11"/>
      <c r="O1368" s="11"/>
      <c r="P1368" s="11"/>
      <c r="Q1368" s="11"/>
      <c r="T1368" s="11"/>
      <c r="U1368" s="11"/>
      <c r="V1368" s="11"/>
      <c r="W1368" s="11"/>
      <c r="X1368" s="11"/>
      <c r="Y1368" s="11"/>
      <c r="Z1368" s="11"/>
    </row>
    <row r="1369" spans="1:26" ht="15" x14ac:dyDescent="0.25">
      <c r="A1369" s="11"/>
      <c r="B1369" s="11"/>
      <c r="C1369" s="11"/>
      <c r="D1369" s="11"/>
      <c r="E1369" s="11"/>
      <c r="F1369" s="11"/>
      <c r="G1369" s="11"/>
      <c r="J1369" s="11"/>
      <c r="K1369" s="11"/>
      <c r="L1369" s="11"/>
      <c r="M1369" s="11"/>
      <c r="N1369" s="11"/>
      <c r="O1369" s="11"/>
      <c r="P1369" s="11"/>
      <c r="Q1369" s="11"/>
      <c r="T1369" s="11"/>
      <c r="U1369" s="11"/>
      <c r="V1369" s="11"/>
      <c r="W1369" s="11"/>
      <c r="X1369" s="11"/>
      <c r="Y1369" s="11"/>
      <c r="Z1369" s="11"/>
    </row>
    <row r="1370" spans="1:26" ht="15" x14ac:dyDescent="0.25">
      <c r="A1370" s="11"/>
      <c r="B1370" s="11"/>
      <c r="C1370" s="11"/>
      <c r="D1370" s="11"/>
      <c r="E1370" s="11"/>
      <c r="F1370" s="11"/>
      <c r="G1370" s="11"/>
      <c r="J1370" s="11"/>
      <c r="K1370" s="11"/>
      <c r="L1370" s="11"/>
      <c r="M1370" s="11"/>
      <c r="N1370" s="11"/>
      <c r="O1370" s="11"/>
      <c r="P1370" s="11"/>
      <c r="Q1370" s="11"/>
      <c r="T1370" s="11"/>
      <c r="U1370" s="11"/>
      <c r="V1370" s="11"/>
      <c r="W1370" s="11"/>
      <c r="X1370" s="11"/>
      <c r="Y1370" s="11"/>
      <c r="Z1370" s="11"/>
    </row>
    <row r="1371" spans="1:26" ht="15" x14ac:dyDescent="0.25">
      <c r="A1371" s="11"/>
      <c r="B1371" s="11"/>
      <c r="C1371" s="11"/>
      <c r="D1371" s="11"/>
      <c r="E1371" s="11"/>
      <c r="F1371" s="11"/>
      <c r="G1371" s="11"/>
      <c r="J1371" s="11"/>
      <c r="K1371" s="11"/>
      <c r="L1371" s="11"/>
      <c r="M1371" s="11"/>
      <c r="N1371" s="11"/>
      <c r="O1371" s="11"/>
      <c r="P1371" s="11"/>
      <c r="Q1371" s="11"/>
      <c r="T1371" s="11"/>
      <c r="U1371" s="11"/>
      <c r="V1371" s="11"/>
      <c r="W1371" s="11"/>
      <c r="X1371" s="11"/>
      <c r="Y1371" s="11"/>
      <c r="Z1371" s="11"/>
    </row>
    <row r="1372" spans="1:26" ht="15" x14ac:dyDescent="0.25">
      <c r="A1372" s="11"/>
      <c r="B1372" s="11"/>
      <c r="C1372" s="11"/>
      <c r="D1372" s="11"/>
      <c r="E1372" s="11"/>
      <c r="F1372" s="11"/>
      <c r="G1372" s="11"/>
      <c r="J1372" s="11"/>
      <c r="K1372" s="11"/>
      <c r="L1372" s="11"/>
      <c r="M1372" s="11"/>
      <c r="N1372" s="11"/>
      <c r="O1372" s="11"/>
      <c r="P1372" s="11"/>
      <c r="Q1372" s="11"/>
      <c r="T1372" s="11"/>
      <c r="U1372" s="11"/>
      <c r="V1372" s="11"/>
      <c r="W1372" s="11"/>
      <c r="X1372" s="11"/>
      <c r="Y1372" s="11"/>
      <c r="Z1372" s="11"/>
    </row>
    <row r="1373" spans="1:26" ht="15" x14ac:dyDescent="0.25">
      <c r="A1373" s="11"/>
      <c r="B1373" s="11"/>
      <c r="C1373" s="11"/>
      <c r="D1373" s="11"/>
      <c r="E1373" s="11"/>
      <c r="F1373" s="11"/>
      <c r="G1373" s="11"/>
      <c r="J1373" s="11"/>
      <c r="K1373" s="11"/>
      <c r="L1373" s="11"/>
      <c r="M1373" s="11"/>
      <c r="N1373" s="11"/>
      <c r="O1373" s="11"/>
      <c r="P1373" s="11"/>
      <c r="Q1373" s="11"/>
      <c r="T1373" s="11"/>
      <c r="U1373" s="11"/>
      <c r="V1373" s="11"/>
      <c r="W1373" s="11"/>
      <c r="X1373" s="11"/>
      <c r="Y1373" s="11"/>
      <c r="Z1373" s="11"/>
    </row>
    <row r="1374" spans="1:26" ht="15" x14ac:dyDescent="0.25">
      <c r="A1374" s="11"/>
      <c r="B1374" s="11"/>
      <c r="C1374" s="11"/>
      <c r="D1374" s="11"/>
      <c r="E1374" s="11"/>
      <c r="F1374" s="11"/>
      <c r="G1374" s="11"/>
      <c r="J1374" s="11"/>
      <c r="K1374" s="11"/>
      <c r="L1374" s="11"/>
      <c r="M1374" s="11"/>
      <c r="N1374" s="11"/>
      <c r="O1374" s="11"/>
      <c r="P1374" s="11"/>
      <c r="Q1374" s="11"/>
      <c r="T1374" s="11"/>
      <c r="U1374" s="11"/>
      <c r="V1374" s="11"/>
      <c r="W1374" s="11"/>
      <c r="X1374" s="11"/>
      <c r="Y1374" s="11"/>
      <c r="Z1374" s="11"/>
    </row>
    <row r="1375" spans="1:26" ht="15" x14ac:dyDescent="0.25">
      <c r="A1375" s="11"/>
      <c r="B1375" s="11"/>
      <c r="C1375" s="11"/>
      <c r="D1375" s="11"/>
      <c r="E1375" s="11"/>
      <c r="F1375" s="11"/>
      <c r="G1375" s="11"/>
      <c r="J1375" s="11"/>
      <c r="K1375" s="11"/>
      <c r="L1375" s="11"/>
      <c r="M1375" s="11"/>
      <c r="N1375" s="11"/>
      <c r="O1375" s="11"/>
      <c r="P1375" s="11"/>
      <c r="Q1375" s="11"/>
      <c r="T1375" s="11"/>
      <c r="U1375" s="11"/>
      <c r="V1375" s="11"/>
      <c r="W1375" s="11"/>
      <c r="X1375" s="11"/>
      <c r="Y1375" s="11"/>
      <c r="Z1375" s="11"/>
    </row>
    <row r="1376" spans="1:26" ht="15" x14ac:dyDescent="0.25">
      <c r="A1376" s="11"/>
      <c r="B1376" s="11"/>
      <c r="C1376" s="11"/>
      <c r="D1376" s="11"/>
      <c r="E1376" s="11"/>
      <c r="F1376" s="11"/>
      <c r="G1376" s="11"/>
      <c r="J1376" s="11"/>
      <c r="K1376" s="11"/>
      <c r="L1376" s="11"/>
      <c r="M1376" s="11"/>
      <c r="N1376" s="11"/>
      <c r="O1376" s="11"/>
      <c r="P1376" s="11"/>
      <c r="Q1376" s="11"/>
      <c r="T1376" s="11"/>
      <c r="U1376" s="11"/>
      <c r="V1376" s="11"/>
      <c r="W1376" s="11"/>
      <c r="X1376" s="11"/>
      <c r="Y1376" s="11"/>
      <c r="Z1376" s="11"/>
    </row>
    <row r="1377" spans="1:26" ht="15" x14ac:dyDescent="0.25">
      <c r="A1377" s="11"/>
      <c r="B1377" s="11"/>
      <c r="C1377" s="11"/>
      <c r="D1377" s="11"/>
      <c r="E1377" s="11"/>
      <c r="F1377" s="11"/>
      <c r="G1377" s="11"/>
      <c r="J1377" s="11"/>
      <c r="K1377" s="11"/>
      <c r="L1377" s="11"/>
      <c r="M1377" s="11"/>
      <c r="N1377" s="11"/>
      <c r="O1377" s="11"/>
      <c r="P1377" s="11"/>
      <c r="Q1377" s="11"/>
      <c r="T1377" s="11"/>
      <c r="U1377" s="11"/>
      <c r="V1377" s="11"/>
      <c r="W1377" s="11"/>
      <c r="X1377" s="11"/>
      <c r="Y1377" s="11"/>
      <c r="Z1377" s="11"/>
    </row>
    <row r="1378" spans="1:26" ht="15" x14ac:dyDescent="0.25">
      <c r="A1378" s="11"/>
      <c r="B1378" s="11"/>
      <c r="C1378" s="11"/>
      <c r="D1378" s="11"/>
      <c r="E1378" s="11"/>
      <c r="F1378" s="11"/>
      <c r="G1378" s="11"/>
      <c r="J1378" s="11"/>
      <c r="K1378" s="11"/>
      <c r="L1378" s="11"/>
      <c r="M1378" s="11"/>
      <c r="N1378" s="11"/>
      <c r="O1378" s="11"/>
      <c r="P1378" s="11"/>
      <c r="Q1378" s="11"/>
      <c r="T1378" s="11"/>
      <c r="U1378" s="11"/>
      <c r="V1378" s="11"/>
      <c r="W1378" s="11"/>
      <c r="X1378" s="11"/>
      <c r="Y1378" s="11"/>
      <c r="Z1378" s="11"/>
    </row>
    <row r="1379" spans="1:26" ht="15" x14ac:dyDescent="0.25">
      <c r="A1379" s="11"/>
      <c r="B1379" s="11"/>
      <c r="C1379" s="11"/>
      <c r="D1379" s="11"/>
      <c r="E1379" s="11"/>
      <c r="F1379" s="11"/>
      <c r="G1379" s="11"/>
      <c r="J1379" s="11"/>
      <c r="K1379" s="11"/>
      <c r="L1379" s="11"/>
      <c r="M1379" s="11"/>
      <c r="N1379" s="11"/>
      <c r="O1379" s="11"/>
      <c r="P1379" s="11"/>
      <c r="Q1379" s="11"/>
      <c r="T1379" s="11"/>
      <c r="U1379" s="11"/>
      <c r="V1379" s="11"/>
      <c r="W1379" s="11"/>
      <c r="X1379" s="11"/>
      <c r="Y1379" s="11"/>
      <c r="Z1379" s="11"/>
    </row>
    <row r="1380" spans="1:26" ht="15" x14ac:dyDescent="0.25">
      <c r="A1380" s="11"/>
      <c r="B1380" s="11"/>
      <c r="C1380" s="11"/>
      <c r="D1380" s="11"/>
      <c r="E1380" s="11"/>
      <c r="F1380" s="11"/>
      <c r="G1380" s="11"/>
      <c r="J1380" s="11"/>
      <c r="K1380" s="11"/>
      <c r="L1380" s="11"/>
      <c r="M1380" s="11"/>
      <c r="N1380" s="11"/>
      <c r="O1380" s="11"/>
      <c r="P1380" s="11"/>
      <c r="Q1380" s="11"/>
      <c r="T1380" s="11"/>
      <c r="U1380" s="11"/>
      <c r="V1380" s="11"/>
      <c r="W1380" s="11"/>
      <c r="X1380" s="11"/>
      <c r="Y1380" s="11"/>
      <c r="Z1380" s="11"/>
    </row>
    <row r="1381" spans="1:26" ht="15" x14ac:dyDescent="0.25">
      <c r="A1381" s="11"/>
      <c r="B1381" s="11"/>
      <c r="C1381" s="11"/>
      <c r="D1381" s="11"/>
      <c r="E1381" s="11"/>
      <c r="F1381" s="11"/>
      <c r="G1381" s="11"/>
      <c r="J1381" s="11"/>
      <c r="K1381" s="11"/>
      <c r="L1381" s="11"/>
      <c r="M1381" s="11"/>
      <c r="N1381" s="11"/>
      <c r="O1381" s="11"/>
      <c r="P1381" s="11"/>
      <c r="Q1381" s="11"/>
      <c r="T1381" s="11"/>
      <c r="U1381" s="11"/>
      <c r="V1381" s="11"/>
      <c r="W1381" s="11"/>
      <c r="X1381" s="11"/>
      <c r="Y1381" s="11"/>
      <c r="Z1381" s="11"/>
    </row>
    <row r="1382" spans="1:26" ht="15" x14ac:dyDescent="0.25">
      <c r="A1382" s="11"/>
      <c r="B1382" s="11"/>
      <c r="C1382" s="11"/>
      <c r="D1382" s="11"/>
      <c r="E1382" s="11"/>
      <c r="F1382" s="11"/>
      <c r="G1382" s="11"/>
      <c r="J1382" s="11"/>
      <c r="K1382" s="11"/>
      <c r="L1382" s="11"/>
      <c r="M1382" s="11"/>
      <c r="N1382" s="11"/>
      <c r="O1382" s="11"/>
      <c r="P1382" s="11"/>
      <c r="Q1382" s="11"/>
      <c r="T1382" s="11"/>
      <c r="U1382" s="11"/>
      <c r="V1382" s="11"/>
      <c r="W1382" s="11"/>
      <c r="X1382" s="11"/>
      <c r="Y1382" s="11"/>
      <c r="Z1382" s="11"/>
    </row>
    <row r="1383" spans="1:26" ht="15" x14ac:dyDescent="0.25">
      <c r="A1383" s="11"/>
      <c r="B1383" s="11"/>
      <c r="C1383" s="11"/>
      <c r="D1383" s="11"/>
      <c r="E1383" s="11"/>
      <c r="F1383" s="11"/>
      <c r="G1383" s="11"/>
      <c r="J1383" s="11"/>
      <c r="K1383" s="11"/>
      <c r="L1383" s="11"/>
      <c r="M1383" s="11"/>
      <c r="N1383" s="11"/>
      <c r="O1383" s="11"/>
      <c r="P1383" s="11"/>
      <c r="Q1383" s="11"/>
      <c r="T1383" s="11"/>
      <c r="U1383" s="11"/>
      <c r="V1383" s="11"/>
      <c r="W1383" s="11"/>
      <c r="X1383" s="11"/>
      <c r="Y1383" s="11"/>
      <c r="Z1383" s="11"/>
    </row>
    <row r="1384" spans="1:26" ht="15" x14ac:dyDescent="0.25">
      <c r="A1384" s="11"/>
      <c r="B1384" s="11"/>
      <c r="C1384" s="11"/>
      <c r="D1384" s="11"/>
      <c r="E1384" s="11"/>
      <c r="F1384" s="11"/>
      <c r="G1384" s="11"/>
      <c r="J1384" s="11"/>
      <c r="K1384" s="11"/>
      <c r="L1384" s="11"/>
      <c r="M1384" s="11"/>
      <c r="N1384" s="11"/>
      <c r="O1384" s="11"/>
      <c r="P1384" s="11"/>
      <c r="Q1384" s="11"/>
      <c r="T1384" s="11"/>
      <c r="U1384" s="11"/>
      <c r="V1384" s="11"/>
      <c r="W1384" s="11"/>
      <c r="X1384" s="11"/>
      <c r="Y1384" s="11"/>
      <c r="Z1384" s="11"/>
    </row>
    <row r="1385" spans="1:26" ht="15" x14ac:dyDescent="0.25">
      <c r="A1385" s="11"/>
      <c r="B1385" s="11"/>
      <c r="C1385" s="11"/>
      <c r="D1385" s="11"/>
      <c r="E1385" s="11"/>
      <c r="F1385" s="11"/>
      <c r="G1385" s="11"/>
      <c r="J1385" s="11"/>
      <c r="K1385" s="11"/>
      <c r="L1385" s="11"/>
      <c r="M1385" s="11"/>
      <c r="N1385" s="11"/>
      <c r="O1385" s="11"/>
      <c r="P1385" s="11"/>
      <c r="Q1385" s="11"/>
      <c r="T1385" s="11"/>
      <c r="U1385" s="11"/>
      <c r="V1385" s="11"/>
      <c r="W1385" s="11"/>
      <c r="X1385" s="11"/>
      <c r="Y1385" s="11"/>
      <c r="Z1385" s="11"/>
    </row>
    <row r="1386" spans="1:26" ht="15" x14ac:dyDescent="0.25">
      <c r="A1386" s="11"/>
      <c r="B1386" s="11"/>
      <c r="C1386" s="11"/>
      <c r="D1386" s="11"/>
      <c r="E1386" s="11"/>
      <c r="F1386" s="11"/>
      <c r="G1386" s="11"/>
      <c r="J1386" s="11"/>
      <c r="K1386" s="11"/>
      <c r="L1386" s="11"/>
      <c r="M1386" s="11"/>
      <c r="N1386" s="11"/>
      <c r="O1386" s="11"/>
      <c r="P1386" s="11"/>
      <c r="Q1386" s="11"/>
      <c r="T1386" s="11"/>
      <c r="U1386" s="11"/>
      <c r="V1386" s="11"/>
      <c r="W1386" s="11"/>
      <c r="X1386" s="11"/>
      <c r="Y1386" s="11"/>
      <c r="Z1386" s="11"/>
    </row>
    <row r="1387" spans="1:26" ht="15" x14ac:dyDescent="0.25">
      <c r="A1387" s="11"/>
      <c r="B1387" s="11"/>
      <c r="C1387" s="11"/>
      <c r="D1387" s="11"/>
      <c r="E1387" s="11"/>
      <c r="F1387" s="11"/>
      <c r="G1387" s="11"/>
      <c r="J1387" s="11"/>
      <c r="K1387" s="11"/>
      <c r="L1387" s="11"/>
      <c r="M1387" s="11"/>
      <c r="N1387" s="11"/>
      <c r="O1387" s="11"/>
      <c r="P1387" s="11"/>
      <c r="Q1387" s="11"/>
      <c r="T1387" s="11"/>
      <c r="U1387" s="11"/>
      <c r="V1387" s="11"/>
      <c r="W1387" s="11"/>
      <c r="X1387" s="11"/>
      <c r="Y1387" s="11"/>
      <c r="Z1387" s="11"/>
    </row>
    <row r="1388" spans="1:26" ht="15" x14ac:dyDescent="0.25">
      <c r="A1388" s="11"/>
      <c r="B1388" s="11"/>
      <c r="C1388" s="11"/>
      <c r="D1388" s="11"/>
      <c r="E1388" s="11"/>
      <c r="F1388" s="11"/>
      <c r="G1388" s="11"/>
      <c r="J1388" s="11"/>
      <c r="K1388" s="11"/>
      <c r="L1388" s="11"/>
      <c r="M1388" s="11"/>
      <c r="N1388" s="11"/>
      <c r="O1388" s="11"/>
      <c r="P1388" s="11"/>
      <c r="Q1388" s="11"/>
      <c r="T1388" s="11"/>
      <c r="U1388" s="11"/>
      <c r="V1388" s="11"/>
      <c r="W1388" s="11"/>
      <c r="X1388" s="11"/>
      <c r="Y1388" s="11"/>
      <c r="Z1388" s="11"/>
    </row>
    <row r="1389" spans="1:26" ht="15" x14ac:dyDescent="0.25">
      <c r="A1389" s="11"/>
      <c r="B1389" s="11"/>
      <c r="C1389" s="11"/>
      <c r="D1389" s="11"/>
      <c r="E1389" s="11"/>
      <c r="F1389" s="11"/>
      <c r="G1389" s="11"/>
      <c r="J1389" s="11"/>
      <c r="K1389" s="11"/>
      <c r="L1389" s="11"/>
      <c r="M1389" s="11"/>
      <c r="N1389" s="11"/>
      <c r="O1389" s="11"/>
      <c r="P1389" s="11"/>
      <c r="Q1389" s="11"/>
      <c r="T1389" s="11"/>
      <c r="U1389" s="11"/>
      <c r="V1389" s="11"/>
      <c r="W1389" s="11"/>
      <c r="X1389" s="11"/>
      <c r="Y1389" s="11"/>
      <c r="Z1389" s="11"/>
    </row>
    <row r="1390" spans="1:26" ht="15" x14ac:dyDescent="0.25">
      <c r="A1390" s="11"/>
      <c r="B1390" s="11"/>
      <c r="C1390" s="11"/>
      <c r="D1390" s="11"/>
      <c r="E1390" s="11"/>
      <c r="F1390" s="11"/>
      <c r="G1390" s="11"/>
      <c r="J1390" s="11"/>
      <c r="K1390" s="11"/>
      <c r="L1390" s="11"/>
      <c r="M1390" s="11"/>
      <c r="N1390" s="11"/>
      <c r="O1390" s="11"/>
      <c r="P1390" s="11"/>
      <c r="Q1390" s="11"/>
      <c r="T1390" s="11"/>
      <c r="U1390" s="11"/>
      <c r="V1390" s="11"/>
      <c r="W1390" s="11"/>
      <c r="X1390" s="11"/>
      <c r="Y1390" s="11"/>
      <c r="Z1390" s="11"/>
    </row>
    <row r="1391" spans="1:26" ht="15" x14ac:dyDescent="0.25">
      <c r="A1391" s="11"/>
      <c r="B1391" s="11"/>
      <c r="C1391" s="11"/>
      <c r="D1391" s="11"/>
      <c r="E1391" s="11"/>
      <c r="F1391" s="11"/>
      <c r="G1391" s="11"/>
      <c r="J1391" s="11"/>
      <c r="K1391" s="11"/>
      <c r="L1391" s="11"/>
      <c r="M1391" s="11"/>
      <c r="N1391" s="11"/>
      <c r="O1391" s="11"/>
      <c r="P1391" s="11"/>
      <c r="Q1391" s="11"/>
      <c r="T1391" s="11"/>
      <c r="U1391" s="11"/>
      <c r="V1391" s="11"/>
      <c r="W1391" s="11"/>
      <c r="X1391" s="11"/>
      <c r="Y1391" s="11"/>
      <c r="Z1391" s="11"/>
    </row>
    <row r="1392" spans="1:26" ht="15" x14ac:dyDescent="0.25">
      <c r="A1392" s="11"/>
      <c r="B1392" s="11"/>
      <c r="C1392" s="11"/>
      <c r="D1392" s="11"/>
      <c r="E1392" s="11"/>
      <c r="F1392" s="11"/>
      <c r="G1392" s="11"/>
      <c r="J1392" s="11"/>
      <c r="K1392" s="11"/>
      <c r="L1392" s="11"/>
      <c r="M1392" s="11"/>
      <c r="N1392" s="11"/>
      <c r="O1392" s="11"/>
      <c r="P1392" s="11"/>
      <c r="Q1392" s="11"/>
      <c r="T1392" s="11"/>
      <c r="U1392" s="11"/>
      <c r="V1392" s="11"/>
      <c r="W1392" s="11"/>
      <c r="X1392" s="11"/>
      <c r="Y1392" s="11"/>
      <c r="Z1392" s="11"/>
    </row>
    <row r="1393" spans="1:26" ht="15" x14ac:dyDescent="0.25">
      <c r="A1393" s="11"/>
      <c r="B1393" s="11"/>
      <c r="C1393" s="11"/>
      <c r="D1393" s="11"/>
      <c r="E1393" s="11"/>
      <c r="F1393" s="11"/>
      <c r="G1393" s="11"/>
      <c r="J1393" s="11"/>
      <c r="K1393" s="11"/>
      <c r="L1393" s="11"/>
      <c r="M1393" s="11"/>
      <c r="N1393" s="11"/>
      <c r="O1393" s="11"/>
      <c r="P1393" s="11"/>
      <c r="Q1393" s="11"/>
      <c r="T1393" s="11"/>
      <c r="U1393" s="11"/>
      <c r="V1393" s="11"/>
      <c r="W1393" s="11"/>
      <c r="X1393" s="11"/>
      <c r="Y1393" s="11"/>
      <c r="Z1393" s="11"/>
    </row>
    <row r="1394" spans="1:26" ht="15" x14ac:dyDescent="0.25">
      <c r="A1394" s="11"/>
      <c r="B1394" s="11"/>
      <c r="C1394" s="11"/>
      <c r="D1394" s="11"/>
      <c r="E1394" s="11"/>
      <c r="F1394" s="11"/>
      <c r="G1394" s="11"/>
      <c r="J1394" s="11"/>
      <c r="K1394" s="11"/>
      <c r="L1394" s="11"/>
      <c r="M1394" s="11"/>
      <c r="N1394" s="11"/>
      <c r="O1394" s="11"/>
      <c r="P1394" s="11"/>
      <c r="Q1394" s="11"/>
      <c r="T1394" s="11"/>
      <c r="U1394" s="11"/>
      <c r="V1394" s="11"/>
      <c r="W1394" s="11"/>
      <c r="X1394" s="11"/>
      <c r="Y1394" s="11"/>
      <c r="Z1394" s="11"/>
    </row>
    <row r="1395" spans="1:26" ht="15" x14ac:dyDescent="0.25">
      <c r="A1395" s="11"/>
      <c r="B1395" s="11"/>
      <c r="C1395" s="11"/>
      <c r="D1395" s="11"/>
      <c r="E1395" s="11"/>
      <c r="F1395" s="11"/>
      <c r="G1395" s="11"/>
      <c r="J1395" s="11"/>
      <c r="K1395" s="11"/>
      <c r="L1395" s="11"/>
      <c r="M1395" s="11"/>
      <c r="N1395" s="11"/>
      <c r="O1395" s="11"/>
      <c r="P1395" s="11"/>
      <c r="Q1395" s="11"/>
      <c r="T1395" s="11"/>
      <c r="U1395" s="11"/>
      <c r="V1395" s="11"/>
      <c r="W1395" s="11"/>
      <c r="X1395" s="11"/>
      <c r="Y1395" s="11"/>
      <c r="Z1395" s="11"/>
    </row>
    <row r="1396" spans="1:26" ht="15" x14ac:dyDescent="0.25">
      <c r="A1396" s="11"/>
      <c r="B1396" s="11"/>
      <c r="C1396" s="11"/>
      <c r="D1396" s="11"/>
      <c r="E1396" s="11"/>
      <c r="F1396" s="11"/>
      <c r="G1396" s="11"/>
      <c r="J1396" s="11"/>
      <c r="K1396" s="11"/>
      <c r="L1396" s="11"/>
      <c r="M1396" s="11"/>
      <c r="N1396" s="11"/>
      <c r="O1396" s="11"/>
      <c r="P1396" s="11"/>
      <c r="Q1396" s="11"/>
      <c r="T1396" s="11"/>
      <c r="U1396" s="11"/>
      <c r="V1396" s="11"/>
      <c r="W1396" s="11"/>
      <c r="X1396" s="11"/>
      <c r="Y1396" s="11"/>
      <c r="Z1396" s="11"/>
    </row>
    <row r="1397" spans="1:26" ht="15" x14ac:dyDescent="0.25">
      <c r="A1397" s="11"/>
      <c r="B1397" s="11"/>
      <c r="C1397" s="11"/>
      <c r="D1397" s="11"/>
      <c r="E1397" s="11"/>
      <c r="F1397" s="11"/>
      <c r="G1397" s="11"/>
      <c r="J1397" s="11"/>
      <c r="K1397" s="11"/>
      <c r="L1397" s="11"/>
      <c r="M1397" s="11"/>
      <c r="N1397" s="11"/>
      <c r="O1397" s="11"/>
      <c r="P1397" s="11"/>
      <c r="Q1397" s="11"/>
      <c r="T1397" s="11"/>
      <c r="U1397" s="11"/>
      <c r="V1397" s="11"/>
      <c r="W1397" s="11"/>
      <c r="X1397" s="11"/>
      <c r="Y1397" s="11"/>
      <c r="Z1397" s="11"/>
    </row>
    <row r="1398" spans="1:26" ht="15" x14ac:dyDescent="0.25">
      <c r="A1398" s="11"/>
      <c r="B1398" s="11"/>
      <c r="C1398" s="11"/>
      <c r="D1398" s="11"/>
      <c r="E1398" s="11"/>
      <c r="F1398" s="11"/>
      <c r="G1398" s="11"/>
      <c r="J1398" s="11"/>
      <c r="K1398" s="11"/>
      <c r="L1398" s="11"/>
      <c r="M1398" s="11"/>
      <c r="N1398" s="11"/>
      <c r="O1398" s="11"/>
      <c r="P1398" s="11"/>
      <c r="Q1398" s="11"/>
      <c r="T1398" s="11"/>
      <c r="U1398" s="11"/>
      <c r="V1398" s="11"/>
      <c r="W1398" s="11"/>
      <c r="X1398" s="11"/>
      <c r="Y1398" s="11"/>
      <c r="Z1398" s="11"/>
    </row>
    <row r="1399" spans="1:26" ht="15" x14ac:dyDescent="0.25">
      <c r="A1399" s="11"/>
      <c r="B1399" s="11"/>
      <c r="C1399" s="11"/>
      <c r="D1399" s="11"/>
      <c r="E1399" s="11"/>
      <c r="F1399" s="11"/>
      <c r="G1399" s="11"/>
      <c r="J1399" s="11"/>
      <c r="K1399" s="11"/>
      <c r="L1399" s="11"/>
      <c r="M1399" s="11"/>
      <c r="N1399" s="11"/>
      <c r="O1399" s="11"/>
      <c r="P1399" s="11"/>
      <c r="Q1399" s="11"/>
      <c r="T1399" s="11"/>
      <c r="U1399" s="11"/>
      <c r="V1399" s="11"/>
      <c r="W1399" s="11"/>
      <c r="X1399" s="11"/>
      <c r="Y1399" s="11"/>
      <c r="Z1399" s="11"/>
    </row>
    <row r="1400" spans="1:26" ht="15" x14ac:dyDescent="0.25">
      <c r="A1400" s="11"/>
      <c r="B1400" s="11"/>
      <c r="C1400" s="11"/>
      <c r="D1400" s="11"/>
      <c r="E1400" s="11"/>
      <c r="F1400" s="11"/>
      <c r="G1400" s="11"/>
      <c r="J1400" s="11"/>
      <c r="K1400" s="11"/>
      <c r="L1400" s="11"/>
      <c r="M1400" s="11"/>
      <c r="N1400" s="11"/>
      <c r="O1400" s="11"/>
      <c r="P1400" s="11"/>
      <c r="Q1400" s="11"/>
      <c r="T1400" s="11"/>
      <c r="U1400" s="11"/>
      <c r="V1400" s="11"/>
      <c r="W1400" s="11"/>
      <c r="X1400" s="11"/>
      <c r="Y1400" s="11"/>
      <c r="Z1400" s="11"/>
    </row>
    <row r="1401" spans="1:26" ht="15" x14ac:dyDescent="0.25">
      <c r="A1401" s="11"/>
      <c r="B1401" s="11"/>
      <c r="C1401" s="11"/>
      <c r="D1401" s="11"/>
      <c r="E1401" s="11"/>
      <c r="F1401" s="11"/>
      <c r="G1401" s="11"/>
      <c r="J1401" s="11"/>
      <c r="K1401" s="11"/>
      <c r="L1401" s="11"/>
      <c r="M1401" s="11"/>
      <c r="N1401" s="11"/>
      <c r="O1401" s="11"/>
      <c r="P1401" s="11"/>
      <c r="Q1401" s="11"/>
      <c r="T1401" s="11"/>
      <c r="U1401" s="11"/>
      <c r="V1401" s="11"/>
      <c r="W1401" s="11"/>
      <c r="X1401" s="11"/>
      <c r="Y1401" s="11"/>
      <c r="Z1401" s="11"/>
    </row>
    <row r="1402" spans="1:26" ht="15" x14ac:dyDescent="0.25">
      <c r="A1402" s="11"/>
      <c r="B1402" s="11"/>
      <c r="C1402" s="11"/>
      <c r="D1402" s="11"/>
      <c r="E1402" s="11"/>
      <c r="F1402" s="11"/>
      <c r="G1402" s="11"/>
      <c r="J1402" s="11"/>
      <c r="K1402" s="11"/>
      <c r="L1402" s="11"/>
      <c r="M1402" s="11"/>
      <c r="N1402" s="11"/>
      <c r="O1402" s="11"/>
      <c r="P1402" s="11"/>
      <c r="Q1402" s="11"/>
      <c r="T1402" s="11"/>
      <c r="U1402" s="11"/>
      <c r="V1402" s="11"/>
      <c r="W1402" s="11"/>
      <c r="X1402" s="11"/>
      <c r="Y1402" s="11"/>
      <c r="Z1402" s="11"/>
    </row>
    <row r="1403" spans="1:26" ht="15" x14ac:dyDescent="0.25">
      <c r="A1403" s="11"/>
      <c r="B1403" s="11"/>
      <c r="C1403" s="11"/>
      <c r="D1403" s="11"/>
      <c r="E1403" s="11"/>
      <c r="F1403" s="11"/>
      <c r="G1403" s="11"/>
      <c r="J1403" s="11"/>
      <c r="K1403" s="11"/>
      <c r="L1403" s="11"/>
      <c r="M1403" s="11"/>
      <c r="N1403" s="11"/>
      <c r="O1403" s="11"/>
      <c r="P1403" s="11"/>
      <c r="Q1403" s="11"/>
      <c r="T1403" s="11"/>
      <c r="U1403" s="11"/>
      <c r="V1403" s="11"/>
      <c r="W1403" s="11"/>
      <c r="X1403" s="11"/>
      <c r="Y1403" s="11"/>
      <c r="Z1403" s="11"/>
    </row>
    <row r="1404" spans="1:26" ht="15" x14ac:dyDescent="0.25">
      <c r="A1404" s="11"/>
      <c r="B1404" s="11"/>
      <c r="C1404" s="11"/>
      <c r="D1404" s="11"/>
      <c r="E1404" s="11"/>
      <c r="F1404" s="11"/>
      <c r="G1404" s="11"/>
      <c r="J1404" s="11"/>
      <c r="K1404" s="11"/>
      <c r="L1404" s="11"/>
      <c r="M1404" s="11"/>
      <c r="N1404" s="11"/>
      <c r="O1404" s="11"/>
      <c r="P1404" s="11"/>
      <c r="Q1404" s="11"/>
      <c r="T1404" s="11"/>
      <c r="U1404" s="11"/>
      <c r="V1404" s="11"/>
      <c r="W1404" s="11"/>
      <c r="X1404" s="11"/>
      <c r="Y1404" s="11"/>
      <c r="Z1404" s="11"/>
    </row>
    <row r="1405" spans="1:26" ht="15" x14ac:dyDescent="0.25">
      <c r="A1405" s="11"/>
      <c r="B1405" s="11"/>
      <c r="C1405" s="11"/>
      <c r="D1405" s="11"/>
      <c r="E1405" s="11"/>
      <c r="F1405" s="11"/>
      <c r="G1405" s="11"/>
      <c r="J1405" s="11"/>
      <c r="K1405" s="11"/>
      <c r="L1405" s="11"/>
      <c r="M1405" s="11"/>
      <c r="N1405" s="11"/>
      <c r="O1405" s="11"/>
      <c r="P1405" s="11"/>
      <c r="Q1405" s="11"/>
      <c r="T1405" s="11"/>
      <c r="U1405" s="11"/>
      <c r="V1405" s="11"/>
      <c r="W1405" s="11"/>
      <c r="X1405" s="11"/>
      <c r="Y1405" s="11"/>
      <c r="Z1405" s="11"/>
    </row>
    <row r="1406" spans="1:26" ht="15" x14ac:dyDescent="0.25">
      <c r="A1406" s="11"/>
      <c r="B1406" s="11"/>
      <c r="C1406" s="11"/>
      <c r="D1406" s="11"/>
      <c r="E1406" s="11"/>
      <c r="F1406" s="11"/>
      <c r="G1406" s="11"/>
      <c r="J1406" s="11"/>
      <c r="K1406" s="11"/>
      <c r="L1406" s="11"/>
      <c r="M1406" s="11"/>
      <c r="N1406" s="11"/>
      <c r="O1406" s="11"/>
      <c r="P1406" s="11"/>
      <c r="Q1406" s="11"/>
      <c r="T1406" s="11"/>
      <c r="U1406" s="11"/>
      <c r="V1406" s="11"/>
      <c r="W1406" s="11"/>
      <c r="X1406" s="11"/>
      <c r="Y1406" s="11"/>
      <c r="Z1406" s="11"/>
    </row>
    <row r="1407" spans="1:26" ht="15" x14ac:dyDescent="0.25">
      <c r="A1407" s="11"/>
      <c r="B1407" s="11"/>
      <c r="C1407" s="11"/>
      <c r="D1407" s="11"/>
      <c r="E1407" s="11"/>
      <c r="F1407" s="11"/>
      <c r="G1407" s="11"/>
      <c r="J1407" s="11"/>
      <c r="K1407" s="11"/>
      <c r="L1407" s="11"/>
      <c r="M1407" s="11"/>
      <c r="N1407" s="11"/>
      <c r="O1407" s="11"/>
      <c r="P1407" s="11"/>
      <c r="Q1407" s="11"/>
      <c r="T1407" s="11"/>
      <c r="U1407" s="11"/>
      <c r="V1407" s="11"/>
      <c r="W1407" s="11"/>
      <c r="X1407" s="11"/>
      <c r="Y1407" s="11"/>
      <c r="Z1407" s="11"/>
    </row>
    <row r="1408" spans="1:26" ht="15" x14ac:dyDescent="0.25">
      <c r="A1408" s="11"/>
      <c r="B1408" s="11"/>
      <c r="C1408" s="11"/>
      <c r="D1408" s="11"/>
      <c r="E1408" s="11"/>
      <c r="F1408" s="11"/>
      <c r="G1408" s="11"/>
      <c r="J1408" s="11"/>
      <c r="K1408" s="11"/>
      <c r="L1408" s="11"/>
      <c r="M1408" s="11"/>
      <c r="N1408" s="11"/>
      <c r="O1408" s="11"/>
      <c r="P1408" s="11"/>
      <c r="Q1408" s="11"/>
      <c r="T1408" s="11"/>
      <c r="U1408" s="11"/>
      <c r="V1408" s="11"/>
      <c r="W1408" s="11"/>
      <c r="X1408" s="11"/>
      <c r="Y1408" s="11"/>
      <c r="Z1408" s="11"/>
    </row>
    <row r="1409" spans="1:26" ht="15" x14ac:dyDescent="0.25">
      <c r="A1409" s="11"/>
      <c r="B1409" s="11"/>
      <c r="C1409" s="11"/>
      <c r="D1409" s="11"/>
      <c r="E1409" s="11"/>
      <c r="F1409" s="11"/>
      <c r="G1409" s="11"/>
      <c r="J1409" s="11"/>
      <c r="K1409" s="11"/>
      <c r="L1409" s="11"/>
      <c r="M1409" s="11"/>
      <c r="N1409" s="11"/>
      <c r="O1409" s="11"/>
      <c r="P1409" s="11"/>
      <c r="Q1409" s="11"/>
      <c r="T1409" s="11"/>
      <c r="U1409" s="11"/>
      <c r="V1409" s="11"/>
      <c r="W1409" s="11"/>
      <c r="X1409" s="11"/>
      <c r="Y1409" s="11"/>
      <c r="Z1409" s="11"/>
    </row>
    <row r="1410" spans="1:26" ht="15" x14ac:dyDescent="0.25">
      <c r="A1410" s="11"/>
      <c r="B1410" s="11"/>
      <c r="C1410" s="11"/>
      <c r="D1410" s="11"/>
      <c r="E1410" s="11"/>
      <c r="F1410" s="11"/>
      <c r="G1410" s="11"/>
      <c r="J1410" s="11"/>
      <c r="K1410" s="11"/>
      <c r="L1410" s="11"/>
      <c r="M1410" s="11"/>
      <c r="N1410" s="11"/>
      <c r="O1410" s="11"/>
      <c r="P1410" s="11"/>
      <c r="Q1410" s="11"/>
      <c r="T1410" s="11"/>
      <c r="U1410" s="11"/>
      <c r="V1410" s="11"/>
      <c r="W1410" s="11"/>
      <c r="X1410" s="11"/>
      <c r="Y1410" s="11"/>
      <c r="Z1410" s="11"/>
    </row>
    <row r="1411" spans="1:26" ht="15" x14ac:dyDescent="0.25">
      <c r="A1411" s="11"/>
      <c r="B1411" s="11"/>
      <c r="C1411" s="11"/>
      <c r="D1411" s="11"/>
      <c r="E1411" s="11"/>
      <c r="F1411" s="11"/>
      <c r="G1411" s="11"/>
      <c r="J1411" s="11"/>
      <c r="K1411" s="11"/>
      <c r="L1411" s="11"/>
      <c r="M1411" s="11"/>
      <c r="N1411" s="11"/>
      <c r="O1411" s="11"/>
      <c r="P1411" s="11"/>
      <c r="Q1411" s="11"/>
      <c r="T1411" s="11"/>
      <c r="U1411" s="11"/>
      <c r="V1411" s="11"/>
      <c r="W1411" s="11"/>
      <c r="X1411" s="11"/>
      <c r="Y1411" s="11"/>
      <c r="Z1411" s="11"/>
    </row>
    <row r="1412" spans="1:26" ht="15" x14ac:dyDescent="0.25">
      <c r="A1412" s="11"/>
      <c r="B1412" s="11"/>
      <c r="C1412" s="11"/>
      <c r="D1412" s="11"/>
      <c r="E1412" s="11"/>
      <c r="F1412" s="11"/>
      <c r="G1412" s="11"/>
      <c r="J1412" s="11"/>
      <c r="K1412" s="11"/>
      <c r="L1412" s="11"/>
      <c r="M1412" s="11"/>
      <c r="N1412" s="11"/>
      <c r="O1412" s="11"/>
      <c r="P1412" s="11"/>
      <c r="Q1412" s="11"/>
      <c r="T1412" s="11"/>
      <c r="U1412" s="11"/>
      <c r="V1412" s="11"/>
      <c r="W1412" s="11"/>
      <c r="X1412" s="11"/>
      <c r="Y1412" s="11"/>
      <c r="Z1412" s="11"/>
    </row>
    <row r="1413" spans="1:26" ht="15" x14ac:dyDescent="0.25">
      <c r="A1413" s="11"/>
      <c r="B1413" s="11"/>
      <c r="C1413" s="11"/>
      <c r="D1413" s="11"/>
      <c r="E1413" s="11"/>
      <c r="F1413" s="11"/>
      <c r="G1413" s="11"/>
      <c r="J1413" s="11"/>
      <c r="K1413" s="11"/>
      <c r="L1413" s="11"/>
      <c r="M1413" s="11"/>
      <c r="N1413" s="11"/>
      <c r="O1413" s="11"/>
      <c r="P1413" s="11"/>
      <c r="Q1413" s="11"/>
      <c r="T1413" s="11"/>
      <c r="U1413" s="11"/>
      <c r="V1413" s="11"/>
      <c r="W1413" s="11"/>
      <c r="X1413" s="11"/>
      <c r="Y1413" s="11"/>
      <c r="Z1413" s="11"/>
    </row>
    <row r="1414" spans="1:26" ht="15" x14ac:dyDescent="0.25">
      <c r="A1414" s="11"/>
      <c r="B1414" s="11"/>
      <c r="C1414" s="11"/>
      <c r="D1414" s="11"/>
      <c r="E1414" s="11"/>
      <c r="F1414" s="11"/>
      <c r="G1414" s="11"/>
      <c r="J1414" s="11"/>
      <c r="K1414" s="11"/>
      <c r="L1414" s="11"/>
      <c r="M1414" s="11"/>
      <c r="N1414" s="11"/>
      <c r="O1414" s="11"/>
      <c r="P1414" s="11"/>
      <c r="Q1414" s="11"/>
      <c r="T1414" s="11"/>
      <c r="U1414" s="11"/>
      <c r="V1414" s="11"/>
      <c r="W1414" s="11"/>
      <c r="X1414" s="11"/>
      <c r="Y1414" s="11"/>
      <c r="Z1414" s="11"/>
    </row>
    <row r="1415" spans="1:26" ht="15" x14ac:dyDescent="0.25">
      <c r="A1415" s="11"/>
      <c r="B1415" s="11"/>
      <c r="C1415" s="11"/>
      <c r="D1415" s="11"/>
      <c r="E1415" s="11"/>
      <c r="F1415" s="11"/>
      <c r="G1415" s="11"/>
      <c r="J1415" s="11"/>
      <c r="K1415" s="11"/>
      <c r="L1415" s="11"/>
      <c r="M1415" s="11"/>
      <c r="N1415" s="11"/>
      <c r="O1415" s="11"/>
      <c r="P1415" s="11"/>
      <c r="Q1415" s="11"/>
      <c r="T1415" s="11"/>
      <c r="U1415" s="11"/>
      <c r="V1415" s="11"/>
      <c r="W1415" s="11"/>
      <c r="X1415" s="11"/>
      <c r="Y1415" s="11"/>
      <c r="Z1415" s="11"/>
    </row>
    <row r="1416" spans="1:26" ht="15" x14ac:dyDescent="0.25">
      <c r="A1416" s="11"/>
      <c r="B1416" s="11"/>
      <c r="C1416" s="11"/>
      <c r="D1416" s="11"/>
      <c r="E1416" s="11"/>
      <c r="F1416" s="11"/>
      <c r="G1416" s="11"/>
      <c r="J1416" s="11"/>
      <c r="K1416" s="11"/>
      <c r="L1416" s="11"/>
      <c r="M1416" s="11"/>
      <c r="N1416" s="11"/>
      <c r="O1416" s="11"/>
      <c r="P1416" s="11"/>
      <c r="Q1416" s="11"/>
      <c r="T1416" s="11"/>
      <c r="U1416" s="11"/>
      <c r="V1416" s="11"/>
      <c r="W1416" s="11"/>
      <c r="X1416" s="11"/>
      <c r="Y1416" s="11"/>
      <c r="Z1416" s="11"/>
    </row>
    <row r="1417" spans="1:26" ht="15" x14ac:dyDescent="0.25">
      <c r="A1417" s="11"/>
      <c r="B1417" s="11"/>
      <c r="C1417" s="11"/>
      <c r="D1417" s="11"/>
      <c r="E1417" s="11"/>
      <c r="F1417" s="11"/>
      <c r="G1417" s="11"/>
      <c r="J1417" s="11"/>
      <c r="K1417" s="11"/>
      <c r="L1417" s="11"/>
      <c r="M1417" s="11"/>
      <c r="N1417" s="11"/>
      <c r="O1417" s="11"/>
      <c r="P1417" s="11"/>
      <c r="Q1417" s="11"/>
      <c r="T1417" s="11"/>
      <c r="U1417" s="11"/>
      <c r="V1417" s="11"/>
      <c r="W1417" s="11"/>
      <c r="X1417" s="11"/>
      <c r="Y1417" s="11"/>
      <c r="Z1417" s="11"/>
    </row>
    <row r="1418" spans="1:26" ht="15" x14ac:dyDescent="0.25">
      <c r="A1418" s="11"/>
      <c r="B1418" s="11"/>
      <c r="C1418" s="11"/>
      <c r="D1418" s="11"/>
      <c r="E1418" s="11"/>
      <c r="F1418" s="11"/>
      <c r="G1418" s="11"/>
      <c r="J1418" s="11"/>
      <c r="K1418" s="11"/>
      <c r="L1418" s="11"/>
      <c r="M1418" s="11"/>
      <c r="N1418" s="11"/>
      <c r="O1418" s="11"/>
      <c r="P1418" s="11"/>
      <c r="Q1418" s="11"/>
      <c r="T1418" s="11"/>
      <c r="U1418" s="11"/>
      <c r="V1418" s="11"/>
      <c r="W1418" s="11"/>
      <c r="X1418" s="11"/>
      <c r="Y1418" s="11"/>
      <c r="Z1418" s="11"/>
    </row>
    <row r="1419" spans="1:26" ht="15" x14ac:dyDescent="0.25">
      <c r="A1419" s="11"/>
      <c r="B1419" s="11"/>
      <c r="C1419" s="11"/>
      <c r="D1419" s="11"/>
      <c r="E1419" s="11"/>
      <c r="F1419" s="11"/>
      <c r="G1419" s="11"/>
      <c r="J1419" s="11"/>
      <c r="K1419" s="11"/>
      <c r="L1419" s="11"/>
      <c r="M1419" s="11"/>
      <c r="N1419" s="11"/>
      <c r="O1419" s="11"/>
      <c r="P1419" s="11"/>
      <c r="Q1419" s="11"/>
      <c r="T1419" s="11"/>
      <c r="U1419" s="11"/>
      <c r="V1419" s="11"/>
      <c r="W1419" s="11"/>
      <c r="X1419" s="11"/>
      <c r="Y1419" s="11"/>
      <c r="Z1419" s="11"/>
    </row>
    <row r="1420" spans="1:26" ht="15" x14ac:dyDescent="0.25">
      <c r="A1420" s="11"/>
      <c r="B1420" s="11"/>
      <c r="C1420" s="11"/>
      <c r="D1420" s="11"/>
      <c r="E1420" s="11"/>
      <c r="F1420" s="11"/>
      <c r="G1420" s="11"/>
      <c r="J1420" s="11"/>
      <c r="K1420" s="11"/>
      <c r="L1420" s="11"/>
      <c r="M1420" s="11"/>
      <c r="N1420" s="11"/>
      <c r="O1420" s="11"/>
      <c r="P1420" s="11"/>
      <c r="Q1420" s="11"/>
      <c r="T1420" s="11"/>
      <c r="U1420" s="11"/>
      <c r="V1420" s="11"/>
      <c r="W1420" s="11"/>
      <c r="X1420" s="11"/>
      <c r="Y1420" s="11"/>
      <c r="Z1420" s="11"/>
    </row>
    <row r="1421" spans="1:26" ht="15" x14ac:dyDescent="0.25">
      <c r="A1421" s="11"/>
      <c r="B1421" s="11"/>
      <c r="C1421" s="11"/>
      <c r="D1421" s="11"/>
      <c r="E1421" s="11"/>
      <c r="F1421" s="11"/>
      <c r="G1421" s="11"/>
      <c r="J1421" s="11"/>
      <c r="K1421" s="11"/>
      <c r="L1421" s="11"/>
      <c r="M1421" s="11"/>
      <c r="N1421" s="11"/>
      <c r="O1421" s="11"/>
      <c r="P1421" s="11"/>
      <c r="Q1421" s="11"/>
      <c r="T1421" s="11"/>
      <c r="U1421" s="11"/>
      <c r="V1421" s="11"/>
      <c r="W1421" s="11"/>
      <c r="X1421" s="11"/>
      <c r="Y1421" s="11"/>
      <c r="Z1421" s="11"/>
    </row>
    <row r="1422" spans="1:26" ht="15" x14ac:dyDescent="0.25">
      <c r="A1422" s="11"/>
      <c r="B1422" s="11"/>
      <c r="C1422" s="11"/>
      <c r="D1422" s="11"/>
      <c r="E1422" s="11"/>
      <c r="F1422" s="11"/>
      <c r="G1422" s="11"/>
      <c r="J1422" s="11"/>
      <c r="K1422" s="11"/>
      <c r="L1422" s="11"/>
      <c r="M1422" s="11"/>
      <c r="N1422" s="11"/>
      <c r="O1422" s="11"/>
      <c r="P1422" s="11"/>
      <c r="Q1422" s="11"/>
      <c r="T1422" s="11"/>
      <c r="U1422" s="11"/>
      <c r="V1422" s="11"/>
      <c r="W1422" s="11"/>
      <c r="X1422" s="11"/>
      <c r="Y1422" s="11"/>
      <c r="Z1422" s="11"/>
    </row>
    <row r="1423" spans="1:26" ht="15" x14ac:dyDescent="0.25">
      <c r="A1423" s="11"/>
      <c r="B1423" s="11"/>
      <c r="C1423" s="11"/>
      <c r="D1423" s="11"/>
      <c r="E1423" s="11"/>
      <c r="F1423" s="11"/>
      <c r="G1423" s="11"/>
      <c r="J1423" s="11"/>
      <c r="K1423" s="11"/>
      <c r="L1423" s="11"/>
      <c r="M1423" s="11"/>
      <c r="N1423" s="11"/>
      <c r="O1423" s="11"/>
      <c r="P1423" s="11"/>
      <c r="Q1423" s="11"/>
      <c r="T1423" s="11"/>
      <c r="U1423" s="11"/>
      <c r="V1423" s="11"/>
      <c r="W1423" s="11"/>
      <c r="X1423" s="11"/>
      <c r="Y1423" s="11"/>
      <c r="Z1423" s="11"/>
    </row>
    <row r="1424" spans="1:26" ht="15" x14ac:dyDescent="0.25">
      <c r="A1424" s="11"/>
      <c r="B1424" s="11"/>
      <c r="C1424" s="11"/>
      <c r="D1424" s="11"/>
      <c r="E1424" s="11"/>
      <c r="F1424" s="11"/>
      <c r="G1424" s="11"/>
      <c r="J1424" s="11"/>
      <c r="K1424" s="11"/>
      <c r="L1424" s="11"/>
      <c r="M1424" s="11"/>
      <c r="N1424" s="11"/>
      <c r="O1424" s="11"/>
      <c r="P1424" s="11"/>
      <c r="Q1424" s="11"/>
      <c r="T1424" s="11"/>
      <c r="U1424" s="11"/>
      <c r="V1424" s="11"/>
      <c r="W1424" s="11"/>
      <c r="X1424" s="11"/>
      <c r="Y1424" s="11"/>
      <c r="Z1424" s="11"/>
    </row>
    <row r="1425" spans="1:26" ht="15" x14ac:dyDescent="0.25">
      <c r="A1425" s="11"/>
      <c r="B1425" s="11"/>
      <c r="C1425" s="11"/>
      <c r="D1425" s="11"/>
      <c r="E1425" s="11"/>
      <c r="F1425" s="11"/>
      <c r="G1425" s="11"/>
      <c r="J1425" s="11"/>
      <c r="K1425" s="11"/>
      <c r="L1425" s="11"/>
      <c r="M1425" s="11"/>
      <c r="N1425" s="11"/>
      <c r="O1425" s="11"/>
      <c r="P1425" s="11"/>
      <c r="Q1425" s="11"/>
      <c r="T1425" s="11"/>
      <c r="U1425" s="11"/>
      <c r="V1425" s="11"/>
      <c r="W1425" s="11"/>
      <c r="X1425" s="11"/>
      <c r="Y1425" s="11"/>
      <c r="Z1425" s="11"/>
    </row>
    <row r="1426" spans="1:26" ht="15" x14ac:dyDescent="0.25">
      <c r="A1426" s="11"/>
      <c r="B1426" s="11"/>
      <c r="C1426" s="11"/>
      <c r="D1426" s="11"/>
      <c r="E1426" s="11"/>
      <c r="F1426" s="11"/>
      <c r="G1426" s="11"/>
      <c r="J1426" s="11"/>
      <c r="K1426" s="11"/>
      <c r="L1426" s="11"/>
      <c r="M1426" s="11"/>
      <c r="N1426" s="11"/>
      <c r="O1426" s="11"/>
      <c r="P1426" s="11"/>
      <c r="Q1426" s="11"/>
      <c r="T1426" s="11"/>
      <c r="U1426" s="11"/>
      <c r="V1426" s="11"/>
      <c r="W1426" s="11"/>
      <c r="X1426" s="11"/>
      <c r="Y1426" s="11"/>
      <c r="Z1426" s="11"/>
    </row>
    <row r="1427" spans="1:26" ht="15" x14ac:dyDescent="0.25">
      <c r="A1427" s="11"/>
      <c r="B1427" s="11"/>
      <c r="C1427" s="11"/>
      <c r="D1427" s="11"/>
      <c r="E1427" s="11"/>
      <c r="F1427" s="11"/>
      <c r="G1427" s="11"/>
      <c r="J1427" s="11"/>
      <c r="K1427" s="11"/>
      <c r="L1427" s="11"/>
      <c r="M1427" s="11"/>
      <c r="N1427" s="11"/>
      <c r="O1427" s="11"/>
      <c r="P1427" s="11"/>
      <c r="Q1427" s="11"/>
      <c r="T1427" s="11"/>
      <c r="U1427" s="11"/>
      <c r="V1427" s="11"/>
      <c r="W1427" s="11"/>
      <c r="X1427" s="11"/>
      <c r="Y1427" s="11"/>
      <c r="Z1427" s="11"/>
    </row>
    <row r="1428" spans="1:26" ht="15" x14ac:dyDescent="0.25">
      <c r="A1428" s="11"/>
      <c r="B1428" s="11"/>
      <c r="C1428" s="11"/>
      <c r="D1428" s="11"/>
      <c r="E1428" s="11"/>
      <c r="F1428" s="11"/>
      <c r="G1428" s="11"/>
      <c r="J1428" s="11"/>
      <c r="K1428" s="11"/>
      <c r="L1428" s="11"/>
      <c r="M1428" s="11"/>
      <c r="N1428" s="11"/>
      <c r="O1428" s="11"/>
      <c r="P1428" s="11"/>
      <c r="Q1428" s="11"/>
      <c r="T1428" s="11"/>
      <c r="U1428" s="11"/>
      <c r="V1428" s="11"/>
      <c r="W1428" s="11"/>
      <c r="X1428" s="11"/>
      <c r="Y1428" s="11"/>
      <c r="Z1428" s="11"/>
    </row>
    <row r="1429" spans="1:26" ht="15" x14ac:dyDescent="0.25">
      <c r="A1429" s="11"/>
      <c r="B1429" s="11"/>
      <c r="C1429" s="11"/>
      <c r="D1429" s="11"/>
      <c r="E1429" s="11"/>
      <c r="F1429" s="11"/>
      <c r="G1429" s="11"/>
      <c r="J1429" s="11"/>
      <c r="K1429" s="11"/>
      <c r="L1429" s="11"/>
      <c r="M1429" s="11"/>
      <c r="N1429" s="11"/>
      <c r="O1429" s="11"/>
      <c r="P1429" s="11"/>
      <c r="Q1429" s="11"/>
      <c r="T1429" s="11"/>
      <c r="U1429" s="11"/>
      <c r="V1429" s="11"/>
      <c r="W1429" s="11"/>
      <c r="X1429" s="11"/>
      <c r="Y1429" s="11"/>
      <c r="Z1429" s="11"/>
    </row>
    <row r="1430" spans="1:26" ht="15" x14ac:dyDescent="0.25">
      <c r="A1430" s="11"/>
      <c r="B1430" s="11"/>
      <c r="C1430" s="11"/>
      <c r="D1430" s="11"/>
      <c r="E1430" s="11"/>
      <c r="F1430" s="11"/>
      <c r="G1430" s="11"/>
      <c r="J1430" s="11"/>
      <c r="K1430" s="11"/>
      <c r="L1430" s="11"/>
      <c r="M1430" s="11"/>
      <c r="N1430" s="11"/>
      <c r="O1430" s="11"/>
      <c r="P1430" s="11"/>
      <c r="Q1430" s="11"/>
      <c r="T1430" s="11"/>
      <c r="U1430" s="11"/>
      <c r="V1430" s="11"/>
      <c r="W1430" s="11"/>
      <c r="X1430" s="11"/>
      <c r="Y1430" s="11"/>
      <c r="Z1430" s="11"/>
    </row>
    <row r="1431" spans="1:26" ht="15" x14ac:dyDescent="0.25">
      <c r="A1431" s="11"/>
      <c r="B1431" s="11"/>
      <c r="C1431" s="11"/>
      <c r="D1431" s="11"/>
      <c r="E1431" s="11"/>
      <c r="F1431" s="11"/>
      <c r="G1431" s="11"/>
      <c r="J1431" s="11"/>
      <c r="K1431" s="11"/>
      <c r="L1431" s="11"/>
      <c r="M1431" s="11"/>
      <c r="N1431" s="11"/>
      <c r="O1431" s="11"/>
      <c r="P1431" s="11"/>
      <c r="Q1431" s="11"/>
      <c r="T1431" s="11"/>
      <c r="U1431" s="11"/>
      <c r="V1431" s="11"/>
      <c r="W1431" s="11"/>
      <c r="X1431" s="11"/>
      <c r="Y1431" s="11"/>
      <c r="Z1431" s="11"/>
    </row>
    <row r="1432" spans="1:26" ht="15" x14ac:dyDescent="0.25">
      <c r="A1432" s="11"/>
      <c r="B1432" s="11"/>
      <c r="C1432" s="11"/>
      <c r="D1432" s="11"/>
      <c r="E1432" s="11"/>
      <c r="F1432" s="11"/>
      <c r="G1432" s="11"/>
      <c r="J1432" s="11"/>
      <c r="K1432" s="11"/>
      <c r="L1432" s="11"/>
      <c r="M1432" s="11"/>
      <c r="N1432" s="11"/>
      <c r="O1432" s="11"/>
      <c r="P1432" s="11"/>
      <c r="Q1432" s="11"/>
      <c r="T1432" s="11"/>
      <c r="U1432" s="11"/>
      <c r="V1432" s="11"/>
      <c r="W1432" s="11"/>
      <c r="X1432" s="11"/>
      <c r="Y1432" s="11"/>
      <c r="Z1432" s="11"/>
    </row>
    <row r="1433" spans="1:26" ht="15" x14ac:dyDescent="0.25">
      <c r="A1433" s="11"/>
      <c r="B1433" s="11"/>
      <c r="C1433" s="11"/>
      <c r="D1433" s="11"/>
      <c r="E1433" s="11"/>
      <c r="F1433" s="11"/>
      <c r="G1433" s="11"/>
      <c r="J1433" s="11"/>
      <c r="K1433" s="11"/>
      <c r="L1433" s="11"/>
      <c r="M1433" s="11"/>
      <c r="N1433" s="11"/>
      <c r="O1433" s="11"/>
      <c r="P1433" s="11"/>
      <c r="Q1433" s="11"/>
      <c r="T1433" s="11"/>
      <c r="U1433" s="11"/>
      <c r="V1433" s="11"/>
      <c r="W1433" s="11"/>
      <c r="X1433" s="11"/>
      <c r="Y1433" s="11"/>
      <c r="Z1433" s="11"/>
    </row>
    <row r="1434" spans="1:26" ht="15" x14ac:dyDescent="0.25">
      <c r="A1434" s="11"/>
      <c r="B1434" s="11"/>
      <c r="C1434" s="11"/>
      <c r="D1434" s="11"/>
      <c r="E1434" s="11"/>
      <c r="F1434" s="11"/>
      <c r="G1434" s="11"/>
      <c r="J1434" s="11"/>
      <c r="K1434" s="11"/>
      <c r="L1434" s="11"/>
      <c r="M1434" s="11"/>
      <c r="N1434" s="11"/>
      <c r="O1434" s="11"/>
      <c r="P1434" s="11"/>
      <c r="Q1434" s="11"/>
      <c r="T1434" s="11"/>
      <c r="U1434" s="11"/>
      <c r="V1434" s="11"/>
      <c r="W1434" s="11"/>
      <c r="X1434" s="11"/>
      <c r="Y1434" s="11"/>
      <c r="Z1434" s="11"/>
    </row>
    <row r="1435" spans="1:26" ht="15" x14ac:dyDescent="0.25">
      <c r="A1435" s="11"/>
      <c r="B1435" s="11"/>
      <c r="C1435" s="11"/>
      <c r="D1435" s="11"/>
      <c r="E1435" s="11"/>
      <c r="F1435" s="11"/>
      <c r="G1435" s="11"/>
      <c r="J1435" s="11"/>
      <c r="K1435" s="11"/>
      <c r="L1435" s="11"/>
      <c r="M1435" s="11"/>
      <c r="N1435" s="11"/>
      <c r="O1435" s="11"/>
      <c r="P1435" s="11"/>
      <c r="Q1435" s="11"/>
      <c r="T1435" s="11"/>
      <c r="U1435" s="11"/>
      <c r="V1435" s="11"/>
      <c r="W1435" s="11"/>
      <c r="X1435" s="11"/>
      <c r="Y1435" s="11"/>
      <c r="Z1435" s="11"/>
    </row>
    <row r="1436" spans="1:26" ht="15" x14ac:dyDescent="0.25">
      <c r="A1436" s="11"/>
      <c r="B1436" s="11"/>
      <c r="C1436" s="11"/>
      <c r="D1436" s="11"/>
      <c r="E1436" s="11"/>
      <c r="F1436" s="11"/>
      <c r="G1436" s="11"/>
      <c r="J1436" s="11"/>
      <c r="K1436" s="11"/>
      <c r="L1436" s="11"/>
      <c r="M1436" s="11"/>
      <c r="N1436" s="11"/>
      <c r="O1436" s="11"/>
      <c r="P1436" s="11"/>
      <c r="Q1436" s="11"/>
      <c r="T1436" s="11"/>
      <c r="U1436" s="11"/>
      <c r="V1436" s="11"/>
      <c r="W1436" s="11"/>
      <c r="X1436" s="11"/>
      <c r="Y1436" s="11"/>
      <c r="Z1436" s="11"/>
    </row>
    <row r="1437" spans="1:26" ht="15" x14ac:dyDescent="0.25">
      <c r="A1437" s="11"/>
      <c r="B1437" s="11"/>
      <c r="C1437" s="11"/>
      <c r="D1437" s="11"/>
      <c r="E1437" s="11"/>
      <c r="F1437" s="11"/>
      <c r="G1437" s="11"/>
      <c r="J1437" s="11"/>
      <c r="K1437" s="11"/>
      <c r="L1437" s="11"/>
      <c r="M1437" s="11"/>
      <c r="N1437" s="11"/>
      <c r="O1437" s="11"/>
      <c r="P1437" s="11"/>
      <c r="Q1437" s="11"/>
      <c r="T1437" s="11"/>
      <c r="U1437" s="11"/>
      <c r="V1437" s="11"/>
      <c r="W1437" s="11"/>
      <c r="X1437" s="11"/>
      <c r="Y1437" s="11"/>
      <c r="Z1437" s="11"/>
    </row>
    <row r="1438" spans="1:26" ht="15" x14ac:dyDescent="0.25">
      <c r="A1438" s="11"/>
      <c r="B1438" s="11"/>
      <c r="C1438" s="11"/>
      <c r="D1438" s="11"/>
      <c r="E1438" s="11"/>
      <c r="F1438" s="11"/>
      <c r="G1438" s="11"/>
      <c r="J1438" s="11"/>
      <c r="K1438" s="11"/>
      <c r="L1438" s="11"/>
      <c r="M1438" s="11"/>
      <c r="N1438" s="11"/>
      <c r="O1438" s="11"/>
      <c r="P1438" s="11"/>
      <c r="Q1438" s="11"/>
      <c r="T1438" s="11"/>
      <c r="U1438" s="11"/>
      <c r="V1438" s="11"/>
      <c r="W1438" s="11"/>
      <c r="X1438" s="11"/>
      <c r="Y1438" s="11"/>
      <c r="Z1438" s="11"/>
    </row>
    <row r="1439" spans="1:26" ht="15" x14ac:dyDescent="0.25">
      <c r="A1439" s="11"/>
      <c r="B1439" s="11"/>
      <c r="C1439" s="11"/>
      <c r="D1439" s="11"/>
      <c r="E1439" s="11"/>
      <c r="F1439" s="11"/>
      <c r="G1439" s="11"/>
      <c r="J1439" s="11"/>
      <c r="K1439" s="11"/>
      <c r="L1439" s="11"/>
      <c r="M1439" s="11"/>
      <c r="N1439" s="11"/>
      <c r="O1439" s="11"/>
      <c r="P1439" s="11"/>
      <c r="Q1439" s="11"/>
      <c r="T1439" s="11"/>
      <c r="U1439" s="11"/>
      <c r="V1439" s="11"/>
      <c r="W1439" s="11"/>
      <c r="X1439" s="11"/>
      <c r="Y1439" s="11"/>
      <c r="Z1439" s="11"/>
    </row>
    <row r="1440" spans="1:26" ht="15" x14ac:dyDescent="0.25">
      <c r="A1440" s="11"/>
      <c r="B1440" s="11"/>
      <c r="C1440" s="11"/>
      <c r="D1440" s="11"/>
      <c r="E1440" s="11"/>
      <c r="F1440" s="11"/>
      <c r="G1440" s="11"/>
      <c r="J1440" s="11"/>
      <c r="K1440" s="11"/>
      <c r="L1440" s="11"/>
      <c r="M1440" s="11"/>
      <c r="N1440" s="11"/>
      <c r="O1440" s="11"/>
      <c r="P1440" s="11"/>
      <c r="Q1440" s="11"/>
      <c r="T1440" s="11"/>
      <c r="U1440" s="11"/>
      <c r="V1440" s="11"/>
      <c r="W1440" s="11"/>
      <c r="X1440" s="11"/>
      <c r="Y1440" s="11"/>
      <c r="Z1440" s="11"/>
    </row>
    <row r="1441" spans="1:26" ht="15" x14ac:dyDescent="0.25">
      <c r="A1441" s="11"/>
      <c r="B1441" s="11"/>
      <c r="C1441" s="11"/>
      <c r="D1441" s="11"/>
      <c r="E1441" s="11"/>
      <c r="F1441" s="11"/>
      <c r="G1441" s="11"/>
      <c r="J1441" s="11"/>
      <c r="K1441" s="11"/>
      <c r="L1441" s="11"/>
      <c r="M1441" s="11"/>
      <c r="N1441" s="11"/>
      <c r="O1441" s="11"/>
      <c r="P1441" s="11"/>
      <c r="Q1441" s="11"/>
      <c r="T1441" s="11"/>
      <c r="U1441" s="11"/>
      <c r="V1441" s="11"/>
      <c r="W1441" s="11"/>
      <c r="X1441" s="11"/>
      <c r="Y1441" s="11"/>
      <c r="Z1441" s="11"/>
    </row>
    <row r="1442" spans="1:26" ht="15" x14ac:dyDescent="0.25">
      <c r="A1442" s="11"/>
      <c r="B1442" s="11"/>
      <c r="C1442" s="11"/>
      <c r="D1442" s="11"/>
      <c r="E1442" s="11"/>
      <c r="F1442" s="11"/>
      <c r="G1442" s="11"/>
      <c r="J1442" s="11"/>
      <c r="K1442" s="11"/>
      <c r="L1442" s="11"/>
      <c r="M1442" s="11"/>
      <c r="N1442" s="11"/>
      <c r="O1442" s="11"/>
      <c r="P1442" s="11"/>
      <c r="Q1442" s="11"/>
      <c r="T1442" s="11"/>
      <c r="U1442" s="11"/>
      <c r="V1442" s="11"/>
      <c r="W1442" s="11"/>
      <c r="X1442" s="11"/>
      <c r="Y1442" s="11"/>
      <c r="Z1442" s="11"/>
    </row>
    <row r="1443" spans="1:26" ht="15" x14ac:dyDescent="0.25">
      <c r="A1443" s="11"/>
      <c r="B1443" s="11"/>
      <c r="C1443" s="11"/>
      <c r="D1443" s="11"/>
      <c r="E1443" s="11"/>
      <c r="F1443" s="11"/>
      <c r="G1443" s="11"/>
      <c r="J1443" s="11"/>
      <c r="K1443" s="11"/>
      <c r="L1443" s="11"/>
      <c r="M1443" s="11"/>
      <c r="N1443" s="11"/>
      <c r="O1443" s="11"/>
      <c r="P1443" s="11"/>
      <c r="Q1443" s="11"/>
      <c r="T1443" s="11"/>
      <c r="U1443" s="11"/>
      <c r="V1443" s="11"/>
      <c r="W1443" s="11"/>
      <c r="X1443" s="11"/>
      <c r="Y1443" s="11"/>
      <c r="Z1443" s="11"/>
    </row>
    <row r="1444" spans="1:26" ht="15" x14ac:dyDescent="0.25">
      <c r="A1444" s="11"/>
      <c r="B1444" s="11"/>
      <c r="C1444" s="11"/>
      <c r="D1444" s="11"/>
      <c r="E1444" s="11"/>
      <c r="F1444" s="11"/>
      <c r="G1444" s="11"/>
      <c r="J1444" s="11"/>
      <c r="K1444" s="11"/>
      <c r="L1444" s="11"/>
      <c r="M1444" s="11"/>
      <c r="N1444" s="11"/>
      <c r="O1444" s="11"/>
      <c r="P1444" s="11"/>
      <c r="Q1444" s="11"/>
      <c r="T1444" s="11"/>
      <c r="U1444" s="11"/>
      <c r="V1444" s="11"/>
      <c r="W1444" s="11"/>
      <c r="X1444" s="11"/>
      <c r="Y1444" s="11"/>
      <c r="Z1444" s="11"/>
    </row>
    <row r="1445" spans="1:26" ht="15" x14ac:dyDescent="0.25">
      <c r="A1445" s="11"/>
      <c r="B1445" s="11"/>
      <c r="C1445" s="11"/>
      <c r="D1445" s="11"/>
      <c r="E1445" s="11"/>
      <c r="F1445" s="11"/>
      <c r="G1445" s="11"/>
      <c r="J1445" s="11"/>
      <c r="K1445" s="11"/>
      <c r="L1445" s="11"/>
      <c r="M1445" s="11"/>
      <c r="N1445" s="11"/>
      <c r="O1445" s="11"/>
      <c r="P1445" s="11"/>
      <c r="Q1445" s="11"/>
      <c r="T1445" s="11"/>
      <c r="U1445" s="11"/>
      <c r="V1445" s="11"/>
      <c r="W1445" s="11"/>
      <c r="X1445" s="11"/>
      <c r="Y1445" s="11"/>
      <c r="Z1445" s="11"/>
    </row>
    <row r="1446" spans="1:26" ht="15" x14ac:dyDescent="0.25">
      <c r="A1446" s="11"/>
      <c r="B1446" s="11"/>
      <c r="C1446" s="11"/>
      <c r="D1446" s="11"/>
      <c r="E1446" s="11"/>
      <c r="F1446" s="11"/>
      <c r="G1446" s="11"/>
      <c r="J1446" s="11"/>
      <c r="K1446" s="11"/>
      <c r="L1446" s="11"/>
      <c r="M1446" s="11"/>
      <c r="N1446" s="11"/>
      <c r="O1446" s="11"/>
      <c r="P1446" s="11"/>
      <c r="Q1446" s="11"/>
      <c r="T1446" s="11"/>
      <c r="U1446" s="11"/>
      <c r="V1446" s="11"/>
      <c r="W1446" s="11"/>
      <c r="X1446" s="11"/>
      <c r="Y1446" s="11"/>
      <c r="Z1446" s="11"/>
    </row>
    <row r="1447" spans="1:26" ht="15" x14ac:dyDescent="0.25">
      <c r="A1447" s="11"/>
      <c r="B1447" s="11"/>
      <c r="C1447" s="11"/>
      <c r="D1447" s="11"/>
      <c r="E1447" s="11"/>
      <c r="F1447" s="11"/>
      <c r="G1447" s="11"/>
      <c r="J1447" s="11"/>
      <c r="K1447" s="11"/>
      <c r="L1447" s="11"/>
      <c r="M1447" s="11"/>
      <c r="N1447" s="11"/>
      <c r="O1447" s="11"/>
      <c r="P1447" s="11"/>
      <c r="Q1447" s="11"/>
      <c r="T1447" s="11"/>
      <c r="U1447" s="11"/>
      <c r="V1447" s="11"/>
      <c r="W1447" s="11"/>
      <c r="X1447" s="11"/>
      <c r="Y1447" s="11"/>
      <c r="Z1447" s="11"/>
    </row>
    <row r="1448" spans="1:26" ht="15" x14ac:dyDescent="0.25">
      <c r="A1448" s="11"/>
      <c r="B1448" s="11"/>
      <c r="C1448" s="11"/>
      <c r="D1448" s="11"/>
      <c r="E1448" s="11"/>
      <c r="F1448" s="11"/>
      <c r="G1448" s="11"/>
      <c r="J1448" s="11"/>
      <c r="K1448" s="11"/>
      <c r="L1448" s="11"/>
      <c r="M1448" s="11"/>
      <c r="N1448" s="11"/>
      <c r="O1448" s="11"/>
      <c r="P1448" s="11"/>
      <c r="Q1448" s="11"/>
      <c r="T1448" s="11"/>
      <c r="U1448" s="11"/>
      <c r="V1448" s="11"/>
      <c r="W1448" s="11"/>
      <c r="X1448" s="11"/>
      <c r="Y1448" s="11"/>
      <c r="Z1448" s="11"/>
    </row>
    <row r="1449" spans="1:26" ht="15" x14ac:dyDescent="0.25">
      <c r="A1449" s="11"/>
      <c r="B1449" s="11"/>
      <c r="C1449" s="11"/>
      <c r="D1449" s="11"/>
      <c r="E1449" s="11"/>
      <c r="F1449" s="11"/>
      <c r="G1449" s="11"/>
      <c r="J1449" s="11"/>
      <c r="K1449" s="11"/>
      <c r="L1449" s="11"/>
      <c r="M1449" s="11"/>
      <c r="N1449" s="11"/>
      <c r="O1449" s="11"/>
      <c r="P1449" s="11"/>
      <c r="Q1449" s="11"/>
      <c r="T1449" s="11"/>
      <c r="U1449" s="11"/>
      <c r="V1449" s="11"/>
      <c r="W1449" s="11"/>
      <c r="X1449" s="11"/>
      <c r="Y1449" s="11"/>
      <c r="Z1449" s="11"/>
    </row>
    <row r="1450" spans="1:26" ht="15" x14ac:dyDescent="0.25">
      <c r="A1450" s="11"/>
      <c r="B1450" s="11"/>
      <c r="C1450" s="11"/>
      <c r="D1450" s="11"/>
      <c r="E1450" s="11"/>
      <c r="F1450" s="11"/>
      <c r="G1450" s="11"/>
      <c r="J1450" s="11"/>
      <c r="K1450" s="11"/>
      <c r="L1450" s="11"/>
      <c r="M1450" s="11"/>
      <c r="N1450" s="11"/>
      <c r="O1450" s="11"/>
      <c r="P1450" s="11"/>
      <c r="Q1450" s="11"/>
      <c r="T1450" s="11"/>
      <c r="U1450" s="11"/>
      <c r="V1450" s="11"/>
      <c r="W1450" s="11"/>
      <c r="X1450" s="11"/>
      <c r="Y1450" s="11"/>
      <c r="Z1450" s="11"/>
    </row>
    <row r="1451" spans="1:26" ht="15" x14ac:dyDescent="0.25">
      <c r="A1451" s="11"/>
      <c r="B1451" s="11"/>
      <c r="C1451" s="11"/>
      <c r="D1451" s="11"/>
      <c r="E1451" s="11"/>
      <c r="F1451" s="11"/>
      <c r="G1451" s="11"/>
      <c r="J1451" s="11"/>
      <c r="K1451" s="11"/>
      <c r="L1451" s="11"/>
      <c r="M1451" s="11"/>
      <c r="N1451" s="11"/>
      <c r="O1451" s="11"/>
      <c r="P1451" s="11"/>
      <c r="Q1451" s="11"/>
      <c r="T1451" s="11"/>
      <c r="U1451" s="11"/>
      <c r="V1451" s="11"/>
      <c r="W1451" s="11"/>
      <c r="X1451" s="11"/>
      <c r="Y1451" s="11"/>
      <c r="Z1451" s="11"/>
    </row>
    <row r="1452" spans="1:26" ht="15" x14ac:dyDescent="0.25">
      <c r="A1452" s="11"/>
      <c r="B1452" s="11"/>
      <c r="C1452" s="11"/>
      <c r="D1452" s="11"/>
      <c r="E1452" s="11"/>
      <c r="F1452" s="11"/>
      <c r="G1452" s="11"/>
      <c r="J1452" s="11"/>
      <c r="K1452" s="11"/>
      <c r="L1452" s="11"/>
      <c r="M1452" s="11"/>
      <c r="N1452" s="11"/>
      <c r="O1452" s="11"/>
      <c r="P1452" s="11"/>
      <c r="Q1452" s="11"/>
      <c r="T1452" s="11"/>
      <c r="U1452" s="11"/>
      <c r="V1452" s="11"/>
      <c r="W1452" s="11"/>
      <c r="X1452" s="11"/>
      <c r="Y1452" s="11"/>
      <c r="Z1452" s="11"/>
    </row>
    <row r="1453" spans="1:26" ht="15" x14ac:dyDescent="0.25">
      <c r="A1453" s="11"/>
      <c r="B1453" s="11"/>
      <c r="C1453" s="11"/>
      <c r="D1453" s="11"/>
      <c r="E1453" s="11"/>
      <c r="F1453" s="11"/>
      <c r="G1453" s="11"/>
      <c r="J1453" s="11"/>
      <c r="K1453" s="11"/>
      <c r="L1453" s="11"/>
      <c r="M1453" s="11"/>
      <c r="N1453" s="11"/>
      <c r="O1453" s="11"/>
      <c r="P1453" s="11"/>
      <c r="Q1453" s="11"/>
      <c r="T1453" s="11"/>
      <c r="U1453" s="11"/>
      <c r="V1453" s="11"/>
      <c r="W1453" s="11"/>
      <c r="X1453" s="11"/>
      <c r="Y1453" s="11"/>
      <c r="Z1453" s="11"/>
    </row>
    <row r="1454" spans="1:26" ht="15" x14ac:dyDescent="0.25">
      <c r="A1454" s="11"/>
      <c r="B1454" s="11"/>
      <c r="C1454" s="11"/>
      <c r="D1454" s="11"/>
      <c r="E1454" s="11"/>
      <c r="F1454" s="11"/>
      <c r="G1454" s="11"/>
      <c r="J1454" s="11"/>
      <c r="K1454" s="11"/>
      <c r="L1454" s="11"/>
      <c r="M1454" s="11"/>
      <c r="N1454" s="11"/>
      <c r="O1454" s="11"/>
      <c r="P1454" s="11"/>
      <c r="Q1454" s="11"/>
      <c r="T1454" s="11"/>
      <c r="U1454" s="11"/>
      <c r="V1454" s="11"/>
      <c r="W1454" s="11"/>
      <c r="X1454" s="11"/>
      <c r="Y1454" s="11"/>
      <c r="Z1454" s="11"/>
    </row>
    <row r="1455" spans="1:26" ht="15" x14ac:dyDescent="0.25">
      <c r="A1455" s="11"/>
      <c r="B1455" s="11"/>
      <c r="C1455" s="11"/>
      <c r="D1455" s="11"/>
      <c r="E1455" s="11"/>
      <c r="F1455" s="11"/>
      <c r="G1455" s="11"/>
      <c r="J1455" s="11"/>
      <c r="K1455" s="11"/>
      <c r="L1455" s="11"/>
      <c r="M1455" s="11"/>
      <c r="N1455" s="11"/>
      <c r="O1455" s="11"/>
      <c r="P1455" s="11"/>
      <c r="Q1455" s="11"/>
      <c r="T1455" s="11"/>
      <c r="U1455" s="11"/>
      <c r="V1455" s="11"/>
      <c r="W1455" s="11"/>
      <c r="X1455" s="11"/>
      <c r="Y1455" s="11"/>
      <c r="Z1455" s="11"/>
    </row>
    <row r="1456" spans="1:26" ht="15" x14ac:dyDescent="0.25">
      <c r="A1456" s="11"/>
      <c r="B1456" s="11"/>
      <c r="C1456" s="11"/>
      <c r="D1456" s="11"/>
      <c r="E1456" s="11"/>
      <c r="F1456" s="11"/>
      <c r="G1456" s="11"/>
      <c r="J1456" s="11"/>
      <c r="K1456" s="11"/>
      <c r="L1456" s="11"/>
      <c r="M1456" s="11"/>
      <c r="N1456" s="11"/>
      <c r="O1456" s="11"/>
      <c r="P1456" s="11"/>
      <c r="Q1456" s="11"/>
      <c r="T1456" s="11"/>
      <c r="U1456" s="11"/>
      <c r="V1456" s="11"/>
      <c r="W1456" s="11"/>
      <c r="X1456" s="11"/>
      <c r="Y1456" s="11"/>
      <c r="Z1456" s="11"/>
    </row>
    <row r="1457" spans="1:26" ht="15" x14ac:dyDescent="0.25">
      <c r="A1457" s="11"/>
      <c r="B1457" s="11"/>
      <c r="C1457" s="11"/>
      <c r="D1457" s="11"/>
      <c r="E1457" s="11"/>
      <c r="F1457" s="11"/>
      <c r="G1457" s="11"/>
      <c r="J1457" s="11"/>
      <c r="K1457" s="11"/>
      <c r="L1457" s="11"/>
      <c r="M1457" s="11"/>
      <c r="N1457" s="11"/>
      <c r="O1457" s="11"/>
      <c r="P1457" s="11"/>
      <c r="Q1457" s="11"/>
      <c r="T1457" s="11"/>
      <c r="U1457" s="11"/>
      <c r="V1457" s="11"/>
      <c r="W1457" s="11"/>
      <c r="X1457" s="11"/>
      <c r="Y1457" s="11"/>
      <c r="Z1457" s="11"/>
    </row>
    <row r="1458" spans="1:26" ht="15" x14ac:dyDescent="0.25">
      <c r="A1458" s="11"/>
      <c r="B1458" s="11"/>
      <c r="C1458" s="11"/>
      <c r="D1458" s="11"/>
      <c r="E1458" s="11"/>
      <c r="F1458" s="11"/>
      <c r="G1458" s="11"/>
      <c r="J1458" s="11"/>
      <c r="K1458" s="11"/>
      <c r="L1458" s="11"/>
      <c r="M1458" s="11"/>
      <c r="N1458" s="11"/>
      <c r="O1458" s="11"/>
      <c r="P1458" s="11"/>
      <c r="Q1458" s="11"/>
      <c r="T1458" s="11"/>
      <c r="U1458" s="11"/>
      <c r="V1458" s="11"/>
      <c r="W1458" s="11"/>
      <c r="X1458" s="11"/>
      <c r="Y1458" s="11"/>
      <c r="Z1458" s="11"/>
    </row>
    <row r="1459" spans="1:26" ht="15" x14ac:dyDescent="0.25">
      <c r="A1459" s="11"/>
      <c r="B1459" s="11"/>
      <c r="C1459" s="11"/>
      <c r="D1459" s="11"/>
      <c r="E1459" s="11"/>
      <c r="F1459" s="11"/>
      <c r="G1459" s="11"/>
      <c r="J1459" s="11"/>
      <c r="K1459" s="11"/>
      <c r="L1459" s="11"/>
      <c r="M1459" s="11"/>
      <c r="N1459" s="11"/>
      <c r="O1459" s="11"/>
      <c r="P1459" s="11"/>
      <c r="Q1459" s="11"/>
      <c r="T1459" s="11"/>
      <c r="U1459" s="11"/>
      <c r="V1459" s="11"/>
      <c r="W1459" s="11"/>
      <c r="X1459" s="11"/>
      <c r="Y1459" s="11"/>
      <c r="Z1459" s="11"/>
    </row>
    <row r="1460" spans="1:26" ht="15" x14ac:dyDescent="0.25">
      <c r="A1460" s="11"/>
      <c r="B1460" s="11"/>
      <c r="C1460" s="11"/>
      <c r="D1460" s="11"/>
      <c r="E1460" s="11"/>
      <c r="F1460" s="11"/>
      <c r="G1460" s="11"/>
      <c r="J1460" s="11"/>
      <c r="K1460" s="11"/>
      <c r="L1460" s="11"/>
      <c r="M1460" s="11"/>
      <c r="N1460" s="11"/>
      <c r="O1460" s="11"/>
      <c r="P1460" s="11"/>
      <c r="Q1460" s="11"/>
      <c r="T1460" s="11"/>
      <c r="U1460" s="11"/>
      <c r="V1460" s="11"/>
      <c r="W1460" s="11"/>
      <c r="X1460" s="11"/>
      <c r="Y1460" s="11"/>
      <c r="Z1460" s="11"/>
    </row>
    <row r="1461" spans="1:26" ht="15" x14ac:dyDescent="0.25">
      <c r="A1461" s="11"/>
      <c r="B1461" s="11"/>
      <c r="C1461" s="11"/>
      <c r="D1461" s="11"/>
      <c r="E1461" s="11"/>
      <c r="F1461" s="11"/>
      <c r="G1461" s="11"/>
      <c r="J1461" s="11"/>
      <c r="K1461" s="11"/>
      <c r="L1461" s="11"/>
      <c r="M1461" s="11"/>
      <c r="N1461" s="11"/>
      <c r="O1461" s="11"/>
      <c r="P1461" s="11"/>
      <c r="Q1461" s="11"/>
      <c r="T1461" s="11"/>
      <c r="U1461" s="11"/>
      <c r="V1461" s="11"/>
      <c r="W1461" s="11"/>
      <c r="X1461" s="11"/>
      <c r="Y1461" s="11"/>
      <c r="Z1461" s="11"/>
    </row>
    <row r="1462" spans="1:26" ht="15" x14ac:dyDescent="0.25">
      <c r="A1462" s="11"/>
      <c r="B1462" s="11"/>
      <c r="C1462" s="11"/>
      <c r="D1462" s="11"/>
      <c r="E1462" s="11"/>
      <c r="F1462" s="11"/>
      <c r="G1462" s="11"/>
      <c r="J1462" s="11"/>
      <c r="K1462" s="11"/>
      <c r="L1462" s="11"/>
      <c r="M1462" s="11"/>
      <c r="N1462" s="11"/>
      <c r="O1462" s="11"/>
      <c r="P1462" s="11"/>
      <c r="Q1462" s="11"/>
      <c r="T1462" s="11"/>
      <c r="U1462" s="11"/>
      <c r="V1462" s="11"/>
      <c r="W1462" s="11"/>
      <c r="X1462" s="11"/>
      <c r="Y1462" s="11"/>
      <c r="Z1462" s="11"/>
    </row>
    <row r="1463" spans="1:26" ht="15" x14ac:dyDescent="0.25">
      <c r="A1463" s="11"/>
      <c r="B1463" s="11"/>
      <c r="C1463" s="11"/>
      <c r="D1463" s="11"/>
      <c r="E1463" s="11"/>
      <c r="F1463" s="11"/>
      <c r="G1463" s="11"/>
      <c r="J1463" s="11"/>
      <c r="K1463" s="11"/>
      <c r="L1463" s="11"/>
      <c r="M1463" s="11"/>
      <c r="N1463" s="11"/>
      <c r="O1463" s="11"/>
      <c r="P1463" s="11"/>
      <c r="Q1463" s="11"/>
      <c r="T1463" s="11"/>
      <c r="U1463" s="11"/>
      <c r="V1463" s="11"/>
      <c r="W1463" s="11"/>
      <c r="X1463" s="11"/>
      <c r="Y1463" s="11"/>
      <c r="Z1463" s="11"/>
    </row>
    <row r="1464" spans="1:26" ht="15" x14ac:dyDescent="0.25">
      <c r="A1464" s="11"/>
      <c r="B1464" s="11"/>
      <c r="C1464" s="11"/>
      <c r="D1464" s="11"/>
      <c r="E1464" s="11"/>
      <c r="F1464" s="11"/>
      <c r="G1464" s="11"/>
      <c r="J1464" s="11"/>
      <c r="K1464" s="11"/>
      <c r="L1464" s="11"/>
      <c r="M1464" s="11"/>
      <c r="N1464" s="11"/>
      <c r="O1464" s="11"/>
      <c r="P1464" s="11"/>
      <c r="Q1464" s="11"/>
      <c r="T1464" s="11"/>
      <c r="U1464" s="11"/>
      <c r="V1464" s="11"/>
      <c r="W1464" s="11"/>
      <c r="X1464" s="11"/>
      <c r="Y1464" s="11"/>
      <c r="Z1464" s="11"/>
    </row>
    <row r="1465" spans="1:26" ht="15" x14ac:dyDescent="0.25">
      <c r="A1465" s="11"/>
      <c r="B1465" s="11"/>
      <c r="C1465" s="11"/>
      <c r="D1465" s="11"/>
      <c r="E1465" s="11"/>
      <c r="F1465" s="11"/>
      <c r="G1465" s="11"/>
      <c r="J1465" s="11"/>
      <c r="K1465" s="11"/>
      <c r="L1465" s="11"/>
      <c r="M1465" s="11"/>
      <c r="N1465" s="11"/>
      <c r="O1465" s="11"/>
      <c r="P1465" s="11"/>
      <c r="Q1465" s="11"/>
      <c r="T1465" s="11"/>
      <c r="U1465" s="11"/>
      <c r="V1465" s="11"/>
      <c r="W1465" s="11"/>
      <c r="X1465" s="11"/>
      <c r="Y1465" s="11"/>
      <c r="Z1465" s="11"/>
    </row>
    <row r="1466" spans="1:26" ht="15" x14ac:dyDescent="0.25">
      <c r="A1466" s="11"/>
      <c r="B1466" s="11"/>
      <c r="C1466" s="11"/>
      <c r="D1466" s="11"/>
      <c r="E1466" s="11"/>
      <c r="F1466" s="11"/>
      <c r="G1466" s="11"/>
      <c r="J1466" s="11"/>
      <c r="K1466" s="11"/>
      <c r="L1466" s="11"/>
      <c r="M1466" s="11"/>
      <c r="N1466" s="11"/>
      <c r="O1466" s="11"/>
      <c r="P1466" s="11"/>
      <c r="Q1466" s="11"/>
      <c r="T1466" s="11"/>
      <c r="U1466" s="11"/>
      <c r="V1466" s="11"/>
      <c r="W1466" s="11"/>
      <c r="X1466" s="11"/>
      <c r="Y1466" s="11"/>
      <c r="Z1466" s="11"/>
    </row>
    <row r="1467" spans="1:26" ht="15" x14ac:dyDescent="0.25">
      <c r="A1467" s="11"/>
      <c r="B1467" s="11"/>
      <c r="C1467" s="11"/>
      <c r="D1467" s="11"/>
      <c r="E1467" s="11"/>
      <c r="F1467" s="11"/>
      <c r="G1467" s="11"/>
      <c r="J1467" s="11"/>
      <c r="K1467" s="11"/>
      <c r="L1467" s="11"/>
      <c r="M1467" s="11"/>
      <c r="N1467" s="11"/>
      <c r="O1467" s="11"/>
      <c r="P1467" s="11"/>
      <c r="Q1467" s="11"/>
      <c r="T1467" s="11"/>
      <c r="U1467" s="11"/>
      <c r="V1467" s="11"/>
      <c r="W1467" s="11"/>
      <c r="X1467" s="11"/>
      <c r="Y1467" s="11"/>
      <c r="Z1467" s="11"/>
    </row>
    <row r="1468" spans="1:26" ht="15" x14ac:dyDescent="0.25">
      <c r="A1468" s="11"/>
      <c r="B1468" s="11"/>
      <c r="C1468" s="11"/>
      <c r="D1468" s="11"/>
      <c r="E1468" s="11"/>
      <c r="F1468" s="11"/>
      <c r="G1468" s="11"/>
      <c r="J1468" s="11"/>
      <c r="K1468" s="11"/>
      <c r="L1468" s="11"/>
      <c r="M1468" s="11"/>
      <c r="N1468" s="11"/>
      <c r="O1468" s="11"/>
      <c r="P1468" s="11"/>
      <c r="Q1468" s="11"/>
      <c r="T1468" s="11"/>
      <c r="U1468" s="11"/>
      <c r="V1468" s="11"/>
      <c r="W1468" s="11"/>
      <c r="X1468" s="11"/>
      <c r="Y1468" s="11"/>
      <c r="Z1468" s="11"/>
    </row>
    <row r="1469" spans="1:26" ht="15" x14ac:dyDescent="0.25">
      <c r="A1469" s="11"/>
      <c r="B1469" s="11"/>
      <c r="C1469" s="11"/>
      <c r="D1469" s="11"/>
      <c r="E1469" s="11"/>
      <c r="F1469" s="11"/>
      <c r="G1469" s="11"/>
      <c r="J1469" s="11"/>
      <c r="K1469" s="11"/>
      <c r="L1469" s="11"/>
      <c r="M1469" s="11"/>
      <c r="N1469" s="11"/>
      <c r="O1469" s="11"/>
      <c r="P1469" s="11"/>
      <c r="Q1469" s="11"/>
      <c r="T1469" s="11"/>
      <c r="U1469" s="11"/>
      <c r="V1469" s="11"/>
      <c r="W1469" s="11"/>
      <c r="X1469" s="11"/>
      <c r="Y1469" s="11"/>
      <c r="Z1469" s="11"/>
    </row>
    <row r="1470" spans="1:26" ht="15" x14ac:dyDescent="0.25">
      <c r="A1470" s="11"/>
      <c r="B1470" s="11"/>
      <c r="C1470" s="11"/>
      <c r="D1470" s="11"/>
      <c r="E1470" s="11"/>
      <c r="F1470" s="11"/>
      <c r="G1470" s="11"/>
      <c r="J1470" s="11"/>
      <c r="K1470" s="11"/>
      <c r="L1470" s="11"/>
      <c r="M1470" s="11"/>
      <c r="N1470" s="11"/>
      <c r="O1470" s="11"/>
      <c r="P1470" s="11"/>
      <c r="Q1470" s="11"/>
      <c r="T1470" s="11"/>
      <c r="U1470" s="11"/>
      <c r="V1470" s="11"/>
      <c r="W1470" s="11"/>
      <c r="X1470" s="11"/>
      <c r="Y1470" s="11"/>
      <c r="Z1470" s="11"/>
    </row>
    <row r="1471" spans="1:26" ht="15" x14ac:dyDescent="0.25">
      <c r="A1471" s="11"/>
      <c r="B1471" s="11"/>
      <c r="C1471" s="11"/>
      <c r="D1471" s="11"/>
      <c r="E1471" s="11"/>
      <c r="F1471" s="11"/>
      <c r="G1471" s="11"/>
      <c r="J1471" s="11"/>
      <c r="K1471" s="11"/>
      <c r="L1471" s="11"/>
      <c r="M1471" s="11"/>
      <c r="N1471" s="11"/>
      <c r="O1471" s="11"/>
      <c r="P1471" s="11"/>
      <c r="Q1471" s="11"/>
      <c r="T1471" s="11"/>
      <c r="U1471" s="11"/>
      <c r="V1471" s="11"/>
      <c r="W1471" s="11"/>
      <c r="X1471" s="11"/>
      <c r="Y1471" s="11"/>
      <c r="Z1471" s="11"/>
    </row>
    <row r="1472" spans="1:26" ht="15" x14ac:dyDescent="0.25">
      <c r="A1472" s="11"/>
      <c r="B1472" s="11"/>
      <c r="C1472" s="11"/>
      <c r="D1472" s="11"/>
      <c r="E1472" s="11"/>
      <c r="F1472" s="11"/>
      <c r="G1472" s="11"/>
      <c r="J1472" s="11"/>
      <c r="K1472" s="11"/>
      <c r="L1472" s="11"/>
      <c r="M1472" s="11"/>
      <c r="N1472" s="11"/>
      <c r="O1472" s="11"/>
      <c r="P1472" s="11"/>
      <c r="Q1472" s="11"/>
      <c r="T1472" s="11"/>
      <c r="U1472" s="11"/>
      <c r="V1472" s="11"/>
      <c r="W1472" s="11"/>
      <c r="X1472" s="11"/>
      <c r="Y1472" s="11"/>
      <c r="Z1472" s="11"/>
    </row>
    <row r="1473" spans="1:26" ht="15" x14ac:dyDescent="0.25">
      <c r="A1473" s="11"/>
      <c r="B1473" s="11"/>
      <c r="C1473" s="11"/>
      <c r="D1473" s="11"/>
      <c r="E1473" s="11"/>
      <c r="F1473" s="11"/>
      <c r="G1473" s="11"/>
      <c r="J1473" s="11"/>
      <c r="K1473" s="11"/>
      <c r="L1473" s="11"/>
      <c r="M1473" s="11"/>
      <c r="N1473" s="11"/>
      <c r="O1473" s="11"/>
      <c r="P1473" s="11"/>
      <c r="Q1473" s="11"/>
      <c r="T1473" s="11"/>
      <c r="U1473" s="11"/>
      <c r="V1473" s="11"/>
      <c r="W1473" s="11"/>
      <c r="X1473" s="11"/>
      <c r="Y1473" s="11"/>
      <c r="Z1473" s="11"/>
    </row>
    <row r="1474" spans="1:26" ht="15" x14ac:dyDescent="0.25">
      <c r="A1474" s="11"/>
      <c r="B1474" s="11"/>
      <c r="C1474" s="11"/>
      <c r="D1474" s="11"/>
      <c r="E1474" s="11"/>
      <c r="F1474" s="11"/>
      <c r="G1474" s="11"/>
      <c r="J1474" s="11"/>
      <c r="K1474" s="11"/>
      <c r="L1474" s="11"/>
      <c r="M1474" s="11"/>
      <c r="N1474" s="11"/>
      <c r="O1474" s="11"/>
      <c r="P1474" s="11"/>
      <c r="Q1474" s="11"/>
      <c r="T1474" s="11"/>
      <c r="U1474" s="11"/>
      <c r="V1474" s="11"/>
      <c r="W1474" s="11"/>
      <c r="X1474" s="11"/>
      <c r="Y1474" s="11"/>
      <c r="Z1474" s="11"/>
    </row>
    <row r="1475" spans="1:26" ht="15" x14ac:dyDescent="0.25">
      <c r="A1475" s="11"/>
      <c r="B1475" s="11"/>
      <c r="C1475" s="11"/>
      <c r="D1475" s="11"/>
      <c r="E1475" s="11"/>
      <c r="F1475" s="11"/>
      <c r="G1475" s="11"/>
      <c r="J1475" s="11"/>
      <c r="K1475" s="11"/>
      <c r="L1475" s="11"/>
      <c r="M1475" s="11"/>
      <c r="N1475" s="11"/>
      <c r="O1475" s="11"/>
      <c r="P1475" s="11"/>
      <c r="Q1475" s="11"/>
      <c r="T1475" s="11"/>
      <c r="U1475" s="11"/>
      <c r="V1475" s="11"/>
      <c r="W1475" s="11"/>
      <c r="X1475" s="11"/>
      <c r="Y1475" s="11"/>
      <c r="Z1475" s="11"/>
    </row>
    <row r="1476" spans="1:26" ht="15" x14ac:dyDescent="0.25">
      <c r="A1476" s="11"/>
      <c r="B1476" s="11"/>
      <c r="C1476" s="11"/>
      <c r="D1476" s="11"/>
      <c r="E1476" s="11"/>
      <c r="F1476" s="11"/>
      <c r="G1476" s="11"/>
      <c r="J1476" s="11"/>
      <c r="K1476" s="11"/>
      <c r="L1476" s="11"/>
      <c r="M1476" s="11"/>
      <c r="N1476" s="11"/>
      <c r="O1476" s="11"/>
      <c r="P1476" s="11"/>
      <c r="Q1476" s="11"/>
      <c r="T1476" s="11"/>
      <c r="U1476" s="11"/>
      <c r="V1476" s="11"/>
      <c r="W1476" s="11"/>
      <c r="X1476" s="11"/>
      <c r="Y1476" s="11"/>
      <c r="Z1476" s="11"/>
    </row>
    <row r="1477" spans="1:26" ht="15" x14ac:dyDescent="0.25">
      <c r="A1477" s="11"/>
      <c r="B1477" s="11"/>
      <c r="C1477" s="11"/>
      <c r="D1477" s="11"/>
      <c r="E1477" s="11"/>
      <c r="F1477" s="11"/>
      <c r="G1477" s="11"/>
      <c r="J1477" s="11"/>
      <c r="K1477" s="11"/>
      <c r="L1477" s="11"/>
      <c r="M1477" s="11"/>
      <c r="N1477" s="11"/>
      <c r="O1477" s="11"/>
      <c r="P1477" s="11"/>
      <c r="Q1477" s="11"/>
      <c r="T1477" s="11"/>
      <c r="U1477" s="11"/>
      <c r="V1477" s="11"/>
      <c r="W1477" s="11"/>
      <c r="X1477" s="11"/>
      <c r="Y1477" s="11"/>
      <c r="Z1477" s="11"/>
    </row>
    <row r="1478" spans="1:26" ht="15" x14ac:dyDescent="0.25">
      <c r="A1478" s="11"/>
      <c r="B1478" s="11"/>
      <c r="C1478" s="11"/>
      <c r="D1478" s="11"/>
      <c r="E1478" s="11"/>
      <c r="F1478" s="11"/>
      <c r="G1478" s="11"/>
      <c r="J1478" s="11"/>
      <c r="K1478" s="11"/>
      <c r="L1478" s="11"/>
      <c r="M1478" s="11"/>
      <c r="N1478" s="11"/>
      <c r="O1478" s="11"/>
      <c r="P1478" s="11"/>
      <c r="Q1478" s="11"/>
      <c r="T1478" s="11"/>
      <c r="U1478" s="11"/>
      <c r="V1478" s="11"/>
      <c r="W1478" s="11"/>
      <c r="X1478" s="11"/>
      <c r="Y1478" s="11"/>
      <c r="Z1478" s="11"/>
    </row>
    <row r="1479" spans="1:26" ht="15" x14ac:dyDescent="0.25">
      <c r="A1479" s="11"/>
      <c r="B1479" s="11"/>
      <c r="C1479" s="11"/>
      <c r="D1479" s="11"/>
      <c r="E1479" s="11"/>
      <c r="F1479" s="11"/>
      <c r="G1479" s="11"/>
      <c r="J1479" s="11"/>
      <c r="K1479" s="11"/>
      <c r="L1479" s="11"/>
      <c r="M1479" s="11"/>
      <c r="N1479" s="11"/>
      <c r="O1479" s="11"/>
      <c r="P1479" s="11"/>
      <c r="Q1479" s="11"/>
      <c r="T1479" s="11"/>
      <c r="U1479" s="11"/>
      <c r="V1479" s="11"/>
      <c r="W1479" s="11"/>
      <c r="X1479" s="11"/>
      <c r="Y1479" s="11"/>
      <c r="Z1479" s="11"/>
    </row>
    <row r="1480" spans="1:26" ht="15" x14ac:dyDescent="0.25">
      <c r="A1480" s="11"/>
      <c r="B1480" s="11"/>
      <c r="C1480" s="11"/>
      <c r="D1480" s="11"/>
      <c r="E1480" s="11"/>
      <c r="F1480" s="11"/>
      <c r="G1480" s="11"/>
      <c r="J1480" s="11"/>
      <c r="K1480" s="11"/>
      <c r="L1480" s="11"/>
      <c r="M1480" s="11"/>
      <c r="N1480" s="11"/>
      <c r="O1480" s="11"/>
      <c r="P1480" s="11"/>
      <c r="Q1480" s="11"/>
      <c r="T1480" s="11"/>
      <c r="U1480" s="11"/>
      <c r="V1480" s="11"/>
      <c r="W1480" s="11"/>
      <c r="X1480" s="11"/>
      <c r="Y1480" s="11"/>
      <c r="Z1480" s="11"/>
    </row>
    <row r="1481" spans="1:26" ht="15" x14ac:dyDescent="0.25">
      <c r="A1481" s="11"/>
      <c r="B1481" s="11"/>
      <c r="C1481" s="11"/>
      <c r="D1481" s="11"/>
      <c r="E1481" s="11"/>
      <c r="F1481" s="11"/>
      <c r="G1481" s="11"/>
      <c r="J1481" s="11"/>
      <c r="K1481" s="11"/>
      <c r="L1481" s="11"/>
      <c r="M1481" s="11"/>
      <c r="N1481" s="11"/>
      <c r="O1481" s="11"/>
      <c r="P1481" s="11"/>
      <c r="Q1481" s="11"/>
      <c r="T1481" s="11"/>
      <c r="U1481" s="11"/>
      <c r="V1481" s="11"/>
      <c r="W1481" s="11"/>
      <c r="X1481" s="11"/>
      <c r="Y1481" s="11"/>
      <c r="Z1481" s="11"/>
    </row>
    <row r="1482" spans="1:26" ht="15" x14ac:dyDescent="0.25">
      <c r="A1482" s="11"/>
      <c r="B1482" s="11"/>
      <c r="C1482" s="11"/>
      <c r="D1482" s="11"/>
      <c r="E1482" s="11"/>
      <c r="F1482" s="11"/>
      <c r="G1482" s="11"/>
      <c r="J1482" s="11"/>
      <c r="K1482" s="11"/>
      <c r="L1482" s="11"/>
      <c r="M1482" s="11"/>
      <c r="N1482" s="11"/>
      <c r="O1482" s="11"/>
      <c r="P1482" s="11"/>
      <c r="Q1482" s="11"/>
      <c r="T1482" s="11"/>
      <c r="U1482" s="11"/>
      <c r="V1482" s="11"/>
      <c r="W1482" s="11"/>
      <c r="X1482" s="11"/>
      <c r="Y1482" s="11"/>
      <c r="Z1482" s="11"/>
    </row>
    <row r="1483" spans="1:26" ht="15" x14ac:dyDescent="0.25">
      <c r="A1483" s="11"/>
      <c r="B1483" s="11"/>
      <c r="C1483" s="11"/>
      <c r="D1483" s="11"/>
      <c r="E1483" s="11"/>
      <c r="F1483" s="11"/>
      <c r="G1483" s="11"/>
      <c r="J1483" s="11"/>
      <c r="K1483" s="11"/>
      <c r="L1483" s="11"/>
      <c r="M1483" s="11"/>
      <c r="N1483" s="11"/>
      <c r="O1483" s="11"/>
      <c r="P1483" s="11"/>
      <c r="Q1483" s="11"/>
      <c r="T1483" s="11"/>
      <c r="U1483" s="11"/>
      <c r="V1483" s="11"/>
      <c r="W1483" s="11"/>
      <c r="X1483" s="11"/>
      <c r="Y1483" s="11"/>
      <c r="Z1483" s="11"/>
    </row>
    <row r="1484" spans="1:26" ht="15" x14ac:dyDescent="0.25">
      <c r="A1484" s="11"/>
      <c r="B1484" s="11"/>
      <c r="C1484" s="11"/>
      <c r="D1484" s="11"/>
      <c r="E1484" s="11"/>
      <c r="F1484" s="11"/>
      <c r="G1484" s="11"/>
      <c r="J1484" s="11"/>
      <c r="K1484" s="11"/>
      <c r="L1484" s="11"/>
      <c r="M1484" s="11"/>
      <c r="N1484" s="11"/>
      <c r="O1484" s="11"/>
      <c r="P1484" s="11"/>
      <c r="Q1484" s="11"/>
      <c r="T1484" s="11"/>
      <c r="U1484" s="11"/>
      <c r="V1484" s="11"/>
      <c r="W1484" s="11"/>
      <c r="X1484" s="11"/>
      <c r="Y1484" s="11"/>
      <c r="Z1484" s="11"/>
    </row>
    <row r="1485" spans="1:26" ht="15" x14ac:dyDescent="0.25">
      <c r="A1485" s="11"/>
      <c r="B1485" s="11"/>
      <c r="C1485" s="11"/>
      <c r="D1485" s="11"/>
      <c r="E1485" s="11"/>
      <c r="F1485" s="11"/>
      <c r="G1485" s="11"/>
      <c r="J1485" s="11"/>
      <c r="K1485" s="11"/>
      <c r="L1485" s="11"/>
      <c r="M1485" s="11"/>
      <c r="N1485" s="11"/>
      <c r="O1485" s="11"/>
      <c r="P1485" s="11"/>
      <c r="Q1485" s="11"/>
      <c r="T1485" s="11"/>
      <c r="U1485" s="11"/>
      <c r="V1485" s="11"/>
      <c r="W1485" s="11"/>
      <c r="X1485" s="11"/>
      <c r="Y1485" s="11"/>
      <c r="Z1485" s="11"/>
    </row>
    <row r="1486" spans="1:26" ht="15" x14ac:dyDescent="0.25">
      <c r="A1486" s="11"/>
      <c r="B1486" s="11"/>
      <c r="C1486" s="11"/>
      <c r="D1486" s="11"/>
      <c r="E1486" s="11"/>
      <c r="F1486" s="11"/>
      <c r="G1486" s="11"/>
      <c r="J1486" s="11"/>
      <c r="K1486" s="11"/>
      <c r="L1486" s="11"/>
      <c r="M1486" s="11"/>
      <c r="N1486" s="11"/>
      <c r="O1486" s="11"/>
      <c r="P1486" s="11"/>
      <c r="Q1486" s="11"/>
      <c r="T1486" s="11"/>
      <c r="U1486" s="11"/>
      <c r="V1486" s="11"/>
      <c r="W1486" s="11"/>
      <c r="X1486" s="11"/>
      <c r="Y1486" s="11"/>
      <c r="Z1486" s="11"/>
    </row>
    <row r="1487" spans="1:26" ht="15" x14ac:dyDescent="0.25">
      <c r="A1487" s="11"/>
      <c r="B1487" s="11"/>
      <c r="C1487" s="11"/>
      <c r="D1487" s="11"/>
      <c r="E1487" s="11"/>
      <c r="F1487" s="11"/>
      <c r="G1487" s="11"/>
      <c r="J1487" s="11"/>
      <c r="K1487" s="11"/>
      <c r="L1487" s="11"/>
      <c r="M1487" s="11"/>
      <c r="N1487" s="11"/>
      <c r="O1487" s="11"/>
      <c r="P1487" s="11"/>
      <c r="Q1487" s="11"/>
      <c r="T1487" s="11"/>
      <c r="U1487" s="11"/>
      <c r="V1487" s="11"/>
      <c r="W1487" s="11"/>
      <c r="X1487" s="11"/>
      <c r="Y1487" s="11"/>
      <c r="Z1487" s="11"/>
    </row>
    <row r="1488" spans="1:26" ht="15" x14ac:dyDescent="0.25">
      <c r="A1488" s="11"/>
      <c r="B1488" s="11"/>
      <c r="C1488" s="11"/>
      <c r="D1488" s="11"/>
      <c r="E1488" s="11"/>
      <c r="F1488" s="11"/>
      <c r="G1488" s="11"/>
      <c r="J1488" s="11"/>
      <c r="K1488" s="11"/>
      <c r="L1488" s="11"/>
      <c r="M1488" s="11"/>
      <c r="N1488" s="11"/>
      <c r="O1488" s="11"/>
      <c r="P1488" s="11"/>
      <c r="Q1488" s="11"/>
      <c r="T1488" s="11"/>
      <c r="U1488" s="11"/>
      <c r="V1488" s="11"/>
      <c r="W1488" s="11"/>
      <c r="X1488" s="11"/>
      <c r="Y1488" s="11"/>
      <c r="Z1488" s="11"/>
    </row>
    <row r="1489" spans="1:26" ht="15" x14ac:dyDescent="0.25">
      <c r="A1489" s="11"/>
      <c r="B1489" s="11"/>
      <c r="C1489" s="11"/>
      <c r="D1489" s="11"/>
      <c r="E1489" s="11"/>
      <c r="F1489" s="11"/>
      <c r="G1489" s="11"/>
      <c r="J1489" s="11"/>
      <c r="K1489" s="11"/>
      <c r="L1489" s="11"/>
      <c r="M1489" s="11"/>
      <c r="N1489" s="11"/>
      <c r="O1489" s="11"/>
      <c r="P1489" s="11"/>
      <c r="Q1489" s="11"/>
      <c r="T1489" s="11"/>
      <c r="U1489" s="11"/>
      <c r="V1489" s="11"/>
      <c r="W1489" s="11"/>
      <c r="X1489" s="11"/>
      <c r="Y1489" s="11"/>
      <c r="Z1489" s="11"/>
    </row>
    <row r="1490" spans="1:26" ht="15" x14ac:dyDescent="0.25">
      <c r="A1490" s="11"/>
      <c r="B1490" s="11"/>
      <c r="C1490" s="11"/>
      <c r="D1490" s="11"/>
      <c r="E1490" s="11"/>
      <c r="F1490" s="11"/>
      <c r="G1490" s="11"/>
      <c r="J1490" s="11"/>
      <c r="K1490" s="11"/>
      <c r="L1490" s="11"/>
      <c r="M1490" s="11"/>
      <c r="N1490" s="11"/>
      <c r="O1490" s="11"/>
      <c r="P1490" s="11"/>
      <c r="Q1490" s="11"/>
      <c r="T1490" s="11"/>
      <c r="U1490" s="11"/>
      <c r="V1490" s="11"/>
      <c r="W1490" s="11"/>
      <c r="X1490" s="11"/>
      <c r="Y1490" s="11"/>
      <c r="Z1490" s="11"/>
    </row>
    <row r="1491" spans="1:26" ht="15" x14ac:dyDescent="0.25">
      <c r="A1491" s="11"/>
      <c r="B1491" s="11"/>
      <c r="C1491" s="11"/>
      <c r="D1491" s="11"/>
      <c r="E1491" s="11"/>
      <c r="F1491" s="11"/>
      <c r="G1491" s="11"/>
      <c r="J1491" s="11"/>
      <c r="K1491" s="11"/>
      <c r="L1491" s="11"/>
      <c r="M1491" s="11"/>
      <c r="N1491" s="11"/>
      <c r="O1491" s="11"/>
      <c r="P1491" s="11"/>
      <c r="Q1491" s="11"/>
      <c r="T1491" s="11"/>
      <c r="U1491" s="11"/>
      <c r="V1491" s="11"/>
      <c r="W1491" s="11"/>
      <c r="X1491" s="11"/>
      <c r="Y1491" s="11"/>
      <c r="Z1491" s="11"/>
    </row>
    <row r="1492" spans="1:26" ht="15" x14ac:dyDescent="0.25">
      <c r="A1492" s="11"/>
      <c r="B1492" s="11"/>
      <c r="C1492" s="11"/>
      <c r="D1492" s="11"/>
      <c r="E1492" s="11"/>
      <c r="F1492" s="11"/>
      <c r="G1492" s="11"/>
      <c r="J1492" s="11"/>
      <c r="K1492" s="11"/>
      <c r="L1492" s="11"/>
      <c r="M1492" s="11"/>
      <c r="N1492" s="11"/>
      <c r="O1492" s="11"/>
      <c r="P1492" s="11"/>
      <c r="Q1492" s="11"/>
      <c r="T1492" s="11"/>
      <c r="U1492" s="11"/>
      <c r="V1492" s="11"/>
      <c r="W1492" s="11"/>
      <c r="X1492" s="11"/>
      <c r="Y1492" s="11"/>
      <c r="Z1492" s="11"/>
    </row>
    <row r="1493" spans="1:26" ht="15" x14ac:dyDescent="0.25">
      <c r="A1493" s="11"/>
      <c r="B1493" s="11"/>
      <c r="C1493" s="11"/>
      <c r="D1493" s="11"/>
      <c r="E1493" s="11"/>
      <c r="F1493" s="11"/>
      <c r="G1493" s="11"/>
      <c r="J1493" s="11"/>
      <c r="K1493" s="11"/>
      <c r="L1493" s="11"/>
      <c r="M1493" s="11"/>
      <c r="N1493" s="11"/>
      <c r="O1493" s="11"/>
      <c r="P1493" s="11"/>
      <c r="Q1493" s="11"/>
      <c r="T1493" s="11"/>
      <c r="U1493" s="11"/>
      <c r="V1493" s="11"/>
      <c r="W1493" s="11"/>
      <c r="X1493" s="11"/>
      <c r="Y1493" s="11"/>
      <c r="Z1493" s="11"/>
    </row>
    <row r="1494" spans="1:26" ht="15" x14ac:dyDescent="0.25">
      <c r="A1494" s="11"/>
      <c r="B1494" s="11"/>
      <c r="C1494" s="11"/>
      <c r="D1494" s="11"/>
      <c r="E1494" s="11"/>
      <c r="F1494" s="11"/>
      <c r="G1494" s="11"/>
      <c r="J1494" s="11"/>
      <c r="K1494" s="11"/>
      <c r="L1494" s="11"/>
      <c r="M1494" s="11"/>
      <c r="N1494" s="11"/>
      <c r="O1494" s="11"/>
      <c r="P1494" s="11"/>
      <c r="Q1494" s="11"/>
      <c r="T1494" s="11"/>
      <c r="U1494" s="11"/>
      <c r="V1494" s="11"/>
      <c r="W1494" s="11"/>
      <c r="X1494" s="11"/>
      <c r="Y1494" s="11"/>
      <c r="Z1494" s="11"/>
    </row>
    <row r="1495" spans="1:26" ht="15" x14ac:dyDescent="0.25">
      <c r="A1495" s="11"/>
      <c r="B1495" s="11"/>
      <c r="C1495" s="11"/>
      <c r="D1495" s="11"/>
      <c r="E1495" s="11"/>
      <c r="F1495" s="11"/>
      <c r="G1495" s="11"/>
      <c r="J1495" s="11"/>
      <c r="K1495" s="11"/>
      <c r="L1495" s="11"/>
      <c r="M1495" s="11"/>
      <c r="N1495" s="11"/>
      <c r="O1495" s="11"/>
      <c r="P1495" s="11"/>
      <c r="Q1495" s="11"/>
      <c r="T1495" s="11"/>
      <c r="U1495" s="11"/>
      <c r="V1495" s="11"/>
      <c r="W1495" s="11"/>
      <c r="X1495" s="11"/>
      <c r="Y1495" s="11"/>
      <c r="Z1495" s="11"/>
    </row>
    <row r="1496" spans="1:26" ht="15" x14ac:dyDescent="0.25">
      <c r="A1496" s="11"/>
      <c r="B1496" s="11"/>
      <c r="C1496" s="11"/>
      <c r="D1496" s="11"/>
      <c r="E1496" s="11"/>
      <c r="F1496" s="11"/>
      <c r="G1496" s="11"/>
      <c r="J1496" s="11"/>
      <c r="K1496" s="11"/>
      <c r="L1496" s="11"/>
      <c r="M1496" s="11"/>
      <c r="N1496" s="11"/>
      <c r="O1496" s="11"/>
      <c r="P1496" s="11"/>
      <c r="Q1496" s="11"/>
      <c r="T1496" s="11"/>
      <c r="U1496" s="11"/>
      <c r="V1496" s="11"/>
      <c r="W1496" s="11"/>
      <c r="X1496" s="11"/>
      <c r="Y1496" s="11"/>
      <c r="Z1496" s="11"/>
    </row>
    <row r="1497" spans="1:26" ht="15" x14ac:dyDescent="0.25">
      <c r="A1497" s="11"/>
      <c r="B1497" s="11"/>
      <c r="C1497" s="11"/>
      <c r="D1497" s="11"/>
      <c r="E1497" s="11"/>
      <c r="F1497" s="11"/>
      <c r="G1497" s="11"/>
      <c r="J1497" s="11"/>
      <c r="K1497" s="11"/>
      <c r="L1497" s="11"/>
      <c r="M1497" s="11"/>
      <c r="N1497" s="11"/>
      <c r="O1497" s="11"/>
      <c r="P1497" s="11"/>
      <c r="Q1497" s="11"/>
      <c r="T1497" s="11"/>
      <c r="U1497" s="11"/>
      <c r="V1497" s="11"/>
      <c r="W1497" s="11"/>
      <c r="X1497" s="11"/>
      <c r="Y1497" s="11"/>
      <c r="Z1497" s="11"/>
    </row>
    <row r="1498" spans="1:26" ht="15" x14ac:dyDescent="0.25">
      <c r="A1498" s="11"/>
      <c r="B1498" s="11"/>
      <c r="C1498" s="11"/>
      <c r="D1498" s="11"/>
      <c r="E1498" s="11"/>
      <c r="F1498" s="11"/>
      <c r="G1498" s="11"/>
      <c r="J1498" s="11"/>
      <c r="K1498" s="11"/>
      <c r="L1498" s="11"/>
      <c r="M1498" s="11"/>
      <c r="N1498" s="11"/>
      <c r="O1498" s="11"/>
      <c r="P1498" s="11"/>
      <c r="Q1498" s="11"/>
      <c r="T1498" s="11"/>
      <c r="U1498" s="11"/>
      <c r="V1498" s="11"/>
      <c r="W1498" s="11"/>
      <c r="X1498" s="11"/>
      <c r="Y1498" s="11"/>
      <c r="Z1498" s="11"/>
    </row>
    <row r="1499" spans="1:26" ht="15" x14ac:dyDescent="0.25">
      <c r="A1499" s="11"/>
      <c r="B1499" s="11"/>
      <c r="C1499" s="11"/>
      <c r="D1499" s="11"/>
      <c r="E1499" s="11"/>
      <c r="F1499" s="11"/>
      <c r="G1499" s="11"/>
      <c r="J1499" s="11"/>
      <c r="K1499" s="11"/>
      <c r="L1499" s="11"/>
      <c r="M1499" s="11"/>
      <c r="N1499" s="11"/>
      <c r="O1499" s="11"/>
      <c r="P1499" s="11"/>
      <c r="Q1499" s="11"/>
      <c r="T1499" s="11"/>
      <c r="U1499" s="11"/>
      <c r="V1499" s="11"/>
      <c r="W1499" s="11"/>
      <c r="X1499" s="11"/>
      <c r="Y1499" s="11"/>
      <c r="Z1499" s="11"/>
    </row>
    <row r="1500" spans="1:26" ht="15" x14ac:dyDescent="0.25">
      <c r="A1500" s="11"/>
      <c r="B1500" s="11"/>
      <c r="C1500" s="11"/>
      <c r="D1500" s="11"/>
      <c r="E1500" s="11"/>
      <c r="F1500" s="11"/>
      <c r="G1500" s="11"/>
      <c r="J1500" s="11"/>
      <c r="K1500" s="11"/>
      <c r="L1500" s="11"/>
      <c r="M1500" s="11"/>
      <c r="N1500" s="11"/>
      <c r="O1500" s="11"/>
      <c r="P1500" s="11"/>
      <c r="Q1500" s="11"/>
      <c r="T1500" s="11"/>
      <c r="U1500" s="11"/>
      <c r="V1500" s="11"/>
      <c r="W1500" s="11"/>
      <c r="X1500" s="11"/>
      <c r="Y1500" s="11"/>
      <c r="Z1500" s="11"/>
    </row>
  </sheetData>
  <sheetProtection password="F34B" sheet="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Munkalapok</vt:lpstr>
      </vt:variant>
      <vt:variant>
        <vt:i4>86</vt:i4>
      </vt:variant>
      <vt:variant>
        <vt:lpstr>Névvel ellátott tartományok</vt:lpstr>
      </vt:variant>
      <vt:variant>
        <vt:i4>127</vt:i4>
      </vt:variant>
    </vt:vector>
  </HeadingPairs>
  <TitlesOfParts>
    <vt:vector size="213" baseType="lpstr">
      <vt:lpstr>BORITO</vt:lpstr>
      <vt:lpstr>Tartalom</vt:lpstr>
      <vt:lpstr>B-01-DEV</vt:lpstr>
      <vt:lpstr>B-01-MK</vt:lpstr>
      <vt:lpstr>B-01-AI-01</vt:lpstr>
      <vt:lpstr>B-01-AI-02</vt:lpstr>
      <vt:lpstr>B-01-AI-10-01</vt:lpstr>
      <vt:lpstr>B-01-AI-10-02</vt:lpstr>
      <vt:lpstr>B-01-AII-01</vt:lpstr>
      <vt:lpstr>B-01-AII-02</vt:lpstr>
      <vt:lpstr>B-01-AII-10-01</vt:lpstr>
      <vt:lpstr>B-01-AII-10-02</vt:lpstr>
      <vt:lpstr>B-01-AII-10-03</vt:lpstr>
      <vt:lpstr>B-01-AIII-01</vt:lpstr>
      <vt:lpstr>B-01-AIII-02</vt:lpstr>
      <vt:lpstr>B-01-AIII-10-01</vt:lpstr>
      <vt:lpstr>B-01-AIII-10-02</vt:lpstr>
      <vt:lpstr>B-01-AIII-10-03</vt:lpstr>
      <vt:lpstr>B-01-AIII-10-04</vt:lpstr>
      <vt:lpstr>B-01-AIV-01</vt:lpstr>
      <vt:lpstr>B-01-AIV-02</vt:lpstr>
      <vt:lpstr>B-01-BI-01</vt:lpstr>
      <vt:lpstr>B-01-BI-02</vt:lpstr>
      <vt:lpstr>B-01-BI-10-01</vt:lpstr>
      <vt:lpstr>B-01-BI-10-02</vt:lpstr>
      <vt:lpstr>B-01-BI-10-03</vt:lpstr>
      <vt:lpstr>B-01-BI-10-04</vt:lpstr>
      <vt:lpstr>B-01-BI-10-05</vt:lpstr>
      <vt:lpstr>B-01-BII-01</vt:lpstr>
      <vt:lpstr>B-01-BII-02</vt:lpstr>
      <vt:lpstr>B-01-BII-10-01</vt:lpstr>
      <vt:lpstr>B-01-BII-10-02</vt:lpstr>
      <vt:lpstr>B-01-BIII-01</vt:lpstr>
      <vt:lpstr>B-01-BIII-02</vt:lpstr>
      <vt:lpstr>B-01-BIII-10-01</vt:lpstr>
      <vt:lpstr>B-01-BIII-10-02</vt:lpstr>
      <vt:lpstr>B-01-BIV-01</vt:lpstr>
      <vt:lpstr>B-01-BIV-02</vt:lpstr>
      <vt:lpstr>B-01-BIV-10-01</vt:lpstr>
      <vt:lpstr>B-01-C-01</vt:lpstr>
      <vt:lpstr>B-01-C-02</vt:lpstr>
      <vt:lpstr>B-01-C-10-01</vt:lpstr>
      <vt:lpstr>B-01-D-01</vt:lpstr>
      <vt:lpstr>B-01-D-02</vt:lpstr>
      <vt:lpstr>B-01-D-10-01</vt:lpstr>
      <vt:lpstr>B-01-D-10-02</vt:lpstr>
      <vt:lpstr>B-01-D-10-03</vt:lpstr>
      <vt:lpstr>B-01-E-01</vt:lpstr>
      <vt:lpstr>B-01-E-02</vt:lpstr>
      <vt:lpstr>B-01-E-10-1</vt:lpstr>
      <vt:lpstr>B-01-FI-01</vt:lpstr>
      <vt:lpstr>B-01-FI-02</vt:lpstr>
      <vt:lpstr>B-01-FI-10-1</vt:lpstr>
      <vt:lpstr>B-01-FII-01</vt:lpstr>
      <vt:lpstr>B-01-FII-02</vt:lpstr>
      <vt:lpstr>B-01-FII-02-01</vt:lpstr>
      <vt:lpstr>B-01-FII-10-1</vt:lpstr>
      <vt:lpstr>B-01-FII-10-2</vt:lpstr>
      <vt:lpstr>B-01-FII-10-3</vt:lpstr>
      <vt:lpstr>B-01-FIII-01</vt:lpstr>
      <vt:lpstr>B-01-FIII-02</vt:lpstr>
      <vt:lpstr>B-01-FIII-10-1</vt:lpstr>
      <vt:lpstr>B-01-FIII-10-2</vt:lpstr>
      <vt:lpstr>B-01-FIII-10-3</vt:lpstr>
      <vt:lpstr>B-01-FIII-10-4</vt:lpstr>
      <vt:lpstr>B-01-FIII-10-5</vt:lpstr>
      <vt:lpstr>B-01-FIII-10-6</vt:lpstr>
      <vt:lpstr>B-01-FIII-10-7</vt:lpstr>
      <vt:lpstr>B-01-G-01</vt:lpstr>
      <vt:lpstr>B-01-G-02</vt:lpstr>
      <vt:lpstr>B-01-G-10-01</vt:lpstr>
      <vt:lpstr>B-01-EK-ÖK</vt:lpstr>
      <vt:lpstr>B-01-EK-ÖK-01</vt:lpstr>
      <vt:lpstr>B-01-EK-FO</vt:lpstr>
      <vt:lpstr>B-01-EK-FO-01</vt:lpstr>
      <vt:lpstr>B-01-EK-PU</vt:lpstr>
      <vt:lpstr>B-01-EK-PU-01</vt:lpstr>
      <vt:lpstr>B-01-EK-AE</vt:lpstr>
      <vt:lpstr>B-01-EK-AE-01</vt:lpstr>
      <vt:lpstr>E-01-KAPCS</vt:lpstr>
      <vt:lpstr>Fogalmak</vt:lpstr>
      <vt:lpstr>Alapa</vt:lpstr>
      <vt:lpstr>Import_M</vt:lpstr>
      <vt:lpstr>Import_O</vt:lpstr>
      <vt:lpstr>Import_F</vt:lpstr>
      <vt:lpstr>Import_FK</vt:lpstr>
      <vt:lpstr>'B-01-FII-10-2'!A.III.L1.</vt:lpstr>
      <vt:lpstr>'B-01-FII-10-3'!A.III.L1.</vt:lpstr>
      <vt:lpstr>'B-01-FIII-10-2'!A.III.L1.</vt:lpstr>
      <vt:lpstr>'B-01-AI-02'!Nyomtatási_cím</vt:lpstr>
      <vt:lpstr>'B-01-AI-10-02'!Nyomtatási_cím</vt:lpstr>
      <vt:lpstr>'B-01-AII-02'!Nyomtatási_cím</vt:lpstr>
      <vt:lpstr>'B-01-AII-10-02'!Nyomtatási_cím</vt:lpstr>
      <vt:lpstr>'B-01-AII-10-03'!Nyomtatási_cím</vt:lpstr>
      <vt:lpstr>'B-01-AIII-02'!Nyomtatási_cím</vt:lpstr>
      <vt:lpstr>'B-01-AIII-10-01'!Nyomtatási_cím</vt:lpstr>
      <vt:lpstr>'B-01-AIII-10-02'!Nyomtatási_cím</vt:lpstr>
      <vt:lpstr>'B-01-AIV-02'!Nyomtatási_cím</vt:lpstr>
      <vt:lpstr>'B-01-BI-02'!Nyomtatási_cím</vt:lpstr>
      <vt:lpstr>'B-01-BI-10-05'!Nyomtatási_cím</vt:lpstr>
      <vt:lpstr>'B-01-BII-02'!Nyomtatási_cím</vt:lpstr>
      <vt:lpstr>'B-01-BII-10-01'!Nyomtatási_cím</vt:lpstr>
      <vt:lpstr>'B-01-BII-10-02'!Nyomtatási_cím</vt:lpstr>
      <vt:lpstr>'B-01-BIII-02'!Nyomtatási_cím</vt:lpstr>
      <vt:lpstr>'B-01-BIV-02'!Nyomtatási_cím</vt:lpstr>
      <vt:lpstr>'B-01-BIV-10-01'!Nyomtatási_cím</vt:lpstr>
      <vt:lpstr>'B-01-C-02'!Nyomtatási_cím</vt:lpstr>
      <vt:lpstr>'B-01-C-10-01'!Nyomtatási_cím</vt:lpstr>
      <vt:lpstr>'B-01-D-02'!Nyomtatási_cím</vt:lpstr>
      <vt:lpstr>'B-01-E-02'!Nyomtatási_cím</vt:lpstr>
      <vt:lpstr>'B-01-EK-AE-01'!Nyomtatási_cím</vt:lpstr>
      <vt:lpstr>'B-01-EK-FO-01'!Nyomtatási_cím</vt:lpstr>
      <vt:lpstr>'B-01-EK-ÖK-01'!Nyomtatási_cím</vt:lpstr>
      <vt:lpstr>'B-01-EK-PU-01'!Nyomtatási_cím</vt:lpstr>
      <vt:lpstr>'B-01-FI-02'!Nyomtatási_cím</vt:lpstr>
      <vt:lpstr>'B-01-FII-02'!Nyomtatási_cím</vt:lpstr>
      <vt:lpstr>'B-01-FII-02-01'!Nyomtatási_cím</vt:lpstr>
      <vt:lpstr>'B-01-FII-10-2'!Nyomtatási_cím</vt:lpstr>
      <vt:lpstr>'B-01-FII-10-3'!Nyomtatási_cím</vt:lpstr>
      <vt:lpstr>'B-01-FIII-02'!Nyomtatási_cím</vt:lpstr>
      <vt:lpstr>'B-01-FIII-10-2'!Nyomtatási_cím</vt:lpstr>
      <vt:lpstr>'B-01-FIII-10-3'!Nyomtatási_cím</vt:lpstr>
      <vt:lpstr>'B-01-FIII-10-4'!Nyomtatási_cím</vt:lpstr>
      <vt:lpstr>'B-01-FIII-10-5'!Nyomtatási_cím</vt:lpstr>
      <vt:lpstr>'B-01-FIII-10-6'!Nyomtatási_cím</vt:lpstr>
      <vt:lpstr>'B-01-FIII-10-7'!Nyomtatási_cím</vt:lpstr>
      <vt:lpstr>'B-01-G-02'!Nyomtatási_cím</vt:lpstr>
      <vt:lpstr>'B-01-G-10-01'!Nyomtatási_cím</vt:lpstr>
      <vt:lpstr>'B-01-MK'!Nyomtatási_cím</vt:lpstr>
      <vt:lpstr>'E-01-KAPCS'!Nyomtatási_cím</vt:lpstr>
      <vt:lpstr>Tartalom!Nyomtatási_cím</vt:lpstr>
      <vt:lpstr>'B-01-AI-01'!Nyomtatási_terület</vt:lpstr>
      <vt:lpstr>'B-01-AI-02'!Nyomtatási_terület</vt:lpstr>
      <vt:lpstr>'B-01-AI-10-01'!Nyomtatási_terület</vt:lpstr>
      <vt:lpstr>'B-01-AI-10-02'!Nyomtatási_terület</vt:lpstr>
      <vt:lpstr>'B-01-AII-01'!Nyomtatási_terület</vt:lpstr>
      <vt:lpstr>'B-01-AII-02'!Nyomtatási_terület</vt:lpstr>
      <vt:lpstr>'B-01-AII-10-01'!Nyomtatási_terület</vt:lpstr>
      <vt:lpstr>'B-01-AII-10-02'!Nyomtatási_terület</vt:lpstr>
      <vt:lpstr>'B-01-AII-10-03'!Nyomtatási_terület</vt:lpstr>
      <vt:lpstr>'B-01-AIII-01'!Nyomtatási_terület</vt:lpstr>
      <vt:lpstr>'B-01-AIII-02'!Nyomtatási_terület</vt:lpstr>
      <vt:lpstr>'B-01-AIII-10-01'!Nyomtatási_terület</vt:lpstr>
      <vt:lpstr>'B-01-AIII-10-02'!Nyomtatási_terület</vt:lpstr>
      <vt:lpstr>'B-01-AIII-10-03'!Nyomtatási_terület</vt:lpstr>
      <vt:lpstr>'B-01-AIII-10-04'!Nyomtatási_terület</vt:lpstr>
      <vt:lpstr>'B-01-AIV-01'!Nyomtatási_terület</vt:lpstr>
      <vt:lpstr>'B-01-AIV-02'!Nyomtatási_terület</vt:lpstr>
      <vt:lpstr>'B-01-BI-01'!Nyomtatási_terület</vt:lpstr>
      <vt:lpstr>'B-01-BI-02'!Nyomtatási_terület</vt:lpstr>
      <vt:lpstr>'B-01-BI-10-01'!Nyomtatási_terület</vt:lpstr>
      <vt:lpstr>'B-01-BI-10-02'!Nyomtatási_terület</vt:lpstr>
      <vt:lpstr>'B-01-BI-10-03'!Nyomtatási_terület</vt:lpstr>
      <vt:lpstr>'B-01-BI-10-04'!Nyomtatási_terület</vt:lpstr>
      <vt:lpstr>'B-01-BI-10-05'!Nyomtatási_terület</vt:lpstr>
      <vt:lpstr>'B-01-BII-01'!Nyomtatási_terület</vt:lpstr>
      <vt:lpstr>'B-01-BII-02'!Nyomtatási_terület</vt:lpstr>
      <vt:lpstr>'B-01-BII-10-01'!Nyomtatási_terület</vt:lpstr>
      <vt:lpstr>'B-01-BII-10-02'!Nyomtatási_terület</vt:lpstr>
      <vt:lpstr>'B-01-BIII-01'!Nyomtatási_terület</vt:lpstr>
      <vt:lpstr>'B-01-BIII-02'!Nyomtatási_terület</vt:lpstr>
      <vt:lpstr>'B-01-BIII-10-01'!Nyomtatási_terület</vt:lpstr>
      <vt:lpstr>'B-01-BIII-10-02'!Nyomtatási_terület</vt:lpstr>
      <vt:lpstr>'B-01-BIV-01'!Nyomtatási_terület</vt:lpstr>
      <vt:lpstr>'B-01-BIV-02'!Nyomtatási_terület</vt:lpstr>
      <vt:lpstr>'B-01-BIV-10-01'!Nyomtatási_terület</vt:lpstr>
      <vt:lpstr>'B-01-C-01'!Nyomtatási_terület</vt:lpstr>
      <vt:lpstr>'B-01-C-02'!Nyomtatási_terület</vt:lpstr>
      <vt:lpstr>'B-01-C-10-01'!Nyomtatási_terület</vt:lpstr>
      <vt:lpstr>'B-01-D-01'!Nyomtatási_terület</vt:lpstr>
      <vt:lpstr>'B-01-D-02'!Nyomtatási_terület</vt:lpstr>
      <vt:lpstr>'B-01-D-10-01'!Nyomtatási_terület</vt:lpstr>
      <vt:lpstr>'B-01-D-10-02'!Nyomtatási_terület</vt:lpstr>
      <vt:lpstr>'B-01-D-10-03'!Nyomtatási_terület</vt:lpstr>
      <vt:lpstr>'B-01-DEV'!Nyomtatási_terület</vt:lpstr>
      <vt:lpstr>'B-01-E-01'!Nyomtatási_terület</vt:lpstr>
      <vt:lpstr>'B-01-E-02'!Nyomtatási_terület</vt:lpstr>
      <vt:lpstr>'B-01-E-10-1'!Nyomtatási_terület</vt:lpstr>
      <vt:lpstr>'B-01-EK-AE'!Nyomtatási_terület</vt:lpstr>
      <vt:lpstr>'B-01-EK-AE-01'!Nyomtatási_terület</vt:lpstr>
      <vt:lpstr>'B-01-EK-FO'!Nyomtatási_terület</vt:lpstr>
      <vt:lpstr>'B-01-EK-FO-01'!Nyomtatási_terület</vt:lpstr>
      <vt:lpstr>'B-01-EK-ÖK'!Nyomtatási_terület</vt:lpstr>
      <vt:lpstr>'B-01-EK-ÖK-01'!Nyomtatási_terület</vt:lpstr>
      <vt:lpstr>'B-01-EK-PU'!Nyomtatási_terület</vt:lpstr>
      <vt:lpstr>'B-01-EK-PU-01'!Nyomtatási_terület</vt:lpstr>
      <vt:lpstr>'B-01-FI-01'!Nyomtatási_terület</vt:lpstr>
      <vt:lpstr>'B-01-FI-02'!Nyomtatási_terület</vt:lpstr>
      <vt:lpstr>'B-01-FI-10-1'!Nyomtatási_terület</vt:lpstr>
      <vt:lpstr>'B-01-FII-01'!Nyomtatási_terület</vt:lpstr>
      <vt:lpstr>'B-01-FII-02'!Nyomtatási_terület</vt:lpstr>
      <vt:lpstr>'B-01-FII-02-01'!Nyomtatási_terület</vt:lpstr>
      <vt:lpstr>'B-01-FII-10-1'!Nyomtatási_terület</vt:lpstr>
      <vt:lpstr>'B-01-FII-10-2'!Nyomtatási_terület</vt:lpstr>
      <vt:lpstr>'B-01-FII-10-3'!Nyomtatási_terület</vt:lpstr>
      <vt:lpstr>'B-01-FIII-01'!Nyomtatási_terület</vt:lpstr>
      <vt:lpstr>'B-01-FIII-02'!Nyomtatási_terület</vt:lpstr>
      <vt:lpstr>'B-01-FIII-10-1'!Nyomtatási_terület</vt:lpstr>
      <vt:lpstr>'B-01-FIII-10-2'!Nyomtatási_terület</vt:lpstr>
      <vt:lpstr>'B-01-FIII-10-3'!Nyomtatási_terület</vt:lpstr>
      <vt:lpstr>'B-01-FIII-10-4'!Nyomtatási_terület</vt:lpstr>
      <vt:lpstr>'B-01-FIII-10-5'!Nyomtatási_terület</vt:lpstr>
      <vt:lpstr>'B-01-FIII-10-6'!Nyomtatási_terület</vt:lpstr>
      <vt:lpstr>'B-01-FIII-10-7'!Nyomtatási_terület</vt:lpstr>
      <vt:lpstr>'B-01-G-01'!Nyomtatási_terület</vt:lpstr>
      <vt:lpstr>'B-01-G-02'!Nyomtatási_terület</vt:lpstr>
      <vt:lpstr>'B-01-G-10-01'!Nyomtatási_terület</vt:lpstr>
      <vt:lpstr>'B-01-MK'!Nyomtatási_terület</vt:lpstr>
      <vt:lpstr>BORITO!Nyomtatási_terület</vt:lpstr>
      <vt:lpstr>'E-01-KAPCS'!Nyomtatási_terület</vt:lpstr>
      <vt:lpstr>Tartalom!Nyomtatási_terület</vt:lpstr>
      <vt:lpstr>Alapa!TABLE</vt:lpstr>
      <vt:lpstr>Alapa!TABLE_2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description>v.1.26.5026.0.0#2026. 09. 12.</dc:description>
  <cp:lastPrinted>2026-08-05T11:19:50Z</cp:lastPrinted>
  <dcterms:created xsi:type="dcterms:W3CDTF">2011-02-03T09:55:45Z</dcterms:created>
  <dcterms:modified xsi:type="dcterms:W3CDTF">2026-08-05T11:25:19Z</dcterms:modified>
</cp:coreProperties>
</file>