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KAUDIT\TEV\FEJL\DIGITAUDIT_2020\AK Adótáblák\"/>
    </mc:Choice>
  </mc:AlternateContent>
  <bookViews>
    <workbookView xWindow="0" yWindow="0" windowWidth="14340" windowHeight="6990"/>
  </bookViews>
  <sheets>
    <sheet name="Tartalom" sheetId="20" r:id="rId1"/>
    <sheet name="KA-03-00" sheetId="49" r:id="rId2"/>
    <sheet name="KA-03-01" sheetId="53" r:id="rId3"/>
    <sheet name="KA-03-02" sheetId="55" r:id="rId4"/>
    <sheet name="KA-03-03" sheetId="51" r:id="rId5"/>
    <sheet name="KA-03-04" sheetId="57" r:id="rId6"/>
    <sheet name="KA-03-05" sheetId="79" r:id="rId7"/>
    <sheet name="Alapa" sheetId="3" r:id="rId8"/>
    <sheet name="Import_O" sheetId="81" r:id="rId9"/>
  </sheets>
  <definedNames>
    <definedName name="_xlnm.Print_Titles" localSheetId="2">'KA-03-01'!$10:$12</definedName>
    <definedName name="_xlnm.Print_Titles" localSheetId="3">'KA-03-02'!$10:$12</definedName>
    <definedName name="_xlnm.Print_Area" localSheetId="1">'KA-03-00'!$A$1:$F$32</definedName>
    <definedName name="_xlnm.Print_Area" localSheetId="2">'KA-03-01'!$A$1:$F$70</definedName>
    <definedName name="_xlnm.Print_Area" localSheetId="3">'KA-03-02'!$A$1:$F$59</definedName>
    <definedName name="_xlnm.Print_Area" localSheetId="4">'KA-03-03'!$A$1:$F$17</definedName>
    <definedName name="_xlnm.Print_Area" localSheetId="5">'KA-03-04'!$A$1:$E$29</definedName>
    <definedName name="_xlnm.Print_Area" localSheetId="6">'KA-03-05'!$A$1:$F$28</definedName>
    <definedName name="_xlnm.Print_Area" localSheetId="0">Tartalom!$A$1:$D$24</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'KA-03-04'!#REF!</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wrn.Proba." hidden="1">{#N/A,#N/A,TRUE,"A1";#N/A,#N/A,TRUE,"A2";#N/A,#N/A,TRUE,"B1"}</definedName>
  </definedNames>
  <calcPr calcId="162913"/>
</workbook>
</file>

<file path=xl/calcChain.xml><?xml version="1.0" encoding="utf-8"?>
<calcChain xmlns="http://schemas.openxmlformats.org/spreadsheetml/2006/main">
  <c r="E32" i="49" l="1"/>
  <c r="E24" i="49"/>
  <c r="E20" i="49"/>
  <c r="E30" i="49"/>
  <c r="E59" i="55" l="1"/>
  <c r="E70" i="53"/>
  <c r="D29" i="57"/>
  <c r="A7" i="79" l="1"/>
  <c r="A7" i="57"/>
  <c r="A7" i="51"/>
  <c r="A7" i="55"/>
  <c r="A7" i="53"/>
  <c r="E6" i="79"/>
  <c r="D6" i="57"/>
  <c r="E6" i="51"/>
  <c r="E6" i="55"/>
  <c r="E6" i="53"/>
  <c r="E6" i="49"/>
  <c r="E13" i="49" l="1"/>
  <c r="A7" i="49" l="1"/>
  <c r="E39" i="49"/>
  <c r="E15" i="79" l="1"/>
  <c r="E18" i="79" s="1"/>
  <c r="E19" i="79" s="1"/>
  <c r="E21" i="79" s="1"/>
  <c r="E16" i="51"/>
  <c r="E17" i="51" s="1"/>
  <c r="C17" i="49" s="1"/>
  <c r="E14" i="49"/>
  <c r="E15" i="49"/>
  <c r="E5" i="79"/>
  <c r="D5" i="79"/>
  <c r="A5" i="79"/>
  <c r="D4" i="79"/>
  <c r="A4" i="79"/>
  <c r="A7" i="20"/>
  <c r="A8" i="55" s="1"/>
  <c r="A6" i="20"/>
  <c r="D5" i="57"/>
  <c r="A5" i="57"/>
  <c r="A4" i="57"/>
  <c r="E5" i="55"/>
  <c r="A5" i="55"/>
  <c r="A4" i="55"/>
  <c r="E5" i="53"/>
  <c r="A5" i="53"/>
  <c r="A4" i="53"/>
  <c r="E5" i="51"/>
  <c r="A5" i="51"/>
  <c r="A4" i="51"/>
  <c r="E5" i="49"/>
  <c r="A5" i="49"/>
  <c r="A4" i="49"/>
  <c r="C5" i="57"/>
  <c r="C4" i="57"/>
  <c r="D5" i="55"/>
  <c r="D4" i="55"/>
  <c r="D5" i="53"/>
  <c r="D4" i="53"/>
  <c r="D5" i="51"/>
  <c r="D4" i="51"/>
  <c r="D5" i="49"/>
  <c r="D4" i="49"/>
  <c r="A5" i="20"/>
  <c r="A8" i="79"/>
  <c r="E25" i="79" l="1"/>
  <c r="E27" i="79"/>
  <c r="E23" i="79"/>
  <c r="E24" i="79"/>
  <c r="E26" i="79"/>
  <c r="E28" i="79"/>
  <c r="E17" i="49"/>
  <c r="A8" i="51"/>
  <c r="A8" i="57"/>
  <c r="A8" i="53"/>
  <c r="E38" i="49" l="1"/>
  <c r="E40" i="49" s="1"/>
  <c r="E41" i="49" s="1"/>
</calcChain>
</file>

<file path=xl/comments1.xml><?xml version="1.0" encoding="utf-8"?>
<comments xmlns="http://schemas.openxmlformats.org/spreadsheetml/2006/main">
  <authors>
    <author>Kriszti</author>
    <author>kriszti</author>
  </authors>
  <commentList>
    <comment ref="B35" authorId="0" shapeId="0">
      <text>
        <r>
          <rPr>
            <sz val="8"/>
            <color indexed="81"/>
            <rFont val="Tahoma"/>
            <family val="2"/>
            <charset val="238"/>
          </rPr>
          <t>A Tao tv. 26. § (10) bekezdése hatályon kívül helyezte a 2019. évi LXXIII. törvény 35. § 11. Hatálytalan: 2019. VII. 24-től.</t>
        </r>
        <r>
          <rPr>
            <sz val="9"/>
            <color indexed="81"/>
            <rFont val="Tahoma"/>
            <charset val="1"/>
          </rPr>
          <t xml:space="preserve">
</t>
        </r>
      </text>
    </comment>
    <comment ref="B37" authorId="1" shapeId="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<sst xmlns="http://schemas.openxmlformats.org/spreadsheetml/2006/main" count="267" uniqueCount="215">
  <si>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</si>
  <si>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</si>
  <si>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</si>
  <si>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</si>
  <si>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</si>
  <si>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</si>
  <si>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</si>
  <si>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</si>
  <si>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</si>
  <si>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</si>
  <si>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</si>
  <si>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</si>
  <si>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</si>
  <si>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</si>
  <si>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</si>
  <si>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</si>
  <si>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</si>
  <si>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</si>
  <si>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</si>
  <si>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</si>
  <si>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</si>
  <si>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</si>
  <si>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</si>
  <si>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</si>
  <si>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</si>
  <si>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</si>
  <si>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</si>
  <si>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</si>
  <si>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</si>
  <si>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</si>
  <si>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</si>
  <si>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</si>
  <si>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</si>
  <si>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</si>
  <si>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A társasháztól, a társasüdülőtől megszerzett bevétel, ha a jövedelemre vonatkozóan a társasház, társasüdülő a személyi jövedelemadót megfizette. [Tao. tv. 7. § (1) o)]</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</si>
  <si>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</si>
  <si>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</si>
  <si>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</si>
  <si>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</si>
  <si>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</si>
  <si>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</si>
  <si>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</si>
  <si>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</si>
  <si>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</si>
  <si>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Az adóévben követelésre elszámolt értékvesztés összege, figyelemmel a kivételekre. [Tao. tv. 8. § (1) gy)]</t>
  </si>
  <si>
    <t>A behajthatatlan követelésnek nem minősülő, adóévben elengedett követelés, figyelemmel a kivételekre. [Tao. tv. 8. § (1) h)]</t>
  </si>
  <si>
    <t>A forintról devizára, devizáról forintra, vagy devizáról más devizára való áttérés során a tőketartalék növeléseként elszámolt átszámítási különbözetek összege az áttérést követő adóévben. [Tao. tv. 8. § (1) o)]</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</si>
  <si>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</si>
  <si>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</si>
  <si>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A külföldi pénzértékben fennálló egyes követelések és kötelezettségek értékelésekor megállapított, nem realizált veszteség jellegű árfolyamkülönbözet. [Tao. tv. 8. § (1) dzs); 7. § (2)]</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</si>
  <si>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</si>
  <si>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</si>
  <si>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</si>
  <si>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Kedvezményezett eszközátruházás esetén az átruházó társaságnál az átadott eszközök könyv szerinti értékének az elszámolt bevétellel csökkentett összege. [Tao. tv. 16. § (12)-(14)]</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</si>
  <si>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</si>
  <si>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</si>
  <si>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</si>
  <si>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</si>
  <si>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</si>
  <si>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</si>
  <si>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</si>
  <si>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</si>
  <si>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</si>
  <si>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</si>
  <si>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</si>
  <si>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</si>
  <si>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</si>
  <si>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</si>
  <si>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A jogutódnál kedvezményezett átalakulás miatt fennálló Tao. tv. 16. § (11) bek. szerinti csökkentő tétel összege.</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</si>
  <si>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</si>
  <si>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</si>
  <si>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</si>
  <si>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Fejlesztési adókedvezmény az adózó bejelentésében, vagy kérelmében bemutatott fejlesztési program Kormány által történő engedélyezése alapján, illetve a Kormány Európai Bizottság engedélyén alapuló határozata alapján [Tao. tv. 22/B. §; 29/J. §
275/2003. (XII. 24.) Korm.rend.; 206/2006. (X.16.) Korm.rend.; 165/2014. (VII.17.) Korm.rend.]</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</si>
  <si>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</si>
  <si>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</si>
  <si>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</si>
  <si>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</si>
  <si>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</si>
  <si>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</si>
  <si>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</si>
  <si>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</si>
  <si>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</si>
  <si>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</si>
  <si>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</si>
  <si>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</si>
  <si>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</si>
  <si>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</si>
  <si>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</si>
  <si>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</si>
  <si>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Az adófelajánlással összefüggésben egyéb bevételként elszámolt jóváírás [Tao. tv. 24/B. § (3)]</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</si>
  <si>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</si>
  <si>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</si>
  <si>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</si>
  <si>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Visszatartott adó [külföldön szerzett jövedelem után külföldön
fizetett (fizetendő) adó számított összege</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</si>
  <si>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</si>
  <si>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</si>
  <si>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</si>
  <si>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A jogdíjbevételre, jogdíjra jogosító immateriális jószág értékesítéséből származó eredménynek az adóév utolsó napján lekötött tartalékként kimutatott összege a c) rovatban. Az a) rovatban a c) rovat adatából kiemelve a 2016. VII. 1-től hatályos rendelkezés szerinti nyereség összege. [Tao. tv. 7. § (1) c); 7. § (16), (22)-(25)]</t>
  </si>
  <si>
    <t>A kapott jogdíj bevételként elszámolt összegének, illetve a jogdíjból származó nyereségnek a fele, de legfeljebb az adózás előtti eredmény fele a c) rovatban. Az a) rovat adatából kiemelve a 2016. VII. 1-től hatályos rendelkezés szerinti nyereség fele. [Tao. tv. 7. § (1) s); 7. § (14); (22)-(25). ]</t>
  </si>
  <si>
    <t>A bejelentett immateriális jószág értékesítésének pozitív nyeresége a c) rovatban. Az a) rovatban a c) rovat adatából kiemelve a 2016. VII. 1-től hatályis rendelkezés szerinti nyereség összege. [Tao. tv. 7. § (1) e); (22)-(25)]</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</si>
  <si>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</si>
  <si>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</si>
  <si>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</si>
  <si>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</si>
  <si>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</si>
  <si>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</si>
  <si>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</si>
  <si>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</si>
  <si>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</si>
  <si>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</si>
  <si>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</si>
  <si>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</si>
  <si>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</si>
  <si>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</si>
  <si>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</si>
  <si>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</si>
  <si>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</si>
  <si>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</si>
  <si>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</si>
  <si>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 xml:space="preserve">Társasági adófizetési kötelezettség (6-7-8-9 sorok)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</si>
  <si>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</si>
  <si>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</si>
  <si>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</si>
  <si>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</si>
  <si>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</si>
  <si>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</si>
  <si>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igen</t>
  </si>
  <si>
    <t>nem</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</si>
  <si>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</si>
  <si>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</si>
  <si>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</si>
  <si>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</si>
  <si>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</si>
  <si>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</si>
  <si>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</si>
  <si>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</si>
  <si>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</si>
  <si>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</si>
  <si>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</si>
  <si>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</si>
  <si>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</si>
  <si>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 xml:space="preserve">Társasági adófizetési kötelezettség adóelőleggel korrigálva: (16-17 sorok) </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</si>
  <si>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</si>
  <si>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</si>
  <si>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</si>
  <si>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</si>
  <si>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</si>
  <si>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</si>
  <si>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</si>
  <si>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Nem a vállalkozási, bevételszerző tevékenységgel kapcsolatos költségek, ráfordítások összege. [Tao. tv. 8. § (1) d); 29/A. § (4); 3. számú melléklet]</t>
  </si>
  <si>
    <t>Energiahatékonysági célokat szolgáló beruházás, felújítás adókedvezménye [Tao. tv. 22/E. §]</t>
  </si>
  <si>
    <t>◄◄ NEM SZERKESZTHETŐ SOR !!</t>
  </si>
  <si>
    <t>Feltöltési kötelezettség a 2019. könyvelési évre már nem előírés (26.§ (10))</t>
  </si>
  <si>
    <t>Adóelőleg kiegészítési kötelezettség a 2019-ben kezdődő adóévtől kezdődően az adózót nem terheli, feltéve, hogy a 2019. adóéve utolsó hónapjának 20. napja későbbi, mint a  26. § (10) bekezdése hatályon kívül helyezésének napja. (Tao. Tv. 29.§ (81) bek.)</t>
  </si>
  <si>
    <t>KA-03</t>
  </si>
  <si>
    <t>KA-03-00</t>
  </si>
  <si>
    <t>KA-03-01</t>
  </si>
  <si>
    <t xml:space="preserve">KA-03-02                                  </t>
  </si>
  <si>
    <t>KA-03-03</t>
  </si>
  <si>
    <t>KA-03-04</t>
  </si>
  <si>
    <t>KA-03-05</t>
  </si>
  <si>
    <t>KA-03-02</t>
  </si>
  <si>
    <t xml:space="preserve">Adózás előtti eredményt növelő jogcímek összesen (KA-03-02/60.sor) </t>
  </si>
  <si>
    <t xml:space="preserve">Adózás előtti eredményt csökkentő jogcímek összesen (KA-03-01/60.sor) </t>
  </si>
  <si>
    <t>KA-03-03'!E17</t>
  </si>
  <si>
    <t>Adóévre befizetett adóelőleg</t>
  </si>
  <si>
    <t>Korrigált összes bevétel [1.-2.+3.]</t>
  </si>
  <si>
    <t>A fejlesztési tartalék adóév utolsó napján lekötött tartalékként kimutatott összege,
de legfeljebb az adózás előtti eredmény összege, és legfeljebb adóévenként
10 milliárd forint [Tao. tv. 7. § (1) f) ; 7. § (15); 16. § (1) a); 29/I. § (5) ]</t>
  </si>
  <si>
    <t>Az előző években vagy az adóévben az adóalapot növelő bírságoknak, továbbá az Art.-ban, Air-ban és a Tb.-- törvényekben előírt jogkövetkezményeknek elengedett, bevételként elszámolt összege. [Tao. tv. 7. § (1) r) ]</t>
  </si>
  <si>
    <t>Az adóellenőrzés, valamint Air., Art. szerinti önellenőrzés során megállapított adóévi
bevételként, vagy aktivált saját teljesítmény növeléseként, vagy adóévi költség,
ráfordítás csökkenéseként elszámolt összeg [Tao. tv. 7. § (1) u); 4. § 28. pont]</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</si>
  <si>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2029-02-01. lap 01. sor a) és b) oszlopok ehyüttes összege.)</t>
  </si>
  <si>
    <t>Támogatás, juttatás meghatározott összege. [Tao. tv. 7. § (1) z); (7); 29/C. § (12)]</t>
  </si>
  <si>
    <t>A külföldi pénzértékben fennálló egyes követelések és kötelezettségek értékelésekor megállapított, nyereséget eredményező, nem realizált árfolyamkülönbözet. [Tao.tv.7.§(1)dzs); (2)]</t>
  </si>
  <si>
    <t>Kapcsolt vállalkozások között a szokásos piaci ár és az alkalmazott ellenérték különbségének megfelelő összeg az előírt feltételek fennállása esetén. [Tao. tv. 18. § (1) a); 4. § 23.]</t>
  </si>
  <si>
    <t>Az adóévet megelőző adóévben alkalmazott Tao. tv. 8. § (1) bekezdés j) pont</t>
  </si>
  <si>
    <t>Korai fázisú vállalkozásban szerzett részesedés bekerülési értékének meghatározott része  (Tao. tv. 7. § (1) m); 7. § (8)-(8e)] (A 2029-02-03. lap 24. sor a), b) oszlop adata)</t>
  </si>
  <si>
    <t>A kisajátítás (kisajátítást pótló adásvétel) során realizált nyereség
[Tao. tv. 7. § (1) ly)]</t>
  </si>
  <si>
    <t>A műemléki ingatlan illetve védelem alatt álló épület, építmény karbantartásának költsége [Tao. tv. 7. § (1) sz); 7. § (26), (29)]</t>
  </si>
  <si>
    <t>Jogerős határozatban megállapított bírság, az Art., Air. és Tb-törvények szerinti jogkövetkezmények ráfordításként elszámolt összege az önellenőrzéshez kapcsolódó kivételével. [Tao. tv. 8. § (1) e)]</t>
  </si>
  <si>
    <t>Beruházás, szellemi termék bekerülési értékéből az adózás előtti eredmény
csökkentéseként a 7. § (1) bekezdés zs) pontja alapján elszámolt összeg kétszerese, meghatározott esetekben. [Tao. tv. 8. § (1) u)]</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</si>
  <si>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t>
  </si>
  <si>
    <t>Kedvezményezett eszközátruházáshoz kapcsolódó tétel. [Tao. tv. 16. § (13)-(14)]</t>
  </si>
  <si>
    <t>Tőkekivonás esetén felmerülő növelő tétel</t>
  </si>
  <si>
    <t xml:space="preserve">A Tao. tv. 22. § szerint az előadó-művészeti szervezeteknek a korábbi adóévek
terhére, legkésőbb 2018. december 31-ig nyújtott támogatás összege alapján
érvényesíthető adókedvezmény </t>
  </si>
  <si>
    <t>Szövetkezet által képzett közösségi alap adókedvezménye [Tao. tv. 22. § (14)] (A 2029-02-02. lap 12. sor a) - b) oszlopok együttes összege)</t>
  </si>
  <si>
    <t>Kis- és középvállalkozások kamatkedvezménye  [Tao. tv. 22/A §; 16. § c)]
(A 2029-02-01. lap 11. sor a) - d) oszlopok együttes összege)</t>
  </si>
  <si>
    <t>Közhasznú szervezetnek minősülő alapítvány, közalapítvány, egyesület, köztestület,
felsőoktatási intézmény az európai területi társulás vállalkozási
tevékenysége adózás előtti nyereségének 20 százaléka [Tao. tv. 9. § (2) b)]</t>
  </si>
  <si>
    <t>Munkáltatói és munkavállalói érdekképviseleti szervezet vállalkozási nyereségének az a része, melyet a cél szerinti tevékenység bevételeit meghaladó költségei, ráfordításai fedezetére felhasznált az adóévben, illetve
az a) rovatba a továbbvitt rész [Tao. tv. 9. § (2) e); 4. § 25.]</t>
  </si>
  <si>
    <t>Az egyházi jogi személy vállalkozási tevékenységéből elért nyereségének
meghatározott költségek, ráfordítások fedezetére felhasznált, illetve e célból lekötött
tartalékba helyezett összeg [Tao. tv. 9. § (5)]</t>
  </si>
  <si>
    <t>Pénzügyi intézmény kapott támogatásra tekintettel elszámolt bevétele [Tao. tv. 29/ZS. § (7b)]</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</si>
  <si>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</si>
  <si>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</si>
  <si>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Az Szja tv. szerinti munkásszállás bekerülési értéke, illetve ennek növekménye
a beruházás, felújítás befejezésének adóévében, további munkásszállás céljára
bérelt ingatlan bérleti díja, illetve a munkásszállás fenntartásának, üzemeltetésének költségei [Tao. tv. 7. § (1) kb)]</t>
  </si>
  <si>
    <t>Műemléki ingatlan, helyi egyedi védelem alatt álló ingatlan kutlúrális örökségvédelmi célú beruházására, felújítására, karbantartására, valamint vagyoni betét beszerzésre tekintettel járó, az eredeti jogosulttól átvett kedvezmény [Tao. tv. 7. § (1) x); (26)-(29)]</t>
  </si>
  <si>
    <t>Az alapkutatás, az alkalmazott kutatás és a kísérleti fejlesztés adóévben felmerült közvetlen költségeként elszámolt, a kapott támogatással az előírt feltételek szerint csökkentett összege, valamint a felek erre irányuló döntése alapján a szolgáltatás nyújtója és a megrendelő között megosztásra került kedvezmény összege
[Tao. tv. 7. § (1) t); 7. § (17)-(18d), 29/G. § (2)]</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</si>
  <si>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Az a) rovatba kérjük kiemelni a kapcsolt vállalkozással szembeni behajthatatlan követelés elszámolt összegét 
[Tao. tv. 7. § (1) n); 16. § (2) i)]</t>
  </si>
  <si>
    <r>
      <rPr>
        <sz val="10"/>
        <rFont val="Arial Narrow"/>
        <family val="2"/>
        <charset val="238"/>
      </rPr>
      <t>Sikeres szakmai vizsgája után folyamatosan tovább foglalkoztatott</t>
    </r>
    <r>
      <rPr>
        <sz val="10"/>
        <color rgb="FFFF0000"/>
        <rFont val="Arial Narrow"/>
        <family val="2"/>
        <charset val="238"/>
      </rPr>
      <t xml:space="preserve"> szakirányú
oktatásban részt vevői tanuló, illetve a képzésben részt vevő személy </t>
    </r>
    <r>
      <rPr>
        <sz val="10"/>
        <rFont val="Arial Narrow"/>
        <family val="2"/>
        <charset val="238"/>
      </rPr>
      <t>továbbá a
korábban munkanélküli foglalkoztatása esetén a befizetett
szociális hozzájárulási adó [Tao. tv. 7. § (1) i), ib), (3)]</t>
    </r>
  </si>
  <si>
    <r>
      <t xml:space="preserve">Szakirányú oktatásban részt vevői tanuló illetve a képzésben részt vevő
személy utáni kedvezmény </t>
    </r>
    <r>
      <rPr>
        <sz val="10"/>
        <rFont val="Arial Narrow"/>
        <family val="2"/>
        <charset val="238"/>
      </rPr>
      <t>[Tao. tv. 7. § (1) i), ia)]</t>
    </r>
  </si>
  <si>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</si>
  <si>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Adómentesen képződött eredménytartalék összege az iskolaszövetkezetnél,
közérdekű nyugdíjas szövetkezet illetve a jogutódjánál, ha a jogutód nem
iskolaszövetkezet, közérdekű nyugdíjas szövetkezet [Tao. tv. 10. § (1), (4)-(5), 6.§ (4a)]</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</si>
  <si>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</si>
  <si>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jogszabály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</si>
  <si>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</si>
  <si>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</si>
  <si>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</si>
  <si>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Ellenőrzött külföldi társaság nem valódi jogügyletből származó jóváhagyott osztalékkal csökkentett pozitív adózott eredményének a törvényben nevesített része [Tao. tv. 8. § (1) f)]</t>
  </si>
  <si>
    <t>A kamatlevonás-korlátozási szabály figyelembevételével megállapított összeg a Tao.
tv. 8. § (5) bekezdésének rendelkezéseire is tekintettel.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</si>
  <si>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veszteség meghatározott része, vagy a bejelentett részesedéshez kapcsolódó, az adóévben ráfordításként elszámolt értékvesztés, árfolyamveszteség, a részesedés bármilyen jogcímen történő kivezetése [Tao. tv. 8. § (1) m)]</t>
  </si>
  <si>
    <t>Az adóellenőrzés, valamint Air., Art. szerinti önellenőrzés során megállapított, adóévi költségként, ráfordításként, vagy adóévi nettó árbevétel, bevétel, aktivált saját teljesítmény csökkentéseként elszámolt összeg. [Tao. tv. 8. § (1) p)]</t>
  </si>
  <si>
    <t>Összesen [01-19. sorok a), b) rovatai]</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</si>
  <si>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t>
  </si>
  <si>
    <t>Összesen [01- 59. sorok]</t>
  </si>
  <si>
    <t>Összesen [01-59. sorok]</t>
  </si>
  <si>
    <t xml:space="preserve">Adókedvezmények öszegéből igénybevehető rész </t>
  </si>
  <si>
    <t>A 2018-2019. év(ek) építkezési tevékenység miatti visszamenőleges adókötelezettsége, illetve az elővállalkozás vagy szit. kétszeres adófizetési
kötelezettsége, valamint a közhasznú nonprofit gazdasági társaság visszamenőleges adófizetési kötelezettsége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</si>
</sst>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t_-;\-* #,##0.00\ _F_t_-;_-* &quot;-&quot;??\ _F_t_-;_-@_-"/>
    <numFmt numFmtId="165" formatCode="#,##0_ ;[Red]\-#,##0\ "/>
    <numFmt numFmtId="166" formatCode="_-* #,##0.00\ _F_t_._-;\-* #,##0.00\ _F_t_._-;_-* &quot;-&quot;??\ _F_t_._-;_-@_-"/>
    <numFmt numFmtId="167" formatCode="_-* #,##0\ _F_t_._-;\-* #,##0\ _F_t_._-;_-* &quot;-&quot;??\ _F_t_._-;_-@_-"/>
  </numFmts>
  <fonts count="47"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sz val="9"/>
      <color indexed="81"/>
      <name val="Tahoma"/>
      <charset val="1"/>
    </font>
    <font>
      <sz val="8"/>
      <color indexed="81"/>
      <name val="Tahoma"/>
      <family val="2"/>
      <charset val="23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39">
    <xf numFmtId="0" fontId="0" fillId="0" borderId="0"/>
    <xf numFmtId="166"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cellStyleXfs>
  <cellXfs count="236">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5" fontId="3" fillId="0" borderId="4" xfId="36" quotePrefix="1" applyNumberFormat="1" applyFont="1" applyFill="1" applyBorder="1" applyAlignment="1" applyProtection="1">
      <alignment horizontal="right" vertical="center"/>
    </xf>
    <xf numFmtId="165" fontId="3" fillId="0" borderId="5" xfId="36" quotePrefix="1" applyNumberFormat="1" applyFont="1" applyFill="1" applyBorder="1" applyAlignment="1" applyProtection="1">
      <alignment horizontal="right" vertical="center"/>
    </xf>
    <xf numFmtId="165"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5"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5"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7"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7"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7"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5" fontId="2" fillId="5" borderId="4" xfId="3" applyNumberFormat="1" applyFont="1" applyFill="1" applyBorder="1" applyAlignment="1" applyProtection="1">
      <alignment horizontal="right" vertical="center"/>
    </xf>
    <xf numFmtId="165" fontId="3" fillId="0" borderId="15" xfId="36" quotePrefix="1" applyNumberFormat="1" applyFont="1" applyFill="1" applyBorder="1" applyAlignment="1" applyProtection="1">
      <alignment horizontal="right" vertical="center"/>
    </xf>
    <xf numFmtId="167" fontId="2" fillId="5" borderId="23" xfId="3" applyNumberFormat="1" applyFont="1" applyFill="1" applyBorder="1" applyAlignment="1" applyProtection="1">
      <alignment horizontal="left" vertical="center"/>
    </xf>
    <xf numFmtId="165" fontId="3" fillId="5" borderId="15" xfId="36" quotePrefix="1" applyNumberFormat="1" applyFont="1" applyFill="1" applyBorder="1" applyAlignment="1" applyProtection="1">
      <alignment horizontal="right" vertical="center"/>
    </xf>
    <xf numFmtId="167" fontId="2" fillId="5" borderId="24" xfId="3" applyNumberFormat="1" applyFont="1" applyFill="1" applyBorder="1" applyAlignment="1" applyProtection="1">
      <alignment horizontal="left" vertical="center"/>
    </xf>
    <xf numFmtId="165" fontId="3" fillId="0" borderId="4" xfId="36" applyNumberFormat="1" applyFont="1" applyFill="1" applyBorder="1" applyAlignment="1" applyProtection="1">
      <alignment horizontal="right" vertical="center" wrapText="1"/>
    </xf>
    <xf numFmtId="165" fontId="2" fillId="5" borderId="6" xfId="3" applyNumberFormat="1" applyFont="1" applyFill="1" applyBorder="1" applyAlignment="1" applyProtection="1">
      <alignment horizontal="right" vertical="center"/>
    </xf>
    <xf numFmtId="165" fontId="3" fillId="0" borderId="25" xfId="36" applyNumberFormat="1" applyFont="1" applyFill="1" applyBorder="1" applyAlignment="1" applyProtection="1">
      <alignment horizontal="right" vertical="center"/>
    </xf>
    <xf numFmtId="167"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7"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5" fontId="3" fillId="5" borderId="4" xfId="36" quotePrefix="1" applyNumberFormat="1" applyFont="1" applyFill="1" applyBorder="1" applyAlignment="1" applyProtection="1">
      <alignment horizontal="right" vertical="center"/>
    </xf>
    <xf numFmtId="165"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7"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7"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7" fontId="2" fillId="0" borderId="22" xfId="2" applyNumberFormat="1" applyFont="1" applyFill="1" applyBorder="1" applyAlignment="1" applyProtection="1">
      <alignment horizontal="left" vertical="center"/>
    </xf>
    <xf numFmtId="167" fontId="2" fillId="5" borderId="23" xfId="2" applyNumberFormat="1" applyFont="1" applyFill="1" applyBorder="1" applyAlignment="1" applyProtection="1">
      <alignment horizontal="left" vertical="center"/>
    </xf>
    <xf numFmtId="165" fontId="3" fillId="5" borderId="4" xfId="36" applyNumberFormat="1" applyFont="1" applyFill="1" applyBorder="1" applyAlignment="1" applyProtection="1">
      <alignment horizontal="right" vertical="center"/>
    </xf>
    <xf numFmtId="167" fontId="2" fillId="5" borderId="24" xfId="2" applyNumberFormat="1" applyFont="1" applyFill="1" applyBorder="1" applyAlignment="1" applyProtection="1">
      <alignment horizontal="left" vertical="center"/>
    </xf>
    <xf numFmtId="167"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5" fontId="3" fillId="5" borderId="6" xfId="36" applyNumberFormat="1" applyFont="1" applyFill="1" applyBorder="1" applyAlignment="1" applyProtection="1">
      <alignment horizontal="right" vertical="center"/>
    </xf>
    <xf numFmtId="167" fontId="2" fillId="0" borderId="34" xfId="2" applyNumberFormat="1" applyFont="1" applyFill="1" applyBorder="1" applyAlignment="1" applyProtection="1">
      <alignment vertical="center"/>
    </xf>
    <xf numFmtId="167" fontId="3" fillId="0" borderId="43" xfId="2" applyNumberFormat="1" applyFont="1" applyFill="1" applyBorder="1" applyAlignment="1" applyProtection="1">
      <alignment horizontal="center" vertical="center"/>
      <protection locked="0"/>
    </xf>
    <xf numFmtId="165" fontId="2" fillId="5" borderId="4" xfId="2" applyNumberFormat="1" applyFont="1" applyFill="1" applyBorder="1" applyAlignment="1" applyProtection="1">
      <alignment horizontal="right" vertical="center"/>
    </xf>
    <xf numFmtId="0" fontId="2" fillId="3" borderId="24" xfId="16" applyFont="1" applyFill="1" applyBorder="1"/>
    <xf numFmtId="165"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5"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7" fontId="2" fillId="5" borderId="26" xfId="2" applyNumberFormat="1" applyFont="1" applyFill="1" applyBorder="1" applyAlignment="1" applyProtection="1">
      <alignment horizontal="left" vertical="center"/>
    </xf>
    <xf numFmtId="165"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5" fontId="2" fillId="0" borderId="10" xfId="36" quotePrefix="1" applyNumberFormat="1" applyFont="1" applyFill="1" applyBorder="1" applyAlignment="1" applyProtection="1">
      <alignment horizontal="right" vertical="center"/>
    </xf>
    <xf numFmtId="165" fontId="2" fillId="0" borderId="2" xfId="3" applyNumberFormat="1" applyFont="1" applyFill="1" applyBorder="1" applyAlignment="1" applyProtection="1">
      <alignment horizontal="right" vertical="center"/>
    </xf>
    <xf numFmtId="165"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5" fontId="2" fillId="0" borderId="6" xfId="3" applyNumberFormat="1" applyFont="1" applyFill="1" applyBorder="1" applyAlignment="1" applyProtection="1">
      <alignment horizontal="right" vertical="center"/>
    </xf>
    <xf numFmtId="165" fontId="3" fillId="0" borderId="6" xfId="3" applyNumberFormat="1" applyFont="1" applyFill="1" applyBorder="1" applyAlignment="1" applyProtection="1">
      <alignment horizontal="right" vertical="center"/>
    </xf>
    <xf numFmtId="165" fontId="2" fillId="0" borderId="20" xfId="3" applyNumberFormat="1" applyFont="1" applyFill="1" applyBorder="1" applyAlignment="1" applyProtection="1">
      <alignment horizontal="right" vertical="center"/>
    </xf>
    <xf numFmtId="167"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5" fontId="2" fillId="0" borderId="15" xfId="36" applyNumberFormat="1" applyFont="1" applyFill="1" applyBorder="1" applyAlignment="1" applyProtection="1">
      <alignment horizontal="right" vertical="center" wrapText="1"/>
    </xf>
    <xf numFmtId="165" fontId="2" fillId="0" borderId="2" xfId="36" applyNumberFormat="1" applyFont="1" applyFill="1" applyBorder="1" applyAlignment="1" applyProtection="1">
      <alignment horizontal="right" vertical="center" wrapText="1"/>
    </xf>
    <xf numFmtId="165"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5" fontId="3" fillId="0" borderId="2" xfId="36" applyNumberFormat="1" applyFont="1" applyFill="1" applyBorder="1" applyAlignment="1" applyProtection="1">
      <alignment horizontal="right" vertical="center"/>
    </xf>
    <xf numFmtId="165" fontId="3" fillId="0" borderId="10" xfId="36" applyNumberFormat="1" applyFont="1" applyFill="1" applyBorder="1" applyAlignment="1" applyProtection="1">
      <alignment horizontal="right" vertical="center"/>
    </xf>
    <xf numFmtId="165" fontId="2" fillId="0" borderId="42" xfId="36" applyNumberFormat="1" applyFont="1" applyFill="1" applyBorder="1" applyAlignment="1" applyProtection="1">
      <alignment horizontal="right" vertical="center" wrapText="1"/>
    </xf>
    <xf numFmtId="165" fontId="2" fillId="0" borderId="38" xfId="36" applyNumberFormat="1" applyFont="1" applyFill="1" applyBorder="1" applyAlignment="1" applyProtection="1">
      <alignment horizontal="right" vertical="center" wrapText="1"/>
    </xf>
    <xf numFmtId="165" fontId="3" fillId="0" borderId="44" xfId="36" applyNumberFormat="1" applyFont="1" applyFill="1" applyBorder="1" applyAlignment="1" applyProtection="1">
      <alignment horizontal="right" vertical="center" wrapText="1"/>
    </xf>
    <xf numFmtId="165" fontId="3" fillId="0" borderId="2" xfId="36" quotePrefix="1" applyNumberFormat="1" applyFont="1" applyFill="1" applyBorder="1" applyAlignment="1" applyProtection="1">
      <alignment horizontal="right" vertical="center"/>
    </xf>
    <xf numFmtId="165" fontId="2" fillId="0" borderId="2" xfId="2" applyNumberFormat="1" applyFont="1" applyFill="1" applyBorder="1" applyAlignment="1" applyProtection="1">
      <alignment horizontal="right" vertical="center"/>
    </xf>
    <xf numFmtId="165"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5" fontId="3" fillId="0" borderId="6" xfId="36" quotePrefix="1" applyNumberFormat="1" applyFont="1" applyFill="1" applyBorder="1" applyAlignment="1" applyProtection="1">
      <alignment horizontal="right" vertical="center"/>
    </xf>
    <xf numFmtId="165" fontId="3" fillId="0" borderId="47" xfId="36" quotePrefix="1" applyNumberFormat="1" applyFont="1" applyFill="1" applyBorder="1" applyAlignment="1" applyProtection="1">
      <alignment horizontal="right" vertical="center"/>
    </xf>
    <xf numFmtId="3" fontId="3" fillId="7" borderId="4" xfId="36" applyNumberFormat="1" applyFont="1" applyFill="1" applyBorder="1" applyAlignment="1" applyProtection="1">
      <alignment horizontal="center" vertical="center"/>
    </xf>
    <xf numFmtId="0" fontId="32" fillId="0" borderId="14" xfId="36" applyFont="1" applyFill="1" applyBorder="1" applyAlignment="1" applyProtection="1">
      <alignment horizontal="left" vertical="center" wrapText="1"/>
    </xf>
    <xf numFmtId="165" fontId="1" fillId="0" borderId="11" xfId="9" quotePrefix="1" applyNumberFormat="1" applyFill="1" applyBorder="1" applyAlignment="1" applyProtection="1">
      <alignment horizontal="right" vertical="center" wrapText="1"/>
    </xf>
    <xf numFmtId="165" fontId="3" fillId="6" borderId="6" xfId="36" quotePrefix="1" applyNumberFormat="1" applyFont="1" applyFill="1" applyBorder="1" applyAlignment="1" applyProtection="1">
      <alignment horizontal="right" vertical="center"/>
    </xf>
    <xf numFmtId="165" fontId="3" fillId="6" borderId="37" xfId="36" quotePrefix="1" applyNumberFormat="1" applyFont="1" applyFill="1" applyBorder="1" applyAlignment="1" applyProtection="1">
      <alignment horizontal="right" vertical="center"/>
    </xf>
    <xf numFmtId="165"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5" fontId="2" fillId="0" borderId="0" xfId="3" applyNumberFormat="1" applyFont="1" applyFill="1" applyBorder="1" applyAlignment="1" applyProtection="1">
      <alignment horizontal="right" vertical="center"/>
    </xf>
    <xf numFmtId="167" fontId="2" fillId="5" borderId="43" xfId="3" applyNumberFormat="1" applyFont="1" applyFill="1" applyBorder="1" applyAlignment="1" applyProtection="1">
      <alignment horizontal="left" vertical="center"/>
    </xf>
    <xf numFmtId="165" fontId="2" fillId="0" borderId="3" xfId="3" applyNumberFormat="1" applyFont="1" applyFill="1" applyBorder="1" applyAlignment="1" applyProtection="1">
      <alignment horizontal="right" vertical="center"/>
    </xf>
    <xf numFmtId="167" fontId="2" fillId="5" borderId="42" xfId="3" applyNumberFormat="1" applyFont="1" applyFill="1" applyBorder="1" applyAlignment="1" applyProtection="1">
      <alignment horizontal="left" vertical="center"/>
    </xf>
    <xf numFmtId="165"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5"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5" fontId="2" fillId="5" borderId="0" xfId="3" applyNumberFormat="1" applyFont="1" applyFill="1" applyBorder="1" applyAlignment="1" applyProtection="1">
      <alignment horizontal="right" vertical="center"/>
    </xf>
    <xf numFmtId="165" fontId="3" fillId="5" borderId="0" xfId="36" applyNumberFormat="1" applyFont="1" applyFill="1" applyBorder="1" applyAlignment="1" applyProtection="1">
      <alignment horizontal="right" vertical="center"/>
    </xf>
    <xf numFmtId="167"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3" borderId="0" xfId="16" applyFont="1" applyFill="1" applyAlignment="1">
      <alignment wrapText="1"/>
    </xf>
    <xf numFmtId="0" fontId="7" fillId="0" borderId="0" xfId="22" applyFont="1" applyFill="1" applyAlignment="1">
      <alignment horizontal="left"/>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3" fontId="1" fillId="0" borderId="10" xfId="9" quotePrefix="1" applyNumberFormat="1" applyFill="1" applyBorder="1" applyAlignment="1" applyProtection="1">
      <alignment horizontal="right" vertical="center" wrapText="1"/>
    </xf>
  </cellXfs>
  <cellStyles count="39">
    <cellStyle name="Ezres 2" xfId="1"/>
    <cellStyle name="Ezres 3" xfId="2"/>
    <cellStyle name="Ezres 4" xfId="3"/>
    <cellStyle name="Ezres 5" xfId="4"/>
    <cellStyle name="Ezres 6" xfId="5"/>
    <cellStyle name="Ezres 6 2" xfId="6"/>
    <cellStyle name="Ezres 7" xfId="7"/>
    <cellStyle name="Ezres 7 2"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12" xfId="15"/>
    <cellStyle name="Normál 2" xfId="16"/>
    <cellStyle name="Normál 2 2" xfId="17"/>
    <cellStyle name="Normál 2 3" xfId="18"/>
    <cellStyle name="Normál 2 4" xfId="19"/>
    <cellStyle name="Normál 2 5" xfId="20"/>
    <cellStyle name="Normál 2_JAVÍTÁS KM-AII_2011_Targyi_eszkozok" xfId="21"/>
    <cellStyle name="Normál 3" xfId="22"/>
    <cellStyle name="Normál 3 2" xfId="23"/>
    <cellStyle name="Normál 3 2 2" xfId="24"/>
    <cellStyle name="Normál 3 3" xfId="25"/>
    <cellStyle name="Normál 4" xfId="26"/>
    <cellStyle name="Normál 4 2" xfId="27"/>
    <cellStyle name="Normál 5" xfId="28"/>
    <cellStyle name="Normál 6" xfId="29"/>
    <cellStyle name="Normál 7" xfId="30"/>
    <cellStyle name="Normál 8" xfId="31"/>
    <cellStyle name="Normál 9" xfId="32"/>
    <cellStyle name="Normal_1997os osztalékkorlát" xfId="33"/>
    <cellStyle name="Normál_Dunacargo - forgalmi - A 2004-2005-05-25" xfId="34"/>
    <cellStyle name="Normal_MERLEG1" xfId="35"/>
    <cellStyle name="Normál_MUNKALAP" xfId="36"/>
    <cellStyle name="Standard_BRPRINT" xfId="37"/>
    <cellStyle name="Százalék 2" xfId="3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24"/>
  <sheetViews>
    <sheetView showGridLines="0" tabSelected="1" zoomScaleNormal="100" workbookViewId="0">
      <selection sqref="A1:D1"/>
    </sheetView>
  </sheetViews>
  <sheetFormatPr defaultRowHeight="12.75" x14ac:dyDescent="0.2"/>
  <cols>
    <col min="1" max="1" width="9.140625" style="32"/>
    <col min="2" max="2" width="12" style="32" customWidth="1"/>
    <col min="3" max="3" width="60.42578125" style="143" customWidth="1"/>
    <col min="4" max="4" width="14" style="41" customWidth="1"/>
    <col min="5" max="16384" width="9.140625" style="32"/>
  </cols>
  <sheetData>
    <row r="1" spans="1:7" ht="15" customHeight="1" x14ac:dyDescent="0.3">
      <c r="A1" s="225" t="s">
        <v>154</v>
      </c>
      <c r="B1" s="225"/>
      <c r="C1" s="225"/>
      <c r="D1" s="225"/>
      <c r="G1" s="36"/>
    </row>
    <row r="2" spans="1:7" ht="15" customHeight="1" x14ac:dyDescent="0.3">
      <c r="A2" s="226" t="s">
        <v>9</v>
      </c>
      <c r="B2" s="226"/>
      <c r="C2" s="226"/>
      <c r="D2" s="226"/>
      <c r="G2" s="36"/>
    </row>
    <row r="3" spans="1:7" ht="16.5" customHeight="1" x14ac:dyDescent="0.3">
      <c r="A3" s="226" t="s">
        <v>65</v>
      </c>
      <c r="B3" s="226"/>
      <c r="C3" s="226"/>
      <c r="D3" s="226"/>
      <c r="G3" s="36"/>
    </row>
    <row r="4" spans="1:7" ht="12.75" customHeight="1" x14ac:dyDescent="0.2">
      <c r="A4" s="33"/>
      <c r="B4" s="33"/>
      <c r="C4" s="137"/>
      <c r="D4" s="34"/>
      <c r="G4" s="36"/>
    </row>
    <row r="5" spans="1:7" ht="15" customHeight="1" x14ac:dyDescent="0.2">
      <c r="A5" s="227">
        <f>Alapa!C17</f>
        <v>0</v>
      </c>
      <c r="B5" s="227"/>
      <c r="C5" s="227"/>
      <c r="D5" s="227"/>
      <c r="G5" s="36"/>
    </row>
    <row r="6" spans="1:7" ht="15" customHeight="1" x14ac:dyDescent="0.2">
      <c r="A6" s="227" t="str">
        <f>IF(Alapa!C18=0," ",Alapa!C18)</f>
        <v xml:space="preserve"> </v>
      </c>
      <c r="B6" s="227"/>
      <c r="C6" s="227"/>
      <c r="D6" s="227"/>
    </row>
    <row r="7" spans="1:7" ht="16.5" customHeight="1" x14ac:dyDescent="0.3">
      <c r="A7" s="228">
        <f>Alapa!C25</f>
        <v>0</v>
      </c>
      <c r="B7" s="228"/>
      <c r="C7" s="228"/>
      <c r="D7" s="228"/>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61</v>
      </c>
    </row>
    <row r="12" spans="1:7" ht="24.95" customHeight="1" x14ac:dyDescent="0.2">
      <c r="A12" s="136" t="s">
        <v>129</v>
      </c>
      <c r="B12" s="33"/>
      <c r="C12" s="139"/>
      <c r="D12" s="190" t="s">
        <v>130</v>
      </c>
    </row>
    <row r="13" spans="1:7" ht="24.95" customHeight="1" x14ac:dyDescent="0.2">
      <c r="A13" s="136" t="s">
        <v>74</v>
      </c>
      <c r="B13" s="33"/>
      <c r="C13" s="139"/>
      <c r="D13" s="151" t="s">
        <v>73</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63</v>
      </c>
      <c r="C18" s="142" t="s">
        <v>64</v>
      </c>
      <c r="D18" s="38"/>
    </row>
    <row r="19" spans="1:4" ht="17.25" customHeight="1" x14ac:dyDescent="0.3">
      <c r="A19" s="40"/>
      <c r="B19" s="135" t="s">
        <v>62</v>
      </c>
      <c r="C19" s="142" t="s">
        <v>138</v>
      </c>
      <c r="D19" s="145" t="s">
        <v>155</v>
      </c>
    </row>
    <row r="20" spans="1:4" ht="17.25" customHeight="1" x14ac:dyDescent="0.3">
      <c r="A20" s="40"/>
      <c r="B20" s="135" t="s">
        <v>62</v>
      </c>
      <c r="C20" s="140" t="s">
        <v>109</v>
      </c>
      <c r="D20" s="145" t="s">
        <v>156</v>
      </c>
    </row>
    <row r="21" spans="1:4" ht="17.25" customHeight="1" x14ac:dyDescent="0.3">
      <c r="A21" s="40"/>
      <c r="B21" s="135" t="s">
        <v>62</v>
      </c>
      <c r="C21" s="140" t="s">
        <v>110</v>
      </c>
      <c r="D21" s="145" t="s">
        <v>161</v>
      </c>
    </row>
    <row r="22" spans="1:4" ht="17.25" customHeight="1" x14ac:dyDescent="0.3">
      <c r="A22" s="40"/>
      <c r="B22" s="135" t="s">
        <v>62</v>
      </c>
      <c r="C22" s="140" t="s">
        <v>108</v>
      </c>
      <c r="D22" s="145" t="s">
        <v>158</v>
      </c>
    </row>
    <row r="23" spans="1:4" ht="17.25" customHeight="1" x14ac:dyDescent="0.3">
      <c r="A23" s="40"/>
      <c r="B23" s="135" t="s">
        <v>62</v>
      </c>
      <c r="C23" s="140" t="s">
        <v>113</v>
      </c>
      <c r="D23" s="145" t="s">
        <v>159</v>
      </c>
    </row>
    <row r="24" spans="1:4" ht="17.25" customHeight="1" x14ac:dyDescent="0.3">
      <c r="A24" s="40"/>
      <c r="B24" s="135" t="s">
        <v>62</v>
      </c>
      <c r="C24" s="140" t="s">
        <v>114</v>
      </c>
      <c r="D24" s="145" t="s">
        <v>160</v>
      </c>
    </row>
  </sheetData>
  <mergeCells count="6">
    <mergeCell ref="A1:D1"/>
    <mergeCell ref="A3:D3"/>
    <mergeCell ref="A5:D5"/>
    <mergeCell ref="A6:D6"/>
    <mergeCell ref="A7:D7"/>
    <mergeCell ref="A2:D2"/>
  </mergeCells>
  <hyperlinks>
    <hyperlink ref="D19" location="'KA-03-00'!A1" display="KA-03-00"/>
    <hyperlink ref="D20:D24" location="'AT-02-00'!A1" display="AT-02-00"/>
    <hyperlink ref="D20" location="'KA-03-01'!A1" display="KA-03-01"/>
    <hyperlink ref="D21" location="'KA-03-02'!A1" display="KA-03-02"/>
    <hyperlink ref="D22" location="'KA-03-03'!A1" display="KA-03-03"/>
    <hyperlink ref="D23" location="'KA-03-04'!A1" display="KA-03-04"/>
    <hyperlink ref="D24" location="'KA-03-05'!A1" display="KA-03-05"/>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7"/>
  <sheetViews>
    <sheetView showGridLines="0" zoomScaleNormal="100" workbookViewId="0"/>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7.28515625" style="19" customWidth="1"/>
    <col min="9" max="9" width="17.85546875" style="19" customWidth="1"/>
    <col min="10" max="16384" width="8.85546875" style="19"/>
  </cols>
  <sheetData>
    <row r="1" spans="1:10" ht="23.25" x14ac:dyDescent="0.2">
      <c r="A1" s="133" t="s">
        <v>155</v>
      </c>
      <c r="B1" s="1"/>
      <c r="C1" s="191" t="s">
        <v>138</v>
      </c>
      <c r="D1" s="2"/>
      <c r="E1" s="2"/>
      <c r="F1" s="3"/>
      <c r="G1" s="42" t="s">
        <v>115</v>
      </c>
    </row>
    <row r="2" spans="1:10" ht="15.75" x14ac:dyDescent="0.25">
      <c r="A2" s="48"/>
      <c r="B2" s="20"/>
      <c r="C2" s="168"/>
      <c r="D2" s="20"/>
      <c r="E2" s="20"/>
      <c r="F2" s="20"/>
      <c r="G2" s="211" t="s">
        <v>151</v>
      </c>
      <c r="I2" s="210" t="s">
        <v>126</v>
      </c>
      <c r="J2" s="210" t="s">
        <v>127</v>
      </c>
    </row>
    <row r="3" spans="1:10" ht="16.5" x14ac:dyDescent="0.2">
      <c r="A3" s="47"/>
      <c r="B3" s="20"/>
      <c r="C3" s="168" t="s">
        <v>131</v>
      </c>
      <c r="D3" s="20"/>
      <c r="E3" s="20"/>
      <c r="F3" s="20"/>
      <c r="G3" s="21"/>
    </row>
    <row r="4" spans="1:10" ht="16.5" x14ac:dyDescent="0.3">
      <c r="A4" s="49" t="str">
        <f>CONCATENATE("Ügyfél:   ",Alapa!$C$17)</f>
        <v xml:space="preserve">Ügyfél:   </v>
      </c>
      <c r="B4" s="22"/>
      <c r="C4" s="23"/>
      <c r="D4" s="5" t="str">
        <f>"Dátum:"</f>
        <v>Dátum:</v>
      </c>
      <c r="E4" s="194"/>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06"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61" t="s">
        <v>17</v>
      </c>
      <c r="F11" s="62" t="s">
        <v>3</v>
      </c>
    </row>
    <row r="12" spans="1:10" x14ac:dyDescent="0.2">
      <c r="A12" s="57"/>
      <c r="B12" s="63" t="s">
        <v>18</v>
      </c>
      <c r="C12" s="64"/>
      <c r="D12" s="65"/>
      <c r="E12" s="66"/>
      <c r="F12" s="67"/>
      <c r="G12" s="131"/>
      <c r="H12" s="131"/>
      <c r="I12" s="131"/>
    </row>
    <row r="13" spans="1:10" ht="15" customHeight="1" x14ac:dyDescent="0.2">
      <c r="A13" s="14">
        <v>1</v>
      </c>
      <c r="B13" s="68" t="s">
        <v>107</v>
      </c>
      <c r="C13" s="157"/>
      <c r="D13" s="159"/>
      <c r="E13" s="71">
        <f>Import_O!H47/1000</f>
        <v>0</v>
      </c>
      <c r="F13" s="72"/>
      <c r="G13" s="131"/>
      <c r="H13" s="131"/>
      <c r="I13" s="131"/>
    </row>
    <row r="14" spans="1:10" x14ac:dyDescent="0.2">
      <c r="A14" s="17">
        <v>2</v>
      </c>
      <c r="B14" s="68" t="s">
        <v>163</v>
      </c>
      <c r="C14" s="158"/>
      <c r="D14" s="71"/>
      <c r="E14" s="71">
        <f>'KA-03-01'!E70</f>
        <v>0</v>
      </c>
      <c r="F14" s="74"/>
      <c r="G14" s="131"/>
      <c r="H14" s="131"/>
      <c r="I14" s="131"/>
    </row>
    <row r="15" spans="1:10" x14ac:dyDescent="0.2">
      <c r="A15" s="14">
        <v>3</v>
      </c>
      <c r="B15" s="68" t="s">
        <v>162</v>
      </c>
      <c r="C15" s="158"/>
      <c r="D15" s="71"/>
      <c r="E15" s="71">
        <f>'KA-03-02'!E59</f>
        <v>0</v>
      </c>
      <c r="F15" s="74"/>
      <c r="G15" s="131"/>
      <c r="H15" s="131"/>
      <c r="I15" s="131"/>
    </row>
    <row r="16" spans="1:10" ht="28.7" customHeight="1" x14ac:dyDescent="0.2">
      <c r="A16" s="17">
        <v>4</v>
      </c>
      <c r="B16" s="68" t="s">
        <v>87</v>
      </c>
      <c r="C16" s="157"/>
      <c r="D16" s="69" t="s">
        <v>19</v>
      </c>
      <c r="E16" s="70"/>
      <c r="F16" s="74"/>
    </row>
    <row r="17" spans="1:6" ht="29.25" customHeight="1" x14ac:dyDescent="0.2">
      <c r="A17" s="14">
        <v>5</v>
      </c>
      <c r="B17" s="13" t="s">
        <v>121</v>
      </c>
      <c r="C17" s="75">
        <f>'KA-03-03'!E17</f>
        <v>0</v>
      </c>
      <c r="D17" s="183"/>
      <c r="E17" s="71">
        <f>IF(C18="igen",C17,(E13-E14+E15-E16))</f>
        <v>0</v>
      </c>
      <c r="F17" s="74"/>
    </row>
    <row r="18" spans="1:6" x14ac:dyDescent="0.2">
      <c r="A18" s="80"/>
      <c r="B18" s="182" t="s">
        <v>125</v>
      </c>
      <c r="C18" s="185" t="s">
        <v>127</v>
      </c>
      <c r="D18" s="184"/>
      <c r="E18" s="188"/>
      <c r="F18" s="74"/>
    </row>
    <row r="19" spans="1:6" ht="61.5" customHeight="1" x14ac:dyDescent="0.2">
      <c r="A19" s="17"/>
      <c r="B19" s="186" t="s">
        <v>128</v>
      </c>
      <c r="C19" s="187" t="s">
        <v>164</v>
      </c>
      <c r="D19" s="71"/>
      <c r="E19" s="189"/>
      <c r="F19" s="74"/>
    </row>
    <row r="20" spans="1:6" ht="25.5" customHeight="1" x14ac:dyDescent="0.2">
      <c r="A20" s="163">
        <v>6</v>
      </c>
      <c r="B20" s="156" t="s">
        <v>112</v>
      </c>
      <c r="C20" s="160"/>
      <c r="D20" s="159"/>
      <c r="E20" s="71">
        <f>IF(E17&lt;0,0,E17*9%)</f>
        <v>0</v>
      </c>
      <c r="F20" s="74"/>
    </row>
    <row r="21" spans="1:6" ht="20.25" customHeight="1" x14ac:dyDescent="0.2">
      <c r="A21" s="14">
        <v>7</v>
      </c>
      <c r="B21" s="68" t="s">
        <v>88</v>
      </c>
      <c r="C21" s="157"/>
      <c r="D21" s="159"/>
      <c r="E21" s="70"/>
      <c r="F21" s="74"/>
    </row>
    <row r="22" spans="1:6" ht="20.25" customHeight="1" x14ac:dyDescent="0.2">
      <c r="A22" s="17">
        <v>8</v>
      </c>
      <c r="B22" s="68" t="s">
        <v>213</v>
      </c>
      <c r="C22" s="235" t="s">
        <v>159</v>
      </c>
      <c r="D22" s="159"/>
      <c r="E22" s="70"/>
      <c r="F22" s="74"/>
    </row>
    <row r="23" spans="1:6" ht="30.75" customHeight="1" x14ac:dyDescent="0.2">
      <c r="A23" s="14">
        <v>9</v>
      </c>
      <c r="B23" s="68" t="s">
        <v>93</v>
      </c>
      <c r="C23" s="157"/>
      <c r="D23" s="159"/>
      <c r="E23" s="76"/>
      <c r="F23" s="74"/>
    </row>
    <row r="24" spans="1:6" ht="24" customHeight="1" x14ac:dyDescent="0.2">
      <c r="A24" s="17">
        <v>10</v>
      </c>
      <c r="B24" s="156" t="s">
        <v>120</v>
      </c>
      <c r="C24" s="157"/>
      <c r="D24" s="159"/>
      <c r="E24" s="165">
        <f>E25+E26+E27+E28+E29</f>
        <v>0</v>
      </c>
      <c r="F24" s="78"/>
    </row>
    <row r="25" spans="1:6" ht="52.5" customHeight="1" x14ac:dyDescent="0.2">
      <c r="A25" s="14">
        <v>11</v>
      </c>
      <c r="B25" s="195" t="s">
        <v>214</v>
      </c>
      <c r="C25" s="157"/>
      <c r="D25" s="159"/>
      <c r="E25" s="76"/>
      <c r="F25" s="78"/>
    </row>
    <row r="26" spans="1:6" ht="25.5" x14ac:dyDescent="0.2">
      <c r="A26" s="17">
        <v>12</v>
      </c>
      <c r="B26" s="68" t="s">
        <v>116</v>
      </c>
      <c r="C26" s="157"/>
      <c r="D26" s="159"/>
      <c r="E26" s="76"/>
      <c r="F26" s="78"/>
    </row>
    <row r="27" spans="1:6" ht="25.5" x14ac:dyDescent="0.2">
      <c r="A27" s="14">
        <v>13</v>
      </c>
      <c r="B27" s="68" t="s">
        <v>117</v>
      </c>
      <c r="C27" s="157"/>
      <c r="D27" s="159"/>
      <c r="E27" s="76"/>
      <c r="F27" s="78"/>
    </row>
    <row r="28" spans="1:6" ht="51" x14ac:dyDescent="0.2">
      <c r="A28" s="17">
        <v>14</v>
      </c>
      <c r="B28" s="195" t="s">
        <v>118</v>
      </c>
      <c r="C28" s="157"/>
      <c r="D28" s="159"/>
      <c r="E28" s="76"/>
      <c r="F28" s="78"/>
    </row>
    <row r="29" spans="1:6" ht="18" customHeight="1" x14ac:dyDescent="0.2">
      <c r="A29" s="14">
        <v>15</v>
      </c>
      <c r="B29" s="68" t="s">
        <v>75</v>
      </c>
      <c r="C29" s="157"/>
      <c r="D29" s="159"/>
      <c r="E29" s="76"/>
      <c r="F29" s="78"/>
    </row>
    <row r="30" spans="1:6" ht="21.75" customHeight="1" x14ac:dyDescent="0.2">
      <c r="A30" s="204">
        <v>16</v>
      </c>
      <c r="B30" s="156" t="s">
        <v>119</v>
      </c>
      <c r="C30" s="157"/>
      <c r="D30" s="159"/>
      <c r="E30" s="12">
        <f>IF(E20-E21-E22-E23+E24&lt;0,0,E20-E21-E22-E23+E24)</f>
        <v>0</v>
      </c>
      <c r="F30" s="78"/>
    </row>
    <row r="31" spans="1:6" ht="23.25" customHeight="1" x14ac:dyDescent="0.2">
      <c r="A31" s="91">
        <v>17</v>
      </c>
      <c r="B31" s="212" t="s">
        <v>165</v>
      </c>
      <c r="C31" s="157"/>
      <c r="D31" s="160"/>
      <c r="E31" s="70"/>
      <c r="F31" s="78"/>
    </row>
    <row r="32" spans="1:6" ht="23.25" customHeight="1" thickBot="1" x14ac:dyDescent="0.25">
      <c r="A32" s="205">
        <v>18</v>
      </c>
      <c r="B32" s="155" t="s">
        <v>141</v>
      </c>
      <c r="C32" s="161"/>
      <c r="D32" s="201"/>
      <c r="E32" s="16">
        <f>E30-E31</f>
        <v>0</v>
      </c>
      <c r="F32" s="202"/>
    </row>
    <row r="33" spans="1:9" s="210" customFormat="1" ht="23.25" customHeight="1" x14ac:dyDescent="0.2">
      <c r="A33" s="213"/>
      <c r="B33" s="214"/>
      <c r="C33" s="215"/>
      <c r="D33" s="216"/>
      <c r="E33" s="217"/>
      <c r="F33" s="218"/>
    </row>
    <row r="34" spans="1:9" s="210" customFormat="1" ht="23.25" customHeight="1" x14ac:dyDescent="0.2">
      <c r="A34" s="213"/>
      <c r="B34" s="214"/>
      <c r="C34" s="215"/>
      <c r="D34" s="216"/>
      <c r="E34" s="217"/>
      <c r="F34" s="218"/>
    </row>
    <row r="35" spans="1:9" ht="23.25" customHeight="1" x14ac:dyDescent="0.2">
      <c r="A35" s="219" t="s">
        <v>152</v>
      </c>
      <c r="B35" s="214"/>
      <c r="C35" s="215"/>
      <c r="D35" s="216"/>
      <c r="E35" s="217"/>
      <c r="F35" s="218"/>
    </row>
    <row r="36" spans="1:9" ht="23.25" customHeight="1" x14ac:dyDescent="0.2">
      <c r="A36" s="219" t="s">
        <v>153</v>
      </c>
      <c r="B36" s="214"/>
      <c r="C36" s="215"/>
      <c r="D36" s="216"/>
      <c r="E36" s="217"/>
      <c r="F36" s="218"/>
    </row>
    <row r="37" spans="1:9" ht="23.25" hidden="1" customHeight="1" x14ac:dyDescent="0.2">
      <c r="A37" s="169" t="s">
        <v>122</v>
      </c>
      <c r="B37" s="197"/>
      <c r="C37" s="198"/>
      <c r="D37" s="199"/>
      <c r="E37" s="203"/>
      <c r="F37" s="200"/>
    </row>
    <row r="38" spans="1:9" ht="25.5" hidden="1" x14ac:dyDescent="0.2">
      <c r="A38" s="14">
        <v>1</v>
      </c>
      <c r="B38" s="68" t="s">
        <v>142</v>
      </c>
      <c r="C38" s="157"/>
      <c r="D38" s="159"/>
      <c r="E38" s="164">
        <f>E30*90%</f>
        <v>0</v>
      </c>
      <c r="F38" s="78"/>
    </row>
    <row r="39" spans="1:9" ht="21.75" hidden="1" customHeight="1" x14ac:dyDescent="0.2">
      <c r="A39" s="80">
        <v>2</v>
      </c>
      <c r="B39" s="79" t="s">
        <v>124</v>
      </c>
      <c r="C39" s="162"/>
      <c r="D39" s="166"/>
      <c r="E39" s="164">
        <f>E31</f>
        <v>0</v>
      </c>
      <c r="F39" s="167"/>
      <c r="I39" s="131"/>
    </row>
    <row r="40" spans="1:9" ht="19.5" hidden="1" customHeight="1" x14ac:dyDescent="0.2">
      <c r="A40" s="80">
        <v>3</v>
      </c>
      <c r="B40" s="79" t="s">
        <v>123</v>
      </c>
      <c r="C40" s="162"/>
      <c r="D40" s="166"/>
      <c r="E40" s="164">
        <f>E38-E39</f>
        <v>0</v>
      </c>
      <c r="F40" s="167"/>
      <c r="I40" s="131"/>
    </row>
    <row r="41" spans="1:9" ht="90" hidden="1" thickBot="1" x14ac:dyDescent="0.25">
      <c r="A41" s="15">
        <v>4</v>
      </c>
      <c r="B41" s="193" t="s">
        <v>143</v>
      </c>
      <c r="C41" s="196" t="s">
        <v>144</v>
      </c>
      <c r="D41" s="87"/>
      <c r="E41" s="16">
        <f>IF(E40&gt;0,E40*10%,0)</f>
        <v>0</v>
      </c>
      <c r="F41" s="83"/>
    </row>
    <row r="42" spans="1:9" ht="25.5" customHeight="1" x14ac:dyDescent="0.2"/>
    <row r="47" spans="1:9" ht="51" customHeight="1" x14ac:dyDescent="0.2"/>
  </sheetData>
  <dataValidations count="1">
    <dataValidation type="list" allowBlank="1" showInputMessage="1" showErrorMessage="1" sqref="C18">
      <formula1>$I$2:$J$2</formula1>
    </dataValidation>
  </dataValidations>
  <hyperlinks>
    <hyperlink ref="G1" location="Tartalom!A1" display="Tartalom"/>
    <hyperlink ref="C19" location="'KA-03-03'!A1" display="KA-03-03'!E17"/>
    <hyperlink ref="C22" location="'KA-03-04'!A1" display="KA-03-04"/>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8" width="54.42578125" style="19" customWidth="1"/>
    <col min="9" max="16384" width="8.85546875" style="19"/>
  </cols>
  <sheetData>
    <row r="1" spans="1:8" ht="23.25" x14ac:dyDescent="0.2">
      <c r="A1" s="133" t="s">
        <v>156</v>
      </c>
      <c r="B1" s="1"/>
      <c r="C1" s="192" t="s">
        <v>109</v>
      </c>
      <c r="D1" s="2"/>
      <c r="E1" s="2"/>
      <c r="F1" s="3"/>
      <c r="G1" s="42" t="s">
        <v>115</v>
      </c>
    </row>
    <row r="2" spans="1:8" ht="15.75" x14ac:dyDescent="0.25">
      <c r="A2" s="48"/>
      <c r="B2" s="20"/>
      <c r="C2" s="20"/>
      <c r="D2" s="20"/>
      <c r="E2" s="20"/>
      <c r="F2" s="20"/>
      <c r="G2" s="211" t="s">
        <v>151</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4"/>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6"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2"/>
      <c r="D13" s="171"/>
      <c r="E13" s="102"/>
      <c r="F13" s="119"/>
    </row>
    <row r="14" spans="1:8" ht="45" customHeight="1" x14ac:dyDescent="0.2">
      <c r="A14" s="91">
        <v>2</v>
      </c>
      <c r="B14" s="68" t="s">
        <v>28</v>
      </c>
      <c r="C14" s="157"/>
      <c r="D14" s="171"/>
      <c r="E14" s="120"/>
      <c r="F14" s="121"/>
    </row>
    <row r="15" spans="1:8" ht="28.5" customHeight="1" x14ac:dyDescent="0.2">
      <c r="A15" s="17">
        <v>3</v>
      </c>
      <c r="B15" s="68" t="s">
        <v>29</v>
      </c>
      <c r="C15" s="157"/>
      <c r="D15" s="171"/>
      <c r="E15" s="120"/>
      <c r="F15" s="121"/>
    </row>
    <row r="16" spans="1:8" ht="73.5" customHeight="1" x14ac:dyDescent="0.2">
      <c r="A16" s="14">
        <v>4</v>
      </c>
      <c r="B16" s="68" t="s">
        <v>30</v>
      </c>
      <c r="C16" s="172"/>
      <c r="D16" s="171"/>
      <c r="E16" s="120"/>
      <c r="F16" s="121"/>
    </row>
    <row r="17" spans="1:6" ht="57.75" customHeight="1" x14ac:dyDescent="0.2">
      <c r="A17" s="17">
        <v>5</v>
      </c>
      <c r="B17" s="68" t="s">
        <v>96</v>
      </c>
      <c r="C17" s="157"/>
      <c r="D17" s="171"/>
      <c r="E17" s="120"/>
      <c r="F17" s="121"/>
    </row>
    <row r="18" spans="1:6" ht="49.5" customHeight="1" x14ac:dyDescent="0.2">
      <c r="A18" s="14">
        <v>6</v>
      </c>
      <c r="B18" s="209" t="s">
        <v>167</v>
      </c>
      <c r="C18" s="157"/>
      <c r="D18" s="171"/>
      <c r="E18" s="120"/>
      <c r="F18" s="121"/>
    </row>
    <row r="19" spans="1:6" ht="33.75" customHeight="1" x14ac:dyDescent="0.2">
      <c r="A19" s="17">
        <v>7</v>
      </c>
      <c r="B19" s="68" t="s">
        <v>31</v>
      </c>
      <c r="C19" s="157"/>
      <c r="D19" s="171"/>
      <c r="E19" s="120"/>
      <c r="F19" s="121"/>
    </row>
    <row r="20" spans="1:6" ht="46.5" customHeight="1" x14ac:dyDescent="0.2">
      <c r="A20" s="14">
        <v>8</v>
      </c>
      <c r="B20" s="68" t="s">
        <v>32</v>
      </c>
      <c r="C20" s="157"/>
      <c r="D20" s="171"/>
      <c r="E20" s="120"/>
      <c r="F20" s="121"/>
    </row>
    <row r="21" spans="1:6" ht="44.25" customHeight="1" x14ac:dyDescent="0.2">
      <c r="A21" s="17">
        <v>9</v>
      </c>
      <c r="B21" s="68" t="s">
        <v>33</v>
      </c>
      <c r="C21" s="157"/>
      <c r="D21" s="171"/>
      <c r="E21" s="120"/>
      <c r="F21" s="121"/>
    </row>
    <row r="22" spans="1:6" ht="28.5" customHeight="1" x14ac:dyDescent="0.2">
      <c r="A22" s="14">
        <v>10</v>
      </c>
      <c r="B22" s="209" t="s">
        <v>197</v>
      </c>
      <c r="C22" s="157"/>
      <c r="D22" s="171"/>
      <c r="E22" s="120"/>
      <c r="F22" s="121"/>
    </row>
    <row r="23" spans="1:6" ht="54" customHeight="1" x14ac:dyDescent="0.2">
      <c r="A23" s="17">
        <v>11</v>
      </c>
      <c r="B23" s="209" t="s">
        <v>196</v>
      </c>
      <c r="C23" s="172"/>
      <c r="D23" s="171"/>
      <c r="E23" s="120"/>
      <c r="F23" s="121"/>
    </row>
    <row r="24" spans="1:6" ht="46.5" customHeight="1" x14ac:dyDescent="0.2">
      <c r="A24" s="14">
        <v>12</v>
      </c>
      <c r="B24" s="68" t="s">
        <v>66</v>
      </c>
      <c r="C24" s="157"/>
      <c r="D24" s="171"/>
      <c r="E24" s="120"/>
      <c r="F24" s="121"/>
    </row>
    <row r="25" spans="1:6" ht="61.5" customHeight="1" x14ac:dyDescent="0.2">
      <c r="A25" s="17">
        <v>13</v>
      </c>
      <c r="B25" s="68" t="s">
        <v>97</v>
      </c>
      <c r="C25" s="172"/>
      <c r="D25" s="171"/>
      <c r="E25" s="120"/>
      <c r="F25" s="121"/>
    </row>
    <row r="26" spans="1:6" ht="90.75" customHeight="1" x14ac:dyDescent="0.2">
      <c r="A26" s="14">
        <v>14</v>
      </c>
      <c r="B26" s="222" t="s">
        <v>195</v>
      </c>
      <c r="C26" s="157"/>
      <c r="D26" s="171"/>
      <c r="E26" s="120"/>
      <c r="F26" s="121"/>
    </row>
    <row r="27" spans="1:6" ht="28.5" customHeight="1" x14ac:dyDescent="0.2">
      <c r="A27" s="17">
        <v>15</v>
      </c>
      <c r="B27" s="68" t="s">
        <v>34</v>
      </c>
      <c r="C27" s="157"/>
      <c r="D27" s="171"/>
      <c r="E27" s="120"/>
      <c r="F27" s="121"/>
    </row>
    <row r="28" spans="1:6" ht="45" customHeight="1" x14ac:dyDescent="0.2">
      <c r="A28" s="14">
        <v>16</v>
      </c>
      <c r="B28" s="68" t="s">
        <v>35</v>
      </c>
      <c r="C28" s="157"/>
      <c r="D28" s="171"/>
      <c r="E28" s="120"/>
      <c r="F28" s="121"/>
    </row>
    <row r="29" spans="1:6" ht="28.5" customHeight="1" x14ac:dyDescent="0.2">
      <c r="A29" s="17">
        <v>17</v>
      </c>
      <c r="B29" s="68" t="s">
        <v>36</v>
      </c>
      <c r="C29" s="157"/>
      <c r="D29" s="171"/>
      <c r="E29" s="120"/>
      <c r="F29" s="121"/>
    </row>
    <row r="30" spans="1:6" ht="42.75" customHeight="1" x14ac:dyDescent="0.2">
      <c r="A30" s="17">
        <v>18</v>
      </c>
      <c r="B30" s="68" t="s">
        <v>168</v>
      </c>
      <c r="C30" s="157"/>
      <c r="D30" s="171"/>
      <c r="E30" s="120"/>
      <c r="F30" s="121"/>
    </row>
    <row r="31" spans="1:6" ht="59.25" customHeight="1" x14ac:dyDescent="0.2">
      <c r="A31" s="91">
        <v>19</v>
      </c>
      <c r="B31" s="68" t="s">
        <v>98</v>
      </c>
      <c r="C31" s="175"/>
      <c r="D31" s="174"/>
      <c r="E31" s="120"/>
      <c r="F31" s="153"/>
    </row>
    <row r="32" spans="1:6" ht="72.75" customHeight="1" x14ac:dyDescent="0.2">
      <c r="A32" s="17">
        <v>20</v>
      </c>
      <c r="B32" s="81" t="s">
        <v>194</v>
      </c>
      <c r="C32" s="173"/>
      <c r="D32" s="170"/>
      <c r="E32" s="154"/>
      <c r="F32" s="119"/>
    </row>
    <row r="33" spans="1:6" ht="49.5" customHeight="1" x14ac:dyDescent="0.2">
      <c r="A33" s="14">
        <v>21</v>
      </c>
      <c r="B33" s="195" t="s">
        <v>145</v>
      </c>
      <c r="C33" s="157"/>
      <c r="D33" s="171"/>
      <c r="E33" s="120"/>
      <c r="F33" s="121"/>
    </row>
    <row r="34" spans="1:6" ht="46.5" customHeight="1" x14ac:dyDescent="0.2">
      <c r="A34" s="17">
        <v>22</v>
      </c>
      <c r="B34" s="222" t="s">
        <v>169</v>
      </c>
      <c r="C34" s="157"/>
      <c r="D34" s="171"/>
      <c r="E34" s="120"/>
      <c r="F34" s="121"/>
    </row>
    <row r="35" spans="1:6" ht="63.75" customHeight="1" x14ac:dyDescent="0.2">
      <c r="A35" s="17">
        <v>23</v>
      </c>
      <c r="B35" s="68" t="s">
        <v>67</v>
      </c>
      <c r="C35" s="157"/>
      <c r="D35" s="171"/>
      <c r="E35" s="120"/>
      <c r="F35" s="121"/>
    </row>
    <row r="36" spans="1:6" ht="63.75" x14ac:dyDescent="0.2">
      <c r="A36" s="17">
        <v>25</v>
      </c>
      <c r="B36" s="68" t="s">
        <v>170</v>
      </c>
      <c r="C36" s="157"/>
      <c r="D36" s="171"/>
      <c r="E36" s="120"/>
      <c r="F36" s="121"/>
    </row>
    <row r="37" spans="1:6" ht="19.5" customHeight="1" x14ac:dyDescent="0.2">
      <c r="A37" s="17">
        <v>26</v>
      </c>
      <c r="B37" s="68" t="s">
        <v>171</v>
      </c>
      <c r="C37" s="172"/>
      <c r="D37" s="171"/>
      <c r="E37" s="120"/>
      <c r="F37" s="121"/>
    </row>
    <row r="38" spans="1:6" ht="76.5" x14ac:dyDescent="0.2">
      <c r="A38" s="14">
        <v>27</v>
      </c>
      <c r="B38" s="68" t="s">
        <v>210</v>
      </c>
      <c r="C38" s="157"/>
      <c r="D38" s="171"/>
      <c r="E38" s="120"/>
      <c r="F38" s="121"/>
    </row>
    <row r="39" spans="1:6" ht="42.75" customHeight="1" x14ac:dyDescent="0.2">
      <c r="A39" s="17">
        <v>28</v>
      </c>
      <c r="B39" s="68" t="s">
        <v>172</v>
      </c>
      <c r="C39" s="157"/>
      <c r="D39" s="171"/>
      <c r="E39" s="120"/>
      <c r="F39" s="121"/>
    </row>
    <row r="40" spans="1:6" ht="43.5" customHeight="1" x14ac:dyDescent="0.2">
      <c r="A40" s="17">
        <v>29</v>
      </c>
      <c r="B40" s="68" t="s">
        <v>173</v>
      </c>
      <c r="C40" s="157"/>
      <c r="D40" s="171"/>
      <c r="E40" s="120"/>
      <c r="F40" s="121"/>
    </row>
    <row r="41" spans="1:6" ht="43.5" customHeight="1" x14ac:dyDescent="0.2">
      <c r="A41" s="17">
        <v>30</v>
      </c>
      <c r="B41" s="222" t="s">
        <v>186</v>
      </c>
      <c r="C41" s="157"/>
      <c r="D41" s="171"/>
      <c r="E41" s="120"/>
      <c r="F41" s="121"/>
    </row>
    <row r="42" spans="1:6" ht="55.5" customHeight="1" x14ac:dyDescent="0.2">
      <c r="A42" s="17">
        <v>31</v>
      </c>
      <c r="B42" s="222" t="s">
        <v>187</v>
      </c>
      <c r="C42" s="157"/>
      <c r="D42" s="171"/>
      <c r="E42" s="120"/>
      <c r="F42" s="121"/>
    </row>
    <row r="43" spans="1:6" ht="43.5" customHeight="1" x14ac:dyDescent="0.2">
      <c r="A43" s="17">
        <v>32</v>
      </c>
      <c r="B43" s="222" t="s">
        <v>188</v>
      </c>
      <c r="C43" s="157"/>
      <c r="D43" s="171"/>
      <c r="E43" s="120"/>
      <c r="F43" s="121"/>
    </row>
    <row r="44" spans="1:6" ht="27" customHeight="1" x14ac:dyDescent="0.2">
      <c r="A44" s="14">
        <v>33</v>
      </c>
      <c r="B44" s="68" t="s">
        <v>37</v>
      </c>
      <c r="C44" s="157"/>
      <c r="D44" s="171"/>
      <c r="E44" s="120"/>
      <c r="F44" s="121"/>
    </row>
    <row r="45" spans="1:6" ht="38.25" x14ac:dyDescent="0.2">
      <c r="A45" s="14">
        <v>34</v>
      </c>
      <c r="B45" s="68" t="s">
        <v>38</v>
      </c>
      <c r="C45" s="157"/>
      <c r="D45" s="171"/>
      <c r="E45" s="120"/>
      <c r="F45" s="121"/>
    </row>
    <row r="46" spans="1:6" ht="25.5" x14ac:dyDescent="0.2">
      <c r="A46" s="14">
        <v>35</v>
      </c>
      <c r="B46" s="68" t="s">
        <v>68</v>
      </c>
      <c r="C46" s="157"/>
      <c r="D46" s="171"/>
      <c r="E46" s="120"/>
      <c r="F46" s="121"/>
    </row>
    <row r="47" spans="1:6" ht="38.25" x14ac:dyDescent="0.2">
      <c r="A47" s="14">
        <v>36</v>
      </c>
      <c r="B47" s="68" t="s">
        <v>39</v>
      </c>
      <c r="C47" s="157"/>
      <c r="D47" s="171"/>
      <c r="E47" s="120"/>
      <c r="F47" s="121"/>
    </row>
    <row r="48" spans="1:6" ht="25.5" x14ac:dyDescent="0.2">
      <c r="A48" s="17">
        <v>37</v>
      </c>
      <c r="B48" s="68" t="s">
        <v>40</v>
      </c>
      <c r="C48" s="157"/>
      <c r="D48" s="171"/>
      <c r="E48" s="120"/>
      <c r="F48" s="121"/>
    </row>
    <row r="49" spans="1:6" ht="38.25" x14ac:dyDescent="0.2">
      <c r="A49" s="17">
        <v>38</v>
      </c>
      <c r="B49" s="68" t="s">
        <v>99</v>
      </c>
      <c r="C49" s="175"/>
      <c r="D49" s="171"/>
      <c r="E49" s="120"/>
      <c r="F49" s="121"/>
    </row>
    <row r="50" spans="1:6" ht="25.5" x14ac:dyDescent="0.2">
      <c r="A50" s="17">
        <v>39</v>
      </c>
      <c r="B50" s="68" t="s">
        <v>146</v>
      </c>
      <c r="C50" s="157"/>
      <c r="D50" s="171"/>
      <c r="E50" s="120"/>
      <c r="F50" s="121"/>
    </row>
    <row r="51" spans="1:6" ht="27.75" customHeight="1" x14ac:dyDescent="0.2">
      <c r="A51" s="17">
        <v>40</v>
      </c>
      <c r="B51" s="222" t="s">
        <v>189</v>
      </c>
      <c r="C51" s="157"/>
      <c r="D51" s="171"/>
      <c r="E51" s="120"/>
      <c r="F51" s="121"/>
    </row>
    <row r="52" spans="1:6" ht="25.5" x14ac:dyDescent="0.2">
      <c r="A52" s="17">
        <v>41</v>
      </c>
      <c r="B52" s="220" t="s">
        <v>86</v>
      </c>
      <c r="C52" s="157"/>
      <c r="D52" s="171"/>
      <c r="E52" s="120"/>
      <c r="F52" s="121"/>
    </row>
    <row r="53" spans="1:6" ht="25.5" x14ac:dyDescent="0.2">
      <c r="A53" s="17">
        <v>42</v>
      </c>
      <c r="B53" s="222" t="s">
        <v>176</v>
      </c>
      <c r="C53" s="157"/>
      <c r="D53" s="171"/>
      <c r="E53" s="120"/>
      <c r="F53" s="121"/>
    </row>
    <row r="54" spans="1:6" ht="27.75" customHeight="1" x14ac:dyDescent="0.2">
      <c r="A54" s="17">
        <v>43</v>
      </c>
      <c r="B54" s="222" t="s">
        <v>89</v>
      </c>
      <c r="C54" s="157"/>
      <c r="D54" s="171"/>
      <c r="E54" s="120"/>
      <c r="F54" s="121"/>
    </row>
    <row r="55" spans="1:6" ht="27.75" customHeight="1" x14ac:dyDescent="0.2">
      <c r="A55" s="17">
        <v>44</v>
      </c>
      <c r="B55" s="222" t="s">
        <v>190</v>
      </c>
      <c r="C55" s="157"/>
      <c r="D55" s="171"/>
      <c r="E55" s="120"/>
      <c r="F55" s="121"/>
    </row>
    <row r="56" spans="1:6" ht="39" customHeight="1" x14ac:dyDescent="0.2">
      <c r="A56" s="17">
        <v>45</v>
      </c>
      <c r="B56" s="222" t="s">
        <v>191</v>
      </c>
      <c r="C56" s="157"/>
      <c r="D56" s="171"/>
      <c r="E56" s="120"/>
      <c r="F56" s="121"/>
    </row>
    <row r="57" spans="1:6" ht="51" x14ac:dyDescent="0.2">
      <c r="A57" s="17">
        <v>47</v>
      </c>
      <c r="B57" s="222" t="s">
        <v>192</v>
      </c>
      <c r="C57" s="157"/>
      <c r="D57" s="171"/>
      <c r="E57" s="120"/>
      <c r="F57" s="121"/>
    </row>
    <row r="58" spans="1:6" ht="25.5" x14ac:dyDescent="0.2">
      <c r="A58" s="17">
        <v>48</v>
      </c>
      <c r="B58" s="195" t="s">
        <v>177</v>
      </c>
      <c r="C58" s="157"/>
      <c r="D58" s="171"/>
      <c r="E58" s="120"/>
      <c r="F58" s="121"/>
    </row>
    <row r="59" spans="1:6" ht="51" x14ac:dyDescent="0.2">
      <c r="A59" s="17">
        <v>49</v>
      </c>
      <c r="B59" s="222" t="s">
        <v>193</v>
      </c>
      <c r="C59" s="157"/>
      <c r="D59" s="171"/>
      <c r="E59" s="120"/>
      <c r="F59" s="121"/>
    </row>
    <row r="60" spans="1:6" ht="38.25" x14ac:dyDescent="0.2">
      <c r="A60" s="17">
        <v>50</v>
      </c>
      <c r="B60" s="195" t="s">
        <v>175</v>
      </c>
      <c r="C60" s="157"/>
      <c r="D60" s="171"/>
      <c r="E60" s="120"/>
      <c r="F60" s="121"/>
    </row>
    <row r="61" spans="1:6" ht="25.5" x14ac:dyDescent="0.2">
      <c r="A61" s="17">
        <v>51</v>
      </c>
      <c r="B61" s="195" t="s">
        <v>100</v>
      </c>
      <c r="C61" s="157"/>
      <c r="D61" s="171"/>
      <c r="E61" s="120"/>
      <c r="F61" s="121"/>
    </row>
    <row r="62" spans="1:6" ht="25.5" x14ac:dyDescent="0.2">
      <c r="A62" s="17">
        <v>52</v>
      </c>
      <c r="B62" s="220" t="s">
        <v>147</v>
      </c>
      <c r="C62" s="172"/>
      <c r="D62" s="171"/>
      <c r="E62" s="120"/>
      <c r="F62" s="121"/>
    </row>
    <row r="63" spans="1:6" ht="22.5" customHeight="1" x14ac:dyDescent="0.2">
      <c r="A63" s="17">
        <v>53</v>
      </c>
      <c r="B63" s="222" t="s">
        <v>174</v>
      </c>
      <c r="C63" s="172"/>
      <c r="D63" s="171"/>
      <c r="E63" s="120"/>
      <c r="F63" s="121"/>
    </row>
    <row r="64" spans="1:6" ht="22.5" customHeight="1" x14ac:dyDescent="0.2">
      <c r="A64" s="17">
        <v>54</v>
      </c>
      <c r="B64" s="79"/>
      <c r="C64" s="208"/>
      <c r="D64" s="208"/>
      <c r="E64" s="120"/>
      <c r="F64" s="121"/>
    </row>
    <row r="65" spans="1:6" ht="22.5" customHeight="1" x14ac:dyDescent="0.2">
      <c r="A65" s="17">
        <v>55</v>
      </c>
      <c r="B65" s="79"/>
      <c r="C65" s="208"/>
      <c r="D65" s="208"/>
      <c r="E65" s="120"/>
      <c r="F65" s="121"/>
    </row>
    <row r="66" spans="1:6" ht="22.5" customHeight="1" x14ac:dyDescent="0.2">
      <c r="A66" s="17">
        <v>56</v>
      </c>
      <c r="B66" s="79"/>
      <c r="C66" s="208"/>
      <c r="D66" s="208"/>
      <c r="E66" s="120"/>
      <c r="F66" s="121"/>
    </row>
    <row r="67" spans="1:6" ht="22.5" customHeight="1" x14ac:dyDescent="0.2">
      <c r="A67" s="17">
        <v>57</v>
      </c>
      <c r="B67" s="79"/>
      <c r="C67" s="208"/>
      <c r="D67" s="208"/>
      <c r="E67" s="120"/>
      <c r="F67" s="121"/>
    </row>
    <row r="68" spans="1:6" ht="22.5" customHeight="1" x14ac:dyDescent="0.2">
      <c r="A68" s="17">
        <v>58</v>
      </c>
      <c r="B68" s="79"/>
      <c r="C68" s="208"/>
      <c r="D68" s="208"/>
      <c r="E68" s="120"/>
      <c r="F68" s="121"/>
    </row>
    <row r="69" spans="1:6" ht="24" customHeight="1" thickBot="1" x14ac:dyDescent="0.25">
      <c r="A69" s="17">
        <v>59</v>
      </c>
      <c r="B69" s="79" t="s">
        <v>148</v>
      </c>
      <c r="C69" s="208"/>
      <c r="D69" s="208"/>
      <c r="E69" s="120"/>
      <c r="F69" s="121"/>
    </row>
    <row r="70" spans="1:6" ht="13.5" thickBot="1" x14ac:dyDescent="0.25">
      <c r="A70" s="17">
        <v>60</v>
      </c>
      <c r="B70" s="155" t="s">
        <v>211</v>
      </c>
      <c r="C70" s="161"/>
      <c r="D70" s="176"/>
      <c r="E70" s="77">
        <f>SUM(E13:E69)</f>
        <v>0</v>
      </c>
      <c r="F70" s="122"/>
    </row>
  </sheetData>
  <hyperlinks>
    <hyperlink ref="G1" location="Tartalom!A1" display="Tartalom"/>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8" width="9.85546875" style="19" customWidth="1"/>
    <col min="9" max="16384" width="8.85546875" style="19"/>
  </cols>
  <sheetData>
    <row r="1" spans="1:8" ht="23.25" x14ac:dyDescent="0.2">
      <c r="A1" s="133" t="s">
        <v>157</v>
      </c>
      <c r="B1" s="1"/>
      <c r="C1" s="192" t="s">
        <v>110</v>
      </c>
      <c r="D1" s="2"/>
      <c r="E1" s="2"/>
      <c r="F1" s="3"/>
      <c r="G1" s="42" t="s">
        <v>115</v>
      </c>
    </row>
    <row r="2" spans="1:8" ht="15.75" x14ac:dyDescent="0.25">
      <c r="A2" s="48"/>
      <c r="B2" s="20"/>
      <c r="C2" s="20"/>
      <c r="D2" s="20"/>
      <c r="E2" s="20"/>
      <c r="F2" s="20"/>
      <c r="G2" s="211" t="s">
        <v>151</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4"/>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6" t="str">
        <f>CONCATENATE("Az adózó adószáma: ",Alapa!$C$25)</f>
        <v xml:space="preserve">Az adózó adószáma: </v>
      </c>
      <c r="B7" s="4"/>
      <c r="C7" s="4"/>
      <c r="D7" s="8"/>
      <c r="E7" s="26"/>
      <c r="F7" s="27"/>
    </row>
    <row r="8" spans="1:8" ht="16.5" x14ac:dyDescent="0.3">
      <c r="A8" s="4" t="str">
        <f>IF(Tartalom!A7=0," ",Tartalom!A7)</f>
        <v xml:space="preserve"> </v>
      </c>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41</v>
      </c>
      <c r="C11" s="59"/>
      <c r="D11" s="61"/>
      <c r="E11" s="61" t="s">
        <v>17</v>
      </c>
      <c r="F11" s="115" t="s">
        <v>3</v>
      </c>
    </row>
    <row r="12" spans="1:8" x14ac:dyDescent="0.2">
      <c r="A12" s="116"/>
      <c r="B12" s="117"/>
      <c r="C12" s="64"/>
      <c r="D12" s="65"/>
      <c r="E12" s="66"/>
      <c r="F12" s="118"/>
    </row>
    <row r="13" spans="1:8" ht="28.5" customHeight="1" x14ac:dyDescent="0.2">
      <c r="A13" s="123">
        <v>1</v>
      </c>
      <c r="B13" s="195" t="s">
        <v>42</v>
      </c>
      <c r="C13" s="92"/>
      <c r="D13" s="171"/>
      <c r="E13" s="102"/>
      <c r="F13" s="119"/>
    </row>
    <row r="14" spans="1:8" ht="102" x14ac:dyDescent="0.2">
      <c r="A14" s="14">
        <v>2</v>
      </c>
      <c r="B14" s="195" t="s">
        <v>43</v>
      </c>
      <c r="C14" s="92"/>
      <c r="D14" s="171"/>
      <c r="E14" s="120"/>
      <c r="F14" s="121"/>
    </row>
    <row r="15" spans="1:8" ht="28.5" customHeight="1" x14ac:dyDescent="0.2">
      <c r="A15" s="17">
        <v>3</v>
      </c>
      <c r="B15" s="195" t="s">
        <v>149</v>
      </c>
      <c r="C15" s="92"/>
      <c r="D15" s="171"/>
      <c r="E15" s="120"/>
      <c r="F15" s="121"/>
    </row>
    <row r="16" spans="1:8" ht="42" customHeight="1" x14ac:dyDescent="0.2">
      <c r="A16" s="14">
        <v>4</v>
      </c>
      <c r="B16" s="195" t="s">
        <v>178</v>
      </c>
      <c r="C16" s="92"/>
      <c r="D16" s="171"/>
      <c r="E16" s="120"/>
      <c r="F16" s="121"/>
    </row>
    <row r="17" spans="1:8" ht="29.25" customHeight="1" x14ac:dyDescent="0.2">
      <c r="A17" s="17">
        <v>5</v>
      </c>
      <c r="B17" s="222" t="s">
        <v>205</v>
      </c>
      <c r="C17" s="92"/>
      <c r="D17" s="171"/>
      <c r="E17" s="120"/>
      <c r="F17" s="121"/>
    </row>
    <row r="18" spans="1:8" ht="28.5" customHeight="1" x14ac:dyDescent="0.2">
      <c r="A18" s="14">
        <v>6</v>
      </c>
      <c r="B18" s="195" t="s">
        <v>44</v>
      </c>
      <c r="C18" s="92"/>
      <c r="D18" s="171"/>
      <c r="E18" s="120"/>
      <c r="F18" s="121"/>
    </row>
    <row r="19" spans="1:8" ht="28.5" customHeight="1" x14ac:dyDescent="0.2">
      <c r="A19" s="17">
        <v>7</v>
      </c>
      <c r="B19" s="195" t="s">
        <v>45</v>
      </c>
      <c r="C19" s="92"/>
      <c r="D19" s="171"/>
      <c r="E19" s="120"/>
      <c r="F19" s="121"/>
    </row>
    <row r="20" spans="1:8" ht="30.75" customHeight="1" x14ac:dyDescent="0.2">
      <c r="A20" s="14">
        <v>8</v>
      </c>
      <c r="B20" s="222" t="s">
        <v>206</v>
      </c>
      <c r="C20" s="92"/>
      <c r="D20" s="171"/>
      <c r="E20" s="120"/>
      <c r="F20" s="121"/>
    </row>
    <row r="21" spans="1:8" ht="79.5" customHeight="1" x14ac:dyDescent="0.2">
      <c r="A21" s="17">
        <v>9</v>
      </c>
      <c r="B21" s="222" t="s">
        <v>207</v>
      </c>
      <c r="C21" s="92"/>
      <c r="D21" s="171"/>
      <c r="E21" s="120"/>
      <c r="F21" s="121"/>
      <c r="H21" s="224"/>
    </row>
    <row r="22" spans="1:8" ht="48.75" customHeight="1" x14ac:dyDescent="0.2">
      <c r="A22" s="14">
        <v>10</v>
      </c>
      <c r="B22" s="195" t="s">
        <v>46</v>
      </c>
      <c r="C22" s="92"/>
      <c r="D22" s="171"/>
      <c r="E22" s="120"/>
      <c r="F22" s="121"/>
    </row>
    <row r="23" spans="1:8" ht="44.25" customHeight="1" x14ac:dyDescent="0.2">
      <c r="A23" s="17">
        <v>11</v>
      </c>
      <c r="B23" s="222" t="s">
        <v>208</v>
      </c>
      <c r="C23" s="92"/>
      <c r="D23" s="171"/>
      <c r="E23" s="120"/>
      <c r="F23" s="121"/>
    </row>
    <row r="24" spans="1:8" ht="69" customHeight="1" x14ac:dyDescent="0.2">
      <c r="A24" s="14">
        <v>12</v>
      </c>
      <c r="B24" s="195" t="s">
        <v>47</v>
      </c>
      <c r="C24" s="92"/>
      <c r="D24" s="171"/>
      <c r="E24" s="120"/>
      <c r="F24" s="121"/>
    </row>
    <row r="25" spans="1:8" ht="71.25" customHeight="1" x14ac:dyDescent="0.2">
      <c r="A25" s="17">
        <v>13</v>
      </c>
      <c r="B25" s="195" t="s">
        <v>69</v>
      </c>
      <c r="C25" s="92"/>
      <c r="D25" s="171"/>
      <c r="E25" s="120"/>
      <c r="F25" s="121"/>
    </row>
    <row r="26" spans="1:8" ht="84" customHeight="1" x14ac:dyDescent="0.2">
      <c r="A26" s="14">
        <v>14</v>
      </c>
      <c r="B26" s="195" t="s">
        <v>48</v>
      </c>
      <c r="C26" s="92"/>
      <c r="D26" s="171"/>
      <c r="E26" s="120"/>
      <c r="F26" s="121"/>
    </row>
    <row r="27" spans="1:8" ht="48" customHeight="1" x14ac:dyDescent="0.2">
      <c r="A27" s="17">
        <v>15</v>
      </c>
      <c r="B27" s="195" t="s">
        <v>179</v>
      </c>
      <c r="C27" s="92"/>
      <c r="D27" s="177"/>
      <c r="E27" s="124"/>
      <c r="F27" s="121"/>
    </row>
    <row r="28" spans="1:8" ht="51" x14ac:dyDescent="0.2">
      <c r="A28" s="152">
        <v>16</v>
      </c>
      <c r="B28" s="195" t="s">
        <v>180</v>
      </c>
      <c r="C28" s="92"/>
      <c r="D28" s="171"/>
      <c r="E28" s="120"/>
      <c r="F28" s="153"/>
    </row>
    <row r="29" spans="1:8" ht="45" customHeight="1" x14ac:dyDescent="0.2">
      <c r="A29" s="152">
        <v>17</v>
      </c>
      <c r="B29" s="195" t="s">
        <v>49</v>
      </c>
      <c r="C29" s="92"/>
      <c r="D29" s="171"/>
      <c r="E29" s="120"/>
      <c r="F29" s="121"/>
    </row>
    <row r="30" spans="1:8" ht="61.5" customHeight="1" x14ac:dyDescent="0.2">
      <c r="A30" s="14">
        <v>18</v>
      </c>
      <c r="B30" s="195" t="s">
        <v>70</v>
      </c>
      <c r="C30" s="92"/>
      <c r="D30" s="171"/>
      <c r="E30" s="120"/>
      <c r="F30" s="121"/>
    </row>
    <row r="31" spans="1:8" ht="55.5" customHeight="1" x14ac:dyDescent="0.2">
      <c r="A31" s="14">
        <v>19</v>
      </c>
      <c r="B31" s="222" t="s">
        <v>198</v>
      </c>
      <c r="C31" s="223"/>
      <c r="D31" s="171"/>
      <c r="E31" s="120"/>
      <c r="F31" s="121"/>
    </row>
    <row r="32" spans="1:8" ht="39.75" customHeight="1" x14ac:dyDescent="0.2">
      <c r="A32" s="14">
        <v>20</v>
      </c>
      <c r="B32" s="222" t="s">
        <v>199</v>
      </c>
      <c r="C32" s="223"/>
      <c r="D32" s="171"/>
      <c r="E32" s="120"/>
      <c r="F32" s="121"/>
    </row>
    <row r="33" spans="1:8" ht="39.75" customHeight="1" x14ac:dyDescent="0.2">
      <c r="A33" s="14">
        <v>21</v>
      </c>
      <c r="B33" s="222" t="s">
        <v>200</v>
      </c>
      <c r="C33" s="223"/>
      <c r="D33" s="171"/>
      <c r="E33" s="120"/>
      <c r="F33" s="121"/>
    </row>
    <row r="34" spans="1:8" ht="28.5" customHeight="1" x14ac:dyDescent="0.2">
      <c r="A34" s="14">
        <v>22</v>
      </c>
      <c r="B34" s="222" t="s">
        <v>201</v>
      </c>
      <c r="C34" s="223"/>
      <c r="D34" s="171"/>
      <c r="E34" s="120"/>
      <c r="F34" s="121"/>
    </row>
    <row r="35" spans="1:8" ht="43.5" customHeight="1" x14ac:dyDescent="0.2">
      <c r="A35" s="14">
        <v>23</v>
      </c>
      <c r="B35" s="222" t="s">
        <v>202</v>
      </c>
      <c r="C35" s="223"/>
      <c r="D35" s="171"/>
      <c r="E35" s="120"/>
      <c r="F35" s="121"/>
    </row>
    <row r="36" spans="1:8" ht="38.25" x14ac:dyDescent="0.2">
      <c r="A36" s="14">
        <v>24</v>
      </c>
      <c r="B36" s="195" t="s">
        <v>50</v>
      </c>
      <c r="C36" s="92"/>
      <c r="D36" s="171"/>
      <c r="E36" s="120"/>
      <c r="F36" s="121"/>
    </row>
    <row r="37" spans="1:8" ht="38.25" x14ac:dyDescent="0.2">
      <c r="A37" s="17">
        <v>25</v>
      </c>
      <c r="B37" s="195" t="s">
        <v>51</v>
      </c>
      <c r="C37" s="92"/>
      <c r="D37" s="171"/>
      <c r="E37" s="120"/>
      <c r="F37" s="121"/>
    </row>
    <row r="38" spans="1:8" s="88" customFormat="1" ht="51" customHeight="1" x14ac:dyDescent="0.2">
      <c r="A38" s="17">
        <v>26</v>
      </c>
      <c r="B38" s="195" t="s">
        <v>52</v>
      </c>
      <c r="C38" s="92"/>
      <c r="D38" s="171"/>
      <c r="E38" s="120"/>
      <c r="F38" s="121"/>
      <c r="G38" s="19"/>
      <c r="H38" s="19"/>
    </row>
    <row r="39" spans="1:8" ht="25.5" x14ac:dyDescent="0.2">
      <c r="A39" s="14">
        <v>27</v>
      </c>
      <c r="B39" s="195" t="s">
        <v>71</v>
      </c>
      <c r="C39" s="92"/>
      <c r="D39" s="171"/>
      <c r="E39" s="120"/>
      <c r="F39" s="121"/>
    </row>
    <row r="40" spans="1:8" ht="38.25" x14ac:dyDescent="0.2">
      <c r="A40" s="17">
        <v>28</v>
      </c>
      <c r="B40" s="195" t="s">
        <v>53</v>
      </c>
      <c r="C40" s="92"/>
      <c r="D40" s="171"/>
      <c r="E40" s="120"/>
      <c r="F40" s="121"/>
    </row>
    <row r="41" spans="1:8" x14ac:dyDescent="0.2">
      <c r="A41" s="17">
        <v>29</v>
      </c>
      <c r="B41" s="195" t="s">
        <v>181</v>
      </c>
      <c r="C41" s="92"/>
      <c r="D41" s="171"/>
      <c r="E41" s="120"/>
      <c r="F41" s="121"/>
    </row>
    <row r="42" spans="1:8" ht="38.25" x14ac:dyDescent="0.2">
      <c r="A42" s="14">
        <v>30</v>
      </c>
      <c r="B42" s="195" t="s">
        <v>90</v>
      </c>
      <c r="C42" s="92"/>
      <c r="D42" s="171"/>
      <c r="E42" s="120"/>
      <c r="F42" s="121"/>
    </row>
    <row r="43" spans="1:8" ht="38.25" x14ac:dyDescent="0.2">
      <c r="A43" s="17">
        <v>31</v>
      </c>
      <c r="B43" s="195" t="s">
        <v>91</v>
      </c>
      <c r="C43" s="92"/>
      <c r="D43" s="171"/>
      <c r="E43" s="120"/>
      <c r="F43" s="121"/>
    </row>
    <row r="44" spans="1:8" ht="25.5" x14ac:dyDescent="0.2">
      <c r="A44" s="17">
        <v>32</v>
      </c>
      <c r="B44" s="195" t="s">
        <v>101</v>
      </c>
      <c r="C44" s="92"/>
      <c r="D44" s="171"/>
      <c r="E44" s="120"/>
      <c r="F44" s="121"/>
    </row>
    <row r="45" spans="1:8" ht="26.25" customHeight="1" x14ac:dyDescent="0.2">
      <c r="A45" s="17">
        <v>33</v>
      </c>
      <c r="B45" s="195" t="s">
        <v>92</v>
      </c>
      <c r="C45" s="92"/>
      <c r="D45" s="171"/>
      <c r="E45" s="120"/>
      <c r="F45" s="121"/>
    </row>
    <row r="46" spans="1:8" ht="38.25" x14ac:dyDescent="0.2">
      <c r="A46" s="17">
        <v>34</v>
      </c>
      <c r="B46" s="222" t="s">
        <v>203</v>
      </c>
      <c r="C46" s="223"/>
      <c r="D46" s="171"/>
      <c r="E46" s="120"/>
      <c r="F46" s="121"/>
    </row>
    <row r="47" spans="1:8" ht="25.5" x14ac:dyDescent="0.2">
      <c r="A47" s="17">
        <v>35</v>
      </c>
      <c r="B47" s="222" t="s">
        <v>204</v>
      </c>
      <c r="C47" s="223"/>
      <c r="D47" s="171"/>
      <c r="E47" s="120"/>
      <c r="F47" s="121"/>
    </row>
    <row r="48" spans="1:8" ht="25.5" x14ac:dyDescent="0.2">
      <c r="A48" s="14">
        <v>36</v>
      </c>
      <c r="B48" s="195" t="s">
        <v>102</v>
      </c>
      <c r="C48" s="92"/>
      <c r="D48" s="171"/>
      <c r="E48" s="120"/>
      <c r="F48" s="121"/>
    </row>
    <row r="49" spans="1:6" ht="25.5" x14ac:dyDescent="0.2">
      <c r="A49" s="14">
        <v>37</v>
      </c>
      <c r="B49" s="195" t="s">
        <v>103</v>
      </c>
      <c r="C49" s="92"/>
      <c r="D49" s="171"/>
      <c r="E49" s="120"/>
      <c r="F49" s="121"/>
    </row>
    <row r="50" spans="1:6" ht="25.5" x14ac:dyDescent="0.2">
      <c r="A50" s="14">
        <v>38</v>
      </c>
      <c r="B50" s="195" t="s">
        <v>104</v>
      </c>
      <c r="C50" s="92"/>
      <c r="D50" s="171"/>
      <c r="E50" s="120"/>
      <c r="F50" s="121"/>
    </row>
    <row r="51" spans="1:6" ht="38.25" x14ac:dyDescent="0.2">
      <c r="A51" s="14">
        <v>39</v>
      </c>
      <c r="B51" s="195" t="s">
        <v>105</v>
      </c>
      <c r="C51" s="92"/>
      <c r="D51" s="171"/>
      <c r="E51" s="120"/>
      <c r="F51" s="121"/>
    </row>
    <row r="52" spans="1:6" ht="19.5" customHeight="1" x14ac:dyDescent="0.2">
      <c r="A52" s="14">
        <v>40</v>
      </c>
      <c r="B52" s="209" t="s">
        <v>182</v>
      </c>
      <c r="C52" s="221"/>
      <c r="D52" s="171"/>
      <c r="E52" s="120"/>
      <c r="F52" s="121"/>
    </row>
    <row r="53" spans="1:6" ht="19.5" customHeight="1" x14ac:dyDescent="0.2">
      <c r="A53" s="14">
        <v>41</v>
      </c>
      <c r="B53" s="209"/>
      <c r="C53" s="223"/>
      <c r="D53" s="171"/>
      <c r="E53" s="120"/>
      <c r="F53" s="121"/>
    </row>
    <row r="54" spans="1:6" ht="19.5" customHeight="1" x14ac:dyDescent="0.2">
      <c r="A54" s="14">
        <v>42</v>
      </c>
      <c r="B54" s="209"/>
      <c r="C54" s="223"/>
      <c r="D54" s="171"/>
      <c r="E54" s="120"/>
      <c r="F54" s="121"/>
    </row>
    <row r="55" spans="1:6" ht="19.5" customHeight="1" x14ac:dyDescent="0.2">
      <c r="A55" s="14">
        <v>43</v>
      </c>
      <c r="B55" s="209"/>
      <c r="C55" s="223"/>
      <c r="D55" s="171"/>
      <c r="E55" s="120"/>
      <c r="F55" s="121"/>
    </row>
    <row r="56" spans="1:6" ht="19.5" customHeight="1" x14ac:dyDescent="0.2">
      <c r="A56" s="14">
        <v>44</v>
      </c>
      <c r="B56" s="209"/>
      <c r="C56" s="223"/>
      <c r="D56" s="171"/>
      <c r="E56" s="120"/>
      <c r="F56" s="121"/>
    </row>
    <row r="57" spans="1:6" ht="19.5" customHeight="1" x14ac:dyDescent="0.2">
      <c r="A57" s="14">
        <v>45</v>
      </c>
      <c r="B57" s="209"/>
      <c r="C57" s="223"/>
      <c r="D57" s="171"/>
      <c r="E57" s="120"/>
      <c r="F57" s="121"/>
    </row>
    <row r="58" spans="1:6" ht="13.5" thickBot="1" x14ac:dyDescent="0.25">
      <c r="A58" s="14">
        <v>59</v>
      </c>
      <c r="B58" s="68" t="s">
        <v>54</v>
      </c>
      <c r="C58" s="92"/>
      <c r="D58" s="171"/>
      <c r="E58" s="120"/>
      <c r="F58" s="121"/>
    </row>
    <row r="59" spans="1:6" ht="13.5" thickBot="1" x14ac:dyDescent="0.25">
      <c r="A59" s="82">
        <v>60</v>
      </c>
      <c r="B59" s="85" t="s">
        <v>212</v>
      </c>
      <c r="C59" s="86"/>
      <c r="D59" s="178"/>
      <c r="E59" s="77">
        <f>SUM(E13:E58)</f>
        <v>0</v>
      </c>
      <c r="F59" s="122"/>
    </row>
  </sheetData>
  <hyperlinks>
    <hyperlink ref="G1" location="Tartalom!A1" display="Tartalom"/>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158</v>
      </c>
      <c r="B1" s="1"/>
      <c r="C1" s="229" t="s">
        <v>108</v>
      </c>
      <c r="D1" s="229"/>
      <c r="E1" s="229"/>
      <c r="F1" s="229"/>
      <c r="G1" s="42" t="s">
        <v>115</v>
      </c>
    </row>
    <row r="2" spans="1:8" ht="15.75" x14ac:dyDescent="0.25">
      <c r="A2" s="48"/>
      <c r="B2" s="20"/>
      <c r="C2" s="20"/>
      <c r="D2" s="20"/>
      <c r="E2" s="20"/>
      <c r="F2" s="20"/>
      <c r="G2" s="211" t="s">
        <v>151</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4"/>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6" t="str">
        <f>CONCATENATE("Az adózó adószáma: ",Alapa!$C$25)</f>
        <v xml:space="preserve">Az adózó adószáma: </v>
      </c>
      <c r="B7" s="4"/>
      <c r="C7" s="4"/>
      <c r="D7" s="8"/>
      <c r="E7" s="8"/>
      <c r="F7" s="27"/>
    </row>
    <row r="8" spans="1:8" ht="16.5" x14ac:dyDescent="0.2">
      <c r="A8" s="4" t="str">
        <f>IF(Tartalom!A7=0," ",Tartalom!A7)</f>
        <v xml:space="preserve"> </v>
      </c>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111</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3"/>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166</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G29"/>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159</v>
      </c>
      <c r="B1" s="1"/>
      <c r="C1" s="192" t="s">
        <v>113</v>
      </c>
      <c r="D1" s="2"/>
      <c r="E1" s="3"/>
      <c r="F1" s="42" t="s">
        <v>115</v>
      </c>
    </row>
    <row r="2" spans="1:7" ht="15.75" x14ac:dyDescent="0.25">
      <c r="A2" s="48"/>
      <c r="B2" s="20"/>
      <c r="C2" s="20"/>
      <c r="D2" s="20"/>
      <c r="E2" s="20"/>
      <c r="F2" s="211" t="s">
        <v>151</v>
      </c>
    </row>
    <row r="3" spans="1:7" ht="16.5" x14ac:dyDescent="0.2">
      <c r="A3" s="47"/>
      <c r="B3" s="2"/>
      <c r="C3" s="20"/>
      <c r="D3" s="20"/>
      <c r="E3" s="20"/>
      <c r="F3" s="21"/>
    </row>
    <row r="4" spans="1:7" ht="16.5" x14ac:dyDescent="0.3">
      <c r="A4" s="107" t="str">
        <f>CONCATENATE("Ügyfél:   ",Alapa!$C$17)</f>
        <v xml:space="preserve">Ügyfél:   </v>
      </c>
      <c r="B4" s="108"/>
      <c r="C4" s="5" t="str">
        <f>"Dátum:"</f>
        <v>Dátum:</v>
      </c>
      <c r="D4" s="194"/>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06"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55</v>
      </c>
      <c r="C11" s="84"/>
      <c r="D11" s="98" t="s">
        <v>17</v>
      </c>
      <c r="E11" s="126" t="s">
        <v>3</v>
      </c>
    </row>
    <row r="12" spans="1:7" x14ac:dyDescent="0.2">
      <c r="A12" s="116"/>
      <c r="B12" s="105"/>
      <c r="C12" s="65"/>
      <c r="D12" s="66"/>
      <c r="E12" s="118"/>
    </row>
    <row r="13" spans="1:7" ht="28.5" customHeight="1" x14ac:dyDescent="0.2">
      <c r="A13" s="14">
        <v>1</v>
      </c>
      <c r="B13" s="68" t="s">
        <v>56</v>
      </c>
      <c r="C13" s="179"/>
      <c r="D13" s="127"/>
      <c r="E13" s="128"/>
    </row>
    <row r="14" spans="1:7" ht="38.25" x14ac:dyDescent="0.2">
      <c r="A14" s="14">
        <v>2</v>
      </c>
      <c r="B14" s="220" t="s">
        <v>183</v>
      </c>
      <c r="C14" s="174" t="s">
        <v>2</v>
      </c>
      <c r="D14" s="127"/>
      <c r="E14" s="128"/>
    </row>
    <row r="15" spans="1:7" ht="28.5" customHeight="1" x14ac:dyDescent="0.2">
      <c r="A15" s="14">
        <v>3</v>
      </c>
      <c r="B15" s="68" t="s">
        <v>57</v>
      </c>
      <c r="C15" s="174"/>
      <c r="D15" s="127"/>
      <c r="E15" s="128"/>
    </row>
    <row r="16" spans="1:7" ht="28.5" customHeight="1" x14ac:dyDescent="0.2">
      <c r="A16" s="14">
        <v>4</v>
      </c>
      <c r="B16" s="68" t="s">
        <v>184</v>
      </c>
      <c r="C16" s="174"/>
      <c r="D16" s="127"/>
      <c r="E16" s="128"/>
    </row>
    <row r="17" spans="1:5" ht="28.5" customHeight="1" x14ac:dyDescent="0.2">
      <c r="A17" s="14">
        <v>5</v>
      </c>
      <c r="B17" s="68" t="s">
        <v>185</v>
      </c>
      <c r="C17" s="174"/>
      <c r="D17" s="127"/>
      <c r="E17" s="128"/>
    </row>
    <row r="18" spans="1:5" ht="70.5" customHeight="1" x14ac:dyDescent="0.2">
      <c r="A18" s="14">
        <v>6</v>
      </c>
      <c r="B18" s="68" t="s">
        <v>72</v>
      </c>
      <c r="C18" s="174"/>
      <c r="D18" s="127"/>
      <c r="E18" s="128"/>
    </row>
    <row r="19" spans="1:5" ht="28.5" customHeight="1" x14ac:dyDescent="0.2">
      <c r="A19" s="14">
        <v>7</v>
      </c>
      <c r="B19" s="68" t="s">
        <v>58</v>
      </c>
      <c r="C19" s="174"/>
      <c r="D19" s="127"/>
      <c r="E19" s="128"/>
    </row>
    <row r="20" spans="1:5" ht="28.5" customHeight="1" x14ac:dyDescent="0.2">
      <c r="A20" s="14">
        <v>8</v>
      </c>
      <c r="B20" s="68" t="s">
        <v>59</v>
      </c>
      <c r="C20" s="174"/>
      <c r="D20" s="127"/>
      <c r="E20" s="128"/>
    </row>
    <row r="21" spans="1:5" ht="28.5" customHeight="1" x14ac:dyDescent="0.2">
      <c r="A21" s="14">
        <v>9</v>
      </c>
      <c r="B21" s="207" t="s">
        <v>150</v>
      </c>
      <c r="C21" s="180"/>
      <c r="D21" s="127"/>
      <c r="E21" s="128"/>
    </row>
    <row r="22" spans="1:5" ht="28.5" customHeight="1" x14ac:dyDescent="0.2">
      <c r="A22" s="14">
        <v>10</v>
      </c>
      <c r="B22" s="207" t="s">
        <v>106</v>
      </c>
      <c r="C22" s="180"/>
      <c r="D22" s="127"/>
      <c r="E22" s="128"/>
    </row>
    <row r="23" spans="1:5" ht="28.5" customHeight="1" x14ac:dyDescent="0.2">
      <c r="A23" s="14">
        <v>11</v>
      </c>
      <c r="B23" s="222"/>
      <c r="C23" s="180"/>
      <c r="D23" s="127"/>
      <c r="E23" s="128"/>
    </row>
    <row r="24" spans="1:5" ht="28.5" customHeight="1" x14ac:dyDescent="0.2">
      <c r="A24" s="14">
        <v>12</v>
      </c>
      <c r="B24" s="222"/>
      <c r="C24" s="180"/>
      <c r="D24" s="127"/>
      <c r="E24" s="128"/>
    </row>
    <row r="25" spans="1:5" ht="28.5" customHeight="1" x14ac:dyDescent="0.2">
      <c r="A25" s="14">
        <v>13</v>
      </c>
      <c r="B25" s="222"/>
      <c r="C25" s="180"/>
      <c r="D25" s="127"/>
      <c r="E25" s="128"/>
    </row>
    <row r="26" spans="1:5" ht="28.5" customHeight="1" x14ac:dyDescent="0.2">
      <c r="A26" s="14">
        <v>14</v>
      </c>
      <c r="B26" s="222"/>
      <c r="C26" s="180"/>
      <c r="D26" s="127"/>
      <c r="E26" s="128"/>
    </row>
    <row r="27" spans="1:5" ht="28.5" customHeight="1" x14ac:dyDescent="0.2">
      <c r="A27" s="14">
        <v>15</v>
      </c>
      <c r="B27" s="222"/>
      <c r="C27" s="180"/>
      <c r="D27" s="127"/>
      <c r="E27" s="128"/>
    </row>
    <row r="28" spans="1:5" ht="28.5" customHeight="1" thickBot="1" x14ac:dyDescent="0.25">
      <c r="A28" s="14">
        <v>19</v>
      </c>
      <c r="B28" s="68" t="s">
        <v>60</v>
      </c>
      <c r="C28" s="174"/>
      <c r="D28" s="127"/>
      <c r="E28" s="128"/>
    </row>
    <row r="29" spans="1:5" ht="28.5" customHeight="1" thickBot="1" x14ac:dyDescent="0.25">
      <c r="A29" s="99">
        <v>20</v>
      </c>
      <c r="B29" s="85" t="s">
        <v>209</v>
      </c>
      <c r="C29" s="181"/>
      <c r="D29" s="129">
        <f>SUM(D13:D28)</f>
        <v>0</v>
      </c>
      <c r="E29" s="130"/>
    </row>
  </sheetData>
  <hyperlinks>
    <hyperlink ref="F1" location="Tartalom!A1" display="Tartalom"/>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160</v>
      </c>
      <c r="B1" s="1"/>
      <c r="C1" s="232" t="s">
        <v>114</v>
      </c>
      <c r="D1" s="232"/>
      <c r="E1" s="232"/>
      <c r="F1" s="232"/>
      <c r="G1" s="42" t="s">
        <v>115</v>
      </c>
    </row>
    <row r="2" spans="1:8" ht="15.75" x14ac:dyDescent="0.25">
      <c r="A2" s="48"/>
      <c r="B2" s="20"/>
      <c r="C2" s="20"/>
      <c r="D2" s="20"/>
      <c r="E2" s="20"/>
      <c r="F2" s="20"/>
      <c r="G2" s="211" t="s">
        <v>151</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4"/>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6" t="str">
        <f>CONCATENATE("Az adózó adószáma: ",Alapa!$C$25)</f>
        <v xml:space="preserve">Az adózó adószáma: </v>
      </c>
      <c r="B7" s="4"/>
      <c r="C7" s="4"/>
      <c r="D7" s="8"/>
      <c r="E7" s="8"/>
      <c r="F7" s="27"/>
    </row>
    <row r="8" spans="1:8" ht="74.25" customHeight="1" x14ac:dyDescent="0.2">
      <c r="A8" s="4" t="str">
        <f>IF(Tartalom!A7=0," ",Tartalom!A7)</f>
        <v xml:space="preserve"> </v>
      </c>
      <c r="B8" s="233" t="s">
        <v>137</v>
      </c>
      <c r="C8" s="233"/>
      <c r="D8" s="233"/>
      <c r="E8" s="233"/>
      <c r="F8" s="233"/>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136</v>
      </c>
      <c r="C11" s="60"/>
      <c r="D11" s="59"/>
      <c r="E11" s="61" t="s">
        <v>17</v>
      </c>
      <c r="F11" s="62" t="s">
        <v>3</v>
      </c>
    </row>
    <row r="12" spans="1:8" x14ac:dyDescent="0.2">
      <c r="A12" s="57"/>
      <c r="B12" s="63" t="s">
        <v>76</v>
      </c>
      <c r="C12" s="90"/>
      <c r="D12" s="64"/>
      <c r="E12" s="66" t="s">
        <v>21</v>
      </c>
      <c r="F12" s="67"/>
    </row>
    <row r="13" spans="1:8" ht="28.5" customHeight="1" x14ac:dyDescent="0.2">
      <c r="A13" s="91">
        <v>1</v>
      </c>
      <c r="B13" s="68" t="s">
        <v>78</v>
      </c>
      <c r="C13" s="92"/>
      <c r="D13" s="93"/>
      <c r="E13" s="73"/>
      <c r="F13" s="72"/>
    </row>
    <row r="14" spans="1:8" ht="28.5" customHeight="1" x14ac:dyDescent="0.2">
      <c r="A14" s="91">
        <v>2</v>
      </c>
      <c r="B14" s="68" t="s">
        <v>77</v>
      </c>
      <c r="C14" s="92"/>
      <c r="D14" s="100" t="s">
        <v>20</v>
      </c>
      <c r="E14" s="101"/>
      <c r="F14" s="72"/>
    </row>
    <row r="15" spans="1:8" ht="28.5" customHeight="1" x14ac:dyDescent="0.2">
      <c r="A15" s="91">
        <v>3</v>
      </c>
      <c r="B15" s="68" t="s">
        <v>132</v>
      </c>
      <c r="C15" s="92"/>
      <c r="D15" s="93"/>
      <c r="E15" s="71">
        <f>E13-E14</f>
        <v>0</v>
      </c>
      <c r="F15" s="72"/>
    </row>
    <row r="16" spans="1:8" ht="28.5" customHeight="1" x14ac:dyDescent="0.2">
      <c r="A16" s="91">
        <v>4</v>
      </c>
      <c r="B16" s="68" t="s">
        <v>79</v>
      </c>
      <c r="C16" s="92"/>
      <c r="D16" s="93"/>
      <c r="E16" s="73"/>
      <c r="F16" s="72"/>
    </row>
    <row r="17" spans="1:6" ht="28.5" customHeight="1" x14ac:dyDescent="0.2">
      <c r="A17" s="91">
        <v>5</v>
      </c>
      <c r="B17" s="68" t="s">
        <v>80</v>
      </c>
      <c r="C17" s="103"/>
      <c r="D17" s="93"/>
      <c r="E17" s="73"/>
      <c r="F17" s="72"/>
    </row>
    <row r="18" spans="1:6" ht="28.5" customHeight="1" x14ac:dyDescent="0.2">
      <c r="A18" s="91">
        <v>6</v>
      </c>
      <c r="B18" s="68" t="s">
        <v>133</v>
      </c>
      <c r="C18" s="103"/>
      <c r="D18" s="9"/>
      <c r="E18" s="71">
        <f>E15-E16+E17</f>
        <v>0</v>
      </c>
      <c r="F18" s="74"/>
    </row>
    <row r="19" spans="1:6" ht="28.5" customHeight="1" x14ac:dyDescent="0.2">
      <c r="A19" s="91">
        <v>7</v>
      </c>
      <c r="B19" s="68" t="s">
        <v>134</v>
      </c>
      <c r="C19" s="103"/>
      <c r="D19" s="9"/>
      <c r="E19" s="71">
        <f>E18*9%</f>
        <v>0</v>
      </c>
      <c r="F19" s="74"/>
    </row>
    <row r="20" spans="1:6" ht="28.5" customHeight="1" x14ac:dyDescent="0.2">
      <c r="A20" s="91">
        <v>8</v>
      </c>
      <c r="B20" s="68" t="s">
        <v>94</v>
      </c>
      <c r="C20" s="103"/>
      <c r="D20" s="9"/>
      <c r="E20" s="73"/>
      <c r="F20" s="74"/>
    </row>
    <row r="21" spans="1:6" ht="28.5" customHeight="1" x14ac:dyDescent="0.2">
      <c r="A21" s="91">
        <v>9</v>
      </c>
      <c r="B21" s="68" t="s">
        <v>81</v>
      </c>
      <c r="C21" s="103"/>
      <c r="D21" s="9"/>
      <c r="E21" s="71">
        <f>E19-E20</f>
        <v>0</v>
      </c>
      <c r="F21" s="74"/>
    </row>
    <row r="22" spans="1:6" ht="28.5" customHeight="1" x14ac:dyDescent="0.2">
      <c r="A22" s="91">
        <v>10</v>
      </c>
      <c r="B22" s="68" t="s">
        <v>135</v>
      </c>
      <c r="C22" s="103"/>
      <c r="D22" s="132"/>
      <c r="E22" s="101"/>
      <c r="F22" s="74"/>
    </row>
    <row r="23" spans="1:6" ht="28.5" customHeight="1" x14ac:dyDescent="0.2">
      <c r="A23" s="91">
        <v>11</v>
      </c>
      <c r="B23" s="68" t="s">
        <v>139</v>
      </c>
      <c r="C23" s="103"/>
      <c r="D23" s="103" t="s">
        <v>82</v>
      </c>
      <c r="E23" s="10">
        <f t="shared" ref="E23:E28" si="0">$E$21/6</f>
        <v>0</v>
      </c>
      <c r="F23" s="74"/>
    </row>
    <row r="24" spans="1:6" ht="28.5" customHeight="1" x14ac:dyDescent="0.2">
      <c r="A24" s="91">
        <v>12</v>
      </c>
      <c r="B24" s="79"/>
      <c r="C24" s="103"/>
      <c r="D24" s="93" t="s">
        <v>83</v>
      </c>
      <c r="E24" s="10">
        <f t="shared" si="0"/>
        <v>0</v>
      </c>
      <c r="F24" s="74"/>
    </row>
    <row r="25" spans="1:6" ht="28.5" customHeight="1" x14ac:dyDescent="0.2">
      <c r="A25" s="91">
        <v>13</v>
      </c>
      <c r="B25" s="230" t="s">
        <v>95</v>
      </c>
      <c r="C25" s="231"/>
      <c r="D25" s="93" t="s">
        <v>84</v>
      </c>
      <c r="E25" s="10">
        <f t="shared" si="0"/>
        <v>0</v>
      </c>
      <c r="F25" s="74"/>
    </row>
    <row r="26" spans="1:6" ht="28.5" customHeight="1" x14ac:dyDescent="0.2">
      <c r="A26" s="91">
        <v>14</v>
      </c>
      <c r="B26" s="79"/>
      <c r="C26" s="103"/>
      <c r="D26" s="93" t="s">
        <v>85</v>
      </c>
      <c r="E26" s="10">
        <f t="shared" si="0"/>
        <v>0</v>
      </c>
      <c r="F26" s="74"/>
    </row>
    <row r="27" spans="1:6" ht="28.5" customHeight="1" x14ac:dyDescent="0.2">
      <c r="A27" s="91">
        <v>15</v>
      </c>
      <c r="B27" s="79"/>
      <c r="C27" s="103"/>
      <c r="D27" s="93" t="s">
        <v>82</v>
      </c>
      <c r="E27" s="10">
        <f t="shared" si="0"/>
        <v>0</v>
      </c>
      <c r="F27" s="74"/>
    </row>
    <row r="28" spans="1:6" ht="28.5" customHeight="1" thickBot="1" x14ac:dyDescent="0.25">
      <c r="A28" s="99">
        <v>16</v>
      </c>
      <c r="B28" s="85"/>
      <c r="C28" s="86"/>
      <c r="D28" s="94" t="s">
        <v>83</v>
      </c>
      <c r="E28" s="11">
        <f t="shared" si="0"/>
        <v>0</v>
      </c>
      <c r="F28" s="83"/>
    </row>
    <row r="29" spans="1:6" ht="18" customHeight="1" x14ac:dyDescent="0.2"/>
    <row r="30" spans="1:6" ht="60.75" customHeight="1" x14ac:dyDescent="0.2">
      <c r="B30" s="234" t="s">
        <v>140</v>
      </c>
      <c r="C30" s="234"/>
      <c r="D30" s="234"/>
      <c r="E30" s="234"/>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hyperlinks>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A2" workbookViewId="0">
      <selection activeCell="A2" sqref="A2"/>
    </sheetView>
  </sheetViews>
  <sheetFormatPr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9</vt:i4>
      </vt:variant>
      <vt:variant>
        <vt:lpstr>Névvel ellátott tartományok</vt:lpstr>
      </vt:variant>
      <vt:variant>
        <vt:i4>9</vt:i4>
      </vt:variant>
    </vt:vector>
  </HeadingPairs>
  <TitlesOfParts>
    <vt:vector size="18" baseType="lpstr">
      <vt:lpstr>Tartalom</vt:lpstr>
      <vt:lpstr>KA-03-00</vt:lpstr>
      <vt:lpstr>KA-03-01</vt:lpstr>
      <vt:lpstr>KA-03-02</vt:lpstr>
      <vt:lpstr>KA-03-03</vt:lpstr>
      <vt:lpstr>KA-03-04</vt:lpstr>
      <vt:lpstr>KA-03-05</vt:lpstr>
      <vt:lpstr>Alapa</vt:lpstr>
      <vt:lpstr>Import_O</vt:lpstr>
      <vt:lpstr>'KA-03-01'!Nyomtatási_cím</vt:lpstr>
      <vt:lpstr>'KA-03-02'!Nyomtatási_cím</vt:lpstr>
      <vt:lpstr>'KA-03-00'!Nyomtatási_terület</vt:lpstr>
      <vt:lpstr>'KA-03-01'!Nyomtatási_terület</vt:lpstr>
      <vt:lpstr>'KA-03-02'!Nyomtatási_terület</vt:lpstr>
      <vt:lpstr>'KA-03-03'!Nyomtatási_terület</vt:lpstr>
      <vt:lpstr>'KA-03-04'!Nyomtatási_terület</vt:lpstr>
      <vt:lpstr>'KA-03-05'!Nyomtatási_terület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v.1.21.50.0.0#2021-04-19</dc:description>
  <cp:lastPrinted>2020-02-07T14:09:55Z</cp:lastPrinted>
  <dcterms:created xsi:type="dcterms:W3CDTF">2009-11-24T14:54:53Z</dcterms:created>
  <dcterms:modified xsi:type="dcterms:W3CDTF">2021-01-28T11:22:57Z</dcterms:modified>
</cp:coreProperties>
</file>