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1\DKF\2021\2021....köv másolata\SZERK\AD Munkalapok tartalom szerk-megszüntetése\"/>
    </mc:Choice>
  </mc:AlternateContent>
  <bookViews>
    <workbookView xWindow="-15" yWindow="4095" windowWidth="15480" windowHeight="4140"/>
  </bookViews>
  <sheets>
    <sheet name="Munkalap_" sheetId="80" r:id="rId1"/>
    <sheet name="KM-BI-10-4" sheetId="74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Munkalap_!$1:$8</definedName>
    <definedName name="_xlnm.Print_Area" localSheetId="0">Munkalap_!$A$1:$B$43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B8" i="80" l="1"/>
  <c r="B7" i="80"/>
  <c r="B6" i="80"/>
  <c r="B5" i="80"/>
  <c r="B4" i="80"/>
  <c r="AB2" i="80" l="1"/>
  <c r="AA2" i="80"/>
  <c r="E2" i="74" l="1"/>
  <c r="D2" i="74"/>
  <c r="I30" i="74"/>
  <c r="F5" i="74"/>
  <c r="L10" i="74"/>
  <c r="K10" i="74"/>
  <c r="H10" i="74"/>
  <c r="A4" i="74"/>
  <c r="F4" i="74"/>
  <c r="A5" i="74"/>
  <c r="I5" i="74"/>
  <c r="H11" i="74"/>
  <c r="K11" i="74"/>
  <c r="L11" i="74"/>
  <c r="H12" i="74"/>
  <c r="K12" i="74"/>
  <c r="L12" i="74"/>
  <c r="M12" i="74" s="1"/>
  <c r="N12" i="74" s="1"/>
  <c r="H13" i="74"/>
  <c r="K13" i="74"/>
  <c r="L13" i="74"/>
  <c r="M13" i="74"/>
  <c r="H14" i="74"/>
  <c r="K14" i="74"/>
  <c r="L14" i="74"/>
  <c r="M14" i="74" s="1"/>
  <c r="N14" i="74" s="1"/>
  <c r="H15" i="74"/>
  <c r="K15" i="74"/>
  <c r="L15" i="74"/>
  <c r="M15" i="74" s="1"/>
  <c r="N15" i="74"/>
  <c r="H16" i="74"/>
  <c r="K16" i="74"/>
  <c r="L16" i="74"/>
  <c r="H17" i="74"/>
  <c r="K17" i="74"/>
  <c r="L17" i="74"/>
  <c r="M17" i="74" s="1"/>
  <c r="H18" i="74"/>
  <c r="K18" i="74"/>
  <c r="L18" i="74"/>
  <c r="M18" i="74" s="1"/>
  <c r="H19" i="74"/>
  <c r="K19" i="74"/>
  <c r="L19" i="74"/>
  <c r="H20" i="74"/>
  <c r="K20" i="74"/>
  <c r="L20" i="74"/>
  <c r="H21" i="74"/>
  <c r="K21" i="74"/>
  <c r="L21" i="74"/>
  <c r="M21" i="74" s="1"/>
  <c r="H22" i="74"/>
  <c r="K22" i="74"/>
  <c r="L22" i="74"/>
  <c r="M22" i="74" s="1"/>
  <c r="H23" i="74"/>
  <c r="K23" i="74"/>
  <c r="L23" i="74"/>
  <c r="H24" i="74"/>
  <c r="K24" i="74"/>
  <c r="L24" i="74"/>
  <c r="H25" i="74"/>
  <c r="K25" i="74"/>
  <c r="L25" i="74"/>
  <c r="H26" i="74"/>
  <c r="K26" i="74"/>
  <c r="L26" i="74"/>
  <c r="M26" i="74" s="1"/>
  <c r="H27" i="74"/>
  <c r="K27" i="74"/>
  <c r="L27" i="74"/>
  <c r="H28" i="74"/>
  <c r="K28" i="74"/>
  <c r="L28" i="74"/>
  <c r="H29" i="74"/>
  <c r="K29" i="74"/>
  <c r="L29" i="74"/>
  <c r="M25" i="74"/>
  <c r="N13" i="74"/>
  <c r="O13" i="74" s="1"/>
  <c r="N17" i="74"/>
  <c r="M28" i="74"/>
  <c r="M16" i="74"/>
  <c r="H30" i="74"/>
  <c r="M24" i="74"/>
  <c r="M20" i="74"/>
  <c r="N16" i="74"/>
  <c r="N25" i="74"/>
  <c r="N20" i="74"/>
  <c r="O25" i="74" l="1"/>
  <c r="O17" i="74"/>
  <c r="O15" i="74"/>
  <c r="N18" i="74"/>
  <c r="O18" i="74" s="1"/>
  <c r="N26" i="74"/>
  <c r="O14" i="74"/>
  <c r="M29" i="74"/>
  <c r="O12" i="74"/>
  <c r="M10" i="74"/>
  <c r="M11" i="74"/>
  <c r="N11" i="74" s="1"/>
  <c r="L30" i="74"/>
  <c r="M27" i="74"/>
  <c r="M23" i="74"/>
  <c r="N23" i="74" s="1"/>
  <c r="M19" i="74"/>
  <c r="N27" i="74"/>
  <c r="N21" i="74"/>
  <c r="O21" i="74" s="1"/>
  <c r="N28" i="74"/>
  <c r="O28" i="74" s="1"/>
  <c r="O26" i="74"/>
  <c r="N24" i="74"/>
  <c r="O24" i="74" s="1"/>
  <c r="K30" i="74"/>
  <c r="N22" i="74"/>
  <c r="O22" i="74" s="1"/>
  <c r="O20" i="74"/>
  <c r="O16" i="74"/>
  <c r="N19" i="74" l="1"/>
  <c r="O19" i="74" s="1"/>
  <c r="O27" i="74"/>
  <c r="N10" i="74"/>
  <c r="O10" i="74" s="1"/>
  <c r="N29" i="74"/>
  <c r="O29" i="74" s="1"/>
  <c r="O11" i="74"/>
  <c r="M30" i="74"/>
  <c r="O23" i="74"/>
  <c r="N30" i="74" l="1"/>
  <c r="O30" i="74"/>
</calcChain>
</file>

<file path=xl/sharedStrings.xml><?xml version="1.0" encoding="utf-8"?>
<sst xmlns="http://schemas.openxmlformats.org/spreadsheetml/2006/main" count="91" uniqueCount="74">
  <si>
    <t xml:space="preserve"> </t>
  </si>
  <si>
    <t>Dátum:</t>
  </si>
  <si>
    <t>Készítette:</t>
  </si>
  <si>
    <t>Következtetés:</t>
  </si>
  <si>
    <t>Ellenőrízte:</t>
  </si>
  <si>
    <t>Fordulónap:</t>
  </si>
  <si>
    <t>Sorszám</t>
  </si>
  <si>
    <t>Megnevezés</t>
  </si>
  <si>
    <t>Mérleg szerinti érték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</si>
  <si>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</si>
  <si>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</si>
  <si>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</si>
  <si>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</si>
  <si>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</si>
  <si>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</si>
  <si>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</si>
  <si>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</si>
  <si>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</si>
  <si>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</si>
  <si>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</si>
  <si>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</si>
  <si>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</si>
  <si>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</si>
  <si>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</si>
  <si>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</si>
  <si>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</si>
  <si>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</si>
  <si>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</si>
  <si>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</si>
  <si>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Jelentős a nyilvántartási egységár %-ban</t>
  </si>
  <si>
    <t>Áthozat:</t>
  </si>
  <si>
    <t>Bekerülési érték</t>
  </si>
  <si>
    <t>Utolsó értékelés dátuma</t>
  </si>
  <si>
    <t>Nyilv. egységár</t>
  </si>
  <si>
    <t>F.napi készlet</t>
  </si>
  <si>
    <t>Könyv szerinti érték</t>
  </si>
  <si>
    <t>Piaci érték M-kor</t>
  </si>
  <si>
    <t>Nyitó értékvesztés</t>
  </si>
  <si>
    <t>Értékvesztés visszaírása</t>
  </si>
  <si>
    <t>Záró értékvesztés</t>
  </si>
  <si>
    <t>Összesen</t>
  </si>
  <si>
    <t>Átvitel:</t>
  </si>
  <si>
    <t>Nyilv. Szám</t>
  </si>
  <si>
    <t>VÁSÁROLT KÉSZLETEK ÉRTÉKELÉSE</t>
  </si>
  <si>
    <t>Mérlegkészítés napja:</t>
  </si>
  <si>
    <t>KM-BI-10-4</t>
  </si>
  <si>
    <t>Tartós (napokban):</t>
  </si>
  <si>
    <t>Ellenőrizte:</t>
  </si>
  <si>
    <t>MUNKALAP</t>
  </si>
  <si>
    <t>Ügyfél neve:</t>
  </si>
  <si>
    <t>Eredmény:</t>
  </si>
  <si>
    <t>Piaci egys. ár M-kor</t>
  </si>
  <si>
    <t xml:space="preserve">                                                            </t>
  </si>
  <si>
    <t>Különbözet végleges?</t>
  </si>
  <si>
    <t>IGEN</t>
  </si>
  <si>
    <t>NEM</t>
  </si>
  <si>
    <t>◄◄ NEM SZERKESZTHETŐ SOR !!</t>
  </si>
  <si>
    <t>Cél:</t>
  </si>
  <si>
    <t>Feladat:</t>
  </si>
  <si>
    <t>Módszer:</t>
  </si>
  <si>
    <t>Végrehajtási lényegesség %-os mértéke</t>
  </si>
  <si>
    <t>Kockázatbecslés: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</si>
  <si>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Beszámoló szintű  lényegesség</t>
    </r>
  </si>
  <si>
    <t>a csalás kockázatának becslése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</si>
  <si>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Beszámoló szintű lényegesség</t>
    </r>
  </si>
  <si>
    <t>az üzleti kockázatok becslése.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</si>
  <si>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</si>
  <si>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t>a lényeges hibás állítás kockázatának becslése.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</si>
  <si>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</si>
  <si>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</si>
  <si>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Specifikus lényegesség 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</si>
  <si>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Elhanyagolható hiba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</si>
  <si>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Elhanyagolható hiba </t>
    </r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</si>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</sst>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F_t_-;\-* #,##0.00\ _F_t_-;_-* &quot;-&quot;??\ _F_t_-;_-@_-"/>
    <numFmt numFmtId="165" formatCode="#,##0_ ;[Red]\-#,##0\ "/>
    <numFmt numFmtId="166" formatCode="_-* #,##0.00\ _F_t_._-;\-* #,##0.00\ _F_t_._-;_-* &quot;-&quot;??\ _F_t_._-;_-@_-"/>
    <numFmt numFmtId="167" formatCode="#\ ##0"/>
  </numFmts>
  <fonts count="52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b/>
      <sz val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56"/>
      <name val="Garamond"/>
      <family val="1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b/>
      <sz val="12"/>
      <color rgb="FFFF0000"/>
      <name val="Arial Narrow"/>
    </font>
    <font>
      <b/>
      <sz val="10"/>
      <name val="Arial Narrow"/>
    </font>
    <font>
      <sz val="11"/>
      <name val="Arial Narrow"/>
    </font>
    <font>
      <sz val="9"/>
      <name val="Arial Narrow"/>
    </font>
    <font>
      <b/>
      <sz val="10"/>
      <color rgb="FF000000"/>
      <name val="Arial Narrow"/>
    </font>
    <font>
      <b/>
      <sz val="10"/>
      <color rgb="FFFF0000"/>
      <name val="Arial Narrow"/>
    </font>
    <font>
      <b/>
      <sz val="11"/>
      <color theme="1"/>
      <name val="Arial Narrow"/>
      <family val="2"/>
      <charset val="238"/>
    </font>
    <font>
      <i/>
      <sz val="11"/>
      <color rgb="FF000000"/>
      <name val="Arial Narrow"/>
    </font>
    <font>
      <sz val="10"/>
      <name val="Arial Narrow"/>
    </font>
    <font>
      <i/>
      <sz val="10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6" fontId="19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27" fillId="0" borderId="0"/>
    <xf numFmtId="0" fontId="8" fillId="0" borderId="0"/>
    <xf numFmtId="0" fontId="28" fillId="0" borderId="0"/>
    <xf numFmtId="0" fontId="29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3" fillId="0" borderId="0"/>
    <xf numFmtId="0" fontId="6" fillId="0" borderId="0"/>
    <xf numFmtId="0" fontId="5" fillId="0" borderId="0"/>
    <xf numFmtId="0" fontId="18" fillId="0" borderId="0"/>
    <xf numFmtId="0" fontId="13" fillId="0" borderId="0">
      <alignment vertical="top"/>
    </xf>
    <xf numFmtId="0" fontId="1" fillId="0" borderId="0"/>
    <xf numFmtId="0" fontId="6" fillId="0" borderId="0"/>
    <xf numFmtId="0" fontId="6" fillId="0" borderId="0"/>
    <xf numFmtId="0" fontId="16" fillId="0" borderId="0"/>
    <xf numFmtId="0" fontId="27" fillId="0" borderId="0"/>
    <xf numFmtId="0" fontId="1" fillId="0" borderId="0"/>
    <xf numFmtId="0" fontId="7" fillId="0" borderId="0"/>
    <xf numFmtId="0" fontId="13" fillId="0" borderId="0"/>
    <xf numFmtId="0" fontId="13" fillId="0" borderId="0"/>
    <xf numFmtId="0" fontId="6" fillId="0" borderId="0"/>
    <xf numFmtId="0" fontId="7" fillId="0" borderId="0"/>
    <xf numFmtId="0" fontId="13" fillId="0" borderId="0">
      <alignment vertical="top"/>
    </xf>
    <xf numFmtId="0" fontId="13" fillId="0" borderId="0">
      <alignment vertical="top"/>
    </xf>
    <xf numFmtId="0" fontId="7" fillId="0" borderId="0"/>
    <xf numFmtId="0" fontId="7" fillId="0" borderId="0"/>
    <xf numFmtId="0" fontId="22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16" fillId="0" borderId="0">
      <alignment horizontal="left" vertical="center"/>
    </xf>
    <xf numFmtId="0" fontId="6" fillId="0" borderId="0"/>
    <xf numFmtId="9" fontId="6" fillId="0" borderId="0" applyFont="0" applyFill="0" applyBorder="0" applyAlignment="0" applyProtection="0"/>
    <xf numFmtId="0" fontId="21" fillId="0" borderId="0"/>
    <xf numFmtId="0" fontId="39" fillId="0" borderId="0"/>
  </cellStyleXfs>
  <cellXfs count="123">
    <xf numFmtId="0" fontId="0" fillId="0" borderId="0" xfId="0"/>
    <xf numFmtId="0" fontId="12" fillId="3" borderId="0" xfId="0" applyFont="1" applyFill="1"/>
    <xf numFmtId="0" fontId="10" fillId="2" borderId="0" xfId="61" applyFont="1" applyFill="1" applyAlignment="1">
      <alignment vertical="center"/>
    </xf>
    <xf numFmtId="0" fontId="13" fillId="2" borderId="0" xfId="0" applyFont="1" applyFill="1"/>
    <xf numFmtId="0" fontId="13" fillId="2" borderId="0" xfId="0" applyFont="1" applyFill="1" applyAlignment="1">
      <alignment vertical="center" wrapText="1"/>
    </xf>
    <xf numFmtId="0" fontId="13" fillId="2" borderId="0" xfId="0" applyFont="1" applyFill="1" applyBorder="1" applyAlignment="1">
      <alignment vertical="center"/>
    </xf>
    <xf numFmtId="0" fontId="10" fillId="2" borderId="0" xfId="58" applyFont="1" applyFill="1" applyBorder="1"/>
    <xf numFmtId="0" fontId="12" fillId="2" borderId="0" xfId="58" applyFont="1" applyFill="1" applyBorder="1"/>
    <xf numFmtId="14" fontId="10" fillId="2" borderId="0" xfId="58" applyNumberFormat="1" applyFont="1" applyFill="1" applyBorder="1" applyAlignment="1">
      <alignment horizontal="center"/>
    </xf>
    <xf numFmtId="0" fontId="10" fillId="2" borderId="0" xfId="58" applyFont="1" applyFill="1" applyBorder="1" applyAlignment="1">
      <alignment horizontal="center"/>
    </xf>
    <xf numFmtId="0" fontId="10" fillId="2" borderId="1" xfId="56" applyFont="1" applyFill="1" applyBorder="1" applyAlignment="1">
      <alignment horizontal="left" vertical="top"/>
    </xf>
    <xf numFmtId="0" fontId="10" fillId="2" borderId="2" xfId="56" applyFont="1" applyFill="1" applyBorder="1" applyAlignment="1">
      <alignment horizontal="left" vertical="top"/>
    </xf>
    <xf numFmtId="0" fontId="10" fillId="2" borderId="3" xfId="62" applyFont="1" applyFill="1" applyBorder="1" applyAlignment="1" applyProtection="1">
      <alignment horizontal="left" vertical="center"/>
      <protection hidden="1"/>
    </xf>
    <xf numFmtId="0" fontId="10" fillId="2" borderId="5" xfId="0" applyFont="1" applyFill="1" applyBorder="1" applyAlignment="1">
      <alignment horizontal="left"/>
    </xf>
    <xf numFmtId="0" fontId="10" fillId="2" borderId="5" xfId="56" applyFont="1" applyFill="1" applyBorder="1" applyAlignment="1">
      <alignment horizontal="left" vertical="top"/>
    </xf>
    <xf numFmtId="0" fontId="17" fillId="2" borderId="5" xfId="32" applyFont="1" applyFill="1" applyBorder="1"/>
    <xf numFmtId="14" fontId="10" fillId="2" borderId="2" xfId="56" applyNumberFormat="1" applyFont="1" applyFill="1" applyBorder="1" applyAlignment="1">
      <alignment horizontal="left" vertical="top"/>
    </xf>
    <xf numFmtId="0" fontId="10" fillId="2" borderId="2" xfId="0" applyFont="1" applyFill="1" applyBorder="1"/>
    <xf numFmtId="0" fontId="12" fillId="2" borderId="0" xfId="58" applyFont="1" applyFill="1"/>
    <xf numFmtId="0" fontId="12" fillId="3" borderId="0" xfId="48" applyFont="1" applyFill="1"/>
    <xf numFmtId="0" fontId="12" fillId="2" borderId="5" xfId="58" applyFont="1" applyFill="1" applyBorder="1"/>
    <xf numFmtId="0" fontId="12" fillId="2" borderId="6" xfId="58" applyFont="1" applyFill="1" applyBorder="1" applyProtection="1">
      <protection locked="0" hidden="1"/>
    </xf>
    <xf numFmtId="0" fontId="12" fillId="2" borderId="0" xfId="58" applyFont="1" applyFill="1" applyBorder="1" applyProtection="1">
      <protection locked="0" hidden="1"/>
    </xf>
    <xf numFmtId="0" fontId="12" fillId="2" borderId="2" xfId="48" applyFont="1" applyFill="1" applyBorder="1"/>
    <xf numFmtId="0" fontId="12" fillId="2" borderId="4" xfId="58" applyFont="1" applyFill="1" applyBorder="1" applyProtection="1">
      <protection locked="0" hidden="1"/>
    </xf>
    <xf numFmtId="0" fontId="12" fillId="3" borderId="0" xfId="58" applyFont="1" applyFill="1"/>
    <xf numFmtId="0" fontId="10" fillId="2" borderId="0" xfId="58" applyFont="1" applyFill="1" applyBorder="1" applyAlignment="1"/>
    <xf numFmtId="0" fontId="12" fillId="2" borderId="0" xfId="58" applyFont="1" applyFill="1" applyBorder="1" applyAlignment="1"/>
    <xf numFmtId="0" fontId="10" fillId="2" borderId="1" xfId="56" applyFont="1" applyFill="1" applyBorder="1" applyAlignment="1">
      <alignment vertical="top"/>
    </xf>
    <xf numFmtId="0" fontId="12" fillId="3" borderId="0" xfId="58" applyFont="1" applyFill="1" applyAlignment="1"/>
    <xf numFmtId="0" fontId="15" fillId="0" borderId="0" xfId="58" applyFont="1" applyBorder="1"/>
    <xf numFmtId="0" fontId="9" fillId="0" borderId="0" xfId="58" applyFont="1" applyBorder="1"/>
    <xf numFmtId="0" fontId="10" fillId="2" borderId="0" xfId="56" applyFont="1" applyFill="1" applyBorder="1" applyAlignment="1">
      <alignment vertical="top"/>
    </xf>
    <xf numFmtId="14" fontId="10" fillId="2" borderId="0" xfId="56" applyNumberFormat="1" applyFont="1" applyFill="1" applyBorder="1" applyAlignment="1">
      <alignment horizontal="left" vertical="top"/>
    </xf>
    <xf numFmtId="0" fontId="10" fillId="2" borderId="0" xfId="56" applyFont="1" applyFill="1" applyBorder="1" applyAlignment="1">
      <alignment horizontal="left" vertical="top"/>
    </xf>
    <xf numFmtId="0" fontId="12" fillId="2" borderId="0" xfId="48" applyFont="1" applyFill="1" applyBorder="1"/>
    <xf numFmtId="0" fontId="12" fillId="2" borderId="0" xfId="48" applyFont="1" applyFill="1"/>
    <xf numFmtId="0" fontId="13" fillId="2" borderId="0" xfId="58" applyFont="1" applyFill="1" applyBorder="1"/>
    <xf numFmtId="0" fontId="14" fillId="2" borderId="7" xfId="58" applyFont="1" applyFill="1" applyBorder="1" applyProtection="1">
      <protection locked="0" hidden="1"/>
    </xf>
    <xf numFmtId="0" fontId="14" fillId="0" borderId="8" xfId="58" applyFont="1" applyBorder="1" applyAlignment="1" applyProtection="1">
      <alignment horizontal="center" vertical="center"/>
      <protection locked="0" hidden="1"/>
    </xf>
    <xf numFmtId="0" fontId="14" fillId="0" borderId="9" xfId="58" applyFont="1" applyBorder="1" applyAlignment="1" applyProtection="1">
      <alignment horizontal="center" vertical="center" wrapText="1"/>
      <protection locked="0" hidden="1"/>
    </xf>
    <xf numFmtId="0" fontId="14" fillId="0" borderId="10" xfId="58" applyFont="1" applyBorder="1" applyAlignment="1" applyProtection="1">
      <alignment horizontal="center" vertical="center" wrapText="1"/>
      <protection locked="0" hidden="1"/>
    </xf>
    <xf numFmtId="0" fontId="14" fillId="0" borderId="11" xfId="58" applyFont="1" applyBorder="1" applyAlignment="1" applyProtection="1">
      <alignment horizontal="center" vertical="center" wrapText="1"/>
      <protection locked="0" hidden="1"/>
    </xf>
    <xf numFmtId="0" fontId="15" fillId="2" borderId="12" xfId="58" applyFont="1" applyFill="1" applyBorder="1" applyAlignment="1" applyProtection="1">
      <alignment horizontal="center"/>
      <protection locked="0" hidden="1"/>
    </xf>
    <xf numFmtId="165" fontId="15" fillId="2" borderId="13" xfId="58" applyNumberFormat="1" applyFont="1" applyFill="1" applyBorder="1" applyProtection="1">
      <protection locked="0" hidden="1"/>
    </xf>
    <xf numFmtId="165" fontId="15" fillId="2" borderId="13" xfId="58" applyNumberFormat="1" applyFont="1" applyFill="1" applyBorder="1" applyAlignment="1" applyProtection="1">
      <alignment horizontal="right"/>
      <protection locked="0" hidden="1"/>
    </xf>
    <xf numFmtId="165" fontId="15" fillId="2" borderId="14" xfId="58" applyNumberFormat="1" applyFont="1" applyFill="1" applyBorder="1" applyProtection="1">
      <protection locked="0" hidden="1"/>
    </xf>
    <xf numFmtId="0" fontId="9" fillId="2" borderId="15" xfId="58" applyFont="1" applyFill="1" applyBorder="1" applyAlignment="1">
      <alignment horizontal="right"/>
    </xf>
    <xf numFmtId="165" fontId="9" fillId="2" borderId="15" xfId="58" applyNumberFormat="1" applyFont="1" applyFill="1" applyBorder="1" applyAlignment="1">
      <alignment horizontal="right"/>
    </xf>
    <xf numFmtId="165" fontId="14" fillId="2" borderId="15" xfId="58" applyNumberFormat="1" applyFont="1" applyFill="1" applyBorder="1"/>
    <xf numFmtId="165" fontId="14" fillId="2" borderId="16" xfId="58" applyNumberFormat="1" applyFont="1" applyFill="1" applyBorder="1"/>
    <xf numFmtId="0" fontId="9" fillId="2" borderId="0" xfId="58" applyFont="1" applyFill="1" applyBorder="1"/>
    <xf numFmtId="0" fontId="14" fillId="2" borderId="17" xfId="58" applyFont="1" applyFill="1" applyBorder="1" applyAlignment="1" applyProtection="1">
      <alignment horizontal="center" vertical="center" wrapText="1"/>
      <protection locked="0" hidden="1"/>
    </xf>
    <xf numFmtId="0" fontId="15" fillId="4" borderId="0" xfId="58" applyFont="1" applyFill="1" applyBorder="1" applyAlignment="1" applyProtection="1">
      <alignment horizontal="center"/>
      <protection locked="0" hidden="1"/>
    </xf>
    <xf numFmtId="0" fontId="15" fillId="3" borderId="13" xfId="58" applyFont="1" applyFill="1" applyBorder="1" applyAlignment="1" applyProtection="1">
      <alignment horizontal="left"/>
      <protection locked="0" hidden="1"/>
    </xf>
    <xf numFmtId="165" fontId="15" fillId="3" borderId="13" xfId="58" applyNumberFormat="1" applyFont="1" applyFill="1" applyBorder="1" applyProtection="1">
      <protection locked="0" hidden="1"/>
    </xf>
    <xf numFmtId="14" fontId="15" fillId="3" borderId="13" xfId="58" applyNumberFormat="1" applyFont="1" applyFill="1" applyBorder="1" applyProtection="1">
      <protection locked="0" hidden="1"/>
    </xf>
    <xf numFmtId="9" fontId="15" fillId="3" borderId="13" xfId="58" applyNumberFormat="1" applyFont="1" applyFill="1" applyBorder="1" applyAlignment="1" applyProtection="1">
      <alignment horizontal="right"/>
      <protection locked="0" hidden="1"/>
    </xf>
    <xf numFmtId="0" fontId="15" fillId="3" borderId="13" xfId="58" applyFont="1" applyFill="1" applyBorder="1" applyAlignment="1" applyProtection="1">
      <alignment horizontal="center"/>
      <protection locked="0" hidden="1"/>
    </xf>
    <xf numFmtId="14" fontId="9" fillId="3" borderId="13" xfId="58" applyNumberFormat="1" applyFont="1" applyFill="1" applyBorder="1" applyAlignment="1">
      <alignment horizontal="center"/>
    </xf>
    <xf numFmtId="0" fontId="15" fillId="3" borderId="18" xfId="58" applyFont="1" applyFill="1" applyBorder="1" applyProtection="1">
      <protection locked="0" hidden="1"/>
    </xf>
    <xf numFmtId="0" fontId="13" fillId="5" borderId="0" xfId="0" applyFont="1" applyFill="1" applyAlignment="1">
      <alignment vertical="center" wrapText="1"/>
    </xf>
    <xf numFmtId="0" fontId="13" fillId="5" borderId="0" xfId="0" applyFont="1" applyFill="1"/>
    <xf numFmtId="0" fontId="13" fillId="2" borderId="0" xfId="0" applyFont="1" applyFill="1" applyAlignment="1">
      <alignment wrapText="1"/>
    </xf>
    <xf numFmtId="0" fontId="13" fillId="3" borderId="0" xfId="0" applyFont="1" applyFill="1" applyBorder="1" applyAlignment="1">
      <alignment vertical="center" wrapText="1"/>
    </xf>
    <xf numFmtId="0" fontId="13" fillId="5" borderId="0" xfId="0" applyFont="1" applyFill="1" applyBorder="1" applyAlignment="1">
      <alignment vertical="center" wrapText="1"/>
    </xf>
    <xf numFmtId="0" fontId="13" fillId="5" borderId="0" xfId="0" applyFont="1" applyFill="1" applyBorder="1"/>
    <xf numFmtId="0" fontId="9" fillId="2" borderId="0" xfId="58" applyFont="1" applyFill="1" applyBorder="1" applyAlignment="1">
      <alignment horizontal="right"/>
    </xf>
    <xf numFmtId="0" fontId="12" fillId="0" borderId="0" xfId="58" applyFont="1" applyFill="1"/>
    <xf numFmtId="0" fontId="21" fillId="0" borderId="0" xfId="0" applyFont="1"/>
    <xf numFmtId="0" fontId="32" fillId="0" borderId="0" xfId="0" applyFont="1"/>
    <xf numFmtId="0" fontId="21" fillId="0" borderId="0" xfId="0" quotePrefix="1" applyFont="1"/>
    <xf numFmtId="14" fontId="21" fillId="0" borderId="0" xfId="0" applyNumberFormat="1" applyFont="1"/>
    <xf numFmtId="0" fontId="31" fillId="6" borderId="0" xfId="58" applyFont="1" applyFill="1" applyAlignment="1">
      <alignment horizontal="center"/>
    </xf>
    <xf numFmtId="165" fontId="11" fillId="7" borderId="13" xfId="58" applyNumberFormat="1" applyFont="1" applyFill="1" applyBorder="1" applyAlignment="1" applyProtection="1">
      <alignment horizontal="center"/>
      <protection locked="0" hidden="1"/>
    </xf>
    <xf numFmtId="0" fontId="9" fillId="0" borderId="0" xfId="60" applyFont="1" applyFill="1"/>
    <xf numFmtId="0" fontId="9" fillId="0" borderId="0" xfId="0" applyFont="1" applyFill="1" applyAlignment="1">
      <alignment horizontal="left" vertical="center"/>
    </xf>
    <xf numFmtId="0" fontId="33" fillId="3" borderId="0" xfId="29" applyFont="1" applyFill="1"/>
    <xf numFmtId="0" fontId="13" fillId="5" borderId="0" xfId="0" applyFont="1" applyFill="1"/>
    <xf numFmtId="0" fontId="31" fillId="2" borderId="0" xfId="58" applyFont="1" applyFill="1" applyBorder="1"/>
    <xf numFmtId="0" fontId="35" fillId="0" borderId="0" xfId="66" applyFont="1" applyFill="1" applyAlignment="1"/>
    <xf numFmtId="0" fontId="40" fillId="8" borderId="0" xfId="66" applyFont="1" applyFill="1" applyAlignment="1">
      <alignment horizontal="center" vertical="top" wrapText="1"/>
    </xf>
    <xf numFmtId="0" fontId="41" fillId="5" borderId="0" xfId="66" applyFont="1" applyFill="1" applyAlignment="1"/>
    <xf numFmtId="0" fontId="41" fillId="0" borderId="0" xfId="66" applyFont="1" applyFill="1" applyAlignment="1"/>
    <xf numFmtId="0" fontId="40" fillId="8" borderId="0" xfId="66" applyFont="1" applyFill="1" applyAlignment="1">
      <alignment horizontal="right"/>
    </xf>
    <xf numFmtId="0" fontId="42" fillId="5" borderId="0" xfId="66" applyFont="1" applyFill="1" applyAlignment="1"/>
    <xf numFmtId="0" fontId="40" fillId="0" borderId="0" xfId="66" applyFont="1" applyFill="1" applyAlignment="1"/>
    <xf numFmtId="0" fontId="43" fillId="8" borderId="21" xfId="66" applyFont="1" applyFill="1" applyBorder="1" applyAlignment="1">
      <alignment horizontal="left" vertical="top"/>
    </xf>
    <xf numFmtId="0" fontId="43" fillId="0" borderId="21" xfId="66" applyFont="1" applyFill="1" applyBorder="1" applyAlignment="1">
      <alignment horizontal="left" vertical="top" wrapText="1"/>
    </xf>
    <xf numFmtId="0" fontId="44" fillId="5" borderId="0" xfId="66" applyFont="1" applyFill="1" applyAlignment="1"/>
    <xf numFmtId="0" fontId="45" fillId="9" borderId="0" xfId="66" applyFont="1" applyFill="1" applyAlignment="1" applyProtection="1">
      <alignment horizontal="center"/>
      <protection locked="0" hidden="1"/>
    </xf>
    <xf numFmtId="0" fontId="46" fillId="0" borderId="22" xfId="66" applyFont="1" applyFill="1" applyBorder="1" applyAlignment="1">
      <alignment horizontal="left" vertical="top" wrapText="1"/>
    </xf>
    <xf numFmtId="0" fontId="43" fillId="8" borderId="23" xfId="66" applyFont="1" applyFill="1" applyBorder="1" applyAlignment="1">
      <alignment horizontal="left" vertical="top"/>
    </xf>
    <xf numFmtId="0" fontId="43" fillId="0" borderId="21" xfId="66" applyFont="1" applyFill="1" applyBorder="1" applyAlignment="1">
      <alignment horizontal="left"/>
    </xf>
    <xf numFmtId="0" fontId="43" fillId="0" borderId="25" xfId="66" applyFont="1" applyFill="1" applyBorder="1" applyAlignment="1">
      <alignment horizontal="left" vertical="top" wrapText="1"/>
    </xf>
    <xf numFmtId="0" fontId="38" fillId="5" borderId="0" xfId="66" applyFont="1" applyFill="1" applyAlignment="1">
      <alignment horizontal="center" vertical="top" wrapText="1"/>
    </xf>
    <xf numFmtId="0" fontId="43" fillId="0" borderId="13" xfId="66" applyFont="1" applyFill="1" applyBorder="1" applyAlignment="1">
      <alignment horizontal="left" vertical="top" wrapText="1"/>
    </xf>
    <xf numFmtId="165" fontId="40" fillId="0" borderId="26" xfId="66" applyNumberFormat="1" applyFont="1" applyFill="1" applyBorder="1" applyAlignment="1"/>
    <xf numFmtId="0" fontId="37" fillId="5" borderId="0" xfId="66" applyFont="1" applyFill="1" applyAlignment="1"/>
    <xf numFmtId="0" fontId="35" fillId="8" borderId="0" xfId="66" applyFont="1" applyFill="1" applyAlignment="1"/>
    <xf numFmtId="0" fontId="41" fillId="0" borderId="0" xfId="66" applyFont="1" applyFill="1" applyAlignment="1">
      <alignment vertical="top" wrapText="1"/>
    </xf>
    <xf numFmtId="165" fontId="40" fillId="0" borderId="21" xfId="66" applyNumberFormat="1" applyFont="1" applyFill="1" applyBorder="1" applyAlignment="1"/>
    <xf numFmtId="0" fontId="43" fillId="5" borderId="0" xfId="66" applyFont="1" applyFill="1" applyAlignment="1">
      <alignment horizontal="left"/>
    </xf>
    <xf numFmtId="167" fontId="48" fillId="0" borderId="0" xfId="66" applyNumberFormat="1" applyFont="1" applyFill="1" applyAlignment="1">
      <alignment horizontal="center"/>
    </xf>
    <xf numFmtId="0" fontId="43" fillId="8" borderId="0" xfId="66" applyFont="1" applyFill="1" applyAlignment="1"/>
    <xf numFmtId="0" fontId="43" fillId="8" borderId="0" xfId="66" applyFont="1" applyFill="1" applyAlignment="1">
      <alignment horizontal="left" vertical="center"/>
    </xf>
    <xf numFmtId="0" fontId="40" fillId="8" borderId="0" xfId="66" applyFont="1" applyFill="1" applyAlignment="1">
      <alignment vertical="top"/>
    </xf>
    <xf numFmtId="0" fontId="49" fillId="0" borderId="0" xfId="66" applyFont="1" applyFill="1" applyAlignment="1">
      <alignment vertical="top" wrapText="1"/>
    </xf>
    <xf numFmtId="0" fontId="9" fillId="5" borderId="0" xfId="66" applyFont="1" applyFill="1" applyAlignment="1">
      <alignment horizontal="left"/>
    </xf>
    <xf numFmtId="0" fontId="46" fillId="5" borderId="0" xfId="66" applyFont="1" applyFill="1" applyAlignment="1">
      <alignment horizontal="left"/>
    </xf>
    <xf numFmtId="0" fontId="10" fillId="0" borderId="0" xfId="66" applyFont="1" applyFill="1" applyAlignment="1"/>
    <xf numFmtId="0" fontId="50" fillId="8" borderId="0" xfId="66" applyFont="1" applyFill="1" applyAlignment="1">
      <alignment wrapText="1"/>
    </xf>
    <xf numFmtId="0" fontId="34" fillId="5" borderId="0" xfId="66" applyFont="1" applyFill="1" applyAlignment="1">
      <alignment wrapText="1"/>
    </xf>
    <xf numFmtId="0" fontId="10" fillId="0" borderId="0" xfId="66" applyFont="1" applyFill="1" applyAlignment="1">
      <alignment horizontal="left" vertical="center"/>
    </xf>
    <xf numFmtId="0" fontId="50" fillId="8" borderId="0" xfId="66" applyFont="1" applyFill="1" applyAlignment="1">
      <alignment vertical="center" wrapText="1"/>
    </xf>
    <xf numFmtId="0" fontId="50" fillId="8" borderId="0" xfId="66" applyFont="1" applyFill="1" applyAlignment="1">
      <alignment vertical="center"/>
    </xf>
    <xf numFmtId="0" fontId="36" fillId="8" borderId="24" xfId="66" applyFont="1" applyFill="1" applyBorder="1" applyAlignment="1">
      <alignment vertical="top" wrapText="1"/>
    </xf>
    <xf numFmtId="0" fontId="41" fillId="5" borderId="0" xfId="66" applyFont="1" applyFill="1" applyAlignment="1">
      <alignment vertical="top" wrapText="1"/>
    </xf>
    <xf numFmtId="0" fontId="51" fillId="5" borderId="0" xfId="66" applyFont="1" applyFill="1" applyAlignment="1">
      <alignment horizontal="justify" vertical="top"/>
    </xf>
    <xf numFmtId="0" fontId="51" fillId="5" borderId="0" xfId="66" applyFont="1" applyFill="1" applyAlignment="1">
      <alignment horizontal="center"/>
    </xf>
    <xf numFmtId="0" fontId="14" fillId="2" borderId="19" xfId="58" applyFont="1" applyFill="1" applyBorder="1" applyProtection="1">
      <protection locked="0" hidden="1"/>
    </xf>
    <xf numFmtId="0" fontId="14" fillId="2" borderId="20" xfId="58" applyFont="1" applyFill="1" applyBorder="1" applyProtection="1">
      <protection locked="0" hidden="1"/>
    </xf>
    <xf numFmtId="0" fontId="14" fillId="2" borderId="7" xfId="58" applyFont="1" applyFill="1" applyBorder="1" applyProtection="1">
      <protection locked="0" hidden="1"/>
    </xf>
  </cellXfs>
  <cellStyles count="67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 2" xfId="14"/>
    <cellStyle name="Hivatkozás 2 2" xfId="15"/>
    <cellStyle name="Hivatkozás 2 3" xfId="16"/>
    <cellStyle name="Hivatkozás 3" xfId="17"/>
    <cellStyle name="Hivatkozás 4" xfId="18"/>
    <cellStyle name="Hivatkozás 4 2" xfId="19"/>
    <cellStyle name="Hivatkozás 4 3" xfId="20"/>
    <cellStyle name="Hivatkozás 5" xfId="21"/>
    <cellStyle name="Normál" xfId="0" builtinId="0"/>
    <cellStyle name="Normál 10" xfId="22"/>
    <cellStyle name="Normál 11" xfId="23"/>
    <cellStyle name="Normál 12" xfId="24"/>
    <cellStyle name="Normál 13" xfId="25"/>
    <cellStyle name="Normál 14" xfId="66"/>
    <cellStyle name="Normal 2" xfId="26"/>
    <cellStyle name="Normál 2" xfId="27"/>
    <cellStyle name="Normál 2 10" xfId="28"/>
    <cellStyle name="Normál 2 2" xfId="29"/>
    <cellStyle name="Normál 2 3" xfId="30"/>
    <cellStyle name="Normál 2 4" xfId="31"/>
    <cellStyle name="Normál 2 5" xfId="32"/>
    <cellStyle name="Normál 2 6" xfId="33"/>
    <cellStyle name="Normál 2 7" xfId="34"/>
    <cellStyle name="Normál 2 8" xfId="35"/>
    <cellStyle name="Normál 2 9" xfId="36"/>
    <cellStyle name="Normál 2_Alapa" xfId="37"/>
    <cellStyle name="Normál 3" xfId="38"/>
    <cellStyle name="Normál 3 2" xfId="39"/>
    <cellStyle name="Normál 3 3" xfId="40"/>
    <cellStyle name="Normál 3 4" xfId="41"/>
    <cellStyle name="Normál 3 5" xfId="65"/>
    <cellStyle name="Normál 3_AuditDok_2010_Feri" xfId="42"/>
    <cellStyle name="Normál 4" xfId="43"/>
    <cellStyle name="Normál 4 2" xfId="44"/>
    <cellStyle name="Normál 4 3" xfId="45"/>
    <cellStyle name="Normál 4 4" xfId="46"/>
    <cellStyle name="Normál 4_AuditDok_2010_Feri" xfId="47"/>
    <cellStyle name="Normál 5" xfId="48"/>
    <cellStyle name="Normál 6" xfId="49"/>
    <cellStyle name="Normál 6 2" xfId="50"/>
    <cellStyle name="Normál 6 3" xfId="51"/>
    <cellStyle name="Normál 7" xfId="52"/>
    <cellStyle name="Normál 8" xfId="53"/>
    <cellStyle name="Normál 9" xfId="54"/>
    <cellStyle name="Normal_1997os osztalékkorlát" xfId="55"/>
    <cellStyle name="Normál_Dunacargo - forgalmi - A 2004-2005-05-25" xfId="56"/>
    <cellStyle name="Normal_KÉSZLET" xfId="57"/>
    <cellStyle name="Normál_Leltár összesítők" xfId="58"/>
    <cellStyle name="Normal_MERLEG1" xfId="59"/>
    <cellStyle name="Normál_Munka1" xfId="60"/>
    <cellStyle name="Normál_Munka9" xfId="61"/>
    <cellStyle name="Normál_MUNKALAP" xfId="62"/>
    <cellStyle name="Standard_BRPRINT" xfId="63"/>
    <cellStyle name="Százalék 2" xfId="6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82" customWidth="1"/>
    <col min="2" max="2" width="70" style="117" customWidth="1"/>
    <col min="3" max="3" width="12.625" style="82" customWidth="1"/>
    <col min="4" max="28" width="9" style="82" customWidth="1"/>
    <col min="29" max="16384" width="9" style="82"/>
  </cols>
  <sheetData>
    <row r="1" spans="1:28" x14ac:dyDescent="0.3">
      <c r="A1" s="80"/>
      <c r="B1" s="81" t="s">
        <v>48</v>
      </c>
    </row>
    <row r="2" spans="1:28" x14ac:dyDescent="0.3">
      <c r="A2" s="83"/>
      <c r="B2" s="84"/>
      <c r="F2" s="85" t="s">
        <v>56</v>
      </c>
      <c r="AA2" s="82">
        <f>A17</f>
        <v>0</v>
      </c>
      <c r="AB2" s="82">
        <f>A19</f>
        <v>0</v>
      </c>
    </row>
    <row r="3" spans="1:28" x14ac:dyDescent="0.3">
      <c r="A3" s="86"/>
      <c r="B3" s="84"/>
    </row>
    <row r="4" spans="1:28" ht="16.5" customHeight="1" x14ac:dyDescent="0.3">
      <c r="A4" s="87" t="s">
        <v>49</v>
      </c>
      <c r="B4" s="88">
        <f>Alapa!$C$17</f>
        <v>0</v>
      </c>
      <c r="C4" s="89" t="s">
        <v>2</v>
      </c>
      <c r="D4" s="90">
        <v>1</v>
      </c>
    </row>
    <row r="5" spans="1:28" ht="16.5" customHeight="1" x14ac:dyDescent="0.3">
      <c r="A5" s="87" t="s">
        <v>5</v>
      </c>
      <c r="B5" s="91">
        <f>Alapa!$C$12</f>
        <v>0</v>
      </c>
    </row>
    <row r="6" spans="1:28" ht="16.5" customHeight="1" x14ac:dyDescent="0.3">
      <c r="A6" s="92" t="s">
        <v>1</v>
      </c>
      <c r="B6" s="93">
        <f>Alapa!$C$15</f>
        <v>0</v>
      </c>
    </row>
    <row r="7" spans="1:28" ht="16.5" customHeight="1" x14ac:dyDescent="0.3">
      <c r="A7" s="87" t="s">
        <v>2</v>
      </c>
      <c r="B7" s="94" t="str">
        <f>IFERROR(VLOOKUP(D4,Alapa!$G$2:$H$22,2),"")</f>
        <v/>
      </c>
      <c r="C7" s="95"/>
    </row>
    <row r="8" spans="1:28" ht="16.5" customHeight="1" x14ac:dyDescent="0.3">
      <c r="A8" s="92" t="s">
        <v>4</v>
      </c>
      <c r="B8" s="96" t="str">
        <f>IF(Alapa!$N$2=0," ",Alapa!$N$2)</f>
        <v xml:space="preserve"> </v>
      </c>
      <c r="C8" s="97"/>
      <c r="D8" s="98" t="s">
        <v>60</v>
      </c>
    </row>
    <row r="9" spans="1:28" ht="16.5" customHeight="1" x14ac:dyDescent="0.3">
      <c r="A9" s="99" t="s">
        <v>61</v>
      </c>
      <c r="B9" s="100"/>
      <c r="C9" s="101"/>
      <c r="D9" s="102" t="s">
        <v>62</v>
      </c>
    </row>
    <row r="10" spans="1:28" x14ac:dyDescent="0.3">
      <c r="A10" s="103"/>
      <c r="B10" s="104" t="s">
        <v>63</v>
      </c>
      <c r="C10" s="101"/>
      <c r="D10" s="102" t="s">
        <v>64</v>
      </c>
    </row>
    <row r="11" spans="1:28" x14ac:dyDescent="0.3">
      <c r="A11" s="103"/>
      <c r="B11" s="104" t="s">
        <v>65</v>
      </c>
      <c r="C11" s="101"/>
      <c r="D11" s="102" t="s">
        <v>66</v>
      </c>
    </row>
    <row r="12" spans="1:28" x14ac:dyDescent="0.3">
      <c r="A12" s="103"/>
      <c r="B12" s="105" t="s">
        <v>67</v>
      </c>
      <c r="C12" s="101"/>
      <c r="D12" s="102" t="s">
        <v>68</v>
      </c>
    </row>
    <row r="13" spans="1:28" ht="16.5" customHeight="1" x14ac:dyDescent="0.3">
      <c r="A13" s="106" t="s">
        <v>57</v>
      </c>
      <c r="B13" s="107"/>
      <c r="C13" s="101"/>
      <c r="D13" s="108" t="s">
        <v>69</v>
      </c>
    </row>
    <row r="14" spans="1:28" ht="16.5" customHeight="1" x14ac:dyDescent="0.3">
      <c r="A14" s="106" t="s">
        <v>58</v>
      </c>
      <c r="B14" s="107"/>
      <c r="C14" s="101"/>
      <c r="D14" s="108" t="s">
        <v>70</v>
      </c>
    </row>
    <row r="15" spans="1:28" ht="16.5" customHeight="1" x14ac:dyDescent="0.3">
      <c r="A15" s="106" t="s">
        <v>59</v>
      </c>
      <c r="B15" s="107"/>
      <c r="C15" s="101"/>
      <c r="D15" s="109" t="s">
        <v>71</v>
      </c>
    </row>
    <row r="16" spans="1:28" ht="16.5" customHeight="1" x14ac:dyDescent="0.3">
      <c r="A16" s="110" t="s">
        <v>50</v>
      </c>
      <c r="B16" s="111"/>
      <c r="C16" s="101"/>
      <c r="D16" s="109" t="s">
        <v>72</v>
      </c>
    </row>
    <row r="17" spans="1:3" ht="33" x14ac:dyDescent="0.3">
      <c r="A17" s="118"/>
      <c r="B17" s="118"/>
      <c r="C17" s="112" t="s">
        <v>73</v>
      </c>
    </row>
    <row r="18" spans="1:3" ht="16.5" customHeight="1" x14ac:dyDescent="0.3">
      <c r="A18" s="113" t="s">
        <v>3</v>
      </c>
      <c r="B18" s="114"/>
    </row>
    <row r="19" spans="1:3" ht="16.5" customHeight="1" x14ac:dyDescent="0.3">
      <c r="A19" s="119"/>
      <c r="B19" s="119"/>
    </row>
    <row r="20" spans="1:3" ht="16.5" customHeight="1" x14ac:dyDescent="0.3">
      <c r="A20" s="115"/>
      <c r="B20" s="115"/>
    </row>
    <row r="21" spans="1:3" x14ac:dyDescent="0.3">
      <c r="A21" s="116"/>
      <c r="B21" s="116"/>
    </row>
    <row r="22" spans="1:3" ht="16.5" customHeight="1" x14ac:dyDescent="0.3">
      <c r="A22" s="116"/>
      <c r="B22" s="116"/>
    </row>
    <row r="23" spans="1:3" ht="16.5" customHeight="1" x14ac:dyDescent="0.3">
      <c r="A23" s="116"/>
      <c r="B23" s="116"/>
    </row>
    <row r="24" spans="1:3" ht="16.5" customHeight="1" x14ac:dyDescent="0.3">
      <c r="A24" s="116"/>
      <c r="B24" s="116"/>
    </row>
    <row r="25" spans="1:3" ht="16.5" customHeight="1" x14ac:dyDescent="0.3">
      <c r="A25" s="116"/>
      <c r="B25" s="116"/>
    </row>
    <row r="26" spans="1:3" ht="16.5" customHeight="1" x14ac:dyDescent="0.3">
      <c r="A26" s="116"/>
      <c r="B26" s="116"/>
    </row>
    <row r="27" spans="1:3" ht="16.5" customHeight="1" x14ac:dyDescent="0.3">
      <c r="A27" s="116"/>
      <c r="B27" s="116"/>
    </row>
    <row r="28" spans="1:3" ht="16.5" customHeight="1" x14ac:dyDescent="0.3">
      <c r="A28" s="116"/>
      <c r="B28" s="116"/>
    </row>
    <row r="29" spans="1:3" ht="16.5" customHeight="1" x14ac:dyDescent="0.3">
      <c r="A29" s="116"/>
      <c r="B29" s="116"/>
    </row>
    <row r="30" spans="1:3" ht="16.5" customHeight="1" x14ac:dyDescent="0.3">
      <c r="A30" s="116"/>
      <c r="B30" s="116"/>
    </row>
    <row r="31" spans="1:3" ht="16.5" customHeight="1" x14ac:dyDescent="0.3">
      <c r="A31" s="116"/>
      <c r="B31" s="116"/>
    </row>
    <row r="32" spans="1:3" ht="16.5" customHeight="1" x14ac:dyDescent="0.3">
      <c r="A32" s="116"/>
      <c r="B32" s="116"/>
    </row>
    <row r="33" spans="1:5" ht="16.5" customHeight="1" x14ac:dyDescent="0.3">
      <c r="A33" s="116"/>
      <c r="B33" s="116"/>
    </row>
    <row r="34" spans="1:5" x14ac:dyDescent="0.3">
      <c r="A34" s="116"/>
      <c r="B34" s="116"/>
    </row>
    <row r="35" spans="1:5" x14ac:dyDescent="0.3">
      <c r="A35" s="116"/>
      <c r="B35" s="116"/>
    </row>
    <row r="36" spans="1:5" x14ac:dyDescent="0.3">
      <c r="A36" s="116"/>
      <c r="B36" s="116"/>
    </row>
    <row r="37" spans="1:5" x14ac:dyDescent="0.3">
      <c r="A37" s="116"/>
      <c r="B37" s="116"/>
    </row>
    <row r="38" spans="1:5" x14ac:dyDescent="0.3">
      <c r="A38" s="116"/>
      <c r="B38" s="116"/>
    </row>
    <row r="39" spans="1:5" x14ac:dyDescent="0.3">
      <c r="A39" s="116"/>
      <c r="B39" s="116"/>
    </row>
    <row r="40" spans="1:5" x14ac:dyDescent="0.3">
      <c r="A40" s="116"/>
      <c r="B40" s="116"/>
    </row>
    <row r="41" spans="1:5" x14ac:dyDescent="0.3">
      <c r="A41" s="116"/>
      <c r="B41" s="116"/>
    </row>
    <row r="42" spans="1:5" x14ac:dyDescent="0.3">
      <c r="A42" s="116"/>
      <c r="B42" s="116"/>
    </row>
    <row r="43" spans="1:5" x14ac:dyDescent="0.3">
      <c r="A43" s="116"/>
      <c r="B43" s="116"/>
    </row>
    <row r="48" spans="1:5" s="89" customFormat="1" x14ac:dyDescent="0.3">
      <c r="C48" s="82"/>
      <c r="D48" s="82"/>
      <c r="E48" s="82"/>
    </row>
    <row r="49" spans="1:5" s="89" customFormat="1" x14ac:dyDescent="0.3">
      <c r="A49" s="82"/>
      <c r="B49" s="82"/>
      <c r="C49" s="82"/>
      <c r="D49" s="82"/>
      <c r="E49" s="82"/>
    </row>
    <row r="50" spans="1:5" s="89" customFormat="1" x14ac:dyDescent="0.3">
      <c r="A50" s="82"/>
      <c r="B50" s="82"/>
      <c r="C50" s="82"/>
      <c r="D50" s="82"/>
      <c r="E50" s="82"/>
    </row>
  </sheetData>
  <mergeCells count="2">
    <mergeCell ref="A17:B17"/>
    <mergeCell ref="A19:B19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6"/>
  <sheetViews>
    <sheetView showGridLines="0" zoomScaleNormal="100" workbookViewId="0">
      <selection activeCell="Q17" sqref="Q17"/>
    </sheetView>
  </sheetViews>
  <sheetFormatPr defaultColWidth="7.75" defaultRowHeight="16.5" x14ac:dyDescent="0.3"/>
  <cols>
    <col min="1" max="1" width="7.75" style="29" customWidth="1"/>
    <col min="2" max="2" width="23.5" style="25" customWidth="1"/>
    <col min="3" max="15" width="10.375" style="25" customWidth="1"/>
    <col min="16" max="16" width="9.5" style="25" bestFit="1" customWidth="1"/>
    <col min="17" max="16384" width="7.75" style="25"/>
  </cols>
  <sheetData>
    <row r="1" spans="1:17" s="19" customFormat="1" x14ac:dyDescent="0.3">
      <c r="A1" s="26" t="s">
        <v>45</v>
      </c>
      <c r="B1" s="6"/>
      <c r="C1" s="6"/>
      <c r="D1" s="18"/>
      <c r="E1" s="18"/>
      <c r="F1" s="6"/>
      <c r="G1" s="6"/>
      <c r="H1" s="6"/>
      <c r="I1" s="7"/>
      <c r="J1" s="7"/>
      <c r="K1" s="7"/>
      <c r="L1" s="7"/>
      <c r="M1" s="7"/>
      <c r="N1" s="18"/>
      <c r="O1" s="36"/>
    </row>
    <row r="2" spans="1:17" s="19" customFormat="1" x14ac:dyDescent="0.3">
      <c r="A2" s="27"/>
      <c r="B2" s="6"/>
      <c r="C2" s="7"/>
      <c r="D2" s="79">
        <f>A33</f>
        <v>0</v>
      </c>
      <c r="E2" s="79">
        <f>A35</f>
        <v>0</v>
      </c>
      <c r="F2" s="7"/>
      <c r="G2" s="7"/>
      <c r="H2" s="8"/>
      <c r="I2" s="7"/>
      <c r="J2" s="7"/>
      <c r="K2" s="7"/>
      <c r="L2" s="7"/>
      <c r="M2" s="7"/>
      <c r="N2" s="36"/>
      <c r="O2" s="36"/>
      <c r="P2" s="77" t="s">
        <v>56</v>
      </c>
    </row>
    <row r="3" spans="1:17" s="19" customFormat="1" x14ac:dyDescent="0.3">
      <c r="A3" s="2" t="s">
        <v>43</v>
      </c>
      <c r="B3" s="7"/>
      <c r="C3" s="7"/>
      <c r="D3" s="7"/>
      <c r="E3" s="7"/>
      <c r="F3" s="7"/>
      <c r="G3" s="7"/>
      <c r="H3" s="9" t="s">
        <v>0</v>
      </c>
      <c r="I3" s="7"/>
      <c r="J3" s="7"/>
      <c r="K3" s="7"/>
      <c r="L3" s="7"/>
      <c r="M3" s="36"/>
      <c r="N3" s="36"/>
      <c r="O3" s="36"/>
    </row>
    <row r="4" spans="1:17" s="19" customFormat="1" x14ac:dyDescent="0.3">
      <c r="A4" s="28" t="str">
        <f>"Ügyfél:   "&amp;Alapa!$C$17</f>
        <v xml:space="preserve">Ügyfél:   </v>
      </c>
      <c r="B4" s="11"/>
      <c r="C4" s="11"/>
      <c r="D4" s="11"/>
      <c r="E4" s="12" t="s">
        <v>1</v>
      </c>
      <c r="F4" s="13">
        <f>Alapa!$C$15</f>
        <v>0</v>
      </c>
      <c r="G4" s="14"/>
      <c r="H4" s="15"/>
      <c r="I4" s="20"/>
      <c r="J4" s="20"/>
      <c r="K4" s="21"/>
      <c r="L4" s="7"/>
      <c r="M4" s="7"/>
      <c r="N4" s="36"/>
      <c r="O4" s="36"/>
    </row>
    <row r="5" spans="1:17" s="19" customFormat="1" x14ac:dyDescent="0.3">
      <c r="A5" s="28" t="str">
        <f>"Fordulónap: "&amp;Alapa!$C$12</f>
        <v xml:space="preserve">Fordulónap: </v>
      </c>
      <c r="B5" s="16"/>
      <c r="C5" s="16"/>
      <c r="D5" s="16"/>
      <c r="E5" s="10" t="s">
        <v>2</v>
      </c>
      <c r="F5" s="11" t="e">
        <f>VLOOKUP(Q5,Alapa!$G$2:$H$22,2)</f>
        <v>#N/A</v>
      </c>
      <c r="G5" s="23"/>
      <c r="H5" s="11" t="s">
        <v>47</v>
      </c>
      <c r="I5" s="17" t="str">
        <f>IF(Alapa!$N$2=0," ",Alapa!$N$2)</f>
        <v xml:space="preserve"> </v>
      </c>
      <c r="J5" s="17"/>
      <c r="K5" s="24"/>
      <c r="L5" s="7"/>
      <c r="M5" s="7"/>
      <c r="N5" s="22"/>
      <c r="O5" s="36"/>
      <c r="P5" s="25" t="s">
        <v>2</v>
      </c>
      <c r="Q5" s="53">
        <v>1</v>
      </c>
    </row>
    <row r="6" spans="1:17" s="19" customFormat="1" x14ac:dyDescent="0.3">
      <c r="A6" s="32"/>
      <c r="B6" s="33"/>
      <c r="C6" s="16"/>
      <c r="D6" s="33"/>
      <c r="E6" s="34"/>
      <c r="F6" s="11"/>
      <c r="G6" s="35"/>
      <c r="H6" s="34"/>
      <c r="I6" s="7"/>
      <c r="J6" s="7"/>
      <c r="K6" s="7"/>
      <c r="L6" s="7"/>
      <c r="M6" s="7"/>
      <c r="N6" s="22"/>
      <c r="O6" s="36"/>
    </row>
    <row r="7" spans="1:17" x14ac:dyDescent="0.3">
      <c r="A7" s="51"/>
      <c r="B7" s="67" t="s">
        <v>44</v>
      </c>
      <c r="C7" s="59"/>
      <c r="D7" s="68"/>
      <c r="E7" s="67" t="s">
        <v>46</v>
      </c>
      <c r="F7" s="58"/>
      <c r="G7" s="51"/>
      <c r="H7" s="51"/>
      <c r="I7" s="67" t="s">
        <v>29</v>
      </c>
      <c r="J7" s="57"/>
      <c r="K7" s="73" t="s">
        <v>54</v>
      </c>
      <c r="L7" s="73" t="s">
        <v>55</v>
      </c>
      <c r="M7" s="18"/>
      <c r="N7" s="18"/>
      <c r="O7" s="37"/>
    </row>
    <row r="8" spans="1:17" ht="16.5" customHeight="1" thickBot="1" x14ac:dyDescent="0.35">
      <c r="A8" s="30" t="s">
        <v>0</v>
      </c>
      <c r="B8" s="30" t="s">
        <v>0</v>
      </c>
      <c r="C8" s="30" t="s">
        <v>0</v>
      </c>
      <c r="D8" s="30"/>
      <c r="E8" s="30" t="s">
        <v>0</v>
      </c>
      <c r="F8" s="30"/>
      <c r="G8" s="30" t="s">
        <v>0</v>
      </c>
      <c r="H8" s="30" t="s">
        <v>0</v>
      </c>
      <c r="I8" s="30" t="s">
        <v>0</v>
      </c>
      <c r="J8" s="30"/>
      <c r="K8" s="31" t="s">
        <v>0</v>
      </c>
      <c r="L8" s="31" t="s">
        <v>0</v>
      </c>
      <c r="M8" s="31" t="s">
        <v>0</v>
      </c>
      <c r="N8" s="31" t="s">
        <v>30</v>
      </c>
      <c r="O8" s="60"/>
    </row>
    <row r="9" spans="1:17" ht="27" x14ac:dyDescent="0.3">
      <c r="A9" s="39" t="s">
        <v>6</v>
      </c>
      <c r="B9" s="40" t="s">
        <v>7</v>
      </c>
      <c r="C9" s="40" t="s">
        <v>42</v>
      </c>
      <c r="D9" s="40" t="s">
        <v>31</v>
      </c>
      <c r="E9" s="40" t="s">
        <v>32</v>
      </c>
      <c r="F9" s="40" t="s">
        <v>33</v>
      </c>
      <c r="G9" s="40" t="s">
        <v>34</v>
      </c>
      <c r="H9" s="40" t="s">
        <v>35</v>
      </c>
      <c r="I9" s="41" t="s">
        <v>51</v>
      </c>
      <c r="J9" s="52" t="s">
        <v>53</v>
      </c>
      <c r="K9" s="40" t="s">
        <v>36</v>
      </c>
      <c r="L9" s="40" t="s">
        <v>37</v>
      </c>
      <c r="M9" s="40" t="s">
        <v>38</v>
      </c>
      <c r="N9" s="40" t="s">
        <v>39</v>
      </c>
      <c r="O9" s="42" t="s">
        <v>8</v>
      </c>
    </row>
    <row r="10" spans="1:17" ht="16.5" customHeight="1" x14ac:dyDescent="0.3">
      <c r="A10" s="43" t="s">
        <v>9</v>
      </c>
      <c r="B10" s="54"/>
      <c r="C10" s="55"/>
      <c r="D10" s="55"/>
      <c r="E10" s="56"/>
      <c r="F10" s="55"/>
      <c r="G10" s="55"/>
      <c r="H10" s="44">
        <f>F10*G10</f>
        <v>0</v>
      </c>
      <c r="I10" s="55"/>
      <c r="J10" s="74"/>
      <c r="K10" s="44">
        <f>I10*G10</f>
        <v>0</v>
      </c>
      <c r="L10" s="44">
        <f>(F10-D10)*G10</f>
        <v>0</v>
      </c>
      <c r="M10" s="45">
        <f>IF(L10&lt;0,IF((I10-F10)*G10&gt;$J$7*F10,IF($C$7-E10&gt;$Q$5,IF(I10*G10&lt;=G10*D10,K10-H10,0),0),0),0)</f>
        <v>0</v>
      </c>
      <c r="N10" s="44">
        <f>IF((F10-I10)*G10&gt;$J$7,IF($C$7-E10&gt;$F$7,(I10-F10)*G10,IF(J10="IGEN",(I10-F10)*G10,L10+M10)),L10+M10)</f>
        <v>0</v>
      </c>
      <c r="O10" s="46">
        <f t="shared" ref="O10:O18" si="0">H10-L10+M10+N10</f>
        <v>0</v>
      </c>
    </row>
    <row r="11" spans="1:17" ht="16.5" customHeight="1" x14ac:dyDescent="0.3">
      <c r="A11" s="43" t="s">
        <v>10</v>
      </c>
      <c r="B11" s="54"/>
      <c r="C11" s="55"/>
      <c r="D11" s="55"/>
      <c r="E11" s="56"/>
      <c r="F11" s="55"/>
      <c r="G11" s="55"/>
      <c r="H11" s="44">
        <f t="shared" ref="H11:H29" si="1">F11*G11</f>
        <v>0</v>
      </c>
      <c r="I11" s="55"/>
      <c r="J11" s="74"/>
      <c r="K11" s="44">
        <f t="shared" ref="K11:K29" si="2">I11*G11</f>
        <v>0</v>
      </c>
      <c r="L11" s="44">
        <f t="shared" ref="L11:L29" si="3">(F11-D11)*G11</f>
        <v>0</v>
      </c>
      <c r="M11" s="45">
        <f t="shared" ref="M11:M29" si="4">IF(L11&lt;0,IF((I11-F11)*G11&gt;$J$7,IF($C$7-E11&gt;$Q$5,IF(I11*G11&lt;=G11*D11,K11-H11,0),0),0),0)</f>
        <v>0</v>
      </c>
      <c r="N11" s="44">
        <f t="shared" ref="N11:N29" si="5">IF((F11-I11)*G11&gt;$J$7,IF($C$7-E11&gt;$F$7,(I11-F11)*G11,IF(J11="IGEN",(I11-F11)*G11,L11+M11)),L11+M11)</f>
        <v>0</v>
      </c>
      <c r="O11" s="46">
        <f t="shared" si="0"/>
        <v>0</v>
      </c>
    </row>
    <row r="12" spans="1:17" ht="16.5" customHeight="1" x14ac:dyDescent="0.3">
      <c r="A12" s="43" t="s">
        <v>11</v>
      </c>
      <c r="B12" s="54"/>
      <c r="C12" s="55"/>
      <c r="D12" s="55"/>
      <c r="E12" s="56"/>
      <c r="F12" s="55"/>
      <c r="G12" s="55"/>
      <c r="H12" s="44">
        <f t="shared" si="1"/>
        <v>0</v>
      </c>
      <c r="I12" s="55"/>
      <c r="J12" s="74"/>
      <c r="K12" s="44">
        <f t="shared" si="2"/>
        <v>0</v>
      </c>
      <c r="L12" s="44">
        <f t="shared" si="3"/>
        <v>0</v>
      </c>
      <c r="M12" s="45">
        <f t="shared" si="4"/>
        <v>0</v>
      </c>
      <c r="N12" s="44">
        <f t="shared" si="5"/>
        <v>0</v>
      </c>
      <c r="O12" s="46">
        <f t="shared" si="0"/>
        <v>0</v>
      </c>
    </row>
    <row r="13" spans="1:17" ht="16.5" customHeight="1" x14ac:dyDescent="0.3">
      <c r="A13" s="43" t="s">
        <v>12</v>
      </c>
      <c r="B13" s="54"/>
      <c r="C13" s="55"/>
      <c r="D13" s="55"/>
      <c r="E13" s="56"/>
      <c r="F13" s="55"/>
      <c r="G13" s="55"/>
      <c r="H13" s="44">
        <f t="shared" si="1"/>
        <v>0</v>
      </c>
      <c r="I13" s="55"/>
      <c r="J13" s="74"/>
      <c r="K13" s="44">
        <f t="shared" si="2"/>
        <v>0</v>
      </c>
      <c r="L13" s="44">
        <f t="shared" si="3"/>
        <v>0</v>
      </c>
      <c r="M13" s="45">
        <f t="shared" si="4"/>
        <v>0</v>
      </c>
      <c r="N13" s="44">
        <f t="shared" si="5"/>
        <v>0</v>
      </c>
      <c r="O13" s="46">
        <f t="shared" si="0"/>
        <v>0</v>
      </c>
    </row>
    <row r="14" spans="1:17" ht="16.5" customHeight="1" x14ac:dyDescent="0.3">
      <c r="A14" s="43" t="s">
        <v>13</v>
      </c>
      <c r="B14" s="54"/>
      <c r="C14" s="55"/>
      <c r="D14" s="55"/>
      <c r="E14" s="56"/>
      <c r="F14" s="55"/>
      <c r="G14" s="55"/>
      <c r="H14" s="44">
        <f t="shared" si="1"/>
        <v>0</v>
      </c>
      <c r="I14" s="55"/>
      <c r="J14" s="74"/>
      <c r="K14" s="44">
        <f t="shared" si="2"/>
        <v>0</v>
      </c>
      <c r="L14" s="44">
        <f t="shared" si="3"/>
        <v>0</v>
      </c>
      <c r="M14" s="45">
        <f t="shared" si="4"/>
        <v>0</v>
      </c>
      <c r="N14" s="44">
        <f t="shared" si="5"/>
        <v>0</v>
      </c>
      <c r="O14" s="46">
        <f t="shared" si="0"/>
        <v>0</v>
      </c>
    </row>
    <row r="15" spans="1:17" ht="16.5" customHeight="1" x14ac:dyDescent="0.3">
      <c r="A15" s="43" t="s">
        <v>14</v>
      </c>
      <c r="B15" s="54"/>
      <c r="C15" s="55"/>
      <c r="D15" s="55"/>
      <c r="E15" s="56"/>
      <c r="F15" s="55"/>
      <c r="G15" s="55"/>
      <c r="H15" s="44">
        <f t="shared" si="1"/>
        <v>0</v>
      </c>
      <c r="I15" s="55"/>
      <c r="J15" s="74"/>
      <c r="K15" s="44">
        <f t="shared" si="2"/>
        <v>0</v>
      </c>
      <c r="L15" s="44">
        <f t="shared" si="3"/>
        <v>0</v>
      </c>
      <c r="M15" s="45">
        <f t="shared" si="4"/>
        <v>0</v>
      </c>
      <c r="N15" s="44">
        <f t="shared" si="5"/>
        <v>0</v>
      </c>
      <c r="O15" s="46">
        <f t="shared" si="0"/>
        <v>0</v>
      </c>
    </row>
    <row r="16" spans="1:17" ht="16.5" customHeight="1" x14ac:dyDescent="0.3">
      <c r="A16" s="43" t="s">
        <v>15</v>
      </c>
      <c r="B16" s="54"/>
      <c r="C16" s="55"/>
      <c r="D16" s="55"/>
      <c r="E16" s="56"/>
      <c r="F16" s="55"/>
      <c r="G16" s="55"/>
      <c r="H16" s="44">
        <f t="shared" si="1"/>
        <v>0</v>
      </c>
      <c r="I16" s="55"/>
      <c r="J16" s="74"/>
      <c r="K16" s="44">
        <f t="shared" si="2"/>
        <v>0</v>
      </c>
      <c r="L16" s="44">
        <f t="shared" si="3"/>
        <v>0</v>
      </c>
      <c r="M16" s="45">
        <f t="shared" si="4"/>
        <v>0</v>
      </c>
      <c r="N16" s="44">
        <f t="shared" si="5"/>
        <v>0</v>
      </c>
      <c r="O16" s="46">
        <f t="shared" si="0"/>
        <v>0</v>
      </c>
    </row>
    <row r="17" spans="1:15" ht="16.5" customHeight="1" x14ac:dyDescent="0.3">
      <c r="A17" s="43" t="s">
        <v>16</v>
      </c>
      <c r="B17" s="54"/>
      <c r="C17" s="55"/>
      <c r="D17" s="55"/>
      <c r="E17" s="56"/>
      <c r="F17" s="55"/>
      <c r="G17" s="55"/>
      <c r="H17" s="44">
        <f t="shared" si="1"/>
        <v>0</v>
      </c>
      <c r="I17" s="55"/>
      <c r="J17" s="74"/>
      <c r="K17" s="44">
        <f t="shared" si="2"/>
        <v>0</v>
      </c>
      <c r="L17" s="44">
        <f t="shared" si="3"/>
        <v>0</v>
      </c>
      <c r="M17" s="45">
        <f t="shared" si="4"/>
        <v>0</v>
      </c>
      <c r="N17" s="44">
        <f t="shared" si="5"/>
        <v>0</v>
      </c>
      <c r="O17" s="46">
        <f t="shared" si="0"/>
        <v>0</v>
      </c>
    </row>
    <row r="18" spans="1:15" ht="16.5" customHeight="1" x14ac:dyDescent="0.3">
      <c r="A18" s="43" t="s">
        <v>17</v>
      </c>
      <c r="B18" s="54"/>
      <c r="C18" s="55"/>
      <c r="D18" s="55"/>
      <c r="E18" s="56"/>
      <c r="F18" s="55"/>
      <c r="G18" s="55"/>
      <c r="H18" s="44">
        <f t="shared" si="1"/>
        <v>0</v>
      </c>
      <c r="I18" s="55"/>
      <c r="J18" s="74"/>
      <c r="K18" s="44">
        <f t="shared" si="2"/>
        <v>0</v>
      </c>
      <c r="L18" s="44">
        <f t="shared" si="3"/>
        <v>0</v>
      </c>
      <c r="M18" s="45">
        <f t="shared" si="4"/>
        <v>0</v>
      </c>
      <c r="N18" s="44">
        <f t="shared" si="5"/>
        <v>0</v>
      </c>
      <c r="O18" s="46">
        <f t="shared" si="0"/>
        <v>0</v>
      </c>
    </row>
    <row r="19" spans="1:15" ht="16.5" customHeight="1" x14ac:dyDescent="0.3">
      <c r="A19" s="43" t="s">
        <v>18</v>
      </c>
      <c r="B19" s="54"/>
      <c r="C19" s="55"/>
      <c r="D19" s="55"/>
      <c r="E19" s="56"/>
      <c r="F19" s="55"/>
      <c r="G19" s="55"/>
      <c r="H19" s="44">
        <f t="shared" ref="H19:H28" si="6">F19*G19</f>
        <v>0</v>
      </c>
      <c r="I19" s="55"/>
      <c r="J19" s="74"/>
      <c r="K19" s="44">
        <f t="shared" ref="K19:K28" si="7">I19*G19</f>
        <v>0</v>
      </c>
      <c r="L19" s="44">
        <f t="shared" ref="L19:L28" si="8">(F19-D19)*G19</f>
        <v>0</v>
      </c>
      <c r="M19" s="45">
        <f t="shared" si="4"/>
        <v>0</v>
      </c>
      <c r="N19" s="44">
        <f t="shared" si="5"/>
        <v>0</v>
      </c>
      <c r="O19" s="46">
        <f t="shared" ref="O19:O28" si="9">H19-L19+M19+N19</f>
        <v>0</v>
      </c>
    </row>
    <row r="20" spans="1:15" ht="16.5" customHeight="1" x14ac:dyDescent="0.3">
      <c r="A20" s="43" t="s">
        <v>19</v>
      </c>
      <c r="B20" s="54"/>
      <c r="C20" s="55"/>
      <c r="D20" s="55"/>
      <c r="E20" s="56"/>
      <c r="F20" s="55"/>
      <c r="G20" s="55"/>
      <c r="H20" s="44">
        <f t="shared" si="6"/>
        <v>0</v>
      </c>
      <c r="I20" s="55"/>
      <c r="J20" s="74"/>
      <c r="K20" s="44">
        <f t="shared" si="7"/>
        <v>0</v>
      </c>
      <c r="L20" s="44">
        <f t="shared" si="8"/>
        <v>0</v>
      </c>
      <c r="M20" s="45">
        <f t="shared" si="4"/>
        <v>0</v>
      </c>
      <c r="N20" s="44">
        <f t="shared" si="5"/>
        <v>0</v>
      </c>
      <c r="O20" s="46">
        <f t="shared" si="9"/>
        <v>0</v>
      </c>
    </row>
    <row r="21" spans="1:15" ht="16.5" customHeight="1" x14ac:dyDescent="0.3">
      <c r="A21" s="43" t="s">
        <v>20</v>
      </c>
      <c r="B21" s="54"/>
      <c r="C21" s="55"/>
      <c r="D21" s="55"/>
      <c r="E21" s="56"/>
      <c r="F21" s="55"/>
      <c r="G21" s="55"/>
      <c r="H21" s="44">
        <f t="shared" si="6"/>
        <v>0</v>
      </c>
      <c r="I21" s="55"/>
      <c r="J21" s="74"/>
      <c r="K21" s="44">
        <f t="shared" si="7"/>
        <v>0</v>
      </c>
      <c r="L21" s="44">
        <f t="shared" si="8"/>
        <v>0</v>
      </c>
      <c r="M21" s="45">
        <f t="shared" si="4"/>
        <v>0</v>
      </c>
      <c r="N21" s="44">
        <f t="shared" si="5"/>
        <v>0</v>
      </c>
      <c r="O21" s="46">
        <f t="shared" si="9"/>
        <v>0</v>
      </c>
    </row>
    <row r="22" spans="1:15" ht="16.5" customHeight="1" x14ac:dyDescent="0.3">
      <c r="A22" s="43" t="s">
        <v>21</v>
      </c>
      <c r="B22" s="54"/>
      <c r="C22" s="55"/>
      <c r="D22" s="55"/>
      <c r="E22" s="56"/>
      <c r="F22" s="55"/>
      <c r="G22" s="55"/>
      <c r="H22" s="44">
        <f t="shared" si="6"/>
        <v>0</v>
      </c>
      <c r="I22" s="55"/>
      <c r="J22" s="74"/>
      <c r="K22" s="44">
        <f t="shared" si="7"/>
        <v>0</v>
      </c>
      <c r="L22" s="44">
        <f t="shared" si="8"/>
        <v>0</v>
      </c>
      <c r="M22" s="45">
        <f t="shared" si="4"/>
        <v>0</v>
      </c>
      <c r="N22" s="44">
        <f t="shared" si="5"/>
        <v>0</v>
      </c>
      <c r="O22" s="46">
        <f t="shared" si="9"/>
        <v>0</v>
      </c>
    </row>
    <row r="23" spans="1:15" ht="16.5" customHeight="1" x14ac:dyDescent="0.3">
      <c r="A23" s="43" t="s">
        <v>22</v>
      </c>
      <c r="B23" s="54"/>
      <c r="C23" s="55"/>
      <c r="D23" s="55"/>
      <c r="E23" s="56"/>
      <c r="F23" s="55"/>
      <c r="G23" s="55"/>
      <c r="H23" s="44">
        <f t="shared" si="6"/>
        <v>0</v>
      </c>
      <c r="I23" s="55"/>
      <c r="J23" s="74"/>
      <c r="K23" s="44">
        <f t="shared" si="7"/>
        <v>0</v>
      </c>
      <c r="L23" s="44">
        <f t="shared" si="8"/>
        <v>0</v>
      </c>
      <c r="M23" s="45">
        <f t="shared" si="4"/>
        <v>0</v>
      </c>
      <c r="N23" s="44">
        <f t="shared" si="5"/>
        <v>0</v>
      </c>
      <c r="O23" s="46">
        <f t="shared" si="9"/>
        <v>0</v>
      </c>
    </row>
    <row r="24" spans="1:15" ht="16.5" customHeight="1" x14ac:dyDescent="0.3">
      <c r="A24" s="43" t="s">
        <v>23</v>
      </c>
      <c r="B24" s="54"/>
      <c r="C24" s="55"/>
      <c r="D24" s="55"/>
      <c r="E24" s="56"/>
      <c r="F24" s="55"/>
      <c r="G24" s="55"/>
      <c r="H24" s="44">
        <f t="shared" si="6"/>
        <v>0</v>
      </c>
      <c r="I24" s="55"/>
      <c r="J24" s="74"/>
      <c r="K24" s="44">
        <f t="shared" si="7"/>
        <v>0</v>
      </c>
      <c r="L24" s="44">
        <f t="shared" si="8"/>
        <v>0</v>
      </c>
      <c r="M24" s="45">
        <f t="shared" si="4"/>
        <v>0</v>
      </c>
      <c r="N24" s="44">
        <f t="shared" si="5"/>
        <v>0</v>
      </c>
      <c r="O24" s="46">
        <f t="shared" si="9"/>
        <v>0</v>
      </c>
    </row>
    <row r="25" spans="1:15" ht="16.5" customHeight="1" x14ac:dyDescent="0.3">
      <c r="A25" s="43" t="s">
        <v>24</v>
      </c>
      <c r="B25" s="54"/>
      <c r="C25" s="55"/>
      <c r="D25" s="55"/>
      <c r="E25" s="56"/>
      <c r="F25" s="55"/>
      <c r="G25" s="55"/>
      <c r="H25" s="44">
        <f t="shared" si="6"/>
        <v>0</v>
      </c>
      <c r="I25" s="55"/>
      <c r="J25" s="74"/>
      <c r="K25" s="44">
        <f t="shared" si="7"/>
        <v>0</v>
      </c>
      <c r="L25" s="44">
        <f t="shared" si="8"/>
        <v>0</v>
      </c>
      <c r="M25" s="45">
        <f t="shared" si="4"/>
        <v>0</v>
      </c>
      <c r="N25" s="44">
        <f t="shared" si="5"/>
        <v>0</v>
      </c>
      <c r="O25" s="46">
        <f t="shared" si="9"/>
        <v>0</v>
      </c>
    </row>
    <row r="26" spans="1:15" ht="16.5" customHeight="1" x14ac:dyDescent="0.3">
      <c r="A26" s="43" t="s">
        <v>25</v>
      </c>
      <c r="B26" s="54"/>
      <c r="C26" s="55"/>
      <c r="D26" s="55"/>
      <c r="E26" s="56"/>
      <c r="F26" s="55"/>
      <c r="G26" s="55"/>
      <c r="H26" s="44">
        <f t="shared" si="6"/>
        <v>0</v>
      </c>
      <c r="I26" s="55"/>
      <c r="J26" s="74"/>
      <c r="K26" s="44">
        <f t="shared" si="7"/>
        <v>0</v>
      </c>
      <c r="L26" s="44">
        <f t="shared" si="8"/>
        <v>0</v>
      </c>
      <c r="M26" s="45">
        <f t="shared" si="4"/>
        <v>0</v>
      </c>
      <c r="N26" s="44">
        <f t="shared" si="5"/>
        <v>0</v>
      </c>
      <c r="O26" s="46">
        <f t="shared" si="9"/>
        <v>0</v>
      </c>
    </row>
    <row r="27" spans="1:15" ht="16.5" customHeight="1" x14ac:dyDescent="0.3">
      <c r="A27" s="43" t="s">
        <v>26</v>
      </c>
      <c r="B27" s="54"/>
      <c r="C27" s="55"/>
      <c r="D27" s="55"/>
      <c r="E27" s="56"/>
      <c r="F27" s="55"/>
      <c r="G27" s="55"/>
      <c r="H27" s="44">
        <f t="shared" si="6"/>
        <v>0</v>
      </c>
      <c r="I27" s="55"/>
      <c r="J27" s="74"/>
      <c r="K27" s="44">
        <f t="shared" si="7"/>
        <v>0</v>
      </c>
      <c r="L27" s="44">
        <f t="shared" si="8"/>
        <v>0</v>
      </c>
      <c r="M27" s="45">
        <f t="shared" si="4"/>
        <v>0</v>
      </c>
      <c r="N27" s="44">
        <f t="shared" si="5"/>
        <v>0</v>
      </c>
      <c r="O27" s="46">
        <f t="shared" si="9"/>
        <v>0</v>
      </c>
    </row>
    <row r="28" spans="1:15" ht="16.5" customHeight="1" x14ac:dyDescent="0.3">
      <c r="A28" s="43" t="s">
        <v>27</v>
      </c>
      <c r="B28" s="54"/>
      <c r="C28" s="55"/>
      <c r="D28" s="55"/>
      <c r="E28" s="56"/>
      <c r="F28" s="55"/>
      <c r="G28" s="55"/>
      <c r="H28" s="44">
        <f t="shared" si="6"/>
        <v>0</v>
      </c>
      <c r="I28" s="55"/>
      <c r="J28" s="74"/>
      <c r="K28" s="44">
        <f t="shared" si="7"/>
        <v>0</v>
      </c>
      <c r="L28" s="44">
        <f t="shared" si="8"/>
        <v>0</v>
      </c>
      <c r="M28" s="45">
        <f t="shared" si="4"/>
        <v>0</v>
      </c>
      <c r="N28" s="44">
        <f t="shared" si="5"/>
        <v>0</v>
      </c>
      <c r="O28" s="46">
        <f t="shared" si="9"/>
        <v>0</v>
      </c>
    </row>
    <row r="29" spans="1:15" ht="16.5" customHeight="1" x14ac:dyDescent="0.3">
      <c r="A29" s="43" t="s">
        <v>28</v>
      </c>
      <c r="B29" s="54"/>
      <c r="C29" s="55"/>
      <c r="D29" s="55"/>
      <c r="E29" s="56"/>
      <c r="F29" s="55"/>
      <c r="G29" s="55"/>
      <c r="H29" s="44">
        <f t="shared" si="1"/>
        <v>0</v>
      </c>
      <c r="I29" s="55"/>
      <c r="J29" s="74"/>
      <c r="K29" s="44">
        <f t="shared" si="2"/>
        <v>0</v>
      </c>
      <c r="L29" s="44">
        <f t="shared" si="3"/>
        <v>0</v>
      </c>
      <c r="M29" s="45">
        <f t="shared" si="4"/>
        <v>0</v>
      </c>
      <c r="N29" s="44">
        <f t="shared" si="5"/>
        <v>0</v>
      </c>
      <c r="O29" s="46">
        <f>H29-L29+M29+N29</f>
        <v>0</v>
      </c>
    </row>
    <row r="30" spans="1:15" ht="16.5" customHeight="1" thickBot="1" x14ac:dyDescent="0.35">
      <c r="A30" s="120" t="s">
        <v>40</v>
      </c>
      <c r="B30" s="121"/>
      <c r="C30" s="122"/>
      <c r="D30" s="38"/>
      <c r="E30" s="47"/>
      <c r="F30" s="48"/>
      <c r="G30" s="48" t="s">
        <v>41</v>
      </c>
      <c r="H30" s="49">
        <f>SUM(H10:H29)</f>
        <v>0</v>
      </c>
      <c r="I30" s="49">
        <f>SUM(I10:I29)</f>
        <v>0</v>
      </c>
      <c r="J30" s="48"/>
      <c r="K30" s="49">
        <f>SUM(K10:K29)</f>
        <v>0</v>
      </c>
      <c r="L30" s="49">
        <f>SUM(L10:L29)</f>
        <v>0</v>
      </c>
      <c r="M30" s="49">
        <f>SUM(M10:M29)</f>
        <v>0</v>
      </c>
      <c r="N30" s="49">
        <f>SUM(N10:N29)</f>
        <v>0</v>
      </c>
      <c r="O30" s="50">
        <f>SUM(O10:O29)+O8</f>
        <v>0</v>
      </c>
    </row>
    <row r="31" spans="1:15" x14ac:dyDescent="0.3">
      <c r="A31" s="63"/>
      <c r="B31" s="63" t="s">
        <v>52</v>
      </c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</row>
    <row r="32" spans="1:15" x14ac:dyDescent="0.3">
      <c r="A32" s="75" t="s">
        <v>50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</row>
    <row r="33" spans="1:15" x14ac:dyDescent="0.3">
      <c r="A33" s="1"/>
      <c r="B33" s="64"/>
      <c r="C33" s="65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1:15" x14ac:dyDescent="0.3">
      <c r="A34" s="76" t="s">
        <v>3</v>
      </c>
      <c r="B34" s="4"/>
      <c r="C34" s="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3">
      <c r="A35" s="1"/>
      <c r="B35" s="61"/>
      <c r="C35" s="61"/>
      <c r="D35" s="62"/>
      <c r="E35" s="62"/>
      <c r="F35" s="78"/>
      <c r="G35" s="78"/>
      <c r="H35" s="78"/>
      <c r="I35" s="78"/>
      <c r="J35" s="78"/>
      <c r="K35" s="78"/>
      <c r="L35" s="78"/>
      <c r="M35" s="78"/>
      <c r="N35" s="78"/>
      <c r="O35" s="78"/>
    </row>
    <row r="36" spans="1:15" x14ac:dyDescent="0.3">
      <c r="A36" s="5"/>
      <c r="B36" s="5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</row>
  </sheetData>
  <mergeCells count="1">
    <mergeCell ref="A30:C30"/>
  </mergeCells>
  <phoneticPr fontId="0" type="noConversion"/>
  <dataValidations count="1">
    <dataValidation type="list" allowBlank="1" showInputMessage="1" showErrorMessage="1" sqref="J10:J29">
      <formula1>$K$7:$L$7</formula1>
    </dataValidation>
  </dataValidations>
  <pageMargins left="0.74803149606299213" right="0.74803149606299213" top="0.98425196850393704" bottom="0.98425196850393704" header="0.51181102362204722" footer="0.51181102362204722"/>
  <pageSetup paperSize="9" scale="53" fitToHeight="2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5"/>
  <sheetViews>
    <sheetView workbookViewId="0"/>
  </sheetViews>
  <sheetFormatPr defaultRowHeight="14.25" x14ac:dyDescent="0.2"/>
  <cols>
    <col min="1" max="1" width="5.625" style="69" customWidth="1"/>
    <col min="2" max="2" width="36.625" style="69" customWidth="1"/>
    <col min="3" max="4" width="20.625" style="69" customWidth="1"/>
    <col min="5" max="5" width="11.5" style="69" customWidth="1"/>
    <col min="6" max="6" width="20.625" style="69" customWidth="1"/>
    <col min="7" max="16384" width="9" style="69"/>
  </cols>
  <sheetData>
    <row r="1" spans="2:6" ht="32.1" customHeight="1" x14ac:dyDescent="0.2">
      <c r="B1" s="70"/>
    </row>
    <row r="2" spans="2:6" ht="15" customHeight="1" x14ac:dyDescent="0.2"/>
    <row r="3" spans="2:6" ht="15" customHeight="1" x14ac:dyDescent="0.2">
      <c r="D3" s="71"/>
    </row>
    <row r="4" spans="2:6" ht="15" customHeight="1" x14ac:dyDescent="0.2"/>
    <row r="5" spans="2:6" ht="15" customHeight="1" x14ac:dyDescent="0.2">
      <c r="D5" s="71"/>
    </row>
    <row r="6" spans="2:6" ht="15" customHeight="1" x14ac:dyDescent="0.2"/>
    <row r="7" spans="2:6" ht="15" customHeight="1" x14ac:dyDescent="0.2"/>
    <row r="12" spans="2:6" x14ac:dyDescent="0.2">
      <c r="F12" s="72"/>
    </row>
    <row r="13" spans="2:6" x14ac:dyDescent="0.2">
      <c r="F13" s="72"/>
    </row>
    <row r="15" spans="2:6" x14ac:dyDescent="0.2">
      <c r="F15" s="72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2</vt:i4>
      </vt:variant>
    </vt:vector>
  </HeadingPairs>
  <TitlesOfParts>
    <vt:vector size="8" baseType="lpstr">
      <vt:lpstr>Munkalap_</vt:lpstr>
      <vt:lpstr>KM-BI-10-4</vt:lpstr>
      <vt:lpstr>Alapa</vt:lpstr>
      <vt:lpstr>Import_M</vt:lpstr>
      <vt:lpstr>Import_O</vt:lpstr>
      <vt:lpstr>Import_F</vt:lpstr>
      <vt:lpstr>Munkalap_!Nyomtatási_cím</vt:lpstr>
      <vt:lpstr>Munkalap_!Nyomtatási_terület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v.1.21.14.0.1#2021-10-18</dc:description>
  <cp:lastPrinted>2013-11-25T11:59:53Z</cp:lastPrinted>
  <dcterms:created xsi:type="dcterms:W3CDTF">2011-02-03T09:55:45Z</dcterms:created>
  <dcterms:modified xsi:type="dcterms:W3CDTF">2021-09-22T13:26:19Z</dcterms:modified>
</cp:coreProperties>
</file>