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0\ÖSSZESÍTŐK_2022\"/>
    </mc:Choice>
  </mc:AlternateContent>
  <xr:revisionPtr revIDLastSave="0" documentId="13_ncr:1_{DE49B5D0-64FE-440F-B2CD-586E5064022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E-Af_Ö" sheetId="48" r:id="rId1"/>
    <sheet name="KE-Af-01_FŐLAP" sheetId="47" r:id="rId2"/>
    <sheet name="Alapa" sheetId="59" r:id="rId3"/>
    <sheet name="Import_M" sheetId="61" r:id="rId4"/>
    <sheet name="Import_O" sheetId="62" r:id="rId5"/>
    <sheet name="Import_F" sheetId="63" r:id="rId6"/>
  </sheets>
  <externalReferences>
    <externalReference r:id="rId7"/>
    <externalReference r:id="rId8"/>
  </externalReferences>
  <definedNames>
    <definedName name="_xlnm.Database">[1]Tartalomj.!$A$1:$D$108</definedName>
    <definedName name="KörlevMező">'[2]#HIV'!$A$1</definedName>
    <definedName name="_xlnm.Print_Area" localSheetId="0">'KE-Af_Ö'!$A$1:$E$34</definedName>
    <definedName name="_xlnm.Print_Area" localSheetId="1">'KE-Af-01_FŐLAP'!$A$1:$H$48</definedName>
    <definedName name="TABLE" localSheetId="2">Alapa!$C$27:$C$27</definedName>
    <definedName name="TABLE_2" localSheetId="2">Alapa!$C$27:$C$27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D4" i="48" l="1"/>
  <c r="C31" i="48" s="1"/>
  <c r="C30" i="48" l="1"/>
  <c r="C33" i="48"/>
  <c r="C32" i="48"/>
  <c r="A8" i="47" l="1"/>
  <c r="B11" i="48"/>
  <c r="A7" i="47"/>
  <c r="C11" i="48"/>
  <c r="C31" i="47" l="1"/>
  <c r="C30" i="47"/>
  <c r="B21" i="48" l="1"/>
  <c r="B20" i="48"/>
  <c r="B19" i="48"/>
  <c r="D17" i="48"/>
  <c r="D16" i="48"/>
  <c r="D15" i="48"/>
  <c r="D14" i="48"/>
  <c r="D13" i="48"/>
  <c r="D10" i="48"/>
  <c r="D9" i="48"/>
  <c r="D8" i="48"/>
  <c r="A29" i="47" l="1"/>
  <c r="H34" i="47"/>
  <c r="H33" i="47"/>
  <c r="B34" i="47"/>
  <c r="B33" i="47"/>
  <c r="H30" i="47" s="1"/>
  <c r="B31" i="47"/>
  <c r="B30" i="47"/>
  <c r="H31" i="47" l="1"/>
  <c r="E2" i="47"/>
  <c r="D2" i="47"/>
  <c r="F13" i="47"/>
  <c r="A10" i="47" s="1"/>
  <c r="B13" i="47"/>
  <c r="F14" i="47"/>
  <c r="B14" i="47"/>
  <c r="H14" i="47" s="1"/>
  <c r="F15" i="47"/>
  <c r="B15" i="47"/>
  <c r="H15" i="47" s="1"/>
  <c r="F16" i="47"/>
  <c r="B16" i="47"/>
  <c r="H16" i="47" s="1"/>
  <c r="F17" i="47"/>
  <c r="B17" i="47"/>
  <c r="H17" i="47" s="1"/>
  <c r="F18" i="47"/>
  <c r="B18" i="47"/>
  <c r="H18" i="47" s="1"/>
  <c r="F19" i="47"/>
  <c r="B19" i="47"/>
  <c r="H19" i="47" s="1"/>
  <c r="F20" i="47"/>
  <c r="B20" i="47"/>
  <c r="H20" i="47" s="1"/>
  <c r="F21" i="47"/>
  <c r="B21" i="47"/>
  <c r="H21" i="47" s="1"/>
  <c r="F22" i="47"/>
  <c r="B22" i="47"/>
  <c r="H22" i="47" s="1"/>
  <c r="F23" i="47"/>
  <c r="B23" i="47"/>
  <c r="H23" i="47" s="1"/>
  <c r="F24" i="47"/>
  <c r="B24" i="47"/>
  <c r="H24" i="47" s="1"/>
  <c r="F25" i="47"/>
  <c r="B25" i="47"/>
  <c r="H25" i="47" s="1"/>
  <c r="F26" i="47"/>
  <c r="B26" i="47"/>
  <c r="H26" i="47" s="1"/>
  <c r="F12" i="47"/>
  <c r="B12" i="47"/>
  <c r="H12" i="47" s="1"/>
  <c r="F11" i="47"/>
  <c r="B11" i="47"/>
  <c r="H11" i="47" s="1"/>
  <c r="F7" i="47"/>
  <c r="D6" i="48"/>
  <c r="D5" i="48"/>
  <c r="A5" i="48"/>
  <c r="A4" i="48"/>
  <c r="F6" i="47"/>
  <c r="F5" i="47"/>
  <c r="A6" i="47"/>
  <c r="A5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B27" i="47"/>
  <c r="H27" i="47" s="1"/>
  <c r="F27" i="47"/>
  <c r="D27" i="47"/>
  <c r="E27" i="47"/>
  <c r="D32" i="48" l="1"/>
  <c r="D33" i="48"/>
  <c r="D30" i="48"/>
  <c r="D31" i="48"/>
  <c r="G15" i="47"/>
  <c r="G22" i="47"/>
  <c r="E33" i="48"/>
  <c r="E32" i="48"/>
  <c r="E30" i="48"/>
  <c r="E31" i="48"/>
  <c r="G21" i="47"/>
  <c r="G20" i="47"/>
  <c r="G27" i="47"/>
  <c r="G11" i="47"/>
  <c r="G24" i="47"/>
  <c r="G13" i="47"/>
  <c r="G16" i="47"/>
  <c r="G26" i="47"/>
  <c r="G19" i="47"/>
  <c r="G17" i="47"/>
  <c r="G23" i="47"/>
  <c r="H13" i="47"/>
  <c r="G18" i="47"/>
  <c r="G14" i="47"/>
  <c r="G12" i="47"/>
  <c r="G25" i="47"/>
</calcChain>
</file>

<file path=xl/sharedStrings.xml><?xml version="1.0" encoding="utf-8"?>
<sst xmlns="http://schemas.openxmlformats.org/spreadsheetml/2006/main" count="103" uniqueCount="86">
  <si>
    <t xml:space="preserve"> </t>
  </si>
  <si>
    <t>KE-Af-01</t>
  </si>
  <si>
    <t>KÖNYVVIZSGÁLATI  FŐLAP</t>
  </si>
  <si>
    <t>Dátum:</t>
  </si>
  <si>
    <t>Készítette:</t>
  </si>
  <si>
    <t>Előző év</t>
  </si>
  <si>
    <t>Tárgyév</t>
  </si>
  <si>
    <t>Változás</t>
  </si>
  <si>
    <t>Változás %</t>
  </si>
  <si>
    <t>Könyv-vizsgálatra átadva</t>
  </si>
  <si>
    <t>Módosítás</t>
  </si>
  <si>
    <t>Végleges</t>
  </si>
  <si>
    <t>Jelentős változások magyarázata:</t>
  </si>
  <si>
    <t>Következtetés:</t>
  </si>
  <si>
    <t>Belföldi ért.nettó árbevétele</t>
  </si>
  <si>
    <t>Export ért. nettó árbevétele</t>
  </si>
  <si>
    <t>Értékesítés nettó árbevétele</t>
  </si>
  <si>
    <t>Ért. elszámolt közvetlen önk.</t>
  </si>
  <si>
    <t>Eladott árúk beszerzési értéke</t>
  </si>
  <si>
    <t>Eladott (közvetített) szolg. é.</t>
  </si>
  <si>
    <t xml:space="preserve">Értékesítés közv.  költségei </t>
  </si>
  <si>
    <t>Értékesítés bruttó eredménye ( I-II sorok)</t>
  </si>
  <si>
    <t>Értékesítési, forgalmazási költ.</t>
  </si>
  <si>
    <t>Igazgatási költségek</t>
  </si>
  <si>
    <t>Egyéb általános költségek</t>
  </si>
  <si>
    <t xml:space="preserve">Az ért. közvetett költségei </t>
  </si>
  <si>
    <t>Egyéb bevételek</t>
  </si>
  <si>
    <t>Ebből: visszaírt értékvesztés</t>
  </si>
  <si>
    <t>Egyéb ráfordítások</t>
  </si>
  <si>
    <t>Ebből: értékvesztés</t>
  </si>
  <si>
    <t>ÜZEMI (ÜZLETI) TEV. ER.</t>
  </si>
  <si>
    <t>KE-Af</t>
  </si>
  <si>
    <t>%</t>
  </si>
  <si>
    <t>Ellenőrizte:</t>
  </si>
  <si>
    <t>KE-Af ÜZEMI (ÜZLETI) TEVÉKENYSÉG EREDMÉNYE (Forgalmi eljárással)</t>
  </si>
  <si>
    <t>Eredmény:</t>
  </si>
  <si>
    <r>
      <t xml:space="preserve">Beszámoló szintű </t>
    </r>
    <r>
      <rPr>
        <b/>
        <sz val="9"/>
        <color indexed="1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</si>
  <si>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indexed="1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</si>
  <si>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Beszámoló szintű </t>
    </r>
    <r>
      <rPr>
        <b/>
        <sz val="9"/>
        <color indexed="1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</si>
  <si>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indexed="1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</si>
  <si>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*Nettó árbevételre kiszámított.</t>
  </si>
  <si>
    <t>Csalás kockázata</t>
  </si>
  <si>
    <r>
      <t xml:space="preserve">Specifikus lényegesség </t>
    </r>
    <r>
      <rPr>
        <b/>
        <sz val="9"/>
        <color indexed="1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alapján*</t>
    </r>
  </si>
  <si>
    <r>
      <t xml:space="preserve">Specifikus lényegesség </t>
    </r>
    <r>
      <rPr>
        <b/>
        <sz val="9"/>
        <color indexed="1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alapján*</t>
    </r>
  </si>
  <si>
    <t>Kontroll</t>
  </si>
  <si>
    <t>Elemzés</t>
  </si>
  <si>
    <t>Adatteszt</t>
  </si>
  <si>
    <t>Kockázat</t>
  </si>
  <si>
    <t>Könyvvizsgálati módszerek:</t>
  </si>
  <si>
    <t>Lényeges hibás állítás kockázata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</si>
  <si>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</si>
  <si>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</si>
  <si>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</si>
  <si>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</si>
  <si>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</si>
  <si>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</si>
  <si>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</si>
  <si>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</si>
  <si>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NÉ</t>
  </si>
  <si>
    <t>IGEN</t>
  </si>
  <si>
    <t>NEM</t>
  </si>
  <si>
    <t xml:space="preserve">
</t>
  </si>
  <si>
    <t>Főkönyv= analtikia</t>
  </si>
  <si>
    <t>-</t>
  </si>
  <si>
    <t>ÜZEMI (ÜZLETI) TEVÉKENYSÉG EREDMÉNYE (Forgalmi költség eljárással)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</si>
  <si>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</si>
  <si>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</si>
  <si>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</si>
  <si>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</si>
  <si>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</si>
  <si>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>A területen elegendő és megfelelő könyvvizsgálati bizonyítékot szereztünk a releváns állítások tekintetében.</t>
  </si>
  <si>
    <t xml:space="preserve"> - Az értékesítés nettó árbevétlére</t>
  </si>
  <si>
    <t xml:space="preserve">
</t>
  </si>
  <si>
    <t>A területen kijelölt eljárásokat teljeskörűen elvégeztük.</t>
  </si>
  <si>
    <t>A területen feltárt hibás rendszerbeli gyengeségeket felvezettük a Vezetőségi levél megfelelő szakaszába.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</si>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</sst>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.00\ _F_t_._-;\-* #,##0.00\ _F_t_._-;_-* &quot;-&quot;??\ _F_t_._-;_-@_-"/>
    <numFmt numFmtId="165" formatCode="#,##0_ ;[Red]\-#,##0\ "/>
  </numFmts>
  <fonts count="4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10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b/>
      <sz val="11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b/>
      <sz val="9"/>
      <color indexed="10"/>
      <name val="Arial Narrow"/>
      <family val="2"/>
      <charset val="238"/>
    </font>
    <font>
      <b/>
      <sz val="10"/>
      <name val="Arial"/>
      <family val="2"/>
    </font>
    <font>
      <i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2" fillId="0" borderId="0"/>
    <xf numFmtId="0" fontId="32" fillId="0" borderId="0"/>
    <xf numFmtId="0" fontId="8" fillId="0" borderId="0"/>
    <xf numFmtId="0" fontId="33" fillId="0" borderId="0"/>
    <xf numFmtId="0" fontId="34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" fillId="0" borderId="0"/>
    <xf numFmtId="0" fontId="6" fillId="0" borderId="0"/>
    <xf numFmtId="0" fontId="5" fillId="0" borderId="0"/>
    <xf numFmtId="0" fontId="22" fillId="0" borderId="0"/>
    <xf numFmtId="0" fontId="6" fillId="0" borderId="0"/>
    <xf numFmtId="0" fontId="17" fillId="0" borderId="0">
      <alignment vertical="top"/>
    </xf>
    <xf numFmtId="0" fontId="1" fillId="0" borderId="0"/>
    <xf numFmtId="0" fontId="20" fillId="0" borderId="0"/>
    <xf numFmtId="0" fontId="6" fillId="0" borderId="0"/>
    <xf numFmtId="0" fontId="20" fillId="0" borderId="0"/>
    <xf numFmtId="0" fontId="32" fillId="0" borderId="0"/>
    <xf numFmtId="0" fontId="1" fillId="0" borderId="0"/>
    <xf numFmtId="0" fontId="7" fillId="0" borderId="0"/>
    <xf numFmtId="0" fontId="17" fillId="0" borderId="0"/>
    <xf numFmtId="0" fontId="17" fillId="0" borderId="0"/>
    <xf numFmtId="0" fontId="6" fillId="0" borderId="0"/>
    <xf numFmtId="0" fontId="7" fillId="0" borderId="0"/>
    <xf numFmtId="0" fontId="17" fillId="0" borderId="0">
      <alignment vertical="top"/>
    </xf>
    <xf numFmtId="0" fontId="17" fillId="0" borderId="0">
      <alignment vertical="top"/>
    </xf>
    <xf numFmtId="0" fontId="7" fillId="0" borderId="0"/>
    <xf numFmtId="0" fontId="6" fillId="0" borderId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154">
    <xf numFmtId="0" fontId="0" fillId="0" borderId="0" xfId="0"/>
    <xf numFmtId="0" fontId="9" fillId="0" borderId="0" xfId="0" applyFont="1"/>
    <xf numFmtId="0" fontId="12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11" fillId="2" borderId="0" xfId="0" applyFont="1" applyFill="1" applyAlignment="1">
      <alignment vertical="center" wrapText="1"/>
    </xf>
    <xf numFmtId="0" fontId="12" fillId="3" borderId="0" xfId="0" applyFont="1" applyFill="1"/>
    <xf numFmtId="0" fontId="11" fillId="3" borderId="0" xfId="0" applyFont="1" applyFill="1"/>
    <xf numFmtId="0" fontId="12" fillId="3" borderId="0" xfId="60" applyFont="1" applyFill="1" applyAlignment="1">
      <alignment vertical="center" wrapText="1"/>
    </xf>
    <xf numFmtId="0" fontId="11" fillId="3" borderId="0" xfId="60" applyFont="1" applyFill="1"/>
    <xf numFmtId="0" fontId="11" fillId="3" borderId="0" xfId="59" applyFont="1" applyFill="1"/>
    <xf numFmtId="0" fontId="10" fillId="3" borderId="0" xfId="60" applyFont="1" applyFill="1" applyAlignment="1">
      <alignment vertical="center"/>
    </xf>
    <xf numFmtId="0" fontId="12" fillId="3" borderId="0" xfId="0" applyFont="1" applyFill="1" applyAlignment="1">
      <alignment horizontal="left"/>
    </xf>
    <xf numFmtId="0" fontId="13" fillId="3" borderId="1" xfId="0" applyFont="1" applyFill="1" applyBorder="1"/>
    <xf numFmtId="0" fontId="13" fillId="3" borderId="2" xfId="0" applyFont="1" applyFill="1" applyBorder="1"/>
    <xf numFmtId="0" fontId="17" fillId="3" borderId="3" xfId="59" applyFont="1" applyFill="1" applyBorder="1"/>
    <xf numFmtId="0" fontId="13" fillId="0" borderId="1" xfId="0" applyFont="1" applyBorder="1"/>
    <xf numFmtId="0" fontId="18" fillId="0" borderId="0" xfId="0" applyFont="1"/>
    <xf numFmtId="3" fontId="18" fillId="0" borderId="0" xfId="0" applyNumberFormat="1" applyFont="1"/>
    <xf numFmtId="0" fontId="17" fillId="3" borderId="0" xfId="0" applyFont="1" applyFill="1"/>
    <xf numFmtId="0" fontId="17" fillId="3" borderId="0" xfId="0" applyFont="1" applyFill="1" applyAlignment="1">
      <alignment vertical="center" wrapText="1"/>
    </xf>
    <xf numFmtId="0" fontId="14" fillId="3" borderId="0" xfId="0" applyFont="1" applyFill="1"/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left"/>
    </xf>
    <xf numFmtId="0" fontId="14" fillId="3" borderId="7" xfId="0" applyFont="1" applyFill="1" applyBorder="1"/>
    <xf numFmtId="0" fontId="10" fillId="3" borderId="7" xfId="0" applyFont="1" applyFill="1" applyBorder="1"/>
    <xf numFmtId="0" fontId="10" fillId="3" borderId="8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0" fontId="15" fillId="2" borderId="0" xfId="0" applyFont="1" applyFill="1"/>
    <xf numFmtId="3" fontId="17" fillId="2" borderId="0" xfId="0" applyNumberFormat="1" applyFont="1" applyFill="1"/>
    <xf numFmtId="0" fontId="17" fillId="2" borderId="0" xfId="0" applyFont="1" applyFill="1"/>
    <xf numFmtId="1" fontId="17" fillId="2" borderId="0" xfId="0" applyNumberFormat="1" applyFont="1" applyFill="1"/>
    <xf numFmtId="0" fontId="17" fillId="2" borderId="0" xfId="0" applyFont="1" applyFill="1" applyProtection="1">
      <protection locked="0"/>
    </xf>
    <xf numFmtId="3" fontId="13" fillId="2" borderId="0" xfId="0" applyNumberFormat="1" applyFont="1" applyFill="1" applyAlignment="1">
      <alignment horizontal="center"/>
    </xf>
    <xf numFmtId="1" fontId="11" fillId="2" borderId="0" xfId="0" applyNumberFormat="1" applyFont="1" applyFill="1"/>
    <xf numFmtId="3" fontId="12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Protection="1">
      <protection locked="0"/>
    </xf>
    <xf numFmtId="3" fontId="11" fillId="2" borderId="0" xfId="0" applyNumberFormat="1" applyFont="1" applyFill="1"/>
    <xf numFmtId="3" fontId="12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/>
    </xf>
    <xf numFmtId="3" fontId="12" fillId="2" borderId="0" xfId="0" applyNumberFormat="1" applyFont="1" applyFill="1" applyAlignment="1">
      <alignment horizontal="right"/>
    </xf>
    <xf numFmtId="0" fontId="13" fillId="3" borderId="0" xfId="0" applyFont="1" applyFill="1"/>
    <xf numFmtId="0" fontId="17" fillId="3" borderId="2" xfId="0" applyFont="1" applyFill="1" applyBorder="1"/>
    <xf numFmtId="0" fontId="17" fillId="3" borderId="3" xfId="0" applyFont="1" applyFill="1" applyBorder="1"/>
    <xf numFmtId="0" fontId="13" fillId="3" borderId="11" xfId="0" applyFont="1" applyFill="1" applyBorder="1"/>
    <xf numFmtId="0" fontId="17" fillId="3" borderId="9" xfId="0" applyFont="1" applyFill="1" applyBorder="1"/>
    <xf numFmtId="3" fontId="17" fillId="3" borderId="0" xfId="0" applyNumberFormat="1" applyFont="1" applyFill="1"/>
    <xf numFmtId="0" fontId="12" fillId="4" borderId="0" xfId="0" applyFont="1" applyFill="1" applyAlignment="1">
      <alignment horizontal="center"/>
    </xf>
    <xf numFmtId="0" fontId="21" fillId="2" borderId="0" xfId="14" applyFont="1" applyFill="1" applyAlignment="1" applyProtection="1"/>
    <xf numFmtId="0" fontId="13" fillId="3" borderId="10" xfId="0" applyFont="1" applyFill="1" applyBorder="1"/>
    <xf numFmtId="0" fontId="13" fillId="5" borderId="0" xfId="0" applyFont="1" applyFill="1" applyAlignment="1">
      <alignment horizontal="left"/>
    </xf>
    <xf numFmtId="0" fontId="0" fillId="0" borderId="0" xfId="0" quotePrefix="1"/>
    <xf numFmtId="0" fontId="10" fillId="3" borderId="1" xfId="0" applyFont="1" applyFill="1" applyBorder="1" applyAlignment="1">
      <alignment horizontal="left"/>
    </xf>
    <xf numFmtId="0" fontId="11" fillId="0" borderId="0" xfId="0" applyFont="1"/>
    <xf numFmtId="0" fontId="36" fillId="0" borderId="0" xfId="0" applyFont="1"/>
    <xf numFmtId="14" fontId="0" fillId="0" borderId="0" xfId="0" applyNumberFormat="1"/>
    <xf numFmtId="0" fontId="17" fillId="7" borderId="0" xfId="0" applyFont="1" applyFill="1" applyAlignment="1">
      <alignment vertical="center" wrapText="1"/>
    </xf>
    <xf numFmtId="0" fontId="17" fillId="7" borderId="0" xfId="0" applyFont="1" applyFill="1"/>
    <xf numFmtId="0" fontId="17" fillId="3" borderId="0" xfId="0" applyFont="1" applyFill="1" applyAlignment="1">
      <alignment vertical="center"/>
    </xf>
    <xf numFmtId="0" fontId="11" fillId="6" borderId="0" xfId="0" applyFont="1" applyFill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7" fillId="0" borderId="0" xfId="0" applyFont="1"/>
    <xf numFmtId="0" fontId="17" fillId="3" borderId="0" xfId="0" applyFont="1" applyFill="1" applyAlignment="1">
      <alignment wrapText="1"/>
    </xf>
    <xf numFmtId="0" fontId="17" fillId="2" borderId="0" xfId="0" applyFont="1" applyFill="1" applyAlignment="1">
      <alignment vertical="center" wrapText="1"/>
    </xf>
    <xf numFmtId="0" fontId="13" fillId="0" borderId="0" xfId="58" applyFont="1"/>
    <xf numFmtId="0" fontId="13" fillId="0" borderId="0" xfId="0" applyFont="1" applyAlignment="1">
      <alignment horizontal="left" vertical="center"/>
    </xf>
    <xf numFmtId="0" fontId="37" fillId="2" borderId="0" xfId="30" applyFont="1" applyFill="1"/>
    <xf numFmtId="0" fontId="38" fillId="3" borderId="0" xfId="0" applyFont="1" applyFill="1"/>
    <xf numFmtId="0" fontId="17" fillId="7" borderId="15" xfId="0" applyFont="1" applyFill="1" applyBorder="1"/>
    <xf numFmtId="0" fontId="17" fillId="7" borderId="15" xfId="0" applyFont="1" applyFill="1" applyBorder="1" applyAlignment="1">
      <alignment horizontal="left"/>
    </xf>
    <xf numFmtId="3" fontId="17" fillId="7" borderId="15" xfId="0" applyNumberFormat="1" applyFont="1" applyFill="1" applyBorder="1"/>
    <xf numFmtId="3" fontId="17" fillId="7" borderId="15" xfId="0" applyNumberFormat="1" applyFont="1" applyFill="1" applyBorder="1" applyAlignment="1">
      <alignment horizontal="right"/>
    </xf>
    <xf numFmtId="0" fontId="14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14" fillId="0" borderId="16" xfId="0" applyFont="1" applyBorder="1"/>
    <xf numFmtId="0" fontId="11" fillId="0" borderId="0" xfId="0" applyFont="1" applyAlignment="1">
      <alignment vertical="center" wrapText="1"/>
    </xf>
    <xf numFmtId="0" fontId="27" fillId="0" borderId="0" xfId="0" applyFont="1"/>
    <xf numFmtId="0" fontId="29" fillId="0" borderId="0" xfId="0" applyFont="1"/>
    <xf numFmtId="165" fontId="10" fillId="3" borderId="17" xfId="0" applyNumberFormat="1" applyFont="1" applyFill="1" applyBorder="1"/>
    <xf numFmtId="165" fontId="10" fillId="3" borderId="17" xfId="0" applyNumberFormat="1" applyFont="1" applyFill="1" applyBorder="1" applyAlignment="1">
      <alignment vertical="center"/>
    </xf>
    <xf numFmtId="165" fontId="10" fillId="3" borderId="18" xfId="0" applyNumberFormat="1" applyFont="1" applyFill="1" applyBorder="1"/>
    <xf numFmtId="165" fontId="10" fillId="3" borderId="4" xfId="0" applyNumberFormat="1" applyFont="1" applyFill="1" applyBorder="1"/>
    <xf numFmtId="165" fontId="10" fillId="3" borderId="19" xfId="0" applyNumberFormat="1" applyFont="1" applyFill="1" applyBorder="1"/>
    <xf numFmtId="165" fontId="10" fillId="3" borderId="5" xfId="0" applyNumberFormat="1" applyFont="1" applyFill="1" applyBorder="1"/>
    <xf numFmtId="165" fontId="10" fillId="3" borderId="20" xfId="0" applyNumberFormat="1" applyFont="1" applyFill="1" applyBorder="1"/>
    <xf numFmtId="165" fontId="10" fillId="3" borderId="21" xfId="0" applyNumberFormat="1" applyFont="1" applyFill="1" applyBorder="1"/>
    <xf numFmtId="165" fontId="14" fillId="0" borderId="0" xfId="0" applyNumberFormat="1" applyFont="1"/>
    <xf numFmtId="0" fontId="39" fillId="3" borderId="0" xfId="0" applyFont="1" applyFill="1" applyAlignment="1">
      <alignment horizontal="left"/>
    </xf>
    <xf numFmtId="3" fontId="39" fillId="3" borderId="0" xfId="0" applyNumberFormat="1" applyFont="1" applyFill="1"/>
    <xf numFmtId="0" fontId="39" fillId="3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1" fillId="3" borderId="0" xfId="0" applyFont="1" applyFill="1"/>
    <xf numFmtId="0" fontId="41" fillId="0" borderId="0" xfId="0" applyFont="1"/>
    <xf numFmtId="0" fontId="42" fillId="0" borderId="0" xfId="0" applyFont="1" applyAlignment="1">
      <alignment horizontal="right"/>
    </xf>
    <xf numFmtId="0" fontId="28" fillId="2" borderId="0" xfId="0" applyFont="1" applyFill="1"/>
    <xf numFmtId="0" fontId="17" fillId="3" borderId="0" xfId="59" applyFont="1" applyFill="1"/>
    <xf numFmtId="0" fontId="13" fillId="3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  <xf numFmtId="0" fontId="17" fillId="3" borderId="9" xfId="0" applyFont="1" applyFill="1" applyBorder="1" applyAlignment="1">
      <alignment vertical="center" wrapText="1"/>
    </xf>
    <xf numFmtId="0" fontId="17" fillId="7" borderId="0" xfId="0" applyFont="1" applyFill="1" applyAlignment="1">
      <alignment horizontal="right"/>
    </xf>
    <xf numFmtId="0" fontId="27" fillId="0" borderId="10" xfId="0" applyFont="1" applyBorder="1"/>
    <xf numFmtId="0" fontId="11" fillId="0" borderId="3" xfId="0" applyFont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10" fillId="0" borderId="24" xfId="0" applyNumberFormat="1" applyFont="1" applyBorder="1"/>
    <xf numFmtId="0" fontId="41" fillId="9" borderId="0" xfId="0" applyFont="1" applyFill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26" xfId="0" applyFont="1" applyBorder="1" applyAlignment="1">
      <alignment horizontal="right"/>
    </xf>
    <xf numFmtId="0" fontId="14" fillId="0" borderId="27" xfId="0" applyFont="1" applyBorder="1"/>
    <xf numFmtId="165" fontId="10" fillId="9" borderId="28" xfId="0" applyNumberFormat="1" applyFont="1" applyFill="1" applyBorder="1"/>
    <xf numFmtId="0" fontId="27" fillId="0" borderId="12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16" fillId="3" borderId="0" xfId="59" applyFont="1" applyFill="1"/>
    <xf numFmtId="0" fontId="43" fillId="0" borderId="1" xfId="0" applyFont="1" applyBorder="1" applyAlignment="1">
      <alignment vertical="center"/>
    </xf>
    <xf numFmtId="0" fontId="27" fillId="0" borderId="3" xfId="0" applyFont="1" applyBorder="1" applyAlignment="1">
      <alignment horizontal="center"/>
    </xf>
    <xf numFmtId="0" fontId="43" fillId="3" borderId="0" xfId="0" applyFont="1" applyFill="1"/>
    <xf numFmtId="0" fontId="14" fillId="7" borderId="0" xfId="0" applyFont="1" applyFill="1" applyAlignment="1">
      <alignment wrapText="1"/>
    </xf>
    <xf numFmtId="0" fontId="10" fillId="9" borderId="29" xfId="0" applyFont="1" applyFill="1" applyBorder="1" applyAlignment="1">
      <alignment horizontal="center" vertical="center" wrapText="1"/>
    </xf>
    <xf numFmtId="165" fontId="10" fillId="8" borderId="30" xfId="0" applyNumberFormat="1" applyFont="1" applyFill="1" applyBorder="1" applyAlignment="1">
      <alignment horizontal="center"/>
    </xf>
    <xf numFmtId="165" fontId="10" fillId="8" borderId="31" xfId="0" applyNumberFormat="1" applyFont="1" applyFill="1" applyBorder="1" applyAlignment="1">
      <alignment horizontal="center"/>
    </xf>
    <xf numFmtId="165" fontId="10" fillId="9" borderId="32" xfId="0" applyNumberFormat="1" applyFont="1" applyFill="1" applyBorder="1" applyAlignment="1">
      <alignment horizontal="center"/>
    </xf>
    <xf numFmtId="0" fontId="44" fillId="3" borderId="0" xfId="0" applyFont="1" applyFill="1" applyAlignment="1">
      <alignment horizontal="center"/>
    </xf>
    <xf numFmtId="0" fontId="13" fillId="9" borderId="4" xfId="0" applyFont="1" applyFill="1" applyBorder="1" applyAlignment="1">
      <alignment horizontal="center"/>
    </xf>
    <xf numFmtId="3" fontId="13" fillId="9" borderId="4" xfId="0" applyNumberFormat="1" applyFont="1" applyFill="1" applyBorder="1" applyAlignment="1">
      <alignment horizontal="center"/>
    </xf>
    <xf numFmtId="0" fontId="11" fillId="7" borderId="0" xfId="0" applyFont="1" applyFill="1"/>
    <xf numFmtId="14" fontId="17" fillId="9" borderId="4" xfId="0" applyNumberFormat="1" applyFont="1" applyFill="1" applyBorder="1" applyAlignment="1">
      <alignment horizontal="center" vertical="top"/>
    </xf>
    <xf numFmtId="3" fontId="17" fillId="9" borderId="4" xfId="0" applyNumberFormat="1" applyFont="1" applyFill="1" applyBorder="1" applyAlignment="1">
      <alignment horizontal="center" vertical="top"/>
    </xf>
    <xf numFmtId="3" fontId="17" fillId="9" borderId="4" xfId="0" applyNumberFormat="1" applyFont="1" applyFill="1" applyBorder="1"/>
    <xf numFmtId="0" fontId="11" fillId="7" borderId="0" xfId="0" applyFont="1" applyFill="1" applyAlignment="1">
      <alignment wrapText="1"/>
    </xf>
    <xf numFmtId="0" fontId="42" fillId="9" borderId="0" xfId="0" applyFont="1" applyFill="1" applyAlignment="1">
      <alignment horizontal="right" vertical="center"/>
    </xf>
    <xf numFmtId="14" fontId="13" fillId="3" borderId="2" xfId="0" applyNumberFormat="1" applyFont="1" applyFill="1" applyBorder="1"/>
    <xf numFmtId="0" fontId="45" fillId="9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3" fillId="9" borderId="33" xfId="0" applyFont="1" applyFill="1" applyBorder="1" applyAlignment="1">
      <alignment horizontal="center"/>
    </xf>
    <xf numFmtId="0" fontId="13" fillId="9" borderId="1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justify" vertical="top" wrapText="1"/>
    </xf>
    <xf numFmtId="0" fontId="46" fillId="7" borderId="0" xfId="0" applyFont="1" applyFill="1"/>
    <xf numFmtId="0" fontId="13" fillId="7" borderId="0" xfId="0" applyFont="1" applyFill="1"/>
  </cellXfs>
  <cellStyles count="63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" xfId="14" builtinId="8"/>
    <cellStyle name="Hivatkozás 2" xfId="15" xr:uid="{00000000-0005-0000-0000-00000E000000}"/>
    <cellStyle name="Hivatkozás 2 2" xfId="16" xr:uid="{00000000-0005-0000-0000-00000F000000}"/>
    <cellStyle name="Hivatkozás 2 3" xfId="17" xr:uid="{00000000-0005-0000-0000-000010000000}"/>
    <cellStyle name="Hivatkozás 3" xfId="18" xr:uid="{00000000-0005-0000-0000-000011000000}"/>
    <cellStyle name="Hivatkozás 4" xfId="19" xr:uid="{00000000-0005-0000-0000-000012000000}"/>
    <cellStyle name="Hivatkozás 4 2" xfId="20" xr:uid="{00000000-0005-0000-0000-000013000000}"/>
    <cellStyle name="Hivatkozás 4 3" xfId="21" xr:uid="{00000000-0005-0000-0000-000014000000}"/>
    <cellStyle name="Hivatkozás 5" xfId="22" xr:uid="{00000000-0005-0000-0000-000015000000}"/>
    <cellStyle name="Normál" xfId="0" builtinId="0"/>
    <cellStyle name="Normál 10" xfId="23" xr:uid="{00000000-0005-0000-0000-000017000000}"/>
    <cellStyle name="Normál 11" xfId="24" xr:uid="{00000000-0005-0000-0000-000018000000}"/>
    <cellStyle name="Normál 12" xfId="25" xr:uid="{00000000-0005-0000-0000-000019000000}"/>
    <cellStyle name="Normál 13" xfId="26" xr:uid="{00000000-0005-0000-0000-00001A000000}"/>
    <cellStyle name="Normal 2" xfId="27" xr:uid="{00000000-0005-0000-0000-00001B000000}"/>
    <cellStyle name="Normál 2" xfId="28" xr:uid="{00000000-0005-0000-0000-00001C000000}"/>
    <cellStyle name="Normál 2 10" xfId="29" xr:uid="{00000000-0005-0000-0000-00001D000000}"/>
    <cellStyle name="Normál 2 2" xfId="30" xr:uid="{00000000-0005-0000-0000-00001E000000}"/>
    <cellStyle name="Normál 2 3" xfId="31" xr:uid="{00000000-0005-0000-0000-00001F000000}"/>
    <cellStyle name="Normál 2 4" xfId="32" xr:uid="{00000000-0005-0000-0000-000020000000}"/>
    <cellStyle name="Normál 2 5" xfId="33" xr:uid="{00000000-0005-0000-0000-000021000000}"/>
    <cellStyle name="Normál 2 6" xfId="34" xr:uid="{00000000-0005-0000-0000-000022000000}"/>
    <cellStyle name="Normál 2 7" xfId="35" xr:uid="{00000000-0005-0000-0000-000023000000}"/>
    <cellStyle name="Normál 2 8" xfId="36" xr:uid="{00000000-0005-0000-0000-000024000000}"/>
    <cellStyle name="Normál 2 9" xfId="37" xr:uid="{00000000-0005-0000-0000-000025000000}"/>
    <cellStyle name="Normál 2_Alapa" xfId="38" xr:uid="{00000000-0005-0000-0000-000026000000}"/>
    <cellStyle name="Normál 3" xfId="39" xr:uid="{00000000-0005-0000-0000-000027000000}"/>
    <cellStyle name="Normál 3 2" xfId="40" xr:uid="{00000000-0005-0000-0000-000028000000}"/>
    <cellStyle name="Normál 3 3" xfId="41" xr:uid="{00000000-0005-0000-0000-000029000000}"/>
    <cellStyle name="Normál 3 4" xfId="42" xr:uid="{00000000-0005-0000-0000-00002A000000}"/>
    <cellStyle name="Normál 3 4 2" xfId="43" xr:uid="{00000000-0005-0000-0000-00002B000000}"/>
    <cellStyle name="Normál 3_AuditDok_2010_Feri" xfId="44" xr:uid="{00000000-0005-0000-0000-00002C000000}"/>
    <cellStyle name="Normál 4" xfId="45" xr:uid="{00000000-0005-0000-0000-00002D000000}"/>
    <cellStyle name="Normál 4 2" xfId="46" xr:uid="{00000000-0005-0000-0000-00002E000000}"/>
    <cellStyle name="Normál 4 3" xfId="47" xr:uid="{00000000-0005-0000-0000-00002F000000}"/>
    <cellStyle name="Normál 4 4" xfId="48" xr:uid="{00000000-0005-0000-0000-000030000000}"/>
    <cellStyle name="Normál 4_AuditDok_2010_Feri" xfId="49" xr:uid="{00000000-0005-0000-0000-000031000000}"/>
    <cellStyle name="Normál 5" xfId="50" xr:uid="{00000000-0005-0000-0000-000032000000}"/>
    <cellStyle name="Normál 6" xfId="51" xr:uid="{00000000-0005-0000-0000-000033000000}"/>
    <cellStyle name="Normál 6 2" xfId="52" xr:uid="{00000000-0005-0000-0000-000034000000}"/>
    <cellStyle name="Normál 6 3" xfId="53" xr:uid="{00000000-0005-0000-0000-000035000000}"/>
    <cellStyle name="Normál 7" xfId="54" xr:uid="{00000000-0005-0000-0000-000036000000}"/>
    <cellStyle name="Normál 8" xfId="55" xr:uid="{00000000-0005-0000-0000-000037000000}"/>
    <cellStyle name="Normál 9" xfId="56" xr:uid="{00000000-0005-0000-0000-000038000000}"/>
    <cellStyle name="Normal_1997os osztalékkorlát" xfId="57" xr:uid="{00000000-0005-0000-0000-000039000000}"/>
    <cellStyle name="Normál_Munka1" xfId="58" xr:uid="{00000000-0005-0000-0000-00003C000000}"/>
    <cellStyle name="Normál_Munka1_Munka9" xfId="59" xr:uid="{00000000-0005-0000-0000-00003D000000}"/>
    <cellStyle name="Normál_Munka9" xfId="60" xr:uid="{00000000-0005-0000-0000-00003E000000}"/>
    <cellStyle name="Standard_BRPRINT" xfId="61" xr:uid="{00000000-0005-0000-0000-00003F000000}"/>
    <cellStyle name="Százalék 2" xfId="62" xr:uid="{00000000-0005-0000-0000-000040000000}"/>
  </cellStyles>
  <dxfs count="1"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tabSelected="1" zoomScaleNormal="100" workbookViewId="0"/>
  </sheetViews>
  <sheetFormatPr defaultColWidth="9" defaultRowHeight="16.5" x14ac:dyDescent="0.3"/>
  <cols>
    <col min="1" max="1" width="7.25" style="3" customWidth="1"/>
    <col min="2" max="2" width="54.75" style="5" customWidth="1"/>
    <col min="3" max="3" width="10.625" style="5" customWidth="1"/>
    <col min="4" max="5" width="10.625" style="3" customWidth="1"/>
    <col min="6" max="6" width="9.625" style="3" bestFit="1" customWidth="1"/>
    <col min="7" max="16384" width="9" style="3"/>
  </cols>
  <sheetData>
    <row r="1" spans="1:7" x14ac:dyDescent="0.3">
      <c r="A1" s="12" t="s">
        <v>31</v>
      </c>
      <c r="B1" s="79"/>
      <c r="C1" s="6"/>
      <c r="D1" s="7"/>
      <c r="E1" s="7"/>
    </row>
    <row r="2" spans="1:7" ht="16.5" customHeight="1" x14ac:dyDescent="0.3">
      <c r="A2" s="6"/>
      <c r="B2" s="139" t="s">
        <v>76</v>
      </c>
      <c r="C2" s="6"/>
      <c r="D2" s="7"/>
      <c r="E2" s="7"/>
      <c r="F2" s="69"/>
    </row>
    <row r="3" spans="1:7" ht="16.5" customHeight="1" x14ac:dyDescent="0.3">
      <c r="A3" s="11" t="s">
        <v>64</v>
      </c>
      <c r="B3" s="62"/>
      <c r="C3" s="8"/>
      <c r="D3" s="9"/>
      <c r="E3" s="9"/>
      <c r="F3" s="51"/>
    </row>
    <row r="4" spans="1:7" ht="16.5" customHeight="1" x14ac:dyDescent="0.3">
      <c r="A4" s="16" t="str">
        <f>"Ügyfél:   "&amp;Alapa!C17</f>
        <v xml:space="preserve">Ügyfél:   </v>
      </c>
      <c r="B4" s="63"/>
      <c r="C4" s="13" t="s">
        <v>3</v>
      </c>
      <c r="D4" s="138">
        <f>Alapa!F15</f>
        <v>0</v>
      </c>
      <c r="E4" s="15"/>
      <c r="F4" s="51"/>
    </row>
    <row r="5" spans="1:7" ht="16.5" customHeight="1" x14ac:dyDescent="0.3">
      <c r="A5" s="16" t="str">
        <f>"Fordulónap: "&amp;Alapa!C12</f>
        <v xml:space="preserve">Fordulónap: </v>
      </c>
      <c r="B5" s="63"/>
      <c r="C5" s="13" t="s">
        <v>4</v>
      </c>
      <c r="D5" s="14" t="e">
        <f>VLOOKUP(G5,Alapa!$G$2:$H$22,2)</f>
        <v>#N/A</v>
      </c>
      <c r="E5" s="15"/>
      <c r="F5" s="3" t="s">
        <v>4</v>
      </c>
      <c r="G5" s="50">
        <v>1</v>
      </c>
    </row>
    <row r="6" spans="1:7" ht="16.5" customHeight="1" x14ac:dyDescent="0.3">
      <c r="A6" s="120" t="s">
        <v>77</v>
      </c>
      <c r="B6" s="62"/>
      <c r="C6" s="13" t="s">
        <v>33</v>
      </c>
      <c r="D6" s="14" t="str">
        <f>IF(Alapa!$N$2=0," ",Alapa!$N$2)</f>
        <v xml:space="preserve"> </v>
      </c>
      <c r="E6" s="15"/>
      <c r="F6" s="51"/>
    </row>
    <row r="7" spans="1:7" ht="16.5" customHeight="1" x14ac:dyDescent="0.3">
      <c r="A7" s="111" t="s">
        <v>16</v>
      </c>
      <c r="B7" s="62"/>
      <c r="C7" s="44"/>
      <c r="D7" s="44"/>
      <c r="E7" s="100"/>
      <c r="F7" s="51"/>
      <c r="G7" s="152" t="s">
        <v>79</v>
      </c>
    </row>
    <row r="8" spans="1:7" ht="16.5" customHeight="1" x14ac:dyDescent="0.3">
      <c r="A8" s="101" t="s">
        <v>41</v>
      </c>
      <c r="B8" s="102"/>
      <c r="C8" s="103"/>
      <c r="D8" s="118" t="str">
        <f>IF(Alapa!$D$110=0,"",Alapa!$D$110)</f>
        <v/>
      </c>
      <c r="E8" s="10"/>
      <c r="G8" s="153" t="s">
        <v>80</v>
      </c>
    </row>
    <row r="9" spans="1:7" ht="16.5" customHeight="1" x14ac:dyDescent="0.3">
      <c r="A9" s="101" t="s">
        <v>75</v>
      </c>
      <c r="B9" s="102"/>
      <c r="C9" s="103"/>
      <c r="D9" s="118" t="str">
        <f>IF(Alapa!$E$110=0,"",Alapa!$E$110)</f>
        <v/>
      </c>
      <c r="E9" s="10"/>
      <c r="G9" s="153" t="s">
        <v>81</v>
      </c>
    </row>
    <row r="10" spans="1:7" ht="16.5" customHeight="1" x14ac:dyDescent="0.3">
      <c r="A10" s="101" t="s">
        <v>49</v>
      </c>
      <c r="B10" s="102"/>
      <c r="C10" s="103"/>
      <c r="D10" s="118" t="str">
        <f>IF(Alapa!$F$110=0,"",Alapa!$F$110)</f>
        <v/>
      </c>
      <c r="E10" s="19"/>
      <c r="F10" s="99"/>
      <c r="G10" s="153" t="s">
        <v>82</v>
      </c>
    </row>
    <row r="11" spans="1:7" ht="16.5" customHeight="1" x14ac:dyDescent="0.3">
      <c r="A11" s="101" t="s">
        <v>47</v>
      </c>
      <c r="B11" s="108" t="str">
        <f>IF(Alapa!$L$110=0,"",Alapa!$L$110)</f>
        <v/>
      </c>
      <c r="C11" s="121" t="str">
        <f>IF(Alapa!V110=0,"",Alapa!V110)</f>
        <v/>
      </c>
      <c r="D11" s="122"/>
      <c r="E11" s="19"/>
      <c r="G11" s="153" t="s">
        <v>83</v>
      </c>
    </row>
    <row r="12" spans="1:7" ht="16.5" customHeight="1" x14ac:dyDescent="0.3">
      <c r="A12" s="110" t="s">
        <v>52</v>
      </c>
      <c r="B12" s="102"/>
      <c r="C12" s="105"/>
      <c r="D12" s="119"/>
      <c r="E12" s="19"/>
      <c r="G12" s="153" t="s">
        <v>84</v>
      </c>
    </row>
    <row r="13" spans="1:7" ht="16.5" customHeight="1" x14ac:dyDescent="0.3">
      <c r="A13" s="101" t="s">
        <v>53</v>
      </c>
      <c r="B13" s="102"/>
      <c r="C13" s="103"/>
      <c r="D13" s="118" t="str">
        <f>IF(Alapa!$G$110=0,"",Alapa!$G$110)</f>
        <v/>
      </c>
      <c r="E13" s="19"/>
      <c r="G13" s="153" t="s">
        <v>85</v>
      </c>
    </row>
    <row r="14" spans="1:7" ht="16.5" customHeight="1" x14ac:dyDescent="0.3">
      <c r="A14" s="101" t="s">
        <v>54</v>
      </c>
      <c r="B14" s="102"/>
      <c r="C14" s="103"/>
      <c r="D14" s="118" t="str">
        <f>IF(Alapa!$H$110=0,"",Alapa!$H$110)</f>
        <v/>
      </c>
      <c r="E14" s="19"/>
    </row>
    <row r="15" spans="1:7" ht="16.5" customHeight="1" x14ac:dyDescent="0.3">
      <c r="A15" s="101" t="s">
        <v>55</v>
      </c>
      <c r="B15" s="102"/>
      <c r="C15" s="103"/>
      <c r="D15" s="118" t="str">
        <f>IF(Alapa!$I$110=0,"",Alapa!$I$110)</f>
        <v/>
      </c>
      <c r="E15" s="19"/>
    </row>
    <row r="16" spans="1:7" ht="16.5" customHeight="1" x14ac:dyDescent="0.3">
      <c r="A16" s="101" t="s">
        <v>56</v>
      </c>
      <c r="B16" s="102"/>
      <c r="C16" s="103"/>
      <c r="D16" s="118" t="str">
        <f>IF(Alapa!$J$110=0,"",Alapa!$J$110)</f>
        <v/>
      </c>
      <c r="E16" s="19"/>
    </row>
    <row r="17" spans="1:6" ht="16.5" customHeight="1" x14ac:dyDescent="0.3">
      <c r="A17" s="101" t="s">
        <v>57</v>
      </c>
      <c r="B17" s="102"/>
      <c r="C17" s="103"/>
      <c r="D17" s="118" t="str">
        <f>IF(Alapa!$K$110=0,"",Alapa!$K$110)</f>
        <v/>
      </c>
      <c r="E17" s="19"/>
    </row>
    <row r="18" spans="1:6" ht="16.5" customHeight="1" x14ac:dyDescent="0.3">
      <c r="A18" s="110" t="s">
        <v>48</v>
      </c>
      <c r="B18" s="102"/>
      <c r="C18" s="104"/>
      <c r="D18" s="107"/>
      <c r="E18" s="19"/>
    </row>
    <row r="19" spans="1:6" x14ac:dyDescent="0.3">
      <c r="A19" s="101" t="s">
        <v>44</v>
      </c>
      <c r="B19" s="108" t="str">
        <f>IF(Alapa!$M$110=0,"",Alapa!$M$110)</f>
        <v/>
      </c>
      <c r="C19" s="109"/>
      <c r="D19" s="80"/>
      <c r="E19" s="19"/>
    </row>
    <row r="20" spans="1:6" x14ac:dyDescent="0.3">
      <c r="A20" s="101" t="s">
        <v>45</v>
      </c>
      <c r="B20" s="108" t="str">
        <f>IF(Alapa!$N$110=0,"",Alapa!$N$110)</f>
        <v/>
      </c>
      <c r="C20" s="109"/>
      <c r="D20" s="80"/>
      <c r="E20" s="19"/>
    </row>
    <row r="21" spans="1:6" x14ac:dyDescent="0.3">
      <c r="A21" s="101" t="s">
        <v>46</v>
      </c>
      <c r="B21" s="108" t="str">
        <f>IF(Alapa!$O$110=0,"",Alapa!$O$110)</f>
        <v/>
      </c>
      <c r="C21" s="109"/>
      <c r="D21" s="80"/>
      <c r="E21" s="19"/>
    </row>
    <row r="22" spans="1:6" ht="16.5" customHeight="1" x14ac:dyDescent="0.3">
      <c r="A22" s="20"/>
      <c r="B22" s="20"/>
      <c r="C22" s="20"/>
      <c r="D22" s="19"/>
      <c r="E22" s="19"/>
    </row>
    <row r="23" spans="1:6" ht="16.5" customHeight="1" x14ac:dyDescent="0.3">
      <c r="A23" s="140" t="s">
        <v>78</v>
      </c>
      <c r="B23" s="19"/>
      <c r="C23" s="19"/>
      <c r="D23" s="19"/>
      <c r="E23" s="19"/>
    </row>
    <row r="24" spans="1:6" ht="15.75" customHeight="1" x14ac:dyDescent="0.3">
      <c r="A24" s="71"/>
      <c r="B24" s="72"/>
      <c r="C24" s="72"/>
      <c r="D24" s="73"/>
      <c r="E24" s="73"/>
    </row>
    <row r="25" spans="1:6" ht="16.5" customHeight="1" x14ac:dyDescent="0.3">
      <c r="A25" s="71"/>
      <c r="B25" s="72"/>
      <c r="C25" s="72"/>
      <c r="D25" s="73"/>
      <c r="E25" s="73"/>
    </row>
    <row r="26" spans="1:6" ht="16.5" customHeight="1" x14ac:dyDescent="0.3">
      <c r="A26" s="71"/>
      <c r="B26" s="72"/>
      <c r="C26" s="72"/>
      <c r="D26" s="73"/>
      <c r="E26" s="73"/>
    </row>
    <row r="27" spans="1:6" ht="16.5" customHeight="1" x14ac:dyDescent="0.3">
      <c r="A27" s="71"/>
      <c r="B27" s="72"/>
      <c r="C27" s="72"/>
      <c r="D27" s="73"/>
      <c r="E27" s="73"/>
    </row>
    <row r="28" spans="1:6" ht="16.5" customHeight="1" x14ac:dyDescent="0.3">
      <c r="A28" s="20"/>
      <c r="B28" s="20"/>
      <c r="C28" s="20"/>
      <c r="D28" s="19"/>
      <c r="E28" s="19"/>
    </row>
    <row r="29" spans="1:6" ht="16.5" customHeight="1" x14ac:dyDescent="0.3">
      <c r="A29" s="141" t="s">
        <v>65</v>
      </c>
      <c r="B29" s="142"/>
      <c r="C29" s="130" t="s">
        <v>66</v>
      </c>
      <c r="D29" s="131" t="s">
        <v>67</v>
      </c>
      <c r="E29" s="131" t="s">
        <v>68</v>
      </c>
      <c r="F29" s="132"/>
    </row>
    <row r="30" spans="1:6" ht="33" x14ac:dyDescent="0.3">
      <c r="A30" s="143" t="s">
        <v>69</v>
      </c>
      <c r="B30" s="143"/>
      <c r="C30" s="133">
        <f>$D$4</f>
        <v>0</v>
      </c>
      <c r="D30" s="134" t="e">
        <f>$D$5</f>
        <v>#N/A</v>
      </c>
      <c r="E30" s="135" t="str">
        <f>$D$6</f>
        <v xml:space="preserve"> </v>
      </c>
      <c r="F30" s="136" t="s">
        <v>61</v>
      </c>
    </row>
    <row r="31" spans="1:6" ht="33" x14ac:dyDescent="0.3">
      <c r="A31" s="143" t="s">
        <v>74</v>
      </c>
      <c r="B31" s="143"/>
      <c r="C31" s="133">
        <f t="shared" ref="C31:C33" si="0">$D$4</f>
        <v>0</v>
      </c>
      <c r="D31" s="134" t="e">
        <f t="shared" ref="D31:D33" si="1">$D$5</f>
        <v>#N/A</v>
      </c>
      <c r="E31" s="135" t="str">
        <f t="shared" ref="E31:E32" si="2">$D$6</f>
        <v xml:space="preserve"> </v>
      </c>
      <c r="F31" s="136" t="s">
        <v>61</v>
      </c>
    </row>
    <row r="32" spans="1:6" ht="33" x14ac:dyDescent="0.3">
      <c r="A32" s="143" t="s">
        <v>73</v>
      </c>
      <c r="B32" s="143"/>
      <c r="C32" s="133">
        <f t="shared" si="0"/>
        <v>0</v>
      </c>
      <c r="D32" s="134" t="e">
        <f t="shared" si="1"/>
        <v>#N/A</v>
      </c>
      <c r="E32" s="135" t="str">
        <f t="shared" si="2"/>
        <v xml:space="preserve"> </v>
      </c>
      <c r="F32" s="136" t="s">
        <v>61</v>
      </c>
    </row>
    <row r="33" spans="1:6" ht="33" x14ac:dyDescent="0.3">
      <c r="A33" s="143" t="s">
        <v>70</v>
      </c>
      <c r="B33" s="143"/>
      <c r="C33" s="133">
        <f t="shared" si="0"/>
        <v>0</v>
      </c>
      <c r="D33" s="134" t="e">
        <f t="shared" si="1"/>
        <v>#N/A</v>
      </c>
      <c r="E33" s="135" t="str">
        <f>$D$6</f>
        <v xml:space="preserve"> </v>
      </c>
      <c r="F33" s="136" t="s">
        <v>61</v>
      </c>
    </row>
    <row r="34" spans="1:6" ht="16.5" customHeight="1" x14ac:dyDescent="0.3">
      <c r="A34" s="20"/>
      <c r="B34" s="20"/>
      <c r="C34" s="20"/>
      <c r="D34" s="19"/>
      <c r="E34" s="19"/>
    </row>
    <row r="36" spans="1:6" x14ac:dyDescent="0.3">
      <c r="C36" s="60"/>
      <c r="D36" s="60"/>
      <c r="E36" s="106"/>
    </row>
    <row r="37" spans="1:6" x14ac:dyDescent="0.3">
      <c r="C37" s="60"/>
      <c r="D37" s="60"/>
      <c r="E37" s="106"/>
    </row>
    <row r="38" spans="1:6" x14ac:dyDescent="0.3">
      <c r="C38" s="60"/>
      <c r="D38" s="60"/>
      <c r="E38" s="106"/>
    </row>
    <row r="39" spans="1:6" x14ac:dyDescent="0.3">
      <c r="C39" s="60"/>
      <c r="D39" s="60"/>
      <c r="E39" s="106"/>
    </row>
    <row r="40" spans="1:6" x14ac:dyDescent="0.3">
      <c r="C40" s="60"/>
      <c r="D40" s="60"/>
      <c r="E40" s="106"/>
    </row>
    <row r="41" spans="1:6" x14ac:dyDescent="0.3">
      <c r="C41" s="60"/>
      <c r="D41" s="60"/>
      <c r="E41" s="106"/>
    </row>
    <row r="42" spans="1:6" x14ac:dyDescent="0.3">
      <c r="C42" s="60"/>
      <c r="D42" s="60"/>
      <c r="E42" s="106"/>
    </row>
    <row r="43" spans="1:6" x14ac:dyDescent="0.3">
      <c r="C43" s="60"/>
      <c r="D43" s="60"/>
      <c r="E43" s="106"/>
    </row>
    <row r="44" spans="1:6" x14ac:dyDescent="0.3">
      <c r="C44" s="60"/>
      <c r="D44" s="60"/>
      <c r="E44" s="106"/>
    </row>
    <row r="79" spans="2:2" x14ac:dyDescent="0.3">
      <c r="B79" s="5" t="s">
        <v>0</v>
      </c>
    </row>
  </sheetData>
  <mergeCells count="5">
    <mergeCell ref="A29:B29"/>
    <mergeCell ref="A30:B30"/>
    <mergeCell ref="A31:B31"/>
    <mergeCell ref="A32:B32"/>
    <mergeCell ref="A33:B33"/>
  </mergeCells>
  <phoneticPr fontId="0" type="noConversion"/>
  <pageMargins left="0.70866141732283472" right="0.70866141732283472" top="0.70866141732283472" bottom="0.70866141732283472" header="0.51181102362204722" footer="0.51181102362204722"/>
  <pageSetup paperSize="9" scale="83" orientation="portrait" r:id="rId1"/>
  <headerFooter alignWithMargins="0">
    <oddFooter xml:space="preserve">&amp;L&amp;"Arial Narrow,Normál"&amp;8&amp;F/&amp;A&amp;C &amp;"Arial Narrow,Normál"&amp;8&amp;P/&amp;N&amp;R&amp;"Arial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5"/>
  <sheetViews>
    <sheetView showGridLines="0" zoomScaleNormal="100" workbookViewId="0">
      <selection activeCell="A37" sqref="A37"/>
    </sheetView>
  </sheetViews>
  <sheetFormatPr defaultColWidth="9" defaultRowHeight="16.5" x14ac:dyDescent="0.3"/>
  <cols>
    <col min="1" max="1" width="25.625" style="3" customWidth="1"/>
    <col min="2" max="8" width="8.625" style="3" customWidth="1"/>
    <col min="9" max="16384" width="9" style="3"/>
  </cols>
  <sheetData>
    <row r="1" spans="1:16" x14ac:dyDescent="0.3">
      <c r="A1" s="12" t="s">
        <v>1</v>
      </c>
      <c r="B1" s="19"/>
      <c r="C1" s="19"/>
      <c r="D1" s="19"/>
      <c r="E1" s="19"/>
      <c r="F1" s="44"/>
      <c r="G1" s="44"/>
      <c r="H1" s="19"/>
    </row>
    <row r="2" spans="1:16" x14ac:dyDescent="0.3">
      <c r="A2" s="44"/>
      <c r="B2" s="19"/>
      <c r="C2" s="19"/>
      <c r="D2" s="70">
        <f>A45</f>
        <v>0</v>
      </c>
      <c r="E2" s="70">
        <f>A47</f>
        <v>0</v>
      </c>
      <c r="F2" s="19"/>
      <c r="G2" s="19"/>
      <c r="H2" s="19"/>
      <c r="M2" s="60"/>
      <c r="N2" s="60" t="s">
        <v>58</v>
      </c>
      <c r="O2" s="60" t="s">
        <v>59</v>
      </c>
      <c r="P2" s="60" t="s">
        <v>60</v>
      </c>
    </row>
    <row r="3" spans="1:16" ht="18" customHeight="1" x14ac:dyDescent="0.3">
      <c r="A3" s="44" t="s">
        <v>34</v>
      </c>
      <c r="B3" s="44"/>
      <c r="C3" s="19"/>
      <c r="D3" s="19"/>
      <c r="E3" s="19"/>
      <c r="F3" s="44"/>
      <c r="G3" s="44"/>
      <c r="H3" s="19"/>
      <c r="I3" s="124" t="s">
        <v>72</v>
      </c>
    </row>
    <row r="4" spans="1:16" ht="18" customHeight="1" x14ac:dyDescent="0.3">
      <c r="A4" s="19"/>
      <c r="B4" s="19"/>
      <c r="C4" s="129" t="s">
        <v>2</v>
      </c>
      <c r="D4" s="19"/>
      <c r="E4" s="19"/>
      <c r="F4" s="19"/>
      <c r="G4" s="19"/>
      <c r="H4" s="19"/>
      <c r="I4" s="124" t="s">
        <v>72</v>
      </c>
    </row>
    <row r="5" spans="1:16" ht="41.25" x14ac:dyDescent="0.3">
      <c r="A5" s="13" t="str">
        <f>"Ügyfél:   "&amp;Alapa!C17</f>
        <v xml:space="preserve">Ügyfél:   </v>
      </c>
      <c r="B5" s="45"/>
      <c r="C5" s="45"/>
      <c r="D5" s="45"/>
      <c r="E5" s="13" t="s">
        <v>3</v>
      </c>
      <c r="F5" s="14">
        <f>Alapa!$C$15</f>
        <v>0</v>
      </c>
      <c r="G5" s="28"/>
      <c r="H5" s="46"/>
      <c r="I5" s="124" t="s">
        <v>72</v>
      </c>
    </row>
    <row r="6" spans="1:16" x14ac:dyDescent="0.3">
      <c r="A6" s="47" t="str">
        <f>"Fordulónap: "&amp;Alapa!C12</f>
        <v xml:space="preserve">Fordulónap: </v>
      </c>
      <c r="B6" s="48"/>
      <c r="C6" s="48"/>
      <c r="D6" s="46"/>
      <c r="E6" s="13" t="s">
        <v>4</v>
      </c>
      <c r="F6" s="52" t="e">
        <f>VLOOKUP(I6,Alapa!$G$2:$H$22,2)</f>
        <v>#N/A</v>
      </c>
      <c r="G6" s="28"/>
      <c r="H6" s="46"/>
      <c r="I6" s="50">
        <v>1</v>
      </c>
    </row>
    <row r="7" spans="1:16" ht="20.25" customHeight="1" x14ac:dyDescent="0.3">
      <c r="A7" s="123" t="str">
        <f>IF(Alapa!V110=0,"",Alapa!V110)</f>
        <v/>
      </c>
      <c r="B7" s="19" t="s">
        <v>71</v>
      </c>
      <c r="C7" s="19"/>
      <c r="D7" s="19"/>
      <c r="E7" s="13" t="s">
        <v>33</v>
      </c>
      <c r="F7" s="14" t="str">
        <f>IF(Alapa!$N$2=0," ",Alapa!$N$2)</f>
        <v xml:space="preserve"> </v>
      </c>
      <c r="G7" s="28"/>
      <c r="H7" s="46"/>
      <c r="I7" s="124" t="s">
        <v>72</v>
      </c>
    </row>
    <row r="8" spans="1:16" ht="20.25" customHeight="1" x14ac:dyDescent="0.3">
      <c r="A8" s="151" t="str">
        <f>IF(Alapa!$L$110=0,"",Alapa!$L$110)</f>
        <v/>
      </c>
      <c r="B8" s="151"/>
      <c r="C8" s="151"/>
      <c r="D8" s="151"/>
      <c r="E8" s="151"/>
      <c r="F8" s="151"/>
      <c r="G8" s="151"/>
      <c r="H8" s="151"/>
      <c r="I8" s="124" t="s">
        <v>72</v>
      </c>
    </row>
    <row r="9" spans="1:16" ht="14.25" customHeight="1" x14ac:dyDescent="0.3">
      <c r="A9" s="21"/>
      <c r="B9" s="144" t="s">
        <v>5</v>
      </c>
      <c r="C9" s="146" t="s">
        <v>6</v>
      </c>
      <c r="D9" s="146"/>
      <c r="E9" s="146"/>
      <c r="F9" s="146"/>
      <c r="G9" s="147" t="s">
        <v>7</v>
      </c>
      <c r="H9" s="149" t="s">
        <v>8</v>
      </c>
      <c r="I9" s="30"/>
    </row>
    <row r="10" spans="1:16" ht="40.5" x14ac:dyDescent="0.3">
      <c r="A10" s="137" t="str">
        <f>IF(F13=0,"",IF(F13&gt;=H30,"Értékesítés nettó árbevétele:  LÉNYEGES",""))</f>
        <v/>
      </c>
      <c r="B10" s="145"/>
      <c r="C10" s="125" t="s">
        <v>62</v>
      </c>
      <c r="D10" s="23" t="s">
        <v>9</v>
      </c>
      <c r="E10" s="22" t="s">
        <v>10</v>
      </c>
      <c r="F10" s="22" t="s">
        <v>11</v>
      </c>
      <c r="G10" s="148"/>
      <c r="H10" s="150"/>
    </row>
    <row r="11" spans="1:16" x14ac:dyDescent="0.3">
      <c r="A11" s="24" t="s">
        <v>14</v>
      </c>
      <c r="B11" s="82">
        <f>Import_F!D3</f>
        <v>0</v>
      </c>
      <c r="C11" s="126"/>
      <c r="D11" s="82">
        <f>Import_F!F3-Import_F!G3</f>
        <v>0</v>
      </c>
      <c r="E11" s="82">
        <f>Import_F!G3</f>
        <v>0</v>
      </c>
      <c r="F11" s="82">
        <f>Import_F!F3</f>
        <v>0</v>
      </c>
      <c r="G11" s="83">
        <f>F11-B11</f>
        <v>0</v>
      </c>
      <c r="H11" s="84">
        <f>IF(B11&lt;&gt;0,F11/B11%-100,0)</f>
        <v>0</v>
      </c>
    </row>
    <row r="12" spans="1:16" x14ac:dyDescent="0.3">
      <c r="A12" s="25" t="s">
        <v>15</v>
      </c>
      <c r="B12" s="85">
        <f>Import_F!D4</f>
        <v>0</v>
      </c>
      <c r="C12" s="127"/>
      <c r="D12" s="85">
        <f>Import_F!F4-Import_F!G4</f>
        <v>0</v>
      </c>
      <c r="E12" s="85">
        <f>Import_F!G4</f>
        <v>0</v>
      </c>
      <c r="F12" s="85">
        <f>Import_F!F4</f>
        <v>0</v>
      </c>
      <c r="G12" s="85">
        <f t="shared" ref="G12:G27" si="0">F12-B12</f>
        <v>0</v>
      </c>
      <c r="H12" s="86">
        <f t="shared" ref="H12:H27" si="1">IF(B12&lt;&gt;0,F12/B12%-100,0)</f>
        <v>0</v>
      </c>
      <c r="K12" s="3" t="s">
        <v>0</v>
      </c>
    </row>
    <row r="13" spans="1:16" x14ac:dyDescent="0.3">
      <c r="A13" s="26" t="s">
        <v>16</v>
      </c>
      <c r="B13" s="85">
        <f>Import_F!D5</f>
        <v>0</v>
      </c>
      <c r="C13" s="128" t="s">
        <v>63</v>
      </c>
      <c r="D13" s="85">
        <f>Import_F!F5-Import_F!G5</f>
        <v>0</v>
      </c>
      <c r="E13" s="85">
        <f>Import_F!G5</f>
        <v>0</v>
      </c>
      <c r="F13" s="85">
        <f>Import_F!F5</f>
        <v>0</v>
      </c>
      <c r="G13" s="85">
        <f t="shared" si="0"/>
        <v>0</v>
      </c>
      <c r="H13" s="86">
        <f t="shared" si="1"/>
        <v>0</v>
      </c>
    </row>
    <row r="14" spans="1:16" x14ac:dyDescent="0.3">
      <c r="A14" s="25" t="s">
        <v>17</v>
      </c>
      <c r="B14" s="85">
        <f>Import_F!D6</f>
        <v>0</v>
      </c>
      <c r="C14" s="127"/>
      <c r="D14" s="85">
        <f>Import_F!F6-Import_F!G6</f>
        <v>0</v>
      </c>
      <c r="E14" s="85">
        <f>Import_F!G6</f>
        <v>0</v>
      </c>
      <c r="F14" s="85">
        <f>Import_F!F6</f>
        <v>0</v>
      </c>
      <c r="G14" s="85">
        <f t="shared" si="0"/>
        <v>0</v>
      </c>
      <c r="H14" s="86">
        <f t="shared" si="1"/>
        <v>0</v>
      </c>
    </row>
    <row r="15" spans="1:16" x14ac:dyDescent="0.3">
      <c r="A15" s="25" t="s">
        <v>18</v>
      </c>
      <c r="B15" s="85">
        <f>Import_F!D7</f>
        <v>0</v>
      </c>
      <c r="C15" s="127"/>
      <c r="D15" s="85">
        <f>Import_F!F7-Import_F!G7</f>
        <v>0</v>
      </c>
      <c r="E15" s="85">
        <f>Import_F!G7</f>
        <v>0</v>
      </c>
      <c r="F15" s="85">
        <f>Import_F!F7</f>
        <v>0</v>
      </c>
      <c r="G15" s="85">
        <f t="shared" si="0"/>
        <v>0</v>
      </c>
      <c r="H15" s="86">
        <f t="shared" si="1"/>
        <v>0</v>
      </c>
    </row>
    <row r="16" spans="1:16" x14ac:dyDescent="0.3">
      <c r="A16" s="25" t="s">
        <v>19</v>
      </c>
      <c r="B16" s="85">
        <f>Import_F!D8</f>
        <v>0</v>
      </c>
      <c r="C16" s="127"/>
      <c r="D16" s="85">
        <f>Import_F!F8-Import_F!G8</f>
        <v>0</v>
      </c>
      <c r="E16" s="85">
        <f>Import_F!G8</f>
        <v>0</v>
      </c>
      <c r="F16" s="85">
        <f>Import_F!F8</f>
        <v>0</v>
      </c>
      <c r="G16" s="85">
        <f t="shared" si="0"/>
        <v>0</v>
      </c>
      <c r="H16" s="86">
        <f t="shared" si="1"/>
        <v>0</v>
      </c>
    </row>
    <row r="17" spans="1:12" x14ac:dyDescent="0.3">
      <c r="A17" s="25" t="s">
        <v>20</v>
      </c>
      <c r="B17" s="85">
        <f>Import_F!D9</f>
        <v>0</v>
      </c>
      <c r="C17" s="127"/>
      <c r="D17" s="85">
        <f>Import_F!F9-Import_F!G9</f>
        <v>0</v>
      </c>
      <c r="E17" s="85">
        <f>Import_F!G9</f>
        <v>0</v>
      </c>
      <c r="F17" s="85">
        <f>Import_F!F9</f>
        <v>0</v>
      </c>
      <c r="G17" s="85">
        <f t="shared" si="0"/>
        <v>0</v>
      </c>
      <c r="H17" s="86">
        <f t="shared" si="1"/>
        <v>0</v>
      </c>
    </row>
    <row r="18" spans="1:12" x14ac:dyDescent="0.3">
      <c r="A18" s="26" t="s">
        <v>21</v>
      </c>
      <c r="B18" s="85">
        <f>Import_F!D10</f>
        <v>0</v>
      </c>
      <c r="C18" s="128" t="s">
        <v>63</v>
      </c>
      <c r="D18" s="85">
        <f>Import_F!F10-Import_F!G10</f>
        <v>0</v>
      </c>
      <c r="E18" s="85">
        <f>Import_F!G10</f>
        <v>0</v>
      </c>
      <c r="F18" s="85">
        <f>Import_F!F10</f>
        <v>0</v>
      </c>
      <c r="G18" s="85">
        <f t="shared" si="0"/>
        <v>0</v>
      </c>
      <c r="H18" s="86">
        <f t="shared" si="1"/>
        <v>0</v>
      </c>
    </row>
    <row r="19" spans="1:12" x14ac:dyDescent="0.3">
      <c r="A19" s="25" t="s">
        <v>22</v>
      </c>
      <c r="B19" s="85">
        <f>Import_F!D11</f>
        <v>0</v>
      </c>
      <c r="C19" s="127"/>
      <c r="D19" s="85">
        <f>Import_F!F11-Import_F!G11</f>
        <v>0</v>
      </c>
      <c r="E19" s="85">
        <f>Import_F!G11</f>
        <v>0</v>
      </c>
      <c r="F19" s="85">
        <f>Import_F!F11</f>
        <v>0</v>
      </c>
      <c r="G19" s="85">
        <f t="shared" si="0"/>
        <v>0</v>
      </c>
      <c r="H19" s="86">
        <f t="shared" si="1"/>
        <v>0</v>
      </c>
    </row>
    <row r="20" spans="1:12" x14ac:dyDescent="0.3">
      <c r="A20" s="25" t="s">
        <v>23</v>
      </c>
      <c r="B20" s="85">
        <f>Import_F!D12</f>
        <v>0</v>
      </c>
      <c r="C20" s="127"/>
      <c r="D20" s="85">
        <f>Import_F!F12-Import_F!G12</f>
        <v>0</v>
      </c>
      <c r="E20" s="85">
        <f>Import_F!G12</f>
        <v>0</v>
      </c>
      <c r="F20" s="85">
        <f>Import_F!F12</f>
        <v>0</v>
      </c>
      <c r="G20" s="85">
        <f t="shared" si="0"/>
        <v>0</v>
      </c>
      <c r="H20" s="86">
        <f t="shared" si="1"/>
        <v>0</v>
      </c>
    </row>
    <row r="21" spans="1:12" x14ac:dyDescent="0.3">
      <c r="A21" s="25" t="s">
        <v>24</v>
      </c>
      <c r="B21" s="85">
        <f>Import_F!D13</f>
        <v>0</v>
      </c>
      <c r="C21" s="127"/>
      <c r="D21" s="85">
        <f>Import_F!F13-Import_F!G13</f>
        <v>0</v>
      </c>
      <c r="E21" s="85">
        <f>Import_F!G13</f>
        <v>0</v>
      </c>
      <c r="F21" s="85">
        <f>Import_F!F13</f>
        <v>0</v>
      </c>
      <c r="G21" s="85">
        <f t="shared" si="0"/>
        <v>0</v>
      </c>
      <c r="H21" s="86">
        <f t="shared" si="1"/>
        <v>0</v>
      </c>
    </row>
    <row r="22" spans="1:12" x14ac:dyDescent="0.3">
      <c r="A22" s="25" t="s">
        <v>25</v>
      </c>
      <c r="B22" s="85">
        <f>Import_F!D14</f>
        <v>0</v>
      </c>
      <c r="C22" s="127"/>
      <c r="D22" s="85">
        <f>Import_F!F14-Import_F!G14</f>
        <v>0</v>
      </c>
      <c r="E22" s="85">
        <f>Import_F!G14</f>
        <v>0</v>
      </c>
      <c r="F22" s="85">
        <f>Import_F!F14</f>
        <v>0</v>
      </c>
      <c r="G22" s="85">
        <f t="shared" si="0"/>
        <v>0</v>
      </c>
      <c r="H22" s="86">
        <f t="shared" si="1"/>
        <v>0</v>
      </c>
    </row>
    <row r="23" spans="1:12" x14ac:dyDescent="0.3">
      <c r="A23" s="25" t="s">
        <v>26</v>
      </c>
      <c r="B23" s="85">
        <f>Import_F!D15</f>
        <v>0</v>
      </c>
      <c r="C23" s="127"/>
      <c r="D23" s="85">
        <f>Import_F!F15-Import_F!G15</f>
        <v>0</v>
      </c>
      <c r="E23" s="85">
        <f>Import_F!G15</f>
        <v>0</v>
      </c>
      <c r="F23" s="85">
        <f>Import_F!F15</f>
        <v>0</v>
      </c>
      <c r="G23" s="85">
        <f t="shared" si="0"/>
        <v>0</v>
      </c>
      <c r="H23" s="86">
        <f t="shared" si="1"/>
        <v>0</v>
      </c>
    </row>
    <row r="24" spans="1:12" x14ac:dyDescent="0.3">
      <c r="A24" s="25" t="s">
        <v>27</v>
      </c>
      <c r="B24" s="85">
        <f>Import_F!D16</f>
        <v>0</v>
      </c>
      <c r="C24" s="127"/>
      <c r="D24" s="85">
        <f>Import_F!F16-Import_F!G16</f>
        <v>0</v>
      </c>
      <c r="E24" s="85">
        <f>Import_F!G16</f>
        <v>0</v>
      </c>
      <c r="F24" s="85">
        <f>Import_F!F16</f>
        <v>0</v>
      </c>
      <c r="G24" s="85">
        <f t="shared" si="0"/>
        <v>0</v>
      </c>
      <c r="H24" s="86">
        <f t="shared" si="1"/>
        <v>0</v>
      </c>
    </row>
    <row r="25" spans="1:12" x14ac:dyDescent="0.3">
      <c r="A25" s="25" t="s">
        <v>28</v>
      </c>
      <c r="B25" s="85">
        <f>Import_F!D17</f>
        <v>0</v>
      </c>
      <c r="C25" s="127"/>
      <c r="D25" s="85">
        <f>Import_F!F17-Import_F!G17</f>
        <v>0</v>
      </c>
      <c r="E25" s="85">
        <f>Import_F!G17</f>
        <v>0</v>
      </c>
      <c r="F25" s="85">
        <f>Import_F!F17</f>
        <v>0</v>
      </c>
      <c r="G25" s="85">
        <f t="shared" si="0"/>
        <v>0</v>
      </c>
      <c r="H25" s="86">
        <f t="shared" si="1"/>
        <v>0</v>
      </c>
    </row>
    <row r="26" spans="1:12" x14ac:dyDescent="0.3">
      <c r="A26" s="25" t="s">
        <v>29</v>
      </c>
      <c r="B26" s="85">
        <f>Import_F!D18</f>
        <v>0</v>
      </c>
      <c r="C26" s="127"/>
      <c r="D26" s="85">
        <f>Import_F!F18-Import_F!G18</f>
        <v>0</v>
      </c>
      <c r="E26" s="85">
        <f>Import_F!G18</f>
        <v>0</v>
      </c>
      <c r="F26" s="85">
        <f>Import_F!F18</f>
        <v>0</v>
      </c>
      <c r="G26" s="85">
        <f t="shared" si="0"/>
        <v>0</v>
      </c>
      <c r="H26" s="86">
        <f t="shared" si="1"/>
        <v>0</v>
      </c>
    </row>
    <row r="27" spans="1:12" x14ac:dyDescent="0.3">
      <c r="A27" s="27" t="s">
        <v>30</v>
      </c>
      <c r="B27" s="87">
        <f>Import_F!D19</f>
        <v>0</v>
      </c>
      <c r="C27" s="128" t="s">
        <v>63</v>
      </c>
      <c r="D27" s="87">
        <f>Import_F!F19-Import_F!G19</f>
        <v>0</v>
      </c>
      <c r="E27" s="87">
        <f>Import_F!G19</f>
        <v>0</v>
      </c>
      <c r="F27" s="87">
        <f>Import_F!F19</f>
        <v>0</v>
      </c>
      <c r="G27" s="87">
        <f t="shared" si="0"/>
        <v>0</v>
      </c>
      <c r="H27" s="88">
        <f t="shared" si="1"/>
        <v>0</v>
      </c>
    </row>
    <row r="28" spans="1:12" x14ac:dyDescent="0.3">
      <c r="A28" s="91"/>
      <c r="B28" s="92"/>
      <c r="C28" s="93"/>
      <c r="D28" s="92"/>
      <c r="E28" s="92"/>
      <c r="F28" s="92"/>
      <c r="G28" s="92"/>
      <c r="H28" s="92"/>
    </row>
    <row r="29" spans="1:12" x14ac:dyDescent="0.3">
      <c r="A29" s="98" t="str">
        <f>IF(Alapa!$U$95="","",Alapa!$U$95)</f>
        <v/>
      </c>
      <c r="B29" s="94"/>
      <c r="C29" s="95"/>
      <c r="D29" s="96"/>
      <c r="E29" s="97"/>
      <c r="F29" s="95"/>
      <c r="G29" s="96"/>
      <c r="H29" s="96"/>
    </row>
    <row r="30" spans="1:12" x14ac:dyDescent="0.3">
      <c r="A30" s="55" t="s">
        <v>36</v>
      </c>
      <c r="B30" s="89">
        <f>IFERROR(ROUND(Alapa!$P$95,0),0)</f>
        <v>0</v>
      </c>
      <c r="C30" s="112">
        <f>Alapa!$R$95</f>
        <v>0</v>
      </c>
      <c r="D30" s="113" t="s">
        <v>32</v>
      </c>
      <c r="E30" s="114" t="s">
        <v>50</v>
      </c>
      <c r="F30" s="115"/>
      <c r="G30" s="116"/>
      <c r="H30" s="117">
        <f>IF(B33=0,B30*C30%,B33*C30%)</f>
        <v>0</v>
      </c>
    </row>
    <row r="31" spans="1:12" x14ac:dyDescent="0.3">
      <c r="A31" s="55" t="s">
        <v>38</v>
      </c>
      <c r="B31" s="89">
        <f>IFERROR(ROUND(Alapa!$Q$95,0),0)</f>
        <v>0</v>
      </c>
      <c r="C31" s="112">
        <f>Alapa!$R$95</f>
        <v>0</v>
      </c>
      <c r="D31" s="113" t="s">
        <v>32</v>
      </c>
      <c r="E31" s="114" t="s">
        <v>51</v>
      </c>
      <c r="F31" s="115"/>
      <c r="G31" s="116"/>
      <c r="H31" s="117">
        <f>IF(B34=0,B31*C31%,B34*C31%)</f>
        <v>0</v>
      </c>
    </row>
    <row r="32" spans="1:12" x14ac:dyDescent="0.3">
      <c r="A32" s="81"/>
      <c r="B32" s="90"/>
      <c r="C32" s="75"/>
      <c r="D32" s="75"/>
      <c r="E32" s="75"/>
      <c r="F32" s="75"/>
      <c r="G32" s="75"/>
      <c r="H32" s="90"/>
      <c r="K32" s="2"/>
      <c r="L32" s="2"/>
    </row>
    <row r="33" spans="1:14" x14ac:dyDescent="0.3">
      <c r="A33" s="55" t="s">
        <v>42</v>
      </c>
      <c r="B33" s="89">
        <f>IFERROR(ROUND(Alapa!$P$110,0),0)</f>
        <v>0</v>
      </c>
      <c r="C33" s="75"/>
      <c r="D33" s="75"/>
      <c r="E33" s="76" t="s">
        <v>37</v>
      </c>
      <c r="F33" s="77"/>
      <c r="G33" s="78"/>
      <c r="H33" s="89">
        <f>IFERROR(ROUND(Alapa!$S$95,0),0)</f>
        <v>0</v>
      </c>
    </row>
    <row r="34" spans="1:14" x14ac:dyDescent="0.3">
      <c r="A34" s="55" t="s">
        <v>43</v>
      </c>
      <c r="B34" s="89">
        <f>IFERROR(ROUND(Alapa!$Q$110,0),0)</f>
        <v>0</v>
      </c>
      <c r="C34" s="75"/>
      <c r="D34" s="75"/>
      <c r="E34" s="76" t="s">
        <v>39</v>
      </c>
      <c r="F34" s="77"/>
      <c r="G34" s="78"/>
      <c r="H34" s="89">
        <f>IFERROR(ROUND(Alapa!$T$95,0),0)</f>
        <v>0</v>
      </c>
    </row>
    <row r="35" spans="1:14" x14ac:dyDescent="0.3">
      <c r="A35" s="81" t="s">
        <v>40</v>
      </c>
      <c r="B35" s="56"/>
      <c r="C35" s="56"/>
      <c r="D35" s="56"/>
      <c r="E35" s="56"/>
      <c r="F35" s="56"/>
      <c r="G35" s="56"/>
      <c r="H35" s="64"/>
    </row>
    <row r="36" spans="1:14" x14ac:dyDescent="0.3">
      <c r="A36" s="81"/>
      <c r="B36" s="56"/>
      <c r="C36" s="56"/>
      <c r="D36" s="56"/>
      <c r="E36" s="56"/>
      <c r="F36" s="56"/>
      <c r="G36" s="56"/>
      <c r="H36" s="64"/>
      <c r="I36" s="2"/>
    </row>
    <row r="37" spans="1:14" x14ac:dyDescent="0.3">
      <c r="A37" s="53" t="s">
        <v>12</v>
      </c>
      <c r="B37" s="19"/>
      <c r="C37" s="19"/>
      <c r="D37" s="19"/>
      <c r="E37" s="19"/>
      <c r="F37" s="19"/>
      <c r="G37" s="19"/>
      <c r="H37" s="19"/>
      <c r="J37" s="2"/>
      <c r="K37" s="2"/>
      <c r="L37" s="2"/>
      <c r="M37" s="2"/>
      <c r="N37" s="2"/>
    </row>
    <row r="38" spans="1:14" ht="24.75" customHeight="1" x14ac:dyDescent="0.3">
      <c r="A38" s="71"/>
      <c r="B38" s="72"/>
      <c r="C38" s="72"/>
      <c r="D38" s="73"/>
      <c r="E38" s="73"/>
      <c r="F38" s="73"/>
      <c r="G38" s="74"/>
      <c r="H38" s="73"/>
    </row>
    <row r="39" spans="1:14" ht="24.75" customHeight="1" x14ac:dyDescent="0.3">
      <c r="A39" s="71"/>
      <c r="B39" s="72"/>
      <c r="C39" s="72"/>
      <c r="D39" s="73"/>
      <c r="E39" s="73"/>
      <c r="F39" s="73"/>
      <c r="G39" s="74"/>
      <c r="H39" s="73"/>
    </row>
    <row r="40" spans="1:14" ht="24.75" customHeight="1" x14ac:dyDescent="0.3">
      <c r="A40" s="71"/>
      <c r="B40" s="72"/>
      <c r="C40" s="72"/>
      <c r="D40" s="73"/>
      <c r="E40" s="73"/>
      <c r="F40" s="73"/>
      <c r="G40" s="74"/>
      <c r="H40" s="73"/>
    </row>
    <row r="41" spans="1:14" ht="24.75" customHeight="1" x14ac:dyDescent="0.3">
      <c r="A41" s="71"/>
      <c r="B41" s="72"/>
      <c r="C41" s="72"/>
      <c r="D41" s="73"/>
      <c r="E41" s="73"/>
      <c r="F41" s="73"/>
      <c r="G41" s="74"/>
      <c r="H41" s="73"/>
    </row>
    <row r="42" spans="1:14" x14ac:dyDescent="0.3">
      <c r="A42" s="19"/>
      <c r="B42" s="19"/>
      <c r="C42" s="19"/>
      <c r="D42" s="49"/>
      <c r="E42" s="49"/>
      <c r="F42" s="49"/>
      <c r="G42" s="49"/>
      <c r="H42" s="49"/>
    </row>
    <row r="43" spans="1:14" x14ac:dyDescent="0.3">
      <c r="A43" s="19"/>
      <c r="B43" s="19"/>
      <c r="C43" s="19"/>
      <c r="D43" s="49"/>
      <c r="E43" s="49"/>
      <c r="F43" s="49"/>
      <c r="G43" s="49"/>
      <c r="H43" s="49"/>
    </row>
    <row r="44" spans="1:14" x14ac:dyDescent="0.3">
      <c r="A44" s="67" t="s">
        <v>35</v>
      </c>
      <c r="B44" s="65"/>
      <c r="C44" s="65"/>
      <c r="D44" s="65"/>
      <c r="E44" s="65"/>
      <c r="F44" s="65"/>
      <c r="G44" s="65"/>
      <c r="H44" s="65"/>
    </row>
    <row r="45" spans="1:14" x14ac:dyDescent="0.3">
      <c r="B45" s="66"/>
      <c r="C45" s="59"/>
      <c r="D45" s="60"/>
      <c r="E45" s="60"/>
      <c r="F45" s="60"/>
      <c r="G45" s="60"/>
      <c r="H45" s="60"/>
    </row>
    <row r="46" spans="1:14" ht="15" customHeight="1" x14ac:dyDescent="0.3">
      <c r="A46" s="68" t="s">
        <v>13</v>
      </c>
      <c r="B46" s="20"/>
      <c r="C46" s="20"/>
      <c r="D46" s="19"/>
      <c r="E46" s="19"/>
      <c r="F46" s="19"/>
      <c r="G46" s="19"/>
      <c r="H46" s="19"/>
    </row>
    <row r="47" spans="1:14" x14ac:dyDescent="0.3">
      <c r="B47" s="59"/>
      <c r="C47" s="59"/>
      <c r="D47" s="60"/>
      <c r="E47" s="60"/>
      <c r="F47" s="60"/>
      <c r="G47" s="60"/>
      <c r="H47" s="60"/>
    </row>
    <row r="48" spans="1:14" x14ac:dyDescent="0.3">
      <c r="A48" s="61"/>
      <c r="B48" s="61"/>
      <c r="C48" s="20"/>
      <c r="D48" s="19"/>
      <c r="E48" s="19"/>
      <c r="F48" s="19"/>
      <c r="G48" s="19"/>
      <c r="H48" s="19"/>
    </row>
    <row r="49" spans="1:8" x14ac:dyDescent="0.3">
      <c r="A49" s="32"/>
      <c r="B49" s="33"/>
      <c r="C49" s="33"/>
      <c r="D49" s="34"/>
      <c r="E49" s="34"/>
      <c r="F49" s="34"/>
      <c r="G49" s="31"/>
      <c r="H49" s="35"/>
    </row>
    <row r="50" spans="1:8" x14ac:dyDescent="0.3">
      <c r="A50" s="29"/>
      <c r="B50" s="36"/>
      <c r="C50" s="36"/>
      <c r="D50" s="37"/>
      <c r="E50" s="38"/>
      <c r="F50" s="38"/>
      <c r="G50" s="39"/>
      <c r="H50" s="40"/>
    </row>
    <row r="51" spans="1:8" x14ac:dyDescent="0.3">
      <c r="B51" s="4"/>
      <c r="G51" s="41"/>
    </row>
    <row r="52" spans="1:8" x14ac:dyDescent="0.3">
      <c r="B52" s="42"/>
      <c r="C52" s="42"/>
      <c r="G52" s="41"/>
    </row>
    <row r="53" spans="1:8" x14ac:dyDescent="0.3">
      <c r="B53" s="42"/>
      <c r="C53" s="42"/>
      <c r="G53" s="41"/>
    </row>
    <row r="54" spans="1:8" x14ac:dyDescent="0.3">
      <c r="B54" s="42"/>
      <c r="C54" s="42"/>
      <c r="G54" s="41"/>
    </row>
    <row r="55" spans="1:8" x14ac:dyDescent="0.3">
      <c r="A55" s="29"/>
      <c r="B55" s="42"/>
      <c r="C55" s="42"/>
      <c r="D55" s="43"/>
      <c r="G55" s="41"/>
    </row>
    <row r="56" spans="1:8" x14ac:dyDescent="0.3">
      <c r="B56" s="42"/>
      <c r="C56" s="42"/>
      <c r="G56" s="41"/>
    </row>
    <row r="57" spans="1:8" x14ac:dyDescent="0.3">
      <c r="A57" s="29"/>
      <c r="B57" s="42"/>
      <c r="C57" s="42"/>
      <c r="D57" s="43"/>
      <c r="G57" s="41"/>
    </row>
    <row r="58" spans="1:8" x14ac:dyDescent="0.3">
      <c r="B58" s="4"/>
      <c r="C58" s="42"/>
      <c r="G58" s="41"/>
    </row>
    <row r="59" spans="1:8" x14ac:dyDescent="0.3">
      <c r="B59" s="42"/>
      <c r="C59" s="42"/>
      <c r="G59" s="41"/>
    </row>
    <row r="60" spans="1:8" x14ac:dyDescent="0.3">
      <c r="A60" s="29"/>
      <c r="B60" s="42"/>
      <c r="D60" s="43"/>
    </row>
    <row r="62" spans="1:8" x14ac:dyDescent="0.3">
      <c r="A62" s="29"/>
      <c r="D62" s="43"/>
    </row>
    <row r="64" spans="1:8" x14ac:dyDescent="0.3">
      <c r="A64" s="29"/>
      <c r="D64" s="43"/>
    </row>
    <row r="65" spans="1:7" x14ac:dyDescent="0.3">
      <c r="B65" s="4"/>
      <c r="G65" s="41"/>
    </row>
    <row r="66" spans="1:7" x14ac:dyDescent="0.3">
      <c r="B66" s="42"/>
      <c r="C66" s="42"/>
      <c r="G66" s="41"/>
    </row>
    <row r="68" spans="1:7" x14ac:dyDescent="0.3">
      <c r="A68" s="29"/>
      <c r="D68" s="43"/>
    </row>
    <row r="69" spans="1:7" x14ac:dyDescent="0.3">
      <c r="B69" s="4"/>
      <c r="G69" s="41"/>
    </row>
    <row r="70" spans="1:7" x14ac:dyDescent="0.3">
      <c r="B70" s="42"/>
      <c r="C70" s="42"/>
      <c r="G70" s="41"/>
    </row>
    <row r="72" spans="1:7" x14ac:dyDescent="0.3">
      <c r="A72" s="29"/>
      <c r="D72" s="43"/>
    </row>
    <row r="73" spans="1:7" x14ac:dyDescent="0.3">
      <c r="B73" s="4"/>
      <c r="G73" s="41"/>
    </row>
    <row r="74" spans="1:7" x14ac:dyDescent="0.3">
      <c r="B74" s="42"/>
      <c r="C74" s="42"/>
      <c r="G74" s="41"/>
    </row>
    <row r="77" spans="1:7" x14ac:dyDescent="0.3">
      <c r="A77" s="29"/>
      <c r="D77" s="43"/>
    </row>
    <row r="78" spans="1:7" x14ac:dyDescent="0.3">
      <c r="B78" s="4"/>
      <c r="G78" s="41"/>
    </row>
    <row r="79" spans="1:7" x14ac:dyDescent="0.3">
      <c r="B79" s="42"/>
      <c r="C79" s="42"/>
      <c r="G79" s="41"/>
    </row>
    <row r="80" spans="1:7" x14ac:dyDescent="0.3">
      <c r="B80" s="42"/>
      <c r="C80" s="42"/>
      <c r="G80" s="41"/>
    </row>
    <row r="81" spans="1:7" x14ac:dyDescent="0.3">
      <c r="B81" s="42"/>
      <c r="C81" s="42"/>
      <c r="G81" s="41"/>
    </row>
    <row r="82" spans="1:7" x14ac:dyDescent="0.3">
      <c r="B82" s="42"/>
      <c r="C82" s="42"/>
      <c r="G82" s="41"/>
    </row>
    <row r="83" spans="1:7" x14ac:dyDescent="0.3">
      <c r="B83" s="42"/>
      <c r="C83" s="42"/>
      <c r="G83" s="41"/>
    </row>
    <row r="84" spans="1:7" x14ac:dyDescent="0.3">
      <c r="B84" s="42"/>
      <c r="C84" s="42"/>
      <c r="G84" s="41"/>
    </row>
    <row r="85" spans="1:7" x14ac:dyDescent="0.3">
      <c r="B85" s="42"/>
      <c r="C85" s="42"/>
      <c r="G85" s="41"/>
    </row>
    <row r="86" spans="1:7" x14ac:dyDescent="0.3">
      <c r="A86" s="3" t="s">
        <v>0</v>
      </c>
    </row>
    <row r="88" spans="1:7" x14ac:dyDescent="0.3">
      <c r="A88" s="29"/>
      <c r="D88" s="43"/>
    </row>
    <row r="89" spans="1:7" x14ac:dyDescent="0.3">
      <c r="B89" s="4"/>
      <c r="G89" s="41"/>
    </row>
    <row r="90" spans="1:7" x14ac:dyDescent="0.3">
      <c r="B90" s="42"/>
      <c r="C90" s="42"/>
      <c r="G90" s="41"/>
    </row>
    <row r="91" spans="1:7" x14ac:dyDescent="0.3">
      <c r="B91" s="42"/>
      <c r="C91" s="42"/>
      <c r="G91" s="41"/>
    </row>
    <row r="92" spans="1:7" x14ac:dyDescent="0.3">
      <c r="B92" s="42"/>
      <c r="C92" s="42"/>
      <c r="G92" s="41"/>
    </row>
    <row r="93" spans="1:7" x14ac:dyDescent="0.3">
      <c r="B93" s="42"/>
      <c r="C93" s="42"/>
      <c r="G93" s="41"/>
    </row>
    <row r="94" spans="1:7" x14ac:dyDescent="0.3">
      <c r="B94" s="42"/>
      <c r="C94" s="42"/>
      <c r="G94" s="41"/>
    </row>
    <row r="95" spans="1:7" x14ac:dyDescent="0.3">
      <c r="B95" s="42"/>
      <c r="C95" s="42"/>
      <c r="G95" s="41"/>
    </row>
    <row r="96" spans="1:7" x14ac:dyDescent="0.3">
      <c r="B96" s="42"/>
      <c r="C96" s="42"/>
      <c r="G96" s="41"/>
    </row>
    <row r="97" spans="1:7" x14ac:dyDescent="0.3">
      <c r="B97" s="42"/>
      <c r="C97" s="42"/>
      <c r="G97" s="41"/>
    </row>
    <row r="98" spans="1:7" x14ac:dyDescent="0.3">
      <c r="B98" s="42"/>
      <c r="C98" s="42"/>
      <c r="G98" s="41"/>
    </row>
    <row r="99" spans="1:7" x14ac:dyDescent="0.3">
      <c r="B99" s="42"/>
      <c r="C99" s="42"/>
      <c r="G99" s="41"/>
    </row>
    <row r="100" spans="1:7" x14ac:dyDescent="0.3">
      <c r="B100" s="42"/>
      <c r="C100" s="42"/>
      <c r="G100" s="41"/>
    </row>
    <row r="101" spans="1:7" x14ac:dyDescent="0.3">
      <c r="B101" s="42"/>
      <c r="C101" s="42"/>
      <c r="G101" s="41"/>
    </row>
    <row r="102" spans="1:7" x14ac:dyDescent="0.3">
      <c r="B102" s="42"/>
      <c r="C102" s="42"/>
      <c r="G102" s="41"/>
    </row>
    <row r="105" spans="1:7" x14ac:dyDescent="0.3">
      <c r="A105" s="29"/>
      <c r="D105" s="43"/>
    </row>
  </sheetData>
  <mergeCells count="5">
    <mergeCell ref="B9:B10"/>
    <mergeCell ref="C9:F9"/>
    <mergeCell ref="G9:G10"/>
    <mergeCell ref="H9:H10"/>
    <mergeCell ref="A8:H8"/>
  </mergeCells>
  <phoneticPr fontId="0" type="noConversion"/>
  <conditionalFormatting sqref="G11:G27">
    <cfRule type="expression" dxfId="0" priority="5" stopIfTrue="1">
      <formula>ABS(G11)&gt;=$H$30</formula>
    </cfRule>
  </conditionalFormatting>
  <dataValidations count="1">
    <dataValidation type="list" allowBlank="1" showInputMessage="1" showErrorMessage="1" sqref="C19:C26 C11:C12 C14:C17" xr:uid="{3972C2BB-3A5B-4F3D-9080-9D57DB6BF984}">
      <formula1>$M$2:$P$2</formula1>
    </dataValidation>
  </dataValidations>
  <pageMargins left="0.70866141732283472" right="0.70866141732283472" top="0.70866141732283472" bottom="0.70866141732283472" header="0.51181102362204722" footer="0.51181102362204722"/>
  <pageSetup paperSize="9" scale="89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5"/>
  <sheetViews>
    <sheetView topLeftCell="A34" workbookViewId="0"/>
  </sheetViews>
  <sheetFormatPr defaultColWidth="9" defaultRowHeight="12" x14ac:dyDescent="0.2"/>
  <cols>
    <col min="1" max="1" width="5.625" style="17" customWidth="1"/>
    <col min="2" max="2" width="36.625" style="17" customWidth="1"/>
    <col min="3" max="4" width="20.625" style="17" customWidth="1"/>
    <col min="5" max="5" width="11.5" style="17" customWidth="1"/>
    <col min="6" max="6" width="20.625" style="17" customWidth="1"/>
    <col min="7" max="7" width="9.375" style="17" customWidth="1"/>
    <col min="8" max="8" width="18" style="17" customWidth="1"/>
    <col min="9" max="16384" width="9" style="17"/>
  </cols>
  <sheetData>
    <row r="1" spans="1:12" ht="32.1" customHeight="1" x14ac:dyDescent="0.3">
      <c r="A1"/>
      <c r="B1" s="57"/>
      <c r="C1"/>
      <c r="D1"/>
      <c r="E1"/>
      <c r="F1"/>
      <c r="G1"/>
      <c r="H1"/>
      <c r="I1"/>
      <c r="J1"/>
      <c r="K1"/>
      <c r="L1"/>
    </row>
    <row r="2" spans="1:12" ht="15" customHeight="1" x14ac:dyDescent="0.2">
      <c r="A2"/>
      <c r="B2"/>
      <c r="C2"/>
      <c r="D2"/>
      <c r="E2"/>
      <c r="F2"/>
      <c r="G2"/>
      <c r="H2"/>
      <c r="I2"/>
      <c r="J2"/>
      <c r="K2"/>
      <c r="L2"/>
    </row>
    <row r="3" spans="1:12" ht="15" customHeight="1" x14ac:dyDescent="0.2">
      <c r="A3"/>
      <c r="B3"/>
      <c r="C3"/>
      <c r="D3" s="54"/>
      <c r="E3"/>
      <c r="F3"/>
      <c r="G3"/>
      <c r="H3"/>
      <c r="I3"/>
      <c r="J3"/>
      <c r="K3"/>
      <c r="L3"/>
    </row>
    <row r="4" spans="1:12" ht="15" customHeight="1" x14ac:dyDescent="0.2">
      <c r="A4"/>
      <c r="B4"/>
      <c r="C4"/>
      <c r="D4"/>
      <c r="E4"/>
      <c r="F4"/>
      <c r="G4"/>
      <c r="H4"/>
      <c r="I4"/>
      <c r="J4"/>
      <c r="K4"/>
      <c r="L4"/>
    </row>
    <row r="5" spans="1:12" ht="15" customHeight="1" x14ac:dyDescent="0.2">
      <c r="A5"/>
      <c r="B5"/>
      <c r="C5"/>
      <c r="D5" s="54"/>
      <c r="E5"/>
      <c r="F5"/>
      <c r="G5"/>
      <c r="H5"/>
      <c r="I5"/>
      <c r="J5"/>
      <c r="K5"/>
      <c r="L5"/>
    </row>
    <row r="6" spans="1:12" ht="15" customHeight="1" x14ac:dyDescent="0.2">
      <c r="A6"/>
      <c r="B6"/>
      <c r="C6"/>
      <c r="D6"/>
      <c r="E6"/>
      <c r="F6"/>
      <c r="G6"/>
      <c r="H6"/>
      <c r="I6"/>
      <c r="J6"/>
      <c r="K6"/>
      <c r="L6"/>
    </row>
    <row r="7" spans="1:12" ht="15" customHeight="1" x14ac:dyDescent="0.2">
      <c r="A7"/>
      <c r="B7"/>
      <c r="C7"/>
      <c r="D7"/>
      <c r="E7"/>
      <c r="F7"/>
      <c r="G7"/>
      <c r="H7"/>
      <c r="I7"/>
      <c r="J7"/>
      <c r="K7"/>
      <c r="L7"/>
    </row>
    <row r="8" spans="1:12" ht="14.25" x14ac:dyDescent="0.2">
      <c r="A8"/>
      <c r="B8"/>
      <c r="C8"/>
      <c r="D8"/>
      <c r="E8"/>
      <c r="F8"/>
      <c r="G8"/>
      <c r="H8"/>
      <c r="I8"/>
      <c r="J8"/>
      <c r="K8"/>
      <c r="L8"/>
    </row>
    <row r="9" spans="1:12" ht="14.25" x14ac:dyDescent="0.2">
      <c r="A9"/>
      <c r="B9"/>
      <c r="C9"/>
      <c r="D9"/>
      <c r="E9"/>
      <c r="F9"/>
      <c r="G9"/>
      <c r="H9"/>
      <c r="I9"/>
      <c r="J9"/>
      <c r="K9"/>
      <c r="L9"/>
    </row>
    <row r="10" spans="1:12" ht="14.25" x14ac:dyDescent="0.2">
      <c r="A10"/>
      <c r="B10"/>
      <c r="C10"/>
      <c r="D10"/>
      <c r="E10"/>
      <c r="F10"/>
      <c r="G10"/>
      <c r="H10"/>
      <c r="I10"/>
      <c r="J10"/>
      <c r="K10"/>
      <c r="L10"/>
    </row>
    <row r="11" spans="1:12" ht="14.25" x14ac:dyDescent="0.2">
      <c r="A11"/>
      <c r="B11"/>
      <c r="C11"/>
      <c r="D11"/>
      <c r="E11"/>
      <c r="F11"/>
      <c r="G11"/>
      <c r="H11"/>
      <c r="I11"/>
      <c r="J11"/>
      <c r="K11"/>
      <c r="L11"/>
    </row>
    <row r="12" spans="1:12" ht="14.25" x14ac:dyDescent="0.2">
      <c r="A12"/>
      <c r="B12"/>
      <c r="C12"/>
      <c r="D12"/>
      <c r="E12"/>
      <c r="F12" s="58"/>
      <c r="G12"/>
      <c r="H12"/>
      <c r="I12"/>
      <c r="J12"/>
      <c r="K12"/>
      <c r="L12"/>
    </row>
    <row r="13" spans="1:12" ht="14.25" x14ac:dyDescent="0.2">
      <c r="A13"/>
      <c r="B13"/>
      <c r="C13"/>
      <c r="D13"/>
      <c r="E13"/>
      <c r="F13" s="58"/>
      <c r="G13"/>
      <c r="H13"/>
      <c r="I13"/>
      <c r="J13"/>
      <c r="K13"/>
      <c r="L13"/>
    </row>
    <row r="14" spans="1:12" ht="14.25" x14ac:dyDescent="0.2">
      <c r="A14"/>
      <c r="B14"/>
      <c r="C14"/>
      <c r="D14"/>
      <c r="E14"/>
      <c r="F14"/>
      <c r="G14"/>
      <c r="H14"/>
      <c r="I14"/>
      <c r="J14"/>
      <c r="K14"/>
      <c r="L14"/>
    </row>
    <row r="15" spans="1:12" ht="14.25" x14ac:dyDescent="0.2">
      <c r="A15"/>
      <c r="B15"/>
      <c r="C15"/>
      <c r="D15"/>
      <c r="E15"/>
      <c r="F15" s="58"/>
      <c r="G15"/>
      <c r="H15"/>
      <c r="I15"/>
      <c r="J15"/>
      <c r="K15"/>
      <c r="L15"/>
    </row>
    <row r="16" spans="1:12" ht="14.25" x14ac:dyDescent="0.2">
      <c r="A16"/>
      <c r="B16"/>
      <c r="C16"/>
      <c r="D16"/>
      <c r="E16"/>
      <c r="F16"/>
      <c r="G16"/>
      <c r="H16"/>
      <c r="I16"/>
      <c r="J16"/>
      <c r="K16"/>
      <c r="L16"/>
    </row>
    <row r="17" spans="1:12" ht="14.25" x14ac:dyDescent="0.2">
      <c r="A17"/>
      <c r="B17"/>
      <c r="C17"/>
      <c r="D17"/>
      <c r="E17"/>
      <c r="F17"/>
      <c r="G17"/>
      <c r="H17"/>
      <c r="I17"/>
      <c r="J17"/>
      <c r="K17"/>
      <c r="L17"/>
    </row>
    <row r="18" spans="1:12" ht="14.25" x14ac:dyDescent="0.2">
      <c r="A18"/>
      <c r="B18"/>
      <c r="C18"/>
      <c r="D18"/>
      <c r="E18"/>
      <c r="F18"/>
      <c r="G18"/>
      <c r="H18"/>
      <c r="I18"/>
      <c r="J18"/>
      <c r="K18"/>
      <c r="L18"/>
    </row>
    <row r="19" spans="1:12" ht="14.25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ht="14.25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2" ht="14.25" x14ac:dyDescent="0.2">
      <c r="A21"/>
      <c r="B21"/>
      <c r="C21"/>
      <c r="D21"/>
      <c r="E21"/>
      <c r="F21"/>
      <c r="G21"/>
      <c r="H21"/>
      <c r="I21"/>
      <c r="J21"/>
      <c r="K21"/>
      <c r="L21"/>
    </row>
    <row r="22" spans="1:12" ht="14.25" x14ac:dyDescent="0.2">
      <c r="A22"/>
      <c r="B22"/>
      <c r="C22"/>
      <c r="D22"/>
      <c r="E22"/>
      <c r="F22"/>
      <c r="G22"/>
      <c r="H22"/>
      <c r="I22"/>
      <c r="J22"/>
      <c r="K22"/>
      <c r="L22"/>
    </row>
    <row r="23" spans="1:12" ht="14.25" x14ac:dyDescent="0.2">
      <c r="A23"/>
      <c r="B23"/>
      <c r="C23"/>
      <c r="D23"/>
      <c r="E23"/>
      <c r="F23"/>
      <c r="G23"/>
      <c r="H23"/>
      <c r="I23"/>
      <c r="J23"/>
      <c r="K23"/>
      <c r="L23"/>
    </row>
    <row r="24" spans="1:12" ht="14.25" x14ac:dyDescent="0.2">
      <c r="A24"/>
      <c r="B24"/>
      <c r="C24"/>
      <c r="D24"/>
      <c r="E24"/>
      <c r="F24"/>
      <c r="G24"/>
      <c r="H24"/>
      <c r="I24"/>
      <c r="J24"/>
      <c r="K24"/>
      <c r="L24"/>
    </row>
    <row r="25" spans="1:12" ht="14.25" x14ac:dyDescent="0.2">
      <c r="A25"/>
      <c r="B25"/>
      <c r="C25"/>
      <c r="D25"/>
      <c r="E25"/>
      <c r="F25"/>
      <c r="G25"/>
      <c r="H25"/>
      <c r="I25"/>
      <c r="J25"/>
      <c r="K25"/>
      <c r="L25"/>
    </row>
    <row r="26" spans="1:12" ht="14.25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ht="14.25" x14ac:dyDescent="0.2">
      <c r="A27"/>
      <c r="B27"/>
      <c r="C27"/>
      <c r="D27"/>
      <c r="E27"/>
      <c r="F27"/>
      <c r="G27"/>
      <c r="H27"/>
      <c r="I27"/>
      <c r="J27"/>
      <c r="K27"/>
      <c r="L27"/>
    </row>
    <row r="28" spans="1:12" ht="14.25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2" ht="14.25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ht="14.25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ht="14.25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ht="14.25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ht="14.25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ht="14.25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ht="14.25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ht="14.25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14.25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ht="14.25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ht="14.25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ht="14.25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ht="14.25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ht="14.25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ht="14.25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ht="14.25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ht="14.25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ht="14.25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ht="14.25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ht="14.25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ht="14.25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1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s="1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s="1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s="1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s="1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s="1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s="1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s="1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s="1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s="1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s="1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s="1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s="1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s="1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s="1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s="1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s="1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s="1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s="1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s="1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s="1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s="1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s="1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s="1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s="1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s="1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s="1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s="1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s="1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s="1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s="1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s="1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s="1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s="1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s="1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s="1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s="1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s="1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s="1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s="1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s="1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s="1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s="1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s="1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s="1" customFormat="1" ht="15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s="1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s="1" customFormat="1" ht="15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s="1" customFormat="1" ht="15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s="1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s="1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s="1" customFormat="1" ht="15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s="1" customFormat="1" ht="15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s="1" customFormat="1" ht="15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s="1" customFormat="1" ht="15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s="1" customFormat="1" ht="15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s="1" customFormat="1" ht="15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s="1" customFormat="1" ht="15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s="1" customFormat="1" ht="15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s="1" customFormat="1" ht="15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s="1" customFormat="1" ht="15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s="1" customFormat="1" ht="15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s="1" customFormat="1" ht="15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s="1" customFormat="1" ht="15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s="1" customFormat="1" ht="15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s="1" customFormat="1" ht="15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s="1" customFormat="1" ht="15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s="1" customFormat="1" ht="15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s="1" customFormat="1" ht="15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s="1" customFormat="1" ht="15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s="1" customFormat="1" ht="15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s="1" customFormat="1" ht="15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s="1" customFormat="1" ht="15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s="1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s="1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5" spans="1:12" x14ac:dyDescent="0.2">
      <c r="C125" s="18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KE-Af_Ö</vt:lpstr>
      <vt:lpstr>KE-Af-01_FŐLAP</vt:lpstr>
      <vt:lpstr>Alapa</vt:lpstr>
      <vt:lpstr>Import_M</vt:lpstr>
      <vt:lpstr>Import_O</vt:lpstr>
      <vt:lpstr>Import_F</vt:lpstr>
      <vt:lpstr>'KE-Af_Ö'!Nyomtatási_terület</vt:lpstr>
      <vt:lpstr>'KE-Af-01_FŐLAP'!Nyomtatási_terület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v.1.23.12.0.0#2023-10-10</dc:description>
  <cp:lastPrinted>2021-04-20T13:25:36Z</cp:lastPrinted>
  <dcterms:created xsi:type="dcterms:W3CDTF">2011-02-03T09:55:45Z</dcterms:created>
  <dcterms:modified xsi:type="dcterms:W3CDTF">2023-10-10T08:59:36Z</dcterms:modified>
</cp:coreProperties>
</file>