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Munkalap\2025\AuditDok\K Könyvvizsgálat végreh\5. KM Munkaprogram végrehajtása\1. KM Mérleg\03. KM-AIII Bef\"/>
    </mc:Choice>
  </mc:AlternateContent>
  <xr:revisionPtr revIDLastSave="0" documentId="13_ncr:1_{61A7CF56-4923-4F7A-900F-1B4771A6EBE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unkalap2_" sheetId="1" r:id="rId1"/>
    <sheet name="KM-AIII-10-1" sheetId="10" r:id="rId2"/>
    <sheet name="KM-AIII-10-2" sheetId="11" r:id="rId3"/>
    <sheet name="KM-AIII-10-3" sheetId="12" r:id="rId4"/>
    <sheet name="KM-AIII-10-4" sheetId="13" r:id="rId5"/>
    <sheet name="KM-AIII-10-5" sheetId="9" r:id="rId6"/>
    <sheet name="KM-AIII-10-6" sheetId="8" r:id="rId7"/>
    <sheet name="Alapa" sheetId="2" r:id="rId8"/>
    <sheet name="Import_M" sheetId="3" r:id="rId9"/>
    <sheet name="Import_O" sheetId="4" r:id="rId10"/>
    <sheet name="Import_F" sheetId="5" r:id="rId11"/>
    <sheet name="Import_FK" sheetId="6" r:id="rId12"/>
    <sheet name="Import_KK" sheetId="7" r:id="rId13"/>
  </sheets>
  <definedNames>
    <definedName name="_xlnm.Database">#REF!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5">'KM-AIII-10-5'!$1:$9</definedName>
    <definedName name="_xlnm.Print_Titles" localSheetId="0">Munkalap2_!$1:$8</definedName>
    <definedName name="TABLE" localSheetId="7">Alapa!$C$27</definedName>
    <definedName name="TABLE_2" localSheetId="7">Alapa!$C$27</definedName>
    <definedName name="wrn.Proba." localSheetId="1" hidden="1">{#N/A,#N/A,TRUE,"A1";#N/A,#N/A,TRUE,"A2";#N/A,#N/A,TRUE,"B1"}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9" l="1"/>
  <c r="A7" i="9"/>
  <c r="A6" i="9"/>
  <c r="H45" i="9"/>
  <c r="F14" i="9"/>
  <c r="F12" i="9"/>
  <c r="A5" i="9"/>
  <c r="I5" i="13"/>
  <c r="F5" i="13"/>
  <c r="F4" i="13"/>
  <c r="A5" i="13"/>
  <c r="A4" i="13"/>
  <c r="I5" i="12"/>
  <c r="F5" i="12"/>
  <c r="F4" i="12"/>
  <c r="A5" i="12"/>
  <c r="A4" i="12"/>
  <c r="E6" i="11"/>
  <c r="E5" i="11"/>
  <c r="E4" i="11"/>
  <c r="A5" i="11"/>
  <c r="A4" i="11"/>
  <c r="K5" i="10"/>
  <c r="I5" i="10"/>
  <c r="I4" i="10"/>
  <c r="A5" i="10"/>
  <c r="A4" i="10"/>
  <c r="K33" i="13"/>
  <c r="J33" i="13"/>
  <c r="I33" i="13"/>
  <c r="G33" i="13"/>
  <c r="F33" i="13"/>
  <c r="D33" i="13"/>
  <c r="C33" i="13"/>
  <c r="L32" i="13"/>
  <c r="E32" i="13"/>
  <c r="H32" i="13" s="1"/>
  <c r="L31" i="13"/>
  <c r="E31" i="13"/>
  <c r="H31" i="13" s="1"/>
  <c r="L30" i="13"/>
  <c r="E30" i="13"/>
  <c r="H30" i="13" s="1"/>
  <c r="L29" i="13"/>
  <c r="E29" i="13"/>
  <c r="H29" i="13" s="1"/>
  <c r="L28" i="13"/>
  <c r="E28" i="13"/>
  <c r="H28" i="13" s="1"/>
  <c r="H24" i="13"/>
  <c r="F24" i="13"/>
  <c r="D24" i="13"/>
  <c r="C24" i="13"/>
  <c r="E23" i="13"/>
  <c r="G23" i="13" s="1"/>
  <c r="K23" i="13" s="1"/>
  <c r="E22" i="13"/>
  <c r="G22" i="13" s="1"/>
  <c r="K22" i="13" s="1"/>
  <c r="E21" i="13"/>
  <c r="G21" i="13" s="1"/>
  <c r="K21" i="13" s="1"/>
  <c r="E20" i="13"/>
  <c r="G20" i="13" s="1"/>
  <c r="K20" i="13" s="1"/>
  <c r="E19" i="13"/>
  <c r="E24" i="13" s="1"/>
  <c r="I15" i="13"/>
  <c r="G15" i="13"/>
  <c r="F15" i="13"/>
  <c r="E15" i="13"/>
  <c r="D15" i="13"/>
  <c r="C15" i="13"/>
  <c r="H14" i="13"/>
  <c r="J14" i="13" s="1"/>
  <c r="H13" i="13"/>
  <c r="J13" i="13" s="1"/>
  <c r="H12" i="13"/>
  <c r="J12" i="13" s="1"/>
  <c r="H11" i="13"/>
  <c r="J11" i="13" s="1"/>
  <c r="H10" i="13"/>
  <c r="H15" i="13" s="1"/>
  <c r="E2" i="13"/>
  <c r="D2" i="13"/>
  <c r="H33" i="13" l="1"/>
  <c r="J10" i="13"/>
  <c r="J15" i="13" s="1"/>
  <c r="E33" i="13"/>
  <c r="G19" i="13"/>
  <c r="G24" i="13" l="1"/>
  <c r="K19" i="13"/>
  <c r="K24" i="13" s="1"/>
  <c r="L18" i="12" l="1"/>
  <c r="I18" i="12"/>
  <c r="G18" i="12"/>
  <c r="F18" i="12"/>
  <c r="M17" i="12"/>
  <c r="H17" i="12"/>
  <c r="J17" i="12" s="1"/>
  <c r="M16" i="12"/>
  <c r="H16" i="12"/>
  <c r="J16" i="12" s="1"/>
  <c r="M15" i="12"/>
  <c r="H15" i="12"/>
  <c r="J15" i="12" s="1"/>
  <c r="M14" i="12"/>
  <c r="H14" i="12"/>
  <c r="J14" i="12" s="1"/>
  <c r="M13" i="12"/>
  <c r="H13" i="12"/>
  <c r="J13" i="12" s="1"/>
  <c r="M12" i="12"/>
  <c r="H12" i="12"/>
  <c r="J12" i="12" s="1"/>
  <c r="M11" i="12"/>
  <c r="H11" i="12"/>
  <c r="J11" i="12" s="1"/>
  <c r="M10" i="12"/>
  <c r="M18" i="12" s="1"/>
  <c r="H10" i="12"/>
  <c r="H18" i="12" s="1"/>
  <c r="E2" i="12"/>
  <c r="D2" i="12"/>
  <c r="J10" i="12" l="1"/>
  <c r="J18" i="12" s="1"/>
  <c r="G22" i="11" l="1"/>
  <c r="G23" i="11" s="1"/>
  <c r="F22" i="11"/>
  <c r="F23" i="11" s="1"/>
  <c r="E22" i="11"/>
  <c r="E23" i="11" s="1"/>
  <c r="D22" i="11"/>
  <c r="D23" i="11" s="1"/>
  <c r="C22" i="11"/>
  <c r="C23" i="11" s="1"/>
  <c r="B22" i="11"/>
  <c r="B23" i="11" s="1"/>
  <c r="G20" i="11"/>
  <c r="F20" i="11"/>
  <c r="E20" i="11"/>
  <c r="D20" i="11"/>
  <c r="C20" i="11"/>
  <c r="B20" i="11"/>
  <c r="G15" i="11"/>
  <c r="E15" i="11"/>
  <c r="D15" i="11"/>
  <c r="E2" i="11"/>
  <c r="D2" i="11"/>
  <c r="K24" i="10" l="1"/>
  <c r="K22" i="10"/>
  <c r="J19" i="10"/>
  <c r="J25" i="10" s="1"/>
  <c r="I19" i="10"/>
  <c r="H19" i="10"/>
  <c r="G19" i="10"/>
  <c r="G25" i="10" s="1"/>
  <c r="F19" i="10"/>
  <c r="F25" i="10" s="1"/>
  <c r="C19" i="10"/>
  <c r="B19" i="10"/>
  <c r="K17" i="10"/>
  <c r="K16" i="10"/>
  <c r="K15" i="10"/>
  <c r="K14" i="10"/>
  <c r="K13" i="10"/>
  <c r="K12" i="10"/>
  <c r="K11" i="10"/>
  <c r="K10" i="10"/>
  <c r="K9" i="10"/>
  <c r="K19" i="10" s="1"/>
  <c r="E2" i="10"/>
  <c r="D2" i="10"/>
  <c r="H60" i="9"/>
  <c r="G60" i="9"/>
  <c r="F60" i="9"/>
  <c r="G59" i="9"/>
  <c r="F59" i="9"/>
  <c r="H58" i="9"/>
  <c r="H57" i="9"/>
  <c r="H56" i="9"/>
  <c r="H55" i="9"/>
  <c r="H54" i="9"/>
  <c r="H53" i="9"/>
  <c r="H52" i="9"/>
  <c r="H51" i="9"/>
  <c r="H50" i="9"/>
  <c r="H49" i="9"/>
  <c r="H59" i="9" s="1"/>
  <c r="H43" i="9"/>
  <c r="G43" i="9"/>
  <c r="F43" i="9"/>
  <c r="G42" i="9"/>
  <c r="F42" i="9"/>
  <c r="H41" i="9"/>
  <c r="H40" i="9"/>
  <c r="H39" i="9"/>
  <c r="H38" i="9"/>
  <c r="H37" i="9"/>
  <c r="H36" i="9"/>
  <c r="H35" i="9"/>
  <c r="H34" i="9"/>
  <c r="H33" i="9"/>
  <c r="H32" i="9"/>
  <c r="H42" i="9" s="1"/>
  <c r="H29" i="9"/>
  <c r="G29" i="9"/>
  <c r="F29" i="9"/>
  <c r="G28" i="9"/>
  <c r="F28" i="9"/>
  <c r="F45" i="9" s="1"/>
  <c r="F48" i="9" s="1"/>
  <c r="H27" i="9"/>
  <c r="H26" i="9"/>
  <c r="H25" i="9"/>
  <c r="H24" i="9"/>
  <c r="H23" i="9"/>
  <c r="H22" i="9"/>
  <c r="H21" i="9"/>
  <c r="H20" i="9"/>
  <c r="H19" i="9"/>
  <c r="H18" i="9"/>
  <c r="H28" i="9" s="1"/>
  <c r="A18" i="9"/>
  <c r="B23" i="10" l="1"/>
  <c r="B25" i="10"/>
  <c r="C25" i="10"/>
  <c r="C23" i="10"/>
  <c r="H23" i="10"/>
  <c r="H25" i="10"/>
  <c r="I25" i="10"/>
  <c r="I23" i="10"/>
  <c r="K25" i="10"/>
  <c r="F23" i="10"/>
  <c r="J23" i="10"/>
  <c r="G23" i="10"/>
  <c r="A19" i="9"/>
  <c r="K23" i="10" l="1"/>
  <c r="A20" i="9"/>
  <c r="A21" i="9" l="1"/>
  <c r="A22" i="9" l="1"/>
  <c r="I12" i="1"/>
  <c r="J12" i="1"/>
  <c r="K12" i="1"/>
  <c r="I13" i="1"/>
  <c r="J13" i="1"/>
  <c r="K13" i="1"/>
  <c r="I10" i="1"/>
  <c r="J10" i="1"/>
  <c r="K10" i="1"/>
  <c r="I11" i="1"/>
  <c r="J11" i="1"/>
  <c r="K11" i="1"/>
  <c r="K7" i="1"/>
  <c r="K8" i="1"/>
  <c r="K9" i="1"/>
  <c r="J7" i="1"/>
  <c r="J8" i="1"/>
  <c r="J9" i="1"/>
  <c r="I7" i="1"/>
  <c r="I8" i="1"/>
  <c r="I9" i="1"/>
  <c r="A23" i="9" l="1"/>
  <c r="B9" i="1"/>
  <c r="B5" i="1"/>
  <c r="D3" i="1"/>
  <c r="I5" i="1"/>
  <c r="J5" i="1"/>
  <c r="K5" i="1"/>
  <c r="I6" i="1"/>
  <c r="J6" i="1"/>
  <c r="K6" i="1"/>
  <c r="J4" i="1"/>
  <c r="K4" i="1"/>
  <c r="I4" i="1"/>
  <c r="B7" i="1"/>
  <c r="A24" i="9" l="1"/>
  <c r="A25" i="9"/>
  <c r="A26" i="9" s="1"/>
  <c r="B6" i="1"/>
  <c r="B4" i="1"/>
  <c r="A20" i="1"/>
  <c r="A27" i="9" l="1"/>
  <c r="A32" i="9" l="1"/>
  <c r="A33" i="9" s="1"/>
  <c r="A34" i="9" s="1"/>
  <c r="A35" i="9" s="1"/>
  <c r="A36" i="9" s="1"/>
  <c r="A37" i="9" s="1"/>
  <c r="A38" i="9" s="1"/>
  <c r="A39" i="9" s="1"/>
  <c r="A40" i="9" s="1"/>
  <c r="A41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</calcChain>
</file>

<file path=xl/sharedStrings.xml><?xml version="1.0" encoding="utf-8"?>
<sst xmlns="http://schemas.openxmlformats.org/spreadsheetml/2006/main" count="437" uniqueCount="279">
  <si>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</si>
  <si>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</si>
  <si>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</si>
  <si>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</si>
  <si>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</si>
  <si>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</si>
  <si>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</si>
  <si>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</si>
  <si>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</si>
  <si>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</si>
  <si>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</si>
  <si>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</si>
  <si>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</si>
  <si>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</si>
  <si>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</si>
  <si>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</si>
  <si>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</si>
  <si>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</si>
  <si>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</si>
  <si>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</si>
  <si>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</si>
  <si>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</si>
  <si>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</si>
  <si>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</si>
  <si>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</si>
  <si>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</si>
  <si>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</si>
  <si>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</si>
  <si>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</si>
  <si>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Referencia</t>
  </si>
  <si>
    <t>Munkalap</t>
  </si>
  <si>
    <t>Elvégezve?</t>
  </si>
  <si>
    <t>IGEN</t>
  </si>
  <si>
    <t>NEM</t>
  </si>
  <si>
    <t>NÉ</t>
  </si>
  <si>
    <t>17-19. BEFEKTETETT PÉNZÜGYI ESZKÖZÖK</t>
  </si>
  <si>
    <t xml:space="preserve">A befektetett pénzügyi eszközök között azokat az eszközöket (részesedés, értékpapír, adott kölcsön) kell kimutatni, </t>
  </si>
  <si>
    <t xml:space="preserve">amelyeket a gazdálkodó azzal a céllal fektetett be más gazdálkodónál, adott át más gazdálkodónak, hogy ott tartós jövedelemre </t>
  </si>
  <si>
    <t xml:space="preserve">(osztalékra, illetve kamatra) tegyen szert, vagy befolyásolási, irányítási, ellenőrzési lehetőséget érjen el. </t>
  </si>
  <si>
    <t xml:space="preserve">A kezelt vagyonra szóló tartós követelést, valamint a befektetett pénzügyi eszközök értékhelyesbítését szintén a befektetett </t>
  </si>
  <si>
    <t>pénzügyi eszközök között kell a mérlegben kimutatni.</t>
  </si>
  <si>
    <t>17. TULAJDONI RÉSZESEDÉST JELENTŐ BEFEKTETÉSEK (TARTÓS RÉSZESEDÉSEK)</t>
  </si>
  <si>
    <t>Növekedések:</t>
  </si>
  <si>
    <t>T 17            -  K 491  Nyitás</t>
  </si>
  <si>
    <t>T 171-172  -  K 384    Társaság alapításakor, jegyzett tőkéjének növelésekor a befizetett (átutalt) jegyzett tőke összege</t>
  </si>
  <si>
    <t>T 171-172  -  K 97       Az apportként átadott eszközök szerződésben rögzített értéke</t>
  </si>
  <si>
    <t>T 171-172  -  K 384    Vásárolt részesedés beszerzési áron számított értéke</t>
  </si>
  <si>
    <t>T 171-172  -  K 4792</t>
  </si>
  <si>
    <t xml:space="preserve">   Apportként kapott részesedés</t>
  </si>
  <si>
    <t>T 171-172  -   K 97</t>
  </si>
  <si>
    <t xml:space="preserve">  Térítés nélküli átvétel</t>
  </si>
  <si>
    <t>T 171-172  -</t>
  </si>
  <si>
    <t xml:space="preserve">  K 371-372 Nem tartós részesedés átminősítése tartós részesedéssé</t>
  </si>
  <si>
    <t>Csökkenések:</t>
  </si>
  <si>
    <t xml:space="preserve">K 171-172  -  K 366 </t>
  </si>
  <si>
    <t xml:space="preserve">   Részesedés értékesítéskori kivezetése</t>
  </si>
  <si>
    <t>K 171-172  -  T 87</t>
  </si>
  <si>
    <t xml:space="preserve">   Megszűnt  részesedés nyilvántartás szerinti értéke</t>
  </si>
  <si>
    <t>K 171-172  -  T 371-372 Tartós részesedés átminősítése nem tartós részesedéssé</t>
  </si>
  <si>
    <t>K 17           -  T 492   Zárás</t>
  </si>
  <si>
    <t>177. Részesedések értékhelyesbítése</t>
  </si>
  <si>
    <t>T 177  -  K 417  Értékhelyesbítés elszámolása</t>
  </si>
  <si>
    <t>K 177  -  T 417  Értékhelyesbítés csökkentése vagy megszüntetése</t>
  </si>
  <si>
    <r>
      <t xml:space="preserve">179. Részesedések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</si>
  <si>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179   -  T 8741  </t>
  </si>
  <si>
    <t>Értékvesztés elszámolása</t>
  </si>
  <si>
    <r>
      <t>*</t>
    </r>
    <r>
      <rPr>
        <sz val="11"/>
        <rFont val="Arial Narrow"/>
        <family val="2"/>
        <charset val="238"/>
      </rPr>
      <t xml:space="preserve"> T 179  -   K 8746   </t>
    </r>
  </si>
  <si>
    <t>Értékvesztés visszaírása</t>
  </si>
  <si>
    <t xml:space="preserve">T 179   -   K 171-172  </t>
  </si>
  <si>
    <t>Értékvesztés átvezetése a részesedés kivezetésekor (értékesítés, apport, stb.)</t>
  </si>
  <si>
    <t>18. HITELVISZONYT MEGTESTESÍTŐ ÉRTÉKPAPÍROK</t>
  </si>
  <si>
    <t>T 18           -  K 491  Nyitás</t>
  </si>
  <si>
    <t>T 181-184  -  K 384  Értékpapírok beszerzése</t>
  </si>
  <si>
    <t>T 181-184  -  K 4792</t>
  </si>
  <si>
    <t xml:space="preserve">   Apportként kapott értékpapir</t>
  </si>
  <si>
    <t>T 181-184  -   K 96</t>
  </si>
  <si>
    <t>Térítés nélküli átvétel</t>
  </si>
  <si>
    <t>T 181-184  -</t>
  </si>
  <si>
    <t xml:space="preserve">  K 371-372 Nem tartós értékpapír átminősítése tartós értékpapírrá</t>
  </si>
  <si>
    <t xml:space="preserve">K 181-184  -  K 366 </t>
  </si>
  <si>
    <t xml:space="preserve">  Értékpapírok értékesítéskori kivezetése</t>
  </si>
  <si>
    <t>K 181-184  -  T 371-372 Tartós értékpapír átminősítése nem tartós értékpapírrá</t>
  </si>
  <si>
    <t>K 18           -  T 492   Zárás</t>
  </si>
  <si>
    <r>
      <t xml:space="preserve">189. Értékpapírok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</si>
  <si>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189   -  T 8742  </t>
  </si>
  <si>
    <r>
      <t>*</t>
    </r>
    <r>
      <rPr>
        <sz val="11"/>
        <rFont val="Arial Narrow"/>
        <family val="2"/>
        <charset val="238"/>
      </rPr>
      <t xml:space="preserve"> T 189  -  K 8747   </t>
    </r>
  </si>
  <si>
    <t xml:space="preserve">T 189   -  K 181-184 </t>
  </si>
  <si>
    <t>Értékvesztés átvezetése az értékpapír kivezetésekor (értékesítés, apport, stb.)</t>
  </si>
  <si>
    <t>19. TARTÓSAN ADOTT KÖLCSÖNÖK</t>
  </si>
  <si>
    <t>T 191-198  -  K 381, 384</t>
  </si>
  <si>
    <t>Kölcsön folyósítása</t>
  </si>
  <si>
    <t>K 191-198  -  T 381, 384</t>
  </si>
  <si>
    <t>Kölcsön törlesztése</t>
  </si>
  <si>
    <r>
      <t xml:space="preserve">199. Tartósan adott kölcsönök (és bankbetétek)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</si>
  <si>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199   -  T 8743  </t>
  </si>
  <si>
    <r>
      <t>*</t>
    </r>
    <r>
      <rPr>
        <sz val="11"/>
        <rFont val="Arial Narrow"/>
        <family val="2"/>
        <charset val="238"/>
      </rPr>
      <t xml:space="preserve"> T 199  -  K 8748  </t>
    </r>
  </si>
  <si>
    <t xml:space="preserve">T 199   -  K 191-198 </t>
  </si>
  <si>
    <t xml:space="preserve">Értékvesztés átvezetése a tartós kölcsön kivezetésekor </t>
  </si>
  <si>
    <t>Kapcsolat az analitikus nyilvántartással:</t>
  </si>
  <si>
    <t>A befektetett pénzügyi eszközökről analitikát kell vezetni, aminek legalább az alábbiakat tartalmaznia kell (a részesedés fajtájától függően, értelemszerűen):</t>
  </si>
  <si>
    <t>-        a befektetés megnevezését, azonosító adatait</t>
  </si>
  <si>
    <t>-        a befektetés illetve a vásárlás időpontját</t>
  </si>
  <si>
    <t>-        a vételi érték és névértéket</t>
  </si>
  <si>
    <t>-        az időközben bekövetkezett csökkenés(eke)t</t>
  </si>
  <si>
    <t>-        a lejárat időpontját</t>
  </si>
  <si>
    <t>-        a (tőzsdei) árfolyamokat</t>
  </si>
  <si>
    <t>az értékvesztés összegét, az elszámolás időpontját</t>
  </si>
  <si>
    <t>Az alkalmazottaknak, illetve másnak adott hosszúlejáratú kölcsönökről olyan analitikát kell vezetni, ami tartalmazza:</t>
  </si>
  <si>
    <t>-        a kölcsönbe vevő azonosításához szükséges adatokat</t>
  </si>
  <si>
    <t>-        a folyósítás idejét, összegét, jellegét</t>
  </si>
  <si>
    <t>-        a lejárat idejét</t>
  </si>
  <si>
    <t>-        a törlesztendő részletek esedékességét és nagyságát</t>
  </si>
  <si>
    <t>-        a ténylegesen törlesztett részleteket, a törlesztések időpontjait</t>
  </si>
  <si>
    <t>-        a kamatokat</t>
  </si>
  <si>
    <t>-        és ha van a biztosítékokat.</t>
  </si>
  <si>
    <t xml:space="preserve">Az analitikába az adatokat az esemény megtörténtekor haladéktalanul be kell jegyezni. Az </t>
  </si>
  <si>
    <t xml:space="preserve">analitikát évvégén a főkönyvi számlával egyeztetni kell és az eltéréseket meg kell állapítani. </t>
  </si>
  <si>
    <t xml:space="preserve">Amennyiben a főkönyvi számlán az eltérés oka nem állapítható meg, akkor az ellenőrzött </t>
  </si>
  <si>
    <t>analitika alapján a főkönyvi számlát helyesbíteni kell.</t>
  </si>
  <si>
    <t>Számlarend_17-19</t>
  </si>
  <si>
    <t>KM-AIII-10-1</t>
  </si>
  <si>
    <t>KM-AIII-10-2</t>
  </si>
  <si>
    <t>KM-AIII-10-3</t>
  </si>
  <si>
    <t>KM-AIII-10-4</t>
  </si>
  <si>
    <t>KM-AIII-10-5</t>
  </si>
  <si>
    <t>KM-AIII-10-6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</si>
  <si>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</si>
  <si>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</si>
  <si>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</si>
  <si>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</si>
  <si>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</si>
  <si>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Dátum: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</si>
  <si>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</si>
  <si>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</si>
  <si>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</si>
  <si>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</si>
  <si>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</si>
  <si>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</si>
  <si>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</si>
  <si>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</si>
  <si>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</si>
  <si>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</si>
  <si>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</si>
  <si>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</si>
  <si>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</si>
  <si>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</si>
  <si>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</si>
  <si>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</si>
  <si>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</si>
  <si>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</si>
  <si>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</si>
  <si>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</si>
  <si>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Eltérés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</si>
  <si>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</si>
  <si>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</si>
  <si>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</si>
  <si>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</si>
  <si>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</si>
  <si>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</si>
  <si>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</si>
  <si>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</si>
  <si>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</si>
  <si>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</si>
  <si>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</si>
  <si>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</si>
  <si>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</si>
  <si>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</si>
  <si>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</si>
  <si>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</si>
  <si>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</si>
  <si>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</si>
  <si>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</si>
  <si>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</si>
  <si>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</si>
  <si>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</si>
  <si>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</si>
  <si>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</si>
  <si>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</si>
  <si>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</si>
  <si>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</si>
  <si>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</si>
  <si>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</si>
  <si>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</si>
  <si>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</si>
  <si>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Könyvvizsgálat terjedelme</t>
  </si>
  <si>
    <t>ezer Ft-ban</t>
  </si>
  <si>
    <t>MEGNEVEZÉS</t>
  </si>
  <si>
    <t>TARTÓS RÉSZESEDÉS KAPCS. VÁLL-BAN</t>
  </si>
  <si>
    <t>TARTÓSAN ADOTT KÖLCSÖN KAPCS. VÁLL.</t>
  </si>
  <si>
    <t>Tartós jelentős tulajdoni részesedés</t>
  </si>
  <si>
    <t>Tartósan adott kölcsön jelentős tulajdoni r.v.</t>
  </si>
  <si>
    <t>EGYÉB TARTÓS RÉSZESEDÉS</t>
  </si>
  <si>
    <t>TARTÓSAN ADOTT KÖLCSÖN EGYÉB RÉSZ. VISZ. VÁLL.</t>
  </si>
  <si>
    <t>EGYÉB TARTÓSAN ADOTT KÖLCSÖN</t>
  </si>
  <si>
    <t>TARTÓS HITELVISZ.-T MEGTEST. ÉRTÉKPAPÍR</t>
  </si>
  <si>
    <t>ÉRTÉKHELYES-BÍTÉS</t>
  </si>
  <si>
    <t>BEFEKTETETT PÉNZÜGYI ESZKÖZÖK ÖSSZESEN</t>
  </si>
  <si>
    <t>NYITÓ ÉRTÉK</t>
  </si>
  <si>
    <t xml:space="preserve">Növekedés </t>
  </si>
  <si>
    <t xml:space="preserve">Csökkenés </t>
  </si>
  <si>
    <t>Nyitó értékvesztés</t>
  </si>
  <si>
    <t>Értékvesztés</t>
  </si>
  <si>
    <t>Deviza árfoly-különbözet</t>
  </si>
  <si>
    <t>Értékhelyesbítés</t>
  </si>
  <si>
    <t>Átsorolás</t>
  </si>
  <si>
    <t>ZÁRÓ ÉRTÉK</t>
  </si>
  <si>
    <t>Főkönyv (Ft)</t>
  </si>
  <si>
    <t>Beszámoló</t>
  </si>
  <si>
    <t xml:space="preserve">                                                            </t>
  </si>
  <si>
    <t>Befektetett pénzügyi eszközök változása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</si>
  <si>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</si>
  <si>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</si>
  <si>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</si>
  <si>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</si>
  <si>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</si>
  <si>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</si>
  <si>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</si>
  <si>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</si>
  <si>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</si>
  <si>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</si>
  <si>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</si>
  <si>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</si>
  <si>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</si>
  <si>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</si>
  <si>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</si>
  <si>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</si>
  <si>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</si>
  <si>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</si>
  <si>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</si>
  <si>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</si>
  <si>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</si>
  <si>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Tartós részesedések értékelése</t>
  </si>
  <si>
    <t xml:space="preserve"> 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</si>
  <si>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</si>
  <si>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</si>
  <si>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</si>
  <si>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</si>
  <si>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</si>
  <si>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</si>
  <si>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</si>
  <si>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</si>
  <si>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Értékhelyesbítés 
(csak tartós részesedésekre)</t>
  </si>
  <si>
    <t>Értékelés módszere</t>
  </si>
  <si>
    <t>Tartós részesedések, hitelviszonyt megtestesítő értékpapírok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</si>
  <si>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</si>
  <si>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</si>
  <si>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</si>
  <si>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</si>
  <si>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</si>
  <si>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</si>
  <si>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</si>
  <si>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</si>
  <si>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</si>
  <si>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</si>
  <si>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1.</t>
  </si>
  <si>
    <t>2.</t>
  </si>
  <si>
    <t>3.</t>
  </si>
  <si>
    <t>4.</t>
  </si>
  <si>
    <t>5.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</si>
  <si>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</si>
  <si>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</si>
  <si>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</si>
  <si>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</si>
  <si>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</si>
  <si>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</si>
  <si>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</si>
  <si>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</si>
  <si>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</si>
  <si>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</si>
  <si>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</si>
  <si>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</si>
  <si>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</si>
  <si>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</si>
  <si>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</si>
  <si>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</si>
  <si>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</si>
  <si>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</si>
  <si>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Adott kölcsönök értékelése</t>
  </si>
  <si>
    <t>KM-AIII-5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</si>
</sst>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#,##0_ ;[Red]\-#,##0\ "/>
    <numFmt numFmtId="166" formatCode="#\ ###\ ###\ ###\ ##0"/>
    <numFmt numFmtId="167" formatCode="yyyy\.mm\.dd"/>
    <numFmt numFmtId="168" formatCode="General&quot;.&quot;"/>
  </numFmts>
  <fonts count="49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sz val="10"/>
      <color rgb="FF00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u/>
      <sz val="11"/>
      <color theme="10"/>
      <name val="Arial"/>
    </font>
    <font>
      <sz val="11"/>
      <name val="Arial CE"/>
    </font>
    <font>
      <sz val="11"/>
      <color rgb="FFFFFFFF"/>
      <name val="Arial Narrow"/>
      <family val="2"/>
      <charset val="238"/>
    </font>
    <font>
      <b/>
      <sz val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69696"/>
        <bgColor indexed="64"/>
      </patternFill>
    </fill>
  </fills>
  <borders count="9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7">
    <xf numFmtId="165" fontId="0" fillId="0" borderId="0">
      <alignment horizontal="left" vertical="top" wrapText="1"/>
    </xf>
    <xf numFmtId="0" fontId="5" fillId="0" borderId="0"/>
    <xf numFmtId="0" fontId="27" fillId="0" borderId="0"/>
    <xf numFmtId="0" fontId="27" fillId="0" borderId="0"/>
    <xf numFmtId="0" fontId="5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</cellStyleXfs>
  <cellXfs count="438">
    <xf numFmtId="165" fontId="0" fillId="0" borderId="0" xfId="0">
      <alignment horizontal="left" vertical="top" wrapText="1"/>
    </xf>
    <xf numFmtId="165" fontId="14" fillId="2" borderId="0" xfId="0" applyFont="1" applyFill="1" applyAlignment="1">
      <alignment horizontal="center" vertical="top" wrapText="1"/>
    </xf>
    <xf numFmtId="165" fontId="12" fillId="0" borderId="0" xfId="0" applyFont="1" applyFill="1" applyAlignment="1"/>
    <xf numFmtId="165" fontId="14" fillId="2" borderId="0" xfId="0" applyFont="1" applyFill="1" applyAlignment="1">
      <alignment horizontal="right"/>
    </xf>
    <xf numFmtId="165" fontId="6" fillId="2" borderId="0" xfId="0" applyFont="1" applyFill="1" applyAlignment="1">
      <alignment horizontal="center"/>
    </xf>
    <xf numFmtId="165" fontId="7" fillId="3" borderId="0" xfId="0" applyFont="1" applyFill="1" applyAlignment="1"/>
    <xf numFmtId="165" fontId="1" fillId="3" borderId="0" xfId="0" applyFont="1" applyFill="1" applyAlignment="1"/>
    <xf numFmtId="165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5" fontId="11" fillId="2" borderId="1" xfId="0" applyFont="1" applyFill="1" applyBorder="1" applyAlignment="1">
      <alignment horizontal="center" vertical="top"/>
    </xf>
    <xf numFmtId="165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165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165" fontId="6" fillId="0" borderId="0" xfId="0" applyFont="1" applyFill="1" applyAlignment="1">
      <alignment horizontal="left"/>
    </xf>
    <xf numFmtId="165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165" fontId="11" fillId="2" borderId="0" xfId="0" applyFont="1" applyFill="1" applyAlignment="1">
      <alignment horizontal="left"/>
    </xf>
    <xf numFmtId="165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165" fontId="11" fillId="2" borderId="0" xfId="0" applyFont="1" applyFill="1" applyAlignment="1">
      <alignment horizontal="left" vertical="center"/>
    </xf>
    <xf numFmtId="165" fontId="6" fillId="2" borderId="0" xfId="0" applyFont="1" applyFill="1" applyAlignment="1">
      <alignment vertical="top"/>
    </xf>
    <xf numFmtId="165" fontId="8" fillId="0" borderId="0" xfId="0" applyFont="1" applyFill="1" applyAlignment="1">
      <alignment vertical="top" wrapText="1"/>
    </xf>
    <xf numFmtId="165" fontId="11" fillId="0" borderId="0" xfId="0" applyFont="1" applyFill="1" applyAlignment="1"/>
    <xf numFmtId="165" fontId="1" fillId="2" borderId="0" xfId="0" applyFont="1" applyFill="1" applyAlignment="1">
      <alignment wrapText="1"/>
    </xf>
    <xf numFmtId="165" fontId="13" fillId="0" borderId="0" xfId="0" applyFont="1" applyFill="1" applyAlignment="1">
      <alignment horizontal="justify" vertical="top"/>
    </xf>
    <xf numFmtId="165" fontId="13" fillId="3" borderId="0" xfId="0" applyFont="1" applyFill="1" applyAlignment="1">
      <alignment horizontal="justify" vertical="top" wrapText="1"/>
    </xf>
    <xf numFmtId="165" fontId="11" fillId="0" borderId="0" xfId="0" applyFont="1" applyFill="1" applyAlignment="1">
      <alignment horizontal="left" vertical="center"/>
    </xf>
    <xf numFmtId="165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165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165" fontId="7" fillId="2" borderId="1" xfId="0" applyFont="1" applyFill="1" applyBorder="1" applyAlignment="1">
      <alignment horizontal="left" vertical="top" wrapText="1"/>
    </xf>
    <xf numFmtId="165" fontId="7" fillId="3" borderId="0" xfId="0" applyFont="1" applyFill="1" applyAlignment="1">
      <alignment vertical="top" wrapText="1"/>
    </xf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9" fillId="0" borderId="0" xfId="0" applyFont="1" applyFill="1" applyAlignment="1">
      <alignment vertical="top"/>
    </xf>
    <xf numFmtId="165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165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165" fontId="17" fillId="3" borderId="0" xfId="0" applyFont="1" applyFill="1" applyAlignment="1"/>
    <xf numFmtId="165" fontId="1" fillId="3" borderId="4" xfId="0" applyFont="1" applyFill="1" applyBorder="1" applyAlignment="1" applyProtection="1">
      <alignment horizontal="center"/>
      <protection locked="0" hidden="1"/>
    </xf>
    <xf numFmtId="165" fontId="18" fillId="0" borderId="0" xfId="0" applyFont="1" applyFill="1" applyAlignment="1"/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Font="1" applyFill="1" applyBorder="1" applyAlignment="1">
      <alignment horizontal="center" vertical="top" wrapText="1"/>
    </xf>
    <xf numFmtId="0" fontId="1" fillId="0" borderId="0" xfId="1" applyFont="1"/>
    <xf numFmtId="0" fontId="5" fillId="0" borderId="0" xfId="1"/>
    <xf numFmtId="0" fontId="11" fillId="0" borderId="0" xfId="1" applyFont="1" applyAlignment="1">
      <alignment vertical="center"/>
    </xf>
    <xf numFmtId="0" fontId="19" fillId="0" borderId="0" xfId="1" applyFont="1"/>
    <xf numFmtId="0" fontId="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vertical="center"/>
    </xf>
    <xf numFmtId="0" fontId="11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/>
    <xf numFmtId="0" fontId="19" fillId="0" borderId="0" xfId="1" applyFont="1" applyAlignment="1">
      <alignment horizontal="left" vertical="center"/>
    </xf>
    <xf numFmtId="0" fontId="21" fillId="0" borderId="0" xfId="1" applyFont="1"/>
    <xf numFmtId="0" fontId="1" fillId="0" borderId="0" xfId="1" applyFont="1" applyAlignment="1">
      <alignment horizontal="left" vertical="center" indent="2"/>
    </xf>
    <xf numFmtId="0" fontId="22" fillId="0" borderId="0" xfId="1" applyFont="1"/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5" fillId="0" borderId="0" xfId="1" applyAlignment="1">
      <alignment horizontal="left"/>
    </xf>
    <xf numFmtId="0" fontId="24" fillId="0" borderId="0" xfId="1" applyFont="1" applyAlignment="1">
      <alignment horizontal="left" vertical="center" indent="2"/>
    </xf>
    <xf numFmtId="0" fontId="24" fillId="0" borderId="0" xfId="1" applyFont="1" applyAlignment="1">
      <alignment horizontal="left"/>
    </xf>
    <xf numFmtId="0" fontId="24" fillId="0" borderId="0" xfId="1" applyFont="1" applyAlignment="1">
      <alignment horizontal="justify" vertical="center"/>
    </xf>
    <xf numFmtId="0" fontId="24" fillId="0" borderId="0" xfId="1" applyFont="1"/>
    <xf numFmtId="0" fontId="25" fillId="0" borderId="0" xfId="1" applyFont="1"/>
    <xf numFmtId="0" fontId="24" fillId="0" borderId="0" xfId="1" applyFont="1" applyAlignment="1"/>
    <xf numFmtId="0" fontId="22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6" fillId="0" borderId="0" xfId="1" applyFont="1"/>
    <xf numFmtId="165" fontId="7" fillId="4" borderId="1" xfId="0" applyNumberFormat="1" applyFont="1" applyFill="1" applyBorder="1" applyAlignment="1">
      <alignment vertical="top" wrapText="1"/>
    </xf>
    <xf numFmtId="0" fontId="11" fillId="5" borderId="0" xfId="2" applyFont="1" applyFill="1" applyAlignment="1">
      <alignment horizontal="left"/>
    </xf>
    <xf numFmtId="0" fontId="28" fillId="0" borderId="0" xfId="2" applyFont="1" applyFill="1"/>
    <xf numFmtId="0" fontId="28" fillId="5" borderId="0" xfId="2" applyFont="1" applyFill="1"/>
    <xf numFmtId="0" fontId="29" fillId="5" borderId="0" xfId="2" applyFont="1" applyFill="1"/>
    <xf numFmtId="0" fontId="28" fillId="6" borderId="0" xfId="2" applyFont="1" applyFill="1"/>
    <xf numFmtId="0" fontId="29" fillId="6" borderId="0" xfId="2" applyFont="1" applyFill="1"/>
    <xf numFmtId="0" fontId="29" fillId="5" borderId="0" xfId="2" applyFont="1" applyFill="1" applyAlignment="1">
      <alignment horizontal="center"/>
    </xf>
    <xf numFmtId="0" fontId="30" fillId="6" borderId="0" xfId="3" applyFont="1" applyFill="1"/>
    <xf numFmtId="0" fontId="28" fillId="3" borderId="0" xfId="2" applyFont="1" applyFill="1"/>
    <xf numFmtId="0" fontId="31" fillId="0" borderId="0" xfId="2" applyFont="1" applyFill="1"/>
    <xf numFmtId="0" fontId="29" fillId="5" borderId="0" xfId="2" applyFont="1" applyFill="1" applyBorder="1" applyAlignment="1">
      <alignment horizontal="right"/>
    </xf>
    <xf numFmtId="0" fontId="11" fillId="6" borderId="0" xfId="2" applyFont="1" applyFill="1"/>
    <xf numFmtId="0" fontId="29" fillId="7" borderId="0" xfId="2" applyFont="1" applyFill="1" applyAlignment="1">
      <alignment horizontal="center"/>
    </xf>
    <xf numFmtId="0" fontId="29" fillId="0" borderId="0" xfId="2" applyFont="1" applyFill="1"/>
    <xf numFmtId="0" fontId="32" fillId="3" borderId="0" xfId="2" applyFont="1" applyFill="1"/>
    <xf numFmtId="0" fontId="6" fillId="0" borderId="0" xfId="4" applyFont="1" applyFill="1" applyAlignment="1"/>
    <xf numFmtId="0" fontId="29" fillId="6" borderId="0" xfId="2" applyFont="1" applyFill="1" applyBorder="1"/>
    <xf numFmtId="0" fontId="33" fillId="5" borderId="5" xfId="2" applyFont="1" applyFill="1" applyBorder="1"/>
    <xf numFmtId="0" fontId="33" fillId="5" borderId="6" xfId="2" applyFont="1" applyFill="1" applyBorder="1"/>
    <xf numFmtId="0" fontId="34" fillId="5" borderId="6" xfId="2" applyFont="1" applyFill="1" applyBorder="1"/>
    <xf numFmtId="14" fontId="33" fillId="3" borderId="6" xfId="2" applyNumberFormat="1" applyFont="1" applyFill="1" applyBorder="1" applyAlignment="1">
      <alignment horizontal="center"/>
    </xf>
    <xf numFmtId="49" fontId="33" fillId="5" borderId="6" xfId="2" applyNumberFormat="1" applyFont="1" applyFill="1" applyBorder="1"/>
    <xf numFmtId="0" fontId="34" fillId="5" borderId="7" xfId="2" applyFont="1" applyFill="1" applyBorder="1"/>
    <xf numFmtId="0" fontId="34" fillId="6" borderId="0" xfId="2" applyFont="1" applyFill="1"/>
    <xf numFmtId="0" fontId="33" fillId="5" borderId="8" xfId="2" applyFont="1" applyFill="1" applyBorder="1"/>
    <xf numFmtId="0" fontId="33" fillId="5" borderId="9" xfId="2" applyFont="1" applyFill="1" applyBorder="1"/>
    <xf numFmtId="0" fontId="34" fillId="5" borderId="9" xfId="2" applyFont="1" applyFill="1" applyBorder="1"/>
    <xf numFmtId="0" fontId="34" fillId="0" borderId="0" xfId="2" applyFont="1" applyFill="1"/>
    <xf numFmtId="0" fontId="33" fillId="0" borderId="10" xfId="2" applyFont="1" applyFill="1" applyBorder="1"/>
    <xf numFmtId="0" fontId="34" fillId="0" borderId="10" xfId="2" applyFont="1" applyFill="1" applyBorder="1"/>
    <xf numFmtId="0" fontId="34" fillId="0" borderId="11" xfId="2" applyFont="1" applyFill="1" applyBorder="1"/>
    <xf numFmtId="0" fontId="34" fillId="0" borderId="6" xfId="2" applyFont="1" applyFill="1" applyBorder="1"/>
    <xf numFmtId="0" fontId="34" fillId="0" borderId="7" xfId="2" applyFont="1" applyFill="1" applyBorder="1"/>
    <xf numFmtId="0" fontId="34" fillId="5" borderId="0" xfId="2" applyFont="1" applyFill="1" applyBorder="1"/>
    <xf numFmtId="0" fontId="29" fillId="5" borderId="0" xfId="2" applyFont="1" applyFill="1" applyBorder="1" applyAlignment="1">
      <alignment horizontal="center"/>
    </xf>
    <xf numFmtId="0" fontId="35" fillId="5" borderId="12" xfId="2" applyFont="1" applyFill="1" applyBorder="1" applyAlignment="1">
      <alignment vertical="center"/>
    </xf>
    <xf numFmtId="0" fontId="34" fillId="0" borderId="13" xfId="2" applyFont="1" applyFill="1" applyBorder="1"/>
    <xf numFmtId="0" fontId="29" fillId="5" borderId="14" xfId="2" applyFont="1" applyFill="1" applyBorder="1" applyAlignment="1">
      <alignment horizontal="center"/>
    </xf>
    <xf numFmtId="0" fontId="29" fillId="5" borderId="15" xfId="2" applyFont="1" applyFill="1" applyBorder="1" applyAlignment="1">
      <alignment horizontal="center"/>
    </xf>
    <xf numFmtId="0" fontId="28" fillId="3" borderId="0" xfId="2" applyFont="1" applyFill="1" applyBorder="1" applyAlignment="1">
      <alignment vertical="top"/>
    </xf>
    <xf numFmtId="0" fontId="36" fillId="3" borderId="16" xfId="2" applyFont="1" applyFill="1" applyBorder="1"/>
    <xf numFmtId="0" fontId="34" fillId="3" borderId="17" xfId="2" applyFont="1" applyFill="1" applyBorder="1"/>
    <xf numFmtId="165" fontId="29" fillId="3" borderId="18" xfId="2" applyNumberFormat="1" applyFont="1" applyFill="1" applyBorder="1" applyAlignment="1">
      <alignment horizontal="right"/>
    </xf>
    <xf numFmtId="165" fontId="29" fillId="0" borderId="19" xfId="2" applyNumberFormat="1" applyFont="1" applyFill="1" applyBorder="1" applyAlignment="1">
      <alignment horizontal="right"/>
    </xf>
    <xf numFmtId="0" fontId="34" fillId="0" borderId="0" xfId="2" applyFont="1" applyFill="1" applyBorder="1"/>
    <xf numFmtId="0" fontId="34" fillId="5" borderId="0" xfId="2" applyFont="1" applyFill="1"/>
    <xf numFmtId="0" fontId="37" fillId="6" borderId="0" xfId="2" applyFont="1" applyFill="1" applyBorder="1"/>
    <xf numFmtId="0" fontId="38" fillId="0" borderId="0" xfId="2" applyFont="1" applyBorder="1" applyAlignment="1">
      <alignment horizontal="left" vertical="top"/>
    </xf>
    <xf numFmtId="0" fontId="39" fillId="0" borderId="0" xfId="2" applyFont="1" applyBorder="1" applyAlignment="1">
      <alignment horizontal="left" vertical="top"/>
    </xf>
    <xf numFmtId="0" fontId="40" fillId="5" borderId="0" xfId="2" applyFont="1" applyFill="1" applyBorder="1" applyAlignment="1">
      <alignment horizontal="center"/>
    </xf>
    <xf numFmtId="0" fontId="29" fillId="0" borderId="15" xfId="2" applyFont="1" applyFill="1" applyBorder="1" applyAlignment="1">
      <alignment horizontal="right"/>
    </xf>
    <xf numFmtId="165" fontId="29" fillId="3" borderId="19" xfId="2" applyNumberFormat="1" applyFont="1" applyFill="1" applyBorder="1"/>
    <xf numFmtId="0" fontId="28" fillId="5" borderId="0" xfId="2" applyFont="1" applyFill="1" applyBorder="1"/>
    <xf numFmtId="0" fontId="29" fillId="0" borderId="20" xfId="2" applyFont="1" applyFill="1" applyBorder="1"/>
    <xf numFmtId="0" fontId="29" fillId="0" borderId="21" xfId="2" quotePrefix="1" applyFont="1" applyFill="1" applyBorder="1" applyAlignment="1">
      <alignment horizontal="center" vertical="top"/>
    </xf>
    <xf numFmtId="0" fontId="29" fillId="0" borderId="22" xfId="2" quotePrefix="1" applyFont="1" applyFill="1" applyBorder="1" applyAlignment="1">
      <alignment horizontal="right" vertical="top"/>
    </xf>
    <xf numFmtId="0" fontId="34" fillId="0" borderId="23" xfId="2" applyFont="1" applyFill="1" applyBorder="1"/>
    <xf numFmtId="0" fontId="29" fillId="0" borderId="24" xfId="2" quotePrefix="1" applyFont="1" applyFill="1" applyBorder="1" applyAlignment="1">
      <alignment vertical="top"/>
    </xf>
    <xf numFmtId="0" fontId="29" fillId="0" borderId="4" xfId="2" quotePrefix="1" applyFont="1" applyFill="1" applyBorder="1" applyAlignment="1">
      <alignment horizontal="center" vertical="top"/>
    </xf>
    <xf numFmtId="0" fontId="29" fillId="0" borderId="4" xfId="2" applyFont="1" applyFill="1" applyBorder="1" applyAlignment="1">
      <alignment horizontal="center"/>
    </xf>
    <xf numFmtId="165" fontId="29" fillId="0" borderId="4" xfId="2" applyNumberFormat="1" applyFont="1" applyFill="1" applyBorder="1" applyAlignment="1">
      <alignment horizontal="center"/>
    </xf>
    <xf numFmtId="0" fontId="29" fillId="0" borderId="25" xfId="2" applyFont="1" applyFill="1" applyBorder="1" applyAlignment="1">
      <alignment horizontal="center"/>
    </xf>
    <xf numFmtId="168" fontId="29" fillId="0" borderId="23" xfId="2" applyNumberFormat="1" applyFont="1" applyBorder="1" applyAlignment="1">
      <alignment horizontal="center" vertical="top"/>
    </xf>
    <xf numFmtId="0" fontId="28" fillId="6" borderId="24" xfId="2" applyFont="1" applyFill="1" applyBorder="1" applyAlignment="1">
      <alignment horizontal="left"/>
    </xf>
    <xf numFmtId="0" fontId="28" fillId="0" borderId="4" xfId="2" applyFont="1" applyBorder="1" applyAlignment="1">
      <alignment horizontal="center" vertical="top"/>
    </xf>
    <xf numFmtId="3" fontId="28" fillId="3" borderId="4" xfId="2" applyNumberFormat="1" applyFont="1" applyFill="1" applyBorder="1" applyAlignment="1" applyProtection="1">
      <alignment vertical="top"/>
      <protection locked="0"/>
    </xf>
    <xf numFmtId="1" fontId="28" fillId="3" borderId="4" xfId="2" applyNumberFormat="1" applyFont="1" applyFill="1" applyBorder="1" applyAlignment="1" applyProtection="1">
      <alignment vertical="top"/>
      <protection locked="0"/>
    </xf>
    <xf numFmtId="165" fontId="28" fillId="3" borderId="4" xfId="2" applyNumberFormat="1" applyFont="1" applyFill="1" applyBorder="1" applyAlignment="1" applyProtection="1">
      <alignment vertical="top"/>
      <protection locked="0"/>
    </xf>
    <xf numFmtId="165" fontId="28" fillId="0" borderId="4" xfId="2" applyNumberFormat="1" applyFont="1" applyFill="1" applyBorder="1" applyAlignment="1" applyProtection="1">
      <alignment vertical="top"/>
      <protection locked="0"/>
    </xf>
    <xf numFmtId="0" fontId="28" fillId="3" borderId="4" xfId="2" applyFont="1" applyFill="1" applyBorder="1" applyAlignment="1" applyProtection="1">
      <alignment vertical="top"/>
      <protection locked="0"/>
    </xf>
    <xf numFmtId="3" fontId="28" fillId="3" borderId="26" xfId="2" applyNumberFormat="1" applyFont="1" applyFill="1" applyBorder="1" applyAlignment="1" applyProtection="1">
      <alignment vertical="top"/>
      <protection locked="0"/>
    </xf>
    <xf numFmtId="0" fontId="33" fillId="6" borderId="0" xfId="2" applyFont="1" applyFill="1"/>
    <xf numFmtId="0" fontId="28" fillId="3" borderId="0" xfId="2" applyFont="1" applyFill="1" applyBorder="1"/>
    <xf numFmtId="168" fontId="29" fillId="0" borderId="27" xfId="2" applyNumberFormat="1" applyFont="1" applyBorder="1" applyAlignment="1">
      <alignment horizontal="center" vertical="top"/>
    </xf>
    <xf numFmtId="0" fontId="29" fillId="0" borderId="28" xfId="2" applyFont="1" applyFill="1" applyBorder="1" applyAlignment="1" applyProtection="1">
      <alignment vertical="top"/>
      <protection locked="0"/>
    </xf>
    <xf numFmtId="0" fontId="29" fillId="0" borderId="9" xfId="2" applyFont="1" applyFill="1" applyBorder="1" applyAlignment="1" applyProtection="1">
      <alignment vertical="top"/>
      <protection locked="0"/>
    </xf>
    <xf numFmtId="0" fontId="28" fillId="0" borderId="9" xfId="2" applyFont="1" applyFill="1" applyBorder="1" applyAlignment="1">
      <alignment vertical="top"/>
    </xf>
    <xf numFmtId="0" fontId="28" fillId="0" borderId="29" xfId="2" applyFont="1" applyFill="1" applyBorder="1" applyAlignment="1">
      <alignment vertical="top"/>
    </xf>
    <xf numFmtId="165" fontId="29" fillId="0" borderId="30" xfId="2" applyNumberFormat="1" applyFont="1" applyBorder="1" applyAlignment="1">
      <alignment vertical="top"/>
    </xf>
    <xf numFmtId="0" fontId="28" fillId="8" borderId="28" xfId="2" applyFont="1" applyFill="1" applyBorder="1" applyAlignment="1">
      <alignment vertical="top"/>
    </xf>
    <xf numFmtId="0" fontId="28" fillId="8" borderId="31" xfId="2" applyFont="1" applyFill="1" applyBorder="1" applyAlignment="1">
      <alignment vertical="top"/>
    </xf>
    <xf numFmtId="0" fontId="34" fillId="0" borderId="32" xfId="2" applyFont="1" applyFill="1" applyBorder="1"/>
    <xf numFmtId="0" fontId="29" fillId="0" borderId="6" xfId="2" applyFont="1" applyFill="1" applyBorder="1" applyAlignment="1" applyProtection="1">
      <alignment vertical="top"/>
      <protection locked="0"/>
    </xf>
    <xf numFmtId="0" fontId="28" fillId="0" borderId="6" xfId="2" applyFont="1" applyFill="1" applyBorder="1" applyAlignment="1">
      <alignment vertical="top"/>
    </xf>
    <xf numFmtId="10" fontId="29" fillId="0" borderId="33" xfId="2" applyNumberFormat="1" applyFont="1" applyFill="1" applyBorder="1" applyAlignment="1">
      <alignment vertical="top"/>
    </xf>
    <xf numFmtId="0" fontId="28" fillId="0" borderId="34" xfId="2" applyFont="1" applyFill="1" applyBorder="1" applyAlignment="1">
      <alignment vertical="top"/>
    </xf>
    <xf numFmtId="0" fontId="34" fillId="0" borderId="35" xfId="2" applyFont="1" applyFill="1" applyBorder="1"/>
    <xf numFmtId="0" fontId="29" fillId="0" borderId="0" xfId="2" applyFont="1" applyFill="1" applyBorder="1" applyAlignment="1" applyProtection="1">
      <alignment vertical="top"/>
      <protection locked="0"/>
    </xf>
    <xf numFmtId="10" fontId="28" fillId="0" borderId="0" xfId="2" applyNumberFormat="1" applyFont="1" applyBorder="1" applyAlignment="1">
      <alignment vertical="top"/>
    </xf>
    <xf numFmtId="165" fontId="28" fillId="0" borderId="0" xfId="2" applyNumberFormat="1" applyFont="1" applyBorder="1" applyAlignment="1">
      <alignment vertical="top"/>
    </xf>
    <xf numFmtId="10" fontId="28" fillId="0" borderId="36" xfId="2" applyNumberFormat="1" applyFont="1" applyBorder="1" applyAlignment="1">
      <alignment vertical="top"/>
    </xf>
    <xf numFmtId="0" fontId="34" fillId="0" borderId="37" xfId="2" applyFont="1" applyFill="1" applyBorder="1"/>
    <xf numFmtId="0" fontId="29" fillId="0" borderId="38" xfId="2" quotePrefix="1" applyFont="1" applyFill="1" applyBorder="1" applyAlignment="1">
      <alignment vertical="top"/>
    </xf>
    <xf numFmtId="0" fontId="29" fillId="0" borderId="33" xfId="2" quotePrefix="1" applyFont="1" applyFill="1" applyBorder="1" applyAlignment="1">
      <alignment horizontal="center" vertical="top"/>
    </xf>
    <xf numFmtId="0" fontId="29" fillId="0" borderId="33" xfId="2" applyFont="1" applyFill="1" applyBorder="1" applyAlignment="1">
      <alignment horizontal="center"/>
    </xf>
    <xf numFmtId="165" fontId="29" fillId="0" borderId="33" xfId="2" applyNumberFormat="1" applyFont="1" applyFill="1" applyBorder="1" applyAlignment="1">
      <alignment horizontal="center"/>
    </xf>
    <xf numFmtId="0" fontId="29" fillId="0" borderId="39" xfId="2" applyFont="1" applyFill="1" applyBorder="1" applyAlignment="1"/>
    <xf numFmtId="0" fontId="28" fillId="6" borderId="40" xfId="2" applyFont="1" applyFill="1" applyBorder="1" applyAlignment="1">
      <alignment horizontal="left"/>
    </xf>
    <xf numFmtId="0" fontId="28" fillId="3" borderId="41" xfId="2" applyFont="1" applyFill="1" applyBorder="1" applyAlignment="1" applyProtection="1">
      <alignment horizontal="center" vertical="top"/>
      <protection locked="0"/>
    </xf>
    <xf numFmtId="3" fontId="28" fillId="3" borderId="41" xfId="2" applyNumberFormat="1" applyFont="1" applyFill="1" applyBorder="1" applyAlignment="1" applyProtection="1">
      <alignment vertical="top"/>
      <protection locked="0"/>
    </xf>
    <xf numFmtId="1" fontId="28" fillId="3" borderId="41" xfId="2" applyNumberFormat="1" applyFont="1" applyFill="1" applyBorder="1" applyAlignment="1" applyProtection="1">
      <alignment vertical="top"/>
      <protection locked="0"/>
    </xf>
    <xf numFmtId="165" fontId="28" fillId="3" borderId="41" xfId="2" applyNumberFormat="1" applyFont="1" applyFill="1" applyBorder="1" applyAlignment="1" applyProtection="1">
      <alignment vertical="top"/>
      <protection locked="0"/>
    </xf>
    <xf numFmtId="165" fontId="28" fillId="0" borderId="41" xfId="2" applyNumberFormat="1" applyFont="1" applyFill="1" applyBorder="1" applyAlignment="1" applyProtection="1">
      <alignment vertical="top"/>
      <protection locked="0"/>
    </xf>
    <xf numFmtId="0" fontId="28" fillId="3" borderId="41" xfId="2" applyFont="1" applyFill="1" applyBorder="1" applyAlignment="1" applyProtection="1">
      <alignment vertical="top"/>
      <protection locked="0"/>
    </xf>
    <xf numFmtId="3" fontId="28" fillId="3" borderId="42" xfId="2" applyNumberFormat="1" applyFont="1" applyFill="1" applyBorder="1" applyAlignment="1" applyProtection="1">
      <alignment vertical="top"/>
      <protection locked="0"/>
    </xf>
    <xf numFmtId="0" fontId="42" fillId="6" borderId="0" xfId="5" applyFont="1" applyFill="1" applyAlignment="1" applyProtection="1"/>
    <xf numFmtId="0" fontId="34" fillId="0" borderId="43" xfId="2" applyFont="1" applyFill="1" applyBorder="1"/>
    <xf numFmtId="0" fontId="34" fillId="0" borderId="44" xfId="2" applyFont="1" applyFill="1" applyBorder="1"/>
    <xf numFmtId="0" fontId="29" fillId="0" borderId="5" xfId="2" applyFont="1" applyFill="1" applyBorder="1" applyAlignment="1">
      <alignment horizontal="left" vertical="top"/>
    </xf>
    <xf numFmtId="10" fontId="28" fillId="0" borderId="6" xfId="2" applyNumberFormat="1" applyFont="1" applyBorder="1" applyAlignment="1">
      <alignment vertical="top"/>
    </xf>
    <xf numFmtId="10" fontId="28" fillId="0" borderId="7" xfId="2" applyNumberFormat="1" applyFont="1" applyBorder="1" applyAlignment="1">
      <alignment vertical="top"/>
    </xf>
    <xf numFmtId="165" fontId="29" fillId="0" borderId="45" xfId="2" applyNumberFormat="1" applyFont="1" applyBorder="1" applyAlignment="1">
      <alignment vertical="top"/>
    </xf>
    <xf numFmtId="0" fontId="40" fillId="0" borderId="0" xfId="2" applyFont="1" applyFill="1" applyBorder="1" applyAlignment="1">
      <alignment horizontal="center" vertical="center"/>
    </xf>
    <xf numFmtId="0" fontId="34" fillId="0" borderId="46" xfId="2" applyFont="1" applyFill="1" applyBorder="1"/>
    <xf numFmtId="0" fontId="34" fillId="0" borderId="47" xfId="2" applyFont="1" applyFill="1" applyBorder="1"/>
    <xf numFmtId="0" fontId="28" fillId="0" borderId="48" xfId="2" applyFont="1" applyBorder="1" applyAlignment="1">
      <alignment vertical="top"/>
    </xf>
    <xf numFmtId="0" fontId="28" fillId="0" borderId="48" xfId="2" applyFont="1" applyFill="1" applyBorder="1" applyAlignment="1">
      <alignment vertical="top"/>
    </xf>
    <xf numFmtId="0" fontId="29" fillId="0" borderId="40" xfId="2" applyFont="1" applyFill="1" applyBorder="1" applyAlignment="1">
      <alignment horizontal="right" vertical="top"/>
    </xf>
    <xf numFmtId="165" fontId="29" fillId="0" borderId="41" xfId="2" applyNumberFormat="1" applyFont="1" applyBorder="1" applyAlignment="1">
      <alignment vertical="top"/>
    </xf>
    <xf numFmtId="0" fontId="28" fillId="8" borderId="49" xfId="2" applyFont="1" applyFill="1" applyBorder="1" applyAlignment="1">
      <alignment vertical="top"/>
    </xf>
    <xf numFmtId="0" fontId="28" fillId="8" borderId="48" xfId="2" applyFont="1" applyFill="1" applyBorder="1" applyAlignment="1">
      <alignment vertical="top"/>
    </xf>
    <xf numFmtId="0" fontId="28" fillId="8" borderId="42" xfId="2" applyFont="1" applyFill="1" applyBorder="1" applyAlignment="1">
      <alignment vertical="top"/>
    </xf>
    <xf numFmtId="0" fontId="34" fillId="0" borderId="50" xfId="2" applyFont="1" applyFill="1" applyBorder="1"/>
    <xf numFmtId="0" fontId="29" fillId="0" borderId="51" xfId="2" applyFont="1" applyFill="1" applyBorder="1" applyAlignment="1" applyProtection="1">
      <alignment vertical="center"/>
      <protection locked="0"/>
    </xf>
    <xf numFmtId="0" fontId="29" fillId="0" borderId="51" xfId="2" applyFont="1" applyFill="1" applyBorder="1" applyAlignment="1" applyProtection="1">
      <alignment vertical="top"/>
      <protection locked="0"/>
    </xf>
    <xf numFmtId="0" fontId="28" fillId="0" borderId="51" xfId="2" applyFont="1" applyFill="1" applyBorder="1" applyAlignment="1">
      <alignment vertical="top"/>
    </xf>
    <xf numFmtId="10" fontId="29" fillId="0" borderId="52" xfId="2" applyNumberFormat="1" applyFont="1" applyBorder="1" applyAlignment="1">
      <alignment vertical="top"/>
    </xf>
    <xf numFmtId="0" fontId="28" fillId="0" borderId="53" xfId="2" applyFont="1" applyFill="1" applyBorder="1" applyAlignment="1">
      <alignment vertical="top"/>
    </xf>
    <xf numFmtId="0" fontId="29" fillId="0" borderId="0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top"/>
    </xf>
    <xf numFmtId="10" fontId="29" fillId="0" borderId="0" xfId="2" applyNumberFormat="1" applyFont="1" applyBorder="1" applyAlignment="1">
      <alignment vertical="top"/>
    </xf>
    <xf numFmtId="0" fontId="6" fillId="2" borderId="0" xfId="4" applyFont="1" applyFill="1" applyAlignment="1">
      <alignment horizontal="left"/>
    </xf>
    <xf numFmtId="0" fontId="7" fillId="2" borderId="0" xfId="4" applyFont="1" applyFill="1" applyAlignment="1"/>
    <xf numFmtId="0" fontId="43" fillId="2" borderId="0" xfId="4" applyFont="1" applyFill="1" applyAlignment="1"/>
    <xf numFmtId="0" fontId="7" fillId="3" borderId="0" xfId="4" applyFont="1" applyFill="1" applyAlignment="1"/>
    <xf numFmtId="0" fontId="44" fillId="2" borderId="0" xfId="4" applyFont="1" applyFill="1" applyAlignment="1"/>
    <xf numFmtId="0" fontId="30" fillId="3" borderId="0" xfId="4" applyFont="1" applyFill="1" applyAlignment="1"/>
    <xf numFmtId="0" fontId="6" fillId="2" borderId="0" xfId="4" applyFont="1" applyFill="1" applyAlignment="1"/>
    <xf numFmtId="0" fontId="29" fillId="2" borderId="54" xfId="4" applyFont="1" applyFill="1" applyBorder="1" applyAlignment="1">
      <alignment horizontal="left" vertical="top"/>
    </xf>
    <xf numFmtId="0" fontId="29" fillId="2" borderId="55" xfId="4" applyFont="1" applyFill="1" applyBorder="1" applyAlignment="1">
      <alignment horizontal="left" vertical="top"/>
    </xf>
    <xf numFmtId="0" fontId="7" fillId="2" borderId="56" xfId="4" applyFont="1" applyFill="1" applyBorder="1" applyAlignment="1"/>
    <xf numFmtId="0" fontId="29" fillId="2" borderId="55" xfId="4" applyFont="1" applyFill="1" applyBorder="1" applyAlignment="1" applyProtection="1">
      <alignment horizontal="left" vertical="center"/>
      <protection hidden="1"/>
    </xf>
    <xf numFmtId="0" fontId="29" fillId="2" borderId="55" xfId="4" applyFont="1" applyFill="1" applyBorder="1" applyAlignment="1">
      <alignment horizontal="left"/>
    </xf>
    <xf numFmtId="14" fontId="29" fillId="2" borderId="55" xfId="4" applyNumberFormat="1" applyFont="1" applyFill="1" applyBorder="1" applyAlignment="1">
      <alignment horizontal="left" vertical="top"/>
    </xf>
    <xf numFmtId="0" fontId="29" fillId="2" borderId="56" xfId="4" applyFont="1" applyFill="1" applyBorder="1" applyAlignment="1"/>
    <xf numFmtId="0" fontId="11" fillId="3" borderId="0" xfId="4" applyFont="1" applyFill="1" applyAlignment="1"/>
    <xf numFmtId="0" fontId="28" fillId="9" borderId="0" xfId="4" applyFont="1" applyFill="1" applyAlignment="1"/>
    <xf numFmtId="0" fontId="29" fillId="2" borderId="0" xfId="4" applyFont="1" applyFill="1" applyAlignment="1">
      <alignment horizontal="left" vertical="top"/>
    </xf>
    <xf numFmtId="0" fontId="29" fillId="2" borderId="57" xfId="4" applyFont="1" applyFill="1" applyBorder="1" applyAlignment="1">
      <alignment horizontal="left" vertical="top"/>
    </xf>
    <xf numFmtId="14" fontId="29" fillId="2" borderId="0" xfId="4" applyNumberFormat="1" applyFont="1" applyFill="1" applyAlignment="1">
      <alignment horizontal="left" vertical="top"/>
    </xf>
    <xf numFmtId="0" fontId="28" fillId="2" borderId="0" xfId="4" applyFont="1" applyFill="1" applyAlignment="1" applyProtection="1">
      <alignment horizontal="left" vertical="center"/>
      <protection hidden="1"/>
    </xf>
    <xf numFmtId="0" fontId="29" fillId="2" borderId="0" xfId="4" applyFont="1" applyFill="1" applyAlignment="1" applyProtection="1">
      <alignment horizontal="left" vertical="center"/>
      <protection hidden="1"/>
    </xf>
    <xf numFmtId="0" fontId="29" fillId="2" borderId="0" xfId="4" applyFont="1" applyFill="1" applyAlignment="1" applyProtection="1">
      <alignment horizontal="left"/>
      <protection hidden="1"/>
    </xf>
    <xf numFmtId="0" fontId="28" fillId="2" borderId="0" xfId="4" applyFont="1" applyFill="1" applyAlignment="1" applyProtection="1">
      <alignment horizontal="centerContinuous"/>
      <protection hidden="1"/>
    </xf>
    <xf numFmtId="0" fontId="28" fillId="2" borderId="0" xfId="4" applyFont="1" applyFill="1" applyAlignment="1" applyProtection="1">
      <alignment horizontal="right"/>
      <protection hidden="1"/>
    </xf>
    <xf numFmtId="0" fontId="29" fillId="2" borderId="58" xfId="4" applyFont="1" applyFill="1" applyBorder="1" applyAlignment="1" applyProtection="1">
      <alignment horizontal="left" vertical="center"/>
      <protection hidden="1"/>
    </xf>
    <xf numFmtId="0" fontId="29" fillId="2" borderId="59" xfId="4" applyFont="1" applyFill="1" applyBorder="1" applyAlignment="1" applyProtection="1">
      <alignment horizontal="center" vertical="center" wrapText="1"/>
      <protection hidden="1"/>
    </xf>
    <xf numFmtId="0" fontId="29" fillId="2" borderId="59" xfId="4" applyFont="1" applyFill="1" applyBorder="1" applyAlignment="1" applyProtection="1">
      <alignment horizontal="centerContinuous" vertical="center" wrapText="1"/>
      <protection hidden="1"/>
    </xf>
    <xf numFmtId="0" fontId="29" fillId="2" borderId="60" xfId="4" applyFont="1" applyFill="1" applyBorder="1" applyAlignment="1" applyProtection="1">
      <alignment horizontal="center" vertical="center" wrapText="1"/>
      <protection hidden="1"/>
    </xf>
    <xf numFmtId="0" fontId="28" fillId="2" borderId="61" xfId="4" applyFont="1" applyFill="1" applyBorder="1" applyAlignment="1" applyProtection="1">
      <alignment horizontal="left" vertical="center"/>
      <protection hidden="1"/>
    </xf>
    <xf numFmtId="165" fontId="28" fillId="3" borderId="62" xfId="4" applyNumberFormat="1" applyFont="1" applyFill="1" applyBorder="1" applyAlignment="1" applyProtection="1">
      <alignment horizontal="right" vertical="center"/>
      <protection locked="0"/>
    </xf>
    <xf numFmtId="165" fontId="29" fillId="2" borderId="63" xfId="4" applyNumberFormat="1" applyFont="1" applyFill="1" applyBorder="1" applyAlignment="1" applyProtection="1">
      <alignment horizontal="right" vertical="center"/>
      <protection hidden="1"/>
    </xf>
    <xf numFmtId="0" fontId="28" fillId="2" borderId="64" xfId="4" applyFont="1" applyFill="1" applyBorder="1" applyAlignment="1" applyProtection="1">
      <alignment horizontal="left" vertical="center"/>
      <protection hidden="1"/>
    </xf>
    <xf numFmtId="165" fontId="28" fillId="3" borderId="65" xfId="4" applyNumberFormat="1" applyFont="1" applyFill="1" applyBorder="1" applyAlignment="1" applyProtection="1">
      <alignment horizontal="right" vertical="center"/>
      <protection hidden="1"/>
    </xf>
    <xf numFmtId="165" fontId="28" fillId="3" borderId="65" xfId="4" applyNumberFormat="1" applyFont="1" applyFill="1" applyBorder="1" applyAlignment="1" applyProtection="1">
      <alignment horizontal="right" vertical="center"/>
      <protection locked="0"/>
    </xf>
    <xf numFmtId="165" fontId="29" fillId="2" borderId="66" xfId="4" applyNumberFormat="1" applyFont="1" applyFill="1" applyBorder="1" applyAlignment="1" applyProtection="1">
      <alignment horizontal="right" vertical="center"/>
      <protection hidden="1"/>
    </xf>
    <xf numFmtId="0" fontId="29" fillId="2" borderId="64" xfId="4" applyFont="1" applyFill="1" applyBorder="1" applyAlignment="1" applyProtection="1">
      <alignment horizontal="left" vertical="center"/>
      <protection hidden="1"/>
    </xf>
    <xf numFmtId="165" fontId="29" fillId="3" borderId="65" xfId="4" applyNumberFormat="1" applyFont="1" applyFill="1" applyBorder="1" applyAlignment="1" applyProtection="1">
      <alignment horizontal="right" vertical="center"/>
      <protection hidden="1"/>
    </xf>
    <xf numFmtId="165" fontId="28" fillId="9" borderId="65" xfId="4" applyNumberFormat="1" applyFont="1" applyFill="1" applyBorder="1" applyAlignment="1" applyProtection="1">
      <alignment horizontal="right" vertical="center"/>
      <protection hidden="1"/>
    </xf>
    <xf numFmtId="165" fontId="28" fillId="9" borderId="65" xfId="4" applyNumberFormat="1" applyFont="1" applyFill="1" applyBorder="1" applyAlignment="1" applyProtection="1">
      <alignment horizontal="right" vertical="center"/>
      <protection locked="0"/>
    </xf>
    <xf numFmtId="0" fontId="28" fillId="2" borderId="67" xfId="4" applyFont="1" applyFill="1" applyBorder="1" applyAlignment="1" applyProtection="1">
      <alignment horizontal="left" vertical="center"/>
      <protection hidden="1"/>
    </xf>
    <xf numFmtId="165" fontId="28" fillId="3" borderId="68" xfId="4" applyNumberFormat="1" applyFont="1" applyFill="1" applyBorder="1" applyAlignment="1" applyProtection="1">
      <alignment horizontal="right" vertical="center"/>
      <protection locked="0"/>
    </xf>
    <xf numFmtId="165" fontId="28" fillId="3" borderId="68" xfId="4" applyNumberFormat="1" applyFont="1" applyFill="1" applyBorder="1" applyAlignment="1" applyProtection="1">
      <alignment horizontal="right" vertical="center"/>
      <protection hidden="1"/>
    </xf>
    <xf numFmtId="165" fontId="29" fillId="2" borderId="69" xfId="4" applyNumberFormat="1" applyFont="1" applyFill="1" applyBorder="1" applyAlignment="1" applyProtection="1">
      <alignment horizontal="right" vertical="center"/>
      <protection hidden="1"/>
    </xf>
    <xf numFmtId="165" fontId="29" fillId="2" borderId="0" xfId="4" applyNumberFormat="1" applyFont="1" applyFill="1" applyAlignment="1" applyProtection="1">
      <alignment horizontal="right" vertical="center"/>
      <protection hidden="1"/>
    </xf>
    <xf numFmtId="165" fontId="28" fillId="2" borderId="0" xfId="4" applyNumberFormat="1" applyFont="1" applyFill="1" applyAlignment="1" applyProtection="1">
      <alignment horizontal="right" vertical="center"/>
      <protection hidden="1"/>
    </xf>
    <xf numFmtId="165" fontId="29" fillId="2" borderId="59" xfId="4" applyNumberFormat="1" applyFont="1" applyFill="1" applyBorder="1" applyAlignment="1" applyProtection="1">
      <alignment horizontal="right" vertical="center"/>
      <protection hidden="1"/>
    </xf>
    <xf numFmtId="165" fontId="29" fillId="2" borderId="60" xfId="4" applyNumberFormat="1" applyFont="1" applyFill="1" applyBorder="1" applyAlignment="1" applyProtection="1">
      <alignment horizontal="right" vertical="center"/>
      <protection hidden="1"/>
    </xf>
    <xf numFmtId="0" fontId="29" fillId="2" borderId="0" xfId="4" applyFont="1" applyFill="1" applyAlignment="1" applyProtection="1">
      <alignment horizontal="left" vertical="center" wrapText="1"/>
      <protection hidden="1"/>
    </xf>
    <xf numFmtId="165" fontId="29" fillId="2" borderId="0" xfId="4" applyNumberFormat="1" applyFont="1" applyFill="1" applyAlignment="1" applyProtection="1">
      <alignment horizontal="center" vertical="center"/>
      <protection hidden="1"/>
    </xf>
    <xf numFmtId="165" fontId="29" fillId="2" borderId="0" xfId="4" applyNumberFormat="1" applyFont="1" applyFill="1" applyAlignment="1" applyProtection="1">
      <alignment horizontal="left" vertical="center"/>
      <protection hidden="1"/>
    </xf>
    <xf numFmtId="0" fontId="28" fillId="2" borderId="70" xfId="4" applyFont="1" applyFill="1" applyBorder="1" applyAlignment="1" applyProtection="1">
      <alignment horizontal="left" vertical="center"/>
      <protection hidden="1"/>
    </xf>
    <xf numFmtId="165" fontId="28" fillId="3" borderId="71" xfId="4" applyNumberFormat="1" applyFont="1" applyFill="1" applyBorder="1" applyAlignment="1" applyProtection="1">
      <alignment horizontal="right" vertical="center"/>
      <protection hidden="1"/>
    </xf>
    <xf numFmtId="165" fontId="29" fillId="3" borderId="71" xfId="4" applyNumberFormat="1" applyFont="1" applyFill="1" applyBorder="1" applyAlignment="1" applyProtection="1">
      <alignment horizontal="right" vertical="center"/>
      <protection hidden="1"/>
    </xf>
    <xf numFmtId="165" fontId="29" fillId="2" borderId="72" xfId="4" applyNumberFormat="1" applyFont="1" applyFill="1" applyBorder="1" applyAlignment="1" applyProtection="1">
      <alignment horizontal="right" vertical="center"/>
      <protection hidden="1"/>
    </xf>
    <xf numFmtId="165" fontId="29" fillId="2" borderId="65" xfId="4" applyNumberFormat="1" applyFont="1" applyFill="1" applyBorder="1" applyAlignment="1" applyProtection="1">
      <alignment vertical="center"/>
      <protection hidden="1"/>
    </xf>
    <xf numFmtId="165" fontId="29" fillId="2" borderId="66" xfId="4" applyNumberFormat="1" applyFont="1" applyFill="1" applyBorder="1" applyAlignment="1" applyProtection="1">
      <alignment vertical="center"/>
      <protection hidden="1"/>
    </xf>
    <xf numFmtId="0" fontId="29" fillId="2" borderId="67" xfId="4" applyFont="1" applyFill="1" applyBorder="1" applyAlignment="1" applyProtection="1">
      <alignment horizontal="left" vertical="center"/>
      <protection hidden="1"/>
    </xf>
    <xf numFmtId="165" fontId="29" fillId="2" borderId="68" xfId="4" applyNumberFormat="1" applyFont="1" applyFill="1" applyBorder="1" applyAlignment="1" applyProtection="1">
      <alignment horizontal="right" vertical="center"/>
      <protection hidden="1"/>
    </xf>
    <xf numFmtId="0" fontId="28" fillId="2" borderId="0" xfId="4" applyFont="1" applyFill="1" applyAlignment="1">
      <alignment wrapText="1"/>
    </xf>
    <xf numFmtId="0" fontId="29" fillId="0" borderId="0" xfId="4" applyFont="1" applyFill="1" applyAlignment="1"/>
    <xf numFmtId="0" fontId="1" fillId="3" borderId="0" xfId="4" applyFont="1" applyFill="1" applyAlignment="1"/>
    <xf numFmtId="0" fontId="28" fillId="3" borderId="0" xfId="4" applyFont="1" applyFill="1" applyAlignment="1">
      <alignment vertical="center" wrapText="1"/>
    </xf>
    <xf numFmtId="0" fontId="28" fillId="3" borderId="0" xfId="4" applyFont="1" applyFill="1" applyAlignment="1"/>
    <xf numFmtId="0" fontId="29" fillId="0" borderId="0" xfId="4" applyFont="1" applyFill="1" applyAlignment="1">
      <alignment horizontal="left" vertical="center"/>
    </xf>
    <xf numFmtId="0" fontId="28" fillId="2" borderId="0" xfId="4" applyFont="1" applyFill="1" applyAlignment="1">
      <alignment vertical="center" wrapText="1"/>
    </xf>
    <xf numFmtId="0" fontId="28" fillId="2" borderId="0" xfId="4" applyFont="1" applyFill="1" applyAlignment="1"/>
    <xf numFmtId="0" fontId="28" fillId="2" borderId="0" xfId="4" applyFont="1" applyFill="1" applyAlignment="1">
      <alignment vertical="center"/>
    </xf>
    <xf numFmtId="0" fontId="29" fillId="2" borderId="54" xfId="4" applyFont="1" applyFill="1" applyBorder="1" applyAlignment="1" applyProtection="1">
      <alignment horizontal="left" vertical="center"/>
      <protection hidden="1"/>
    </xf>
    <xf numFmtId="0" fontId="7" fillId="0" borderId="55" xfId="4" applyFont="1" applyFill="1" applyBorder="1" applyAlignment="1"/>
    <xf numFmtId="0" fontId="7" fillId="0" borderId="56" xfId="4" applyFont="1" applyFill="1" applyBorder="1" applyAlignment="1"/>
    <xf numFmtId="0" fontId="29" fillId="2" borderId="55" xfId="4" applyFont="1" applyFill="1" applyBorder="1" applyAlignment="1"/>
    <xf numFmtId="0" fontId="29" fillId="2" borderId="70" xfId="4" applyFont="1" applyFill="1" applyBorder="1" applyAlignment="1" applyProtection="1">
      <alignment horizontal="center" vertical="center" wrapText="1"/>
      <protection hidden="1"/>
    </xf>
    <xf numFmtId="0" fontId="29" fillId="2" borderId="71" xfId="4" applyFont="1" applyFill="1" applyBorder="1" applyAlignment="1" applyProtection="1">
      <alignment horizontal="center" vertical="center" wrapText="1"/>
      <protection hidden="1"/>
    </xf>
    <xf numFmtId="0" fontId="29" fillId="2" borderId="71" xfId="4" applyFont="1" applyFill="1" applyBorder="1" applyAlignment="1" applyProtection="1">
      <alignment horizontal="center" vertical="center"/>
      <protection hidden="1"/>
    </xf>
    <xf numFmtId="0" fontId="29" fillId="2" borderId="73" xfId="4" applyFont="1" applyFill="1" applyBorder="1" applyAlignment="1" applyProtection="1">
      <alignment horizontal="center" vertical="center" wrapText="1"/>
      <protection hidden="1"/>
    </xf>
    <xf numFmtId="0" fontId="29" fillId="2" borderId="72" xfId="4" applyFont="1" applyFill="1" applyBorder="1" applyAlignment="1" applyProtection="1">
      <alignment horizontal="center" vertical="center" wrapText="1"/>
      <protection hidden="1"/>
    </xf>
    <xf numFmtId="0" fontId="28" fillId="2" borderId="74" xfId="4" applyFont="1" applyFill="1" applyBorder="1" applyAlignment="1" applyProtection="1">
      <alignment horizontal="left" vertical="center" wrapText="1"/>
      <protection locked="0"/>
    </xf>
    <xf numFmtId="14" fontId="28" fillId="3" borderId="65" xfId="4" applyNumberFormat="1" applyFont="1" applyFill="1" applyBorder="1" applyAlignment="1" applyProtection="1">
      <alignment horizontal="center" vertical="center"/>
      <protection locked="0"/>
    </xf>
    <xf numFmtId="3" fontId="28" fillId="3" borderId="65" xfId="4" applyNumberFormat="1" applyFont="1" applyFill="1" applyBorder="1" applyAlignment="1" applyProtection="1">
      <alignment horizontal="right" vertical="center"/>
      <protection locked="0"/>
    </xf>
    <xf numFmtId="3" fontId="28" fillId="3" borderId="54" xfId="4" applyNumberFormat="1" applyFont="1" applyFill="1" applyBorder="1" applyAlignment="1" applyProtection="1">
      <alignment horizontal="right" vertical="center"/>
      <protection locked="0"/>
    </xf>
    <xf numFmtId="10" fontId="28" fillId="3" borderId="54" xfId="4" applyNumberFormat="1" applyFont="1" applyFill="1" applyBorder="1" applyAlignment="1" applyProtection="1">
      <alignment horizontal="center" vertical="center"/>
      <protection locked="0"/>
    </xf>
    <xf numFmtId="3" fontId="28" fillId="3" borderId="66" xfId="4" applyNumberFormat="1" applyFont="1" applyFill="1" applyBorder="1" applyAlignment="1" applyProtection="1">
      <alignment horizontal="right" vertical="center"/>
      <protection locked="0"/>
    </xf>
    <xf numFmtId="14" fontId="28" fillId="3" borderId="65" xfId="4" applyNumberFormat="1" applyFont="1" applyFill="1" applyBorder="1" applyAlignment="1" applyProtection="1">
      <alignment horizontal="center" vertical="center"/>
      <protection hidden="1"/>
    </xf>
    <xf numFmtId="3" fontId="28" fillId="3" borderId="65" xfId="4" applyNumberFormat="1" applyFont="1" applyFill="1" applyBorder="1" applyAlignment="1" applyProtection="1">
      <alignment horizontal="right" vertical="center"/>
      <protection hidden="1"/>
    </xf>
    <xf numFmtId="3" fontId="28" fillId="3" borderId="54" xfId="4" applyNumberFormat="1" applyFont="1" applyFill="1" applyBorder="1" applyAlignment="1" applyProtection="1">
      <alignment horizontal="right" vertical="center"/>
      <protection hidden="1"/>
    </xf>
    <xf numFmtId="10" fontId="28" fillId="3" borderId="54" xfId="4" applyNumberFormat="1" applyFont="1" applyFill="1" applyBorder="1" applyAlignment="1" applyProtection="1">
      <alignment horizontal="center" vertical="center"/>
      <protection hidden="1"/>
    </xf>
    <xf numFmtId="3" fontId="28" fillId="3" borderId="66" xfId="4" applyNumberFormat="1" applyFont="1" applyFill="1" applyBorder="1" applyAlignment="1" applyProtection="1">
      <alignment horizontal="right" vertical="center"/>
      <protection hidden="1"/>
    </xf>
    <xf numFmtId="14" fontId="28" fillId="3" borderId="65" xfId="4" applyNumberFormat="1" applyFont="1" applyFill="1" applyBorder="1" applyAlignment="1" applyProtection="1">
      <alignment horizontal="right" vertical="center"/>
      <protection hidden="1"/>
    </xf>
    <xf numFmtId="0" fontId="28" fillId="2" borderId="75" xfId="4" applyFont="1" applyFill="1" applyBorder="1" applyAlignment="1" applyProtection="1">
      <alignment horizontal="left" vertical="center" wrapText="1"/>
      <protection locked="0"/>
    </xf>
    <xf numFmtId="14" fontId="28" fillId="3" borderId="76" xfId="4" applyNumberFormat="1" applyFont="1" applyFill="1" applyBorder="1" applyAlignment="1" applyProtection="1">
      <alignment horizontal="right" vertical="center"/>
      <protection hidden="1"/>
    </xf>
    <xf numFmtId="3" fontId="28" fillId="3" borderId="76" xfId="4" applyNumberFormat="1" applyFont="1" applyFill="1" applyBorder="1" applyAlignment="1" applyProtection="1">
      <alignment horizontal="right" vertical="center"/>
      <protection hidden="1"/>
    </xf>
    <xf numFmtId="3" fontId="28" fillId="3" borderId="77" xfId="4" applyNumberFormat="1" applyFont="1" applyFill="1" applyBorder="1" applyAlignment="1" applyProtection="1">
      <alignment horizontal="right" vertical="center"/>
      <protection hidden="1"/>
    </xf>
    <xf numFmtId="10" fontId="28" fillId="3" borderId="78" xfId="4" applyNumberFormat="1" applyFont="1" applyFill="1" applyBorder="1" applyAlignment="1" applyProtection="1">
      <alignment horizontal="center" vertical="center"/>
      <protection hidden="1"/>
    </xf>
    <xf numFmtId="3" fontId="28" fillId="3" borderId="79" xfId="4" applyNumberFormat="1" applyFont="1" applyFill="1" applyBorder="1" applyAlignment="1" applyProtection="1">
      <alignment horizontal="right" vertical="center"/>
      <protection hidden="1"/>
    </xf>
    <xf numFmtId="0" fontId="29" fillId="2" borderId="80" xfId="4" applyFont="1" applyFill="1" applyBorder="1" applyAlignment="1" applyProtection="1">
      <alignment horizontal="left" vertical="center"/>
      <protection hidden="1"/>
    </xf>
    <xf numFmtId="3" fontId="29" fillId="2" borderId="59" xfId="4" applyNumberFormat="1" applyFont="1" applyFill="1" applyBorder="1" applyAlignment="1" applyProtection="1">
      <alignment horizontal="right" vertical="center"/>
      <protection hidden="1"/>
    </xf>
    <xf numFmtId="3" fontId="29" fillId="2" borderId="81" xfId="4" applyNumberFormat="1" applyFont="1" applyFill="1" applyBorder="1" applyAlignment="1" applyProtection="1">
      <alignment horizontal="right" vertical="center"/>
      <protection hidden="1"/>
    </xf>
    <xf numFmtId="10" fontId="29" fillId="2" borderId="81" xfId="4" applyNumberFormat="1" applyFont="1" applyFill="1" applyBorder="1" applyAlignment="1" applyProtection="1">
      <alignment horizontal="right" vertical="center"/>
      <protection hidden="1"/>
    </xf>
    <xf numFmtId="3" fontId="29" fillId="2" borderId="60" xfId="4" applyNumberFormat="1" applyFont="1" applyFill="1" applyBorder="1" applyAlignment="1" applyProtection="1">
      <alignment horizontal="right" vertical="center"/>
      <protection hidden="1"/>
    </xf>
    <xf numFmtId="0" fontId="29" fillId="2" borderId="80" xfId="4" applyFont="1" applyFill="1" applyBorder="1" applyAlignment="1" applyProtection="1">
      <alignment horizontal="center" vertical="center"/>
      <protection hidden="1"/>
    </xf>
    <xf numFmtId="0" fontId="29" fillId="2" borderId="59" xfId="4" applyFont="1" applyFill="1" applyBorder="1" applyAlignment="1" applyProtection="1">
      <alignment horizontal="center" vertical="center"/>
      <protection hidden="1"/>
    </xf>
    <xf numFmtId="0" fontId="29" fillId="2" borderId="81" xfId="4" applyFont="1" applyFill="1" applyBorder="1" applyAlignment="1" applyProtection="1">
      <alignment horizontal="center" vertical="center"/>
      <protection hidden="1"/>
    </xf>
    <xf numFmtId="0" fontId="29" fillId="2" borderId="60" xfId="4" applyFont="1" applyFill="1" applyBorder="1" applyAlignment="1" applyProtection="1">
      <alignment horizontal="center" vertical="center"/>
      <protection hidden="1"/>
    </xf>
    <xf numFmtId="0" fontId="28" fillId="2" borderId="82" xfId="4" applyFont="1" applyFill="1" applyBorder="1" applyAlignment="1" applyProtection="1">
      <alignment horizontal="left" vertical="center"/>
      <protection hidden="1"/>
    </xf>
    <xf numFmtId="3" fontId="28" fillId="3" borderId="62" xfId="4" applyNumberFormat="1" applyFont="1" applyFill="1" applyBorder="1" applyAlignment="1" applyProtection="1">
      <alignment horizontal="right" vertical="center"/>
      <protection hidden="1"/>
    </xf>
    <xf numFmtId="3" fontId="28" fillId="3" borderId="83" xfId="4" applyNumberFormat="1" applyFont="1" applyFill="1" applyBorder="1" applyAlignment="1" applyProtection="1">
      <alignment horizontal="right" vertical="center"/>
      <protection hidden="1"/>
    </xf>
    <xf numFmtId="3" fontId="28" fillId="3" borderId="63" xfId="4" applyNumberFormat="1" applyFont="1" applyFill="1" applyBorder="1" applyAlignment="1" applyProtection="1">
      <alignment horizontal="right" vertical="center"/>
      <protection hidden="1"/>
    </xf>
    <xf numFmtId="0" fontId="28" fillId="2" borderId="74" xfId="4" applyFont="1" applyFill="1" applyBorder="1" applyAlignment="1" applyProtection="1">
      <alignment horizontal="left" vertical="center"/>
      <protection hidden="1"/>
    </xf>
    <xf numFmtId="3" fontId="28" fillId="2" borderId="65" xfId="4" applyNumberFormat="1" applyFont="1" applyFill="1" applyBorder="1" applyAlignment="1" applyProtection="1">
      <alignment horizontal="right" vertical="center"/>
      <protection hidden="1"/>
    </xf>
    <xf numFmtId="3" fontId="28" fillId="2" borderId="66" xfId="4" applyNumberFormat="1" applyFont="1" applyFill="1" applyBorder="1" applyAlignment="1" applyProtection="1">
      <alignment horizontal="right" vertical="center"/>
      <protection hidden="1"/>
    </xf>
    <xf numFmtId="3" fontId="28" fillId="2" borderId="54" xfId="4" applyNumberFormat="1" applyFont="1" applyFill="1" applyBorder="1" applyAlignment="1" applyProtection="1">
      <alignment horizontal="right" vertical="center"/>
      <protection hidden="1"/>
    </xf>
    <xf numFmtId="3" fontId="28" fillId="2" borderId="76" xfId="4" applyNumberFormat="1" applyFont="1" applyFill="1" applyBorder="1" applyAlignment="1" applyProtection="1">
      <alignment horizontal="right" vertical="center"/>
      <protection hidden="1"/>
    </xf>
    <xf numFmtId="3" fontId="28" fillId="2" borderId="79" xfId="4" applyNumberFormat="1" applyFont="1" applyFill="1" applyBorder="1" applyAlignment="1" applyProtection="1">
      <alignment horizontal="right" vertical="center"/>
      <protection hidden="1"/>
    </xf>
    <xf numFmtId="0" fontId="28" fillId="3" borderId="65" xfId="4" applyFont="1" applyFill="1" applyBorder="1" applyAlignment="1" applyProtection="1">
      <alignment horizontal="center" vertical="center"/>
      <protection hidden="1"/>
    </xf>
    <xf numFmtId="0" fontId="28" fillId="3" borderId="65" xfId="4" applyFont="1" applyFill="1" applyBorder="1" applyAlignment="1" applyProtection="1">
      <alignment horizontal="left" vertical="center"/>
      <protection hidden="1"/>
    </xf>
    <xf numFmtId="0" fontId="28" fillId="3" borderId="66" xfId="4" applyFont="1" applyFill="1" applyBorder="1" applyAlignment="1" applyProtection="1">
      <alignment horizontal="left" vertical="center"/>
      <protection hidden="1"/>
    </xf>
    <xf numFmtId="0" fontId="28" fillId="3" borderId="65" xfId="4" applyFont="1" applyFill="1" applyBorder="1" applyAlignment="1" applyProtection="1">
      <alignment horizontal="center" vertical="center" wrapText="1"/>
      <protection hidden="1"/>
    </xf>
    <xf numFmtId="0" fontId="28" fillId="3" borderId="66" xfId="4" applyFont="1" applyFill="1" applyBorder="1" applyAlignment="1" applyProtection="1">
      <alignment horizontal="center" vertical="center" wrapText="1"/>
      <protection hidden="1"/>
    </xf>
    <xf numFmtId="0" fontId="28" fillId="2" borderId="75" xfId="4" applyFont="1" applyFill="1" applyBorder="1" applyAlignment="1" applyProtection="1">
      <alignment horizontal="left" vertical="center"/>
      <protection hidden="1"/>
    </xf>
    <xf numFmtId="0" fontId="29" fillId="3" borderId="68" xfId="4" applyFont="1" applyFill="1" applyBorder="1" applyAlignment="1" applyProtection="1">
      <alignment horizontal="center" vertical="center"/>
      <protection hidden="1"/>
    </xf>
    <xf numFmtId="0" fontId="28" fillId="3" borderId="68" xfId="4" applyFont="1" applyFill="1" applyBorder="1" applyAlignment="1" applyProtection="1">
      <alignment horizontal="left" vertical="center"/>
      <protection hidden="1"/>
    </xf>
    <xf numFmtId="0" fontId="28" fillId="3" borderId="69" xfId="4" applyFont="1" applyFill="1" applyBorder="1" applyAlignment="1" applyProtection="1">
      <alignment horizontal="left" vertical="center"/>
      <protection hidden="1"/>
    </xf>
    <xf numFmtId="165" fontId="11" fillId="2" borderId="0" xfId="0" applyFont="1" applyFill="1" applyAlignment="1"/>
    <xf numFmtId="165" fontId="5" fillId="2" borderId="0" xfId="0" applyFont="1" applyFill="1" applyAlignment="1"/>
    <xf numFmtId="165" fontId="1" fillId="2" borderId="0" xfId="0" applyFont="1" applyFill="1" applyAlignment="1"/>
    <xf numFmtId="165" fontId="5" fillId="3" borderId="0" xfId="0" applyFont="1" applyFill="1" applyAlignment="1"/>
    <xf numFmtId="165" fontId="46" fillId="3" borderId="0" xfId="0" applyFont="1" applyFill="1" applyAlignment="1"/>
    <xf numFmtId="165" fontId="47" fillId="2" borderId="0" xfId="0" applyFont="1" applyFill="1" applyAlignment="1"/>
    <xf numFmtId="14" fontId="11" fillId="2" borderId="0" xfId="0" applyNumberFormat="1" applyFont="1" applyFill="1" applyAlignment="1">
      <alignment horizontal="center"/>
    </xf>
    <xf numFmtId="165" fontId="30" fillId="3" borderId="0" xfId="0" applyFont="1" applyFill="1" applyAlignment="1"/>
    <xf numFmtId="165" fontId="11" fillId="2" borderId="0" xfId="0" applyFont="1" applyFill="1" applyAlignment="1">
      <alignment horizontal="center"/>
    </xf>
    <xf numFmtId="165" fontId="11" fillId="2" borderId="54" xfId="0" applyFont="1" applyFill="1" applyBorder="1" applyAlignment="1">
      <alignment horizontal="left" vertical="top"/>
    </xf>
    <xf numFmtId="165" fontId="11" fillId="2" borderId="55" xfId="0" applyFont="1" applyFill="1" applyBorder="1" applyAlignment="1">
      <alignment horizontal="left" vertical="top"/>
    </xf>
    <xf numFmtId="165" fontId="11" fillId="2" borderId="78" xfId="0" applyFont="1" applyFill="1" applyBorder="1" applyAlignment="1" applyProtection="1">
      <alignment horizontal="left" vertical="center"/>
      <protection hidden="1"/>
    </xf>
    <xf numFmtId="165" fontId="11" fillId="2" borderId="57" xfId="0" applyFont="1" applyFill="1" applyBorder="1" applyAlignment="1">
      <alignment horizontal="left"/>
    </xf>
    <xf numFmtId="165" fontId="11" fillId="2" borderId="57" xfId="0" applyFont="1" applyFill="1" applyBorder="1" applyAlignment="1">
      <alignment horizontal="left" vertical="top"/>
    </xf>
    <xf numFmtId="165" fontId="7" fillId="2" borderId="57" xfId="0" applyFont="1" applyFill="1" applyBorder="1" applyAlignment="1"/>
    <xf numFmtId="165" fontId="5" fillId="2" borderId="57" xfId="0" applyFont="1" applyFill="1" applyBorder="1" applyAlignment="1"/>
    <xf numFmtId="165" fontId="1" fillId="2" borderId="84" xfId="0" applyFont="1" applyFill="1" applyBorder="1" applyAlignment="1" applyProtection="1">
      <protection locked="0" hidden="1"/>
    </xf>
    <xf numFmtId="165" fontId="1" fillId="2" borderId="0" xfId="0" applyFont="1" applyFill="1" applyAlignment="1" applyProtection="1">
      <protection locked="0" hidden="1"/>
    </xf>
    <xf numFmtId="14" fontId="11" fillId="2" borderId="55" xfId="0" applyNumberFormat="1" applyFont="1" applyFill="1" applyBorder="1" applyAlignment="1">
      <alignment horizontal="left" vertical="top"/>
    </xf>
    <xf numFmtId="165" fontId="46" fillId="2" borderId="55" xfId="0" applyFont="1" applyFill="1" applyBorder="1" applyAlignment="1"/>
    <xf numFmtId="165" fontId="11" fillId="2" borderId="55" xfId="0" applyFont="1" applyFill="1" applyBorder="1" applyAlignment="1"/>
    <xf numFmtId="165" fontId="1" fillId="2" borderId="56" xfId="0" applyFont="1" applyFill="1" applyBorder="1" applyAlignment="1" applyProtection="1">
      <protection locked="0" hidden="1"/>
    </xf>
    <xf numFmtId="165" fontId="11" fillId="3" borderId="0" xfId="0" applyFont="1" applyFill="1" applyAlignment="1"/>
    <xf numFmtId="165" fontId="28" fillId="9" borderId="0" xfId="0" applyFont="1" applyFill="1" applyAlignment="1"/>
    <xf numFmtId="165" fontId="1" fillId="2" borderId="0" xfId="0" applyFont="1" applyFill="1" applyAlignment="1" applyProtection="1">
      <alignment horizontal="right"/>
      <protection locked="0" hidden="1"/>
    </xf>
    <xf numFmtId="165" fontId="29" fillId="2" borderId="65" xfId="0" applyFont="1" applyFill="1" applyBorder="1" applyAlignment="1">
      <alignment horizontal="center" vertical="top" wrapText="1"/>
    </xf>
    <xf numFmtId="165" fontId="29" fillId="2" borderId="66" xfId="0" applyFont="1" applyFill="1" applyBorder="1" applyAlignment="1">
      <alignment horizontal="center" vertical="top" wrapText="1"/>
    </xf>
    <xf numFmtId="165" fontId="1" fillId="3" borderId="65" xfId="0" applyFont="1" applyFill="1" applyBorder="1" applyAlignment="1"/>
    <xf numFmtId="14" fontId="1" fillId="3" borderId="65" xfId="0" applyNumberFormat="1" applyFont="1" applyFill="1" applyBorder="1" applyAlignment="1"/>
    <xf numFmtId="10" fontId="1" fillId="3" borderId="65" xfId="0" applyNumberFormat="1" applyFont="1" applyFill="1" applyBorder="1" applyAlignment="1"/>
    <xf numFmtId="165" fontId="1" fillId="3" borderId="65" xfId="0" applyNumberFormat="1" applyFont="1" applyFill="1" applyBorder="1" applyAlignment="1"/>
    <xf numFmtId="165" fontId="1" fillId="2" borderId="65" xfId="0" applyNumberFormat="1" applyFont="1" applyFill="1" applyBorder="1" applyAlignment="1"/>
    <xf numFmtId="165" fontId="1" fillId="2" borderId="66" xfId="0" applyNumberFormat="1" applyFont="1" applyFill="1" applyBorder="1" applyAlignment="1"/>
    <xf numFmtId="165" fontId="11" fillId="2" borderId="67" xfId="0" applyFont="1" applyFill="1" applyBorder="1" applyAlignment="1"/>
    <xf numFmtId="165" fontId="11" fillId="2" borderId="68" xfId="0" applyFont="1" applyFill="1" applyBorder="1" applyAlignment="1"/>
    <xf numFmtId="165" fontId="11" fillId="2" borderId="68" xfId="0" applyNumberFormat="1" applyFont="1" applyFill="1" applyBorder="1" applyAlignment="1"/>
    <xf numFmtId="165" fontId="1" fillId="2" borderId="68" xfId="0" applyNumberFormat="1" applyFont="1" applyFill="1" applyBorder="1" applyAlignment="1"/>
    <xf numFmtId="165" fontId="11" fillId="2" borderId="69" xfId="0" applyNumberFormat="1" applyFont="1" applyFill="1" applyBorder="1" applyAlignment="1"/>
    <xf numFmtId="165" fontId="28" fillId="2" borderId="0" xfId="0" applyFont="1" applyFill="1" applyAlignment="1">
      <alignment wrapText="1"/>
    </xf>
    <xf numFmtId="165" fontId="29" fillId="0" borderId="0" xfId="0" applyFont="1" applyFill="1" applyAlignment="1"/>
    <xf numFmtId="165" fontId="28" fillId="3" borderId="0" xfId="0" applyFont="1" applyFill="1" applyAlignment="1">
      <alignment vertical="center" wrapText="1"/>
    </xf>
    <xf numFmtId="165" fontId="28" fillId="3" borderId="0" xfId="0" applyFont="1" applyFill="1" applyAlignment="1"/>
    <xf numFmtId="165" fontId="29" fillId="0" borderId="0" xfId="0" applyFont="1" applyFill="1" applyAlignment="1">
      <alignment horizontal="left" vertical="center"/>
    </xf>
    <xf numFmtId="165" fontId="28" fillId="2" borderId="0" xfId="0" applyFont="1" applyFill="1" applyAlignment="1">
      <alignment vertical="center" wrapText="1"/>
    </xf>
    <xf numFmtId="165" fontId="28" fillId="2" borderId="0" xfId="0" applyFont="1" applyFill="1" applyAlignment="1"/>
    <xf numFmtId="165" fontId="28" fillId="2" borderId="0" xfId="0" applyFont="1" applyFill="1" applyAlignment="1">
      <alignment vertical="center"/>
    </xf>
    <xf numFmtId="165" fontId="11" fillId="2" borderId="0" xfId="0" applyFont="1" applyFill="1" applyAlignment="1">
      <alignment vertical="center"/>
    </xf>
    <xf numFmtId="165" fontId="11" fillId="2" borderId="54" xfId="0" applyFont="1" applyFill="1" applyBorder="1" applyAlignment="1">
      <alignment vertical="top"/>
    </xf>
    <xf numFmtId="165" fontId="1" fillId="2" borderId="57" xfId="0" applyFont="1" applyFill="1" applyBorder="1" applyAlignment="1"/>
    <xf numFmtId="165" fontId="1" fillId="2" borderId="55" xfId="0" applyFont="1" applyFill="1" applyBorder="1" applyAlignment="1"/>
    <xf numFmtId="165" fontId="11" fillId="2" borderId="0" xfId="0" applyFont="1" applyFill="1" applyAlignment="1">
      <alignment vertical="top"/>
    </xf>
    <xf numFmtId="14" fontId="11" fillId="2" borderId="0" xfId="0" applyNumberFormat="1" applyFont="1" applyFill="1" applyAlignment="1">
      <alignment horizontal="left" vertical="top"/>
    </xf>
    <xf numFmtId="14" fontId="11" fillId="2" borderId="57" xfId="0" applyNumberFormat="1" applyFont="1" applyFill="1" applyBorder="1" applyAlignment="1">
      <alignment horizontal="left" vertical="top"/>
    </xf>
    <xf numFmtId="165" fontId="11" fillId="2" borderId="0" xfId="0" applyFont="1" applyFill="1" applyAlignment="1">
      <alignment horizontal="left" vertical="top"/>
    </xf>
    <xf numFmtId="165" fontId="34" fillId="2" borderId="0" xfId="0" applyFont="1" applyFill="1" applyAlignment="1" applyProtection="1">
      <protection locked="0" hidden="1"/>
    </xf>
    <xf numFmtId="165" fontId="33" fillId="2" borderId="70" xfId="0" applyFont="1" applyFill="1" applyBorder="1" applyAlignment="1" applyProtection="1">
      <alignment horizontal="center" vertical="center" wrapText="1"/>
      <protection locked="0" hidden="1"/>
    </xf>
    <xf numFmtId="165" fontId="33" fillId="2" borderId="71" xfId="0" applyFont="1" applyFill="1" applyBorder="1" applyAlignment="1" applyProtection="1">
      <alignment horizontal="center" vertical="center" wrapText="1"/>
      <protection locked="0" hidden="1"/>
    </xf>
    <xf numFmtId="165" fontId="33" fillId="2" borderId="87" xfId="0" applyFont="1" applyFill="1" applyBorder="1" applyAlignment="1" applyProtection="1">
      <alignment horizontal="center" vertical="center" wrapText="1"/>
      <protection locked="0" hidden="1"/>
    </xf>
    <xf numFmtId="165" fontId="9" fillId="2" borderId="0" xfId="0" applyFont="1" applyFill="1" applyAlignment="1"/>
    <xf numFmtId="165" fontId="34" fillId="2" borderId="64" xfId="0" applyFont="1" applyFill="1" applyBorder="1" applyAlignment="1" applyProtection="1">
      <alignment horizontal="center"/>
      <protection locked="0" hidden="1"/>
    </xf>
    <xf numFmtId="165" fontId="34" fillId="3" borderId="65" xfId="0" applyFont="1" applyFill="1" applyBorder="1" applyAlignment="1" applyProtection="1">
      <alignment horizontal="left"/>
      <protection locked="0" hidden="1"/>
    </xf>
    <xf numFmtId="165" fontId="34" fillId="3" borderId="65" xfId="0" applyNumberFormat="1" applyFont="1" applyFill="1" applyBorder="1" applyAlignment="1" applyProtection="1">
      <protection locked="0" hidden="1"/>
    </xf>
    <xf numFmtId="165" fontId="34" fillId="2" borderId="65" xfId="0" applyNumberFormat="1" applyFont="1" applyFill="1" applyBorder="1" applyAlignment="1" applyProtection="1">
      <protection locked="0" hidden="1"/>
    </xf>
    <xf numFmtId="165" fontId="34" fillId="2" borderId="66" xfId="0" applyNumberFormat="1" applyFont="1" applyFill="1" applyBorder="1" applyAlignment="1" applyProtection="1">
      <protection locked="0" hidden="1"/>
    </xf>
    <xf numFmtId="165" fontId="34" fillId="2" borderId="67" xfId="0" applyFont="1" applyFill="1" applyBorder="1" applyAlignment="1" applyProtection="1">
      <protection locked="0" hidden="1"/>
    </xf>
    <xf numFmtId="165" fontId="29" fillId="2" borderId="77" xfId="0" applyFont="1" applyFill="1" applyBorder="1" applyAlignment="1"/>
    <xf numFmtId="165" fontId="29" fillId="2" borderId="68" xfId="0" applyNumberFormat="1" applyFont="1" applyFill="1" applyBorder="1" applyAlignment="1"/>
    <xf numFmtId="165" fontId="29" fillId="2" borderId="69" xfId="0" applyNumberFormat="1" applyFont="1" applyFill="1" applyBorder="1" applyAlignment="1"/>
    <xf numFmtId="165" fontId="33" fillId="2" borderId="73" xfId="0" applyFont="1" applyFill="1" applyBorder="1" applyAlignment="1" applyProtection="1">
      <alignment horizontal="center" vertical="center" wrapText="1"/>
      <protection locked="0" hidden="1"/>
    </xf>
    <xf numFmtId="165" fontId="33" fillId="2" borderId="72" xfId="0" applyFont="1" applyFill="1" applyBorder="1" applyAlignment="1" applyProtection="1">
      <alignment horizontal="center" vertical="center" wrapText="1"/>
      <protection locked="0" hidden="1"/>
    </xf>
    <xf numFmtId="165" fontId="34" fillId="3" borderId="54" xfId="0" applyNumberFormat="1" applyFont="1" applyFill="1" applyBorder="1" applyAlignment="1" applyProtection="1">
      <protection locked="0" hidden="1"/>
    </xf>
    <xf numFmtId="165" fontId="34" fillId="3" borderId="56" xfId="0" applyNumberFormat="1" applyFont="1" applyFill="1" applyBorder="1" applyAlignment="1" applyProtection="1">
      <protection locked="0" hidden="1"/>
    </xf>
    <xf numFmtId="165" fontId="34" fillId="2" borderId="77" xfId="0" applyNumberFormat="1" applyFont="1" applyFill="1" applyBorder="1" applyAlignment="1" applyProtection="1">
      <protection locked="0" hidden="1"/>
    </xf>
    <xf numFmtId="165" fontId="34" fillId="2" borderId="89" xfId="0" applyNumberFormat="1" applyFont="1" applyFill="1" applyBorder="1" applyAlignment="1" applyProtection="1">
      <protection locked="0" hidden="1"/>
    </xf>
    <xf numFmtId="165" fontId="34" fillId="2" borderId="0" xfId="0" applyFont="1" applyFill="1" applyAlignment="1" applyProtection="1">
      <alignment horizontal="right"/>
      <protection locked="0" hidden="1"/>
    </xf>
    <xf numFmtId="165" fontId="33" fillId="2" borderId="88" xfId="0" applyFont="1" applyFill="1" applyBorder="1" applyAlignment="1" applyProtection="1">
      <alignment horizontal="center" vertical="center" wrapText="1"/>
      <protection locked="0" hidden="1"/>
    </xf>
    <xf numFmtId="165" fontId="34" fillId="3" borderId="54" xfId="0" applyFont="1" applyFill="1" applyBorder="1" applyAlignment="1" applyProtection="1">
      <alignment horizontal="left" vertical="center" wrapText="1"/>
      <protection locked="0" hidden="1"/>
    </xf>
    <xf numFmtId="165" fontId="33" fillId="3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34" fillId="2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34" fillId="3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34" fillId="2" borderId="65" xfId="0" applyNumberFormat="1" applyFont="1" applyFill="1" applyBorder="1" applyAlignment="1" applyProtection="1">
      <alignment horizontal="right"/>
      <protection locked="0" hidden="1"/>
    </xf>
    <xf numFmtId="165" fontId="34" fillId="2" borderId="66" xfId="0" applyNumberFormat="1" applyFont="1" applyFill="1" applyBorder="1" applyAlignment="1">
      <alignment horizontal="right"/>
    </xf>
    <xf numFmtId="165" fontId="33" fillId="2" borderId="77" xfId="0" applyFont="1" applyFill="1" applyBorder="1" applyAlignment="1" applyProtection="1">
      <alignment horizontal="left"/>
      <protection locked="0" hidden="1"/>
    </xf>
    <xf numFmtId="165" fontId="33" fillId="2" borderId="68" xfId="0" applyNumberFormat="1" applyFont="1" applyFill="1" applyBorder="1" applyAlignment="1" applyProtection="1">
      <alignment horizontal="right"/>
      <protection locked="0" hidden="1"/>
    </xf>
    <xf numFmtId="165" fontId="34" fillId="2" borderId="69" xfId="0" applyNumberFormat="1" applyFont="1" applyFill="1" applyBorder="1" applyAlignment="1" applyProtection="1">
      <protection locked="0" hidden="1"/>
    </xf>
    <xf numFmtId="165" fontId="45" fillId="2" borderId="1" xfId="6" applyNumberForma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5" fontId="29" fillId="2" borderId="85" xfId="0" applyFont="1" applyFill="1" applyBorder="1" applyAlignment="1">
      <alignment horizontal="center" vertical="top" wrapText="1"/>
    </xf>
    <xf numFmtId="165" fontId="29" fillId="2" borderId="62" xfId="0" applyFont="1" applyFill="1" applyBorder="1" applyAlignment="1">
      <alignment horizontal="center" vertical="top" wrapText="1"/>
    </xf>
    <xf numFmtId="165" fontId="29" fillId="2" borderId="71" xfId="0" applyFont="1" applyFill="1" applyBorder="1" applyAlignment="1">
      <alignment horizontal="center" vertical="top" wrapText="1"/>
    </xf>
    <xf numFmtId="165" fontId="29" fillId="2" borderId="65" xfId="0" applyFont="1" applyFill="1" applyBorder="1" applyAlignment="1">
      <alignment horizontal="center" vertical="top" wrapText="1"/>
    </xf>
    <xf numFmtId="165" fontId="29" fillId="2" borderId="73" xfId="0" applyFont="1" applyFill="1" applyBorder="1" applyAlignment="1">
      <alignment horizontal="center" wrapText="1"/>
    </xf>
    <xf numFmtId="165" fontId="29" fillId="2" borderId="86" xfId="0" applyFont="1" applyFill="1" applyBorder="1" applyAlignment="1">
      <alignment horizontal="center" wrapText="1"/>
    </xf>
    <xf numFmtId="165" fontId="29" fillId="2" borderId="87" xfId="0" applyFont="1" applyFill="1" applyBorder="1" applyAlignment="1">
      <alignment horizontal="center" wrapText="1"/>
    </xf>
    <xf numFmtId="165" fontId="33" fillId="2" borderId="73" xfId="0" applyFont="1" applyFill="1" applyBorder="1" applyAlignment="1" applyProtection="1">
      <alignment horizontal="center" vertical="center" wrapText="1"/>
      <protection locked="0" hidden="1"/>
    </xf>
    <xf numFmtId="165" fontId="33" fillId="2" borderId="88" xfId="0" applyFont="1" applyFill="1" applyBorder="1" applyAlignment="1" applyProtection="1">
      <alignment horizontal="center" vertical="center" wrapText="1"/>
      <protection locked="0" hidden="1"/>
    </xf>
    <xf numFmtId="165" fontId="48" fillId="2" borderId="0" xfId="0" applyFont="1" applyFill="1" applyAlignment="1"/>
  </cellXfs>
  <cellStyles count="7">
    <cellStyle name="Hivatkozás" xfId="6" builtinId="8"/>
    <cellStyle name="Hivatkozás 2" xfId="5" xr:uid="{9DD32B29-7E9D-49EF-AEF7-712F16E6D32D}"/>
    <cellStyle name="Normál" xfId="0" builtinId="0" customBuiltin="1"/>
    <cellStyle name="Normál 15" xfId="4" xr:uid="{36F9EFB9-2A8F-43CB-B4CA-DD69F9C6450F}"/>
    <cellStyle name="Normál 2" xfId="1" xr:uid="{50AA3CDA-1924-4005-B3C2-9622BC637506}"/>
    <cellStyle name="Normál 2 2" xfId="3" xr:uid="{EBE183A5-53CE-43EA-8326-D4159D742BEB}"/>
    <cellStyle name="Normál 3" xfId="2" xr:uid="{A1699F36-1D03-4F6A-8742-0248B15CAD89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3" style="5" customWidth="1"/>
    <col min="2" max="2" width="70.140625" style="34" customWidth="1"/>
    <col min="3" max="6" width="13.5703125" style="5" customWidth="1"/>
    <col min="7" max="8" width="9.140625" style="5" customWidth="1"/>
    <col min="9" max="9" width="11.5703125" style="5" customWidth="1"/>
    <col min="10" max="29" width="9.140625" style="5" customWidth="1"/>
    <col min="30" max="16384" width="9.140625" style="5"/>
  </cols>
  <sheetData>
    <row r="1" spans="1:15" ht="18.75" x14ac:dyDescent="0.3">
      <c r="A1" s="55" t="s">
        <v>24</v>
      </c>
      <c r="B1" s="1" t="s">
        <v>0</v>
      </c>
      <c r="C1" s="2"/>
      <c r="D1" s="2"/>
      <c r="E1" s="2"/>
      <c r="F1" s="2"/>
      <c r="M1" s="5" t="s">
        <v>32</v>
      </c>
      <c r="N1" s="5" t="s">
        <v>33</v>
      </c>
      <c r="O1" s="5" t="s">
        <v>34</v>
      </c>
    </row>
    <row r="2" spans="1:15" ht="18.75" x14ac:dyDescent="0.3">
      <c r="A2" s="2"/>
      <c r="B2" s="3"/>
      <c r="C2" s="2"/>
      <c r="D2" s="2"/>
      <c r="E2" s="2"/>
      <c r="F2" s="2"/>
    </row>
    <row r="3" spans="1:15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5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5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5" ht="16.5" customHeight="1" x14ac:dyDescent="0.3">
      <c r="A6" s="7" t="s">
        <v>2</v>
      </c>
      <c r="B6" s="16" t="str">
        <f>IFERROR(VLOOKUP(H4,Alapa!$G$2:$H$22,2,FALSE),"")</f>
        <v/>
      </c>
      <c r="C6" s="426"/>
      <c r="D6" s="42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5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  <c r="I7" s="48" t="str">
        <f>IF(Alapa!F5=0,"",Alapa!F5)</f>
        <v/>
      </c>
      <c r="J7" s="48" t="str">
        <f>IF(Alapa!G5=0,"",Alapa!G5)</f>
        <v/>
      </c>
      <c r="K7" s="48" t="str">
        <f>IF(Alapa!H5=0,"",Alapa!H5)</f>
        <v/>
      </c>
    </row>
    <row r="8" spans="1:15" ht="16.5" customHeight="1" x14ac:dyDescent="0.3">
      <c r="A8" s="7" t="s">
        <v>11</v>
      </c>
      <c r="B8" s="49"/>
      <c r="C8" s="13"/>
      <c r="D8" s="13"/>
      <c r="E8" s="14" t="s">
        <v>12</v>
      </c>
      <c r="F8" s="10"/>
      <c r="I8" s="48" t="str">
        <f>IF(Alapa!F6=0,"",Alapa!F6)</f>
        <v/>
      </c>
      <c r="J8" s="48" t="str">
        <f>IF(Alapa!G6=0,"",Alapa!G6)</f>
        <v/>
      </c>
      <c r="K8" s="48" t="str">
        <f>IF(Alapa!H6=0,"",Alapa!H6)</f>
        <v/>
      </c>
    </row>
    <row r="9" spans="1:15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  <c r="I9" s="48" t="str">
        <f>IF(Alapa!F7=0,"",Alapa!F7)</f>
        <v/>
      </c>
      <c r="J9" s="48" t="str">
        <f>IF(Alapa!G7=0,"",Alapa!G7)</f>
        <v/>
      </c>
      <c r="K9" s="48" t="str">
        <f>IF(Alapa!H7=0,"",Alapa!H7)</f>
        <v/>
      </c>
    </row>
    <row r="10" spans="1:15" x14ac:dyDescent="0.3">
      <c r="A10" s="17"/>
      <c r="B10" s="18" t="s">
        <v>15</v>
      </c>
      <c r="C10" s="10"/>
      <c r="D10" s="10"/>
      <c r="E10" s="10"/>
      <c r="F10" s="10"/>
      <c r="I10" s="48" t="str">
        <f>IF(Alapa!F8=0,"",Alapa!F8)</f>
        <v/>
      </c>
      <c r="J10" s="48" t="str">
        <f>IF(Alapa!G8=0,"",Alapa!G8)</f>
        <v/>
      </c>
      <c r="K10" s="48" t="str">
        <f>IF(Alapa!H8=0,"",Alapa!H8)</f>
        <v/>
      </c>
    </row>
    <row r="11" spans="1:15" x14ac:dyDescent="0.3">
      <c r="A11" s="17"/>
      <c r="B11" s="18" t="s">
        <v>26</v>
      </c>
      <c r="C11" s="10"/>
      <c r="D11" s="10"/>
      <c r="E11" s="19"/>
      <c r="F11" s="10"/>
      <c r="I11" s="48" t="str">
        <f>IF(Alapa!F9=0,"",Alapa!F9)</f>
        <v/>
      </c>
      <c r="J11" s="48" t="str">
        <f>IF(Alapa!G9=0,"",Alapa!G9)</f>
        <v/>
      </c>
      <c r="K11" s="48" t="str">
        <f>IF(Alapa!H9=0,"",Alapa!H9)</f>
        <v/>
      </c>
    </row>
    <row r="12" spans="1:15" x14ac:dyDescent="0.3">
      <c r="A12" s="20"/>
      <c r="B12" s="21" t="s">
        <v>16</v>
      </c>
      <c r="C12" s="10"/>
      <c r="D12" s="10"/>
      <c r="E12" s="19"/>
      <c r="F12" s="10"/>
      <c r="I12" s="48" t="str">
        <f>IF(Alapa!F10=0,"",Alapa!F10)</f>
        <v/>
      </c>
      <c r="J12" s="48" t="str">
        <f>IF(Alapa!G10=0,"",Alapa!G10)</f>
        <v/>
      </c>
      <c r="K12" s="48" t="str">
        <f>IF(Alapa!H10=0,"",Alapa!H10)</f>
        <v/>
      </c>
    </row>
    <row r="13" spans="1:15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  <c r="I13" s="48" t="str">
        <f>IF(Alapa!F11=0,"",Alapa!F11)</f>
        <v/>
      </c>
      <c r="J13" s="48" t="str">
        <f>IF(Alapa!G11=0,"",Alapa!G11)</f>
        <v/>
      </c>
      <c r="K13" s="48" t="str">
        <f>IF(Alapa!H11=0,"",Alapa!H11)</f>
        <v/>
      </c>
    </row>
    <row r="14" spans="1:15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5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5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ht="33" x14ac:dyDescent="0.3">
      <c r="A17" s="26"/>
      <c r="B17" s="27" t="s">
        <v>27</v>
      </c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 t="s">
        <v>28</v>
      </c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56" t="s">
        <v>29</v>
      </c>
      <c r="B21" s="57" t="s">
        <v>30</v>
      </c>
      <c r="C21" s="57" t="s">
        <v>31</v>
      </c>
      <c r="D21" s="32"/>
      <c r="E21" s="32"/>
      <c r="F21" s="32"/>
    </row>
    <row r="22" spans="1:6" ht="16.5" customHeight="1" x14ac:dyDescent="0.3">
      <c r="A22" s="425" t="s">
        <v>120</v>
      </c>
      <c r="B22" s="33" t="s">
        <v>209</v>
      </c>
      <c r="C22" s="86"/>
      <c r="D22" s="32"/>
      <c r="E22" s="32"/>
      <c r="F22" s="32"/>
    </row>
    <row r="23" spans="1:6" x14ac:dyDescent="0.3">
      <c r="A23" s="425" t="s">
        <v>121</v>
      </c>
      <c r="B23" s="33" t="s">
        <v>231</v>
      </c>
      <c r="C23" s="86"/>
      <c r="D23" s="32"/>
      <c r="E23" s="32"/>
      <c r="F23" s="32"/>
    </row>
    <row r="24" spans="1:6" ht="16.5" customHeight="1" x14ac:dyDescent="0.3">
      <c r="A24" s="425" t="s">
        <v>122</v>
      </c>
      <c r="B24" s="33" t="s">
        <v>243</v>
      </c>
      <c r="C24" s="86"/>
      <c r="D24" s="32"/>
      <c r="E24" s="32"/>
      <c r="F24" s="32"/>
    </row>
    <row r="25" spans="1:6" ht="16.5" customHeight="1" x14ac:dyDescent="0.3">
      <c r="A25" s="425" t="s">
        <v>123</v>
      </c>
      <c r="B25" s="33" t="s">
        <v>277</v>
      </c>
      <c r="C25" s="86"/>
      <c r="D25" s="32"/>
      <c r="E25" s="32"/>
      <c r="F25" s="32"/>
    </row>
    <row r="26" spans="1:6" ht="16.5" customHeight="1" x14ac:dyDescent="0.3">
      <c r="A26" s="425" t="s">
        <v>124</v>
      </c>
      <c r="B26" s="33" t="s">
        <v>119</v>
      </c>
      <c r="C26" s="86"/>
      <c r="D26" s="32"/>
      <c r="E26" s="32"/>
      <c r="F26" s="32"/>
    </row>
    <row r="27" spans="1:6" ht="16.5" customHeight="1" x14ac:dyDescent="0.3">
      <c r="A27" s="425" t="s">
        <v>125</v>
      </c>
      <c r="B27" s="33" t="s">
        <v>184</v>
      </c>
      <c r="C27" s="86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dataValidations count="1">
    <dataValidation type="list" allowBlank="1" showInputMessage="1" showErrorMessage="1" sqref="C22:C27" xr:uid="{725FFFF1-5785-4977-B0B4-96303AF9F43A}">
      <formula1>$L$1:$O$1</formula1>
    </dataValidation>
  </dataValidations>
  <hyperlinks>
    <hyperlink ref="A22" location="'KM-AIII-10-1'!A1" display="KM-AIII-10-1" xr:uid="{8B749687-4186-4721-9007-8C7ED3055B0F}"/>
    <hyperlink ref="A23" location="'KM-AIII-10-2'!A1" display="KM-AIII-10-2" xr:uid="{B3AD7836-E0AC-42AC-9D1B-C5170B9A87E5}"/>
    <hyperlink ref="A24" location="'KM-AIII-10-3'!A1" display="KM-AIII-10-3" xr:uid="{74BFDEC8-B1D9-414F-9C07-B5FEF9A22076}"/>
    <hyperlink ref="A25" location="'KM-AIII-10-4'!A1" display="KM-AIII-10-4" xr:uid="{97A1B79C-09FA-4137-A9AD-BDD6AD80A879}"/>
    <hyperlink ref="A26" location="'KM-AIII-10-5'!A1" display="KM-AIII-10-5" xr:uid="{266FA1A3-D341-4D80-8EE6-854CACECC0E1}"/>
    <hyperlink ref="A27" location="'KM-AIII-10-6'!A1" display="KM-AIII-10-6" xr:uid="{A88B80D3-F8BA-4051-BFC4-B7B1FAB2AB3C}"/>
  </hyperlink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9" style="35" customWidth="1"/>
    <col min="3" max="3" width="53.42578125" style="35" customWidth="1"/>
    <col min="4" max="4" width="8" style="35" customWidth="1"/>
    <col min="5" max="5" width="13.5703125" style="35" customWidth="1"/>
    <col min="6" max="6" width="8.85546875" style="35" customWidth="1"/>
    <col min="7" max="7" width="9" style="35" customWidth="1"/>
    <col min="8" max="8" width="11.85546875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6.5" x14ac:dyDescent="0.3">
      <c r="A3" s="37"/>
      <c r="B3" s="42"/>
      <c r="D3" s="37"/>
      <c r="E3" s="37"/>
      <c r="F3" s="37"/>
      <c r="G3" s="37"/>
      <c r="H3" s="37"/>
      <c r="I3" s="42"/>
      <c r="J3" s="42"/>
    </row>
    <row r="4" spans="1:10" ht="16.5" x14ac:dyDescent="0.3">
      <c r="A4" s="37"/>
      <c r="B4" s="42"/>
      <c r="D4" s="37"/>
      <c r="E4" s="37"/>
      <c r="F4" s="37"/>
      <c r="G4" s="37"/>
      <c r="H4" s="37"/>
      <c r="I4" s="42"/>
      <c r="J4" s="42"/>
    </row>
    <row r="5" spans="1:10" ht="16.5" x14ac:dyDescent="0.3">
      <c r="A5" s="37"/>
      <c r="D5" s="37"/>
      <c r="E5" s="37"/>
      <c r="F5" s="37"/>
      <c r="G5" s="37"/>
      <c r="H5" s="37"/>
      <c r="I5" s="42"/>
      <c r="J5" s="42"/>
    </row>
    <row r="6" spans="1:10" ht="16.5" x14ac:dyDescent="0.3">
      <c r="A6" s="37"/>
      <c r="B6" s="42"/>
      <c r="D6" s="37"/>
      <c r="E6" s="37"/>
      <c r="F6" s="37"/>
      <c r="G6" s="37"/>
      <c r="H6" s="37"/>
      <c r="I6" s="42"/>
      <c r="J6" s="42"/>
    </row>
    <row r="7" spans="1:10" ht="16.5" x14ac:dyDescent="0.3">
      <c r="A7" s="37"/>
      <c r="B7" s="42"/>
      <c r="D7" s="37"/>
      <c r="E7" s="37"/>
      <c r="F7" s="37"/>
      <c r="G7" s="37"/>
      <c r="H7" s="37"/>
      <c r="I7" s="42"/>
      <c r="J7" s="42"/>
    </row>
    <row r="8" spans="1:10" ht="16.5" x14ac:dyDescent="0.3">
      <c r="A8" s="37"/>
      <c r="D8" s="37"/>
      <c r="E8" s="37"/>
      <c r="F8" s="37"/>
      <c r="G8" s="37"/>
      <c r="H8" s="37"/>
      <c r="I8" s="42"/>
      <c r="J8" s="42"/>
    </row>
    <row r="9" spans="1:10" ht="16.5" x14ac:dyDescent="0.3">
      <c r="A9" s="37"/>
      <c r="D9" s="37"/>
      <c r="E9" s="37"/>
      <c r="F9" s="37"/>
      <c r="G9" s="37"/>
      <c r="H9" s="37"/>
      <c r="I9" s="42"/>
      <c r="J9" s="42"/>
    </row>
    <row r="10" spans="1:10" ht="16.5" x14ac:dyDescent="0.3">
      <c r="A10" s="37"/>
      <c r="D10" s="37"/>
      <c r="E10" s="37"/>
      <c r="F10" s="37"/>
      <c r="G10" s="37"/>
      <c r="H10" s="37"/>
      <c r="I10" s="42"/>
      <c r="J10" s="42"/>
    </row>
    <row r="11" spans="1:10" ht="16.5" x14ac:dyDescent="0.3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6.5" x14ac:dyDescent="0.3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6.5" x14ac:dyDescent="0.3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6.5" x14ac:dyDescent="0.3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6.5" x14ac:dyDescent="0.3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6.5" x14ac:dyDescent="0.3">
      <c r="A16" s="37"/>
      <c r="D16" s="37"/>
      <c r="E16" s="37"/>
      <c r="F16" s="37"/>
      <c r="G16" s="37"/>
      <c r="H16" s="37"/>
      <c r="I16" s="42"/>
      <c r="J16" s="42"/>
    </row>
    <row r="17" spans="1:10" ht="16.5" x14ac:dyDescent="0.3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6.5" x14ac:dyDescent="0.3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6.5" x14ac:dyDescent="0.3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6.5" x14ac:dyDescent="0.3">
      <c r="A20" s="37"/>
      <c r="D20" s="37"/>
      <c r="E20" s="37"/>
      <c r="F20" s="37"/>
      <c r="G20" s="37"/>
      <c r="H20" s="37"/>
      <c r="I20" s="42"/>
      <c r="J20" s="42"/>
    </row>
    <row r="21" spans="1:10" ht="16.5" x14ac:dyDescent="0.3">
      <c r="A21" s="37"/>
      <c r="D21" s="37"/>
      <c r="E21" s="37"/>
      <c r="F21" s="37"/>
      <c r="G21" s="37"/>
      <c r="H21" s="37"/>
      <c r="I21" s="42"/>
      <c r="J21" s="42"/>
    </row>
    <row r="22" spans="1:10" ht="16.5" x14ac:dyDescent="0.3">
      <c r="A22" s="37"/>
      <c r="D22" s="37"/>
      <c r="E22" s="37"/>
      <c r="F22" s="37"/>
      <c r="G22" s="37"/>
      <c r="H22" s="37"/>
      <c r="I22" s="42"/>
      <c r="J22" s="42"/>
    </row>
    <row r="23" spans="1:10" ht="16.5" x14ac:dyDescent="0.3">
      <c r="A23" s="37"/>
      <c r="D23" s="37"/>
      <c r="E23" s="37"/>
      <c r="F23" s="37"/>
      <c r="G23" s="37"/>
      <c r="H23" s="37"/>
      <c r="I23" s="42"/>
      <c r="J23" s="42"/>
    </row>
    <row r="24" spans="1:10" ht="16.5" x14ac:dyDescent="0.3">
      <c r="A24" s="37"/>
      <c r="D24" s="37"/>
      <c r="E24" s="37"/>
      <c r="F24" s="37"/>
      <c r="G24" s="37"/>
      <c r="H24" s="37"/>
      <c r="I24" s="42"/>
      <c r="J24" s="42"/>
    </row>
    <row r="25" spans="1:10" ht="16.5" x14ac:dyDescent="0.3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6.5" x14ac:dyDescent="0.3">
      <c r="A26" s="37"/>
      <c r="D26" s="37"/>
      <c r="E26" s="37"/>
      <c r="F26" s="37"/>
      <c r="G26" s="37"/>
      <c r="H26" s="37"/>
      <c r="I26" s="42"/>
      <c r="J26" s="42"/>
    </row>
    <row r="27" spans="1:10" ht="16.5" x14ac:dyDescent="0.3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6.5" x14ac:dyDescent="0.3">
      <c r="A28" s="37"/>
      <c r="D28" s="37"/>
      <c r="E28" s="37"/>
      <c r="F28" s="37"/>
      <c r="G28" s="37"/>
      <c r="H28" s="37"/>
      <c r="I28" s="42"/>
      <c r="J28" s="42"/>
    </row>
    <row r="29" spans="1:10" ht="16.5" x14ac:dyDescent="0.3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6.5" x14ac:dyDescent="0.3">
      <c r="A30" s="37"/>
      <c r="D30" s="37"/>
      <c r="E30" s="37"/>
      <c r="F30" s="37"/>
      <c r="G30" s="37"/>
      <c r="H30" s="37"/>
      <c r="I30" s="42"/>
      <c r="J30" s="42"/>
    </row>
    <row r="31" spans="1:10" ht="16.5" x14ac:dyDescent="0.3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6.5" x14ac:dyDescent="0.3">
      <c r="A32" s="37"/>
      <c r="D32" s="37"/>
      <c r="E32" s="37"/>
      <c r="F32" s="37"/>
      <c r="G32" s="37"/>
      <c r="H32" s="37"/>
      <c r="I32" s="42"/>
      <c r="J32" s="42"/>
    </row>
    <row r="33" spans="1:10" ht="16.5" x14ac:dyDescent="0.3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6.5" x14ac:dyDescent="0.3">
      <c r="A34" s="37"/>
      <c r="D34" s="37"/>
      <c r="E34" s="37"/>
      <c r="F34" s="37"/>
      <c r="G34" s="37"/>
      <c r="H34" s="37"/>
      <c r="I34" s="42"/>
      <c r="J34" s="42"/>
    </row>
    <row r="35" spans="1:10" ht="16.5" x14ac:dyDescent="0.3">
      <c r="A35" s="37"/>
      <c r="D35" s="37"/>
      <c r="E35" s="37"/>
      <c r="F35" s="37"/>
      <c r="G35" s="37"/>
      <c r="H35" s="37"/>
      <c r="I35" s="42"/>
      <c r="J35" s="42"/>
    </row>
    <row r="36" spans="1:10" ht="16.5" x14ac:dyDescent="0.3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6.5" x14ac:dyDescent="0.3">
      <c r="A37" s="37"/>
      <c r="D37" s="37"/>
      <c r="E37" s="37"/>
      <c r="F37" s="37"/>
      <c r="G37" s="37"/>
      <c r="H37" s="37"/>
      <c r="I37" s="42"/>
      <c r="J37" s="42"/>
    </row>
    <row r="38" spans="1:10" ht="16.5" x14ac:dyDescent="0.3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6.5" x14ac:dyDescent="0.3">
      <c r="A39" s="37"/>
      <c r="D39" s="37"/>
      <c r="E39" s="37"/>
      <c r="F39" s="37"/>
      <c r="G39" s="37"/>
      <c r="H39" s="37"/>
      <c r="I39" s="42"/>
      <c r="J39" s="42"/>
    </row>
    <row r="40" spans="1:10" ht="16.5" x14ac:dyDescent="0.3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6.5" x14ac:dyDescent="0.3">
      <c r="A41" s="37"/>
      <c r="D41" s="37"/>
      <c r="E41" s="37"/>
      <c r="F41" s="37"/>
      <c r="G41" s="37"/>
      <c r="H41" s="37"/>
      <c r="I41" s="42"/>
      <c r="J41" s="42"/>
    </row>
    <row r="42" spans="1:10" ht="16.5" x14ac:dyDescent="0.3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6.5" x14ac:dyDescent="0.3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6.5" x14ac:dyDescent="0.3">
      <c r="A44" s="37"/>
      <c r="D44" s="37"/>
      <c r="E44" s="37"/>
      <c r="F44" s="37"/>
      <c r="G44" s="37"/>
      <c r="H44" s="37"/>
      <c r="I44" s="42"/>
      <c r="J44" s="42"/>
    </row>
    <row r="45" spans="1:10" ht="16.5" x14ac:dyDescent="0.3">
      <c r="A45" s="37"/>
      <c r="D45" s="37"/>
      <c r="E45" s="37"/>
      <c r="F45" s="37"/>
      <c r="G45" s="37"/>
      <c r="H45" s="37"/>
      <c r="I45" s="42"/>
      <c r="J45" s="42"/>
    </row>
    <row r="46" spans="1:10" ht="16.5" x14ac:dyDescent="0.3">
      <c r="A46" s="37"/>
      <c r="D46" s="37"/>
      <c r="E46" s="37"/>
      <c r="F46" s="37"/>
      <c r="G46" s="37"/>
      <c r="H46" s="37"/>
      <c r="I46" s="42"/>
      <c r="J46" s="42"/>
    </row>
    <row r="47" spans="1:10" ht="16.5" x14ac:dyDescent="0.3">
      <c r="A47" s="37"/>
      <c r="D47" s="37"/>
      <c r="E47" s="37"/>
      <c r="F47" s="37"/>
      <c r="G47" s="37"/>
      <c r="H47" s="37"/>
      <c r="I47" s="42"/>
      <c r="J47" s="42"/>
    </row>
    <row r="48" spans="1:10" ht="16.5" x14ac:dyDescent="0.3">
      <c r="A48" s="37"/>
      <c r="D48" s="37"/>
      <c r="E48" s="37"/>
      <c r="F48" s="37"/>
      <c r="G48" s="37"/>
      <c r="H48" s="37"/>
      <c r="I48" s="42"/>
      <c r="J48" s="42"/>
    </row>
    <row r="49" spans="1:10" ht="16.5" x14ac:dyDescent="0.3">
      <c r="A49" s="37"/>
      <c r="D49" s="37"/>
      <c r="E49" s="37"/>
      <c r="F49" s="37"/>
      <c r="G49" s="37"/>
      <c r="H49" s="37"/>
      <c r="I49" s="42"/>
      <c r="J49" s="42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9" style="35" customWidth="1"/>
    <col min="3" max="3" width="90.42578125" style="35" customWidth="1"/>
    <col min="4" max="4" width="8" style="35" customWidth="1"/>
    <col min="5" max="5" width="13.5703125" style="35" customWidth="1"/>
    <col min="6" max="6" width="8.85546875" style="35" customWidth="1"/>
    <col min="7" max="7" width="9" style="35" customWidth="1"/>
    <col min="8" max="8" width="11.85546875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6.5" x14ac:dyDescent="0.3">
      <c r="A3" s="37"/>
      <c r="D3" s="37"/>
      <c r="E3" s="37"/>
      <c r="F3" s="37"/>
      <c r="G3" s="37"/>
      <c r="H3" s="37"/>
      <c r="I3" s="42"/>
      <c r="J3" s="42"/>
    </row>
    <row r="4" spans="1:10" ht="16.5" x14ac:dyDescent="0.3">
      <c r="A4" s="37"/>
      <c r="D4" s="37"/>
      <c r="E4" s="37"/>
      <c r="F4" s="37"/>
      <c r="G4" s="37"/>
      <c r="H4" s="37"/>
      <c r="I4" s="42"/>
      <c r="J4" s="42"/>
    </row>
    <row r="5" spans="1:10" ht="16.5" x14ac:dyDescent="0.3">
      <c r="A5" s="37"/>
      <c r="D5" s="37"/>
      <c r="E5" s="37"/>
      <c r="F5" s="37"/>
      <c r="G5" s="37"/>
      <c r="H5" s="37"/>
      <c r="I5" s="42"/>
      <c r="J5" s="42"/>
    </row>
    <row r="6" spans="1:10" ht="16.5" x14ac:dyDescent="0.3">
      <c r="A6" s="37"/>
      <c r="D6" s="37"/>
      <c r="E6" s="37"/>
      <c r="F6" s="37"/>
      <c r="G6" s="37"/>
      <c r="H6" s="37"/>
      <c r="I6" s="42"/>
      <c r="J6" s="42"/>
    </row>
    <row r="7" spans="1:10" ht="16.5" x14ac:dyDescent="0.3">
      <c r="A7" s="37"/>
      <c r="D7" s="37"/>
      <c r="E7" s="37"/>
      <c r="F7" s="37"/>
      <c r="G7" s="37"/>
      <c r="H7" s="37"/>
      <c r="I7" s="42"/>
      <c r="J7" s="42"/>
    </row>
    <row r="8" spans="1:10" ht="16.5" x14ac:dyDescent="0.3">
      <c r="A8" s="37"/>
      <c r="D8" s="37"/>
      <c r="E8" s="37"/>
      <c r="F8" s="37"/>
      <c r="G8" s="37"/>
      <c r="H8" s="37"/>
      <c r="I8" s="42"/>
      <c r="J8" s="42"/>
    </row>
    <row r="9" spans="1:10" ht="16.5" x14ac:dyDescent="0.3">
      <c r="A9" s="37"/>
      <c r="D9" s="37"/>
      <c r="E9" s="37"/>
      <c r="F9" s="37"/>
      <c r="G9" s="37"/>
      <c r="H9" s="37"/>
      <c r="I9" s="42"/>
      <c r="J9" s="42"/>
    </row>
    <row r="10" spans="1:10" ht="16.5" x14ac:dyDescent="0.3">
      <c r="A10" s="37"/>
      <c r="D10" s="37"/>
      <c r="E10" s="37"/>
      <c r="F10" s="37"/>
      <c r="G10" s="37"/>
      <c r="H10" s="37"/>
      <c r="I10" s="42"/>
      <c r="J10" s="42"/>
    </row>
    <row r="11" spans="1:10" ht="16.5" x14ac:dyDescent="0.3">
      <c r="A11" s="37"/>
      <c r="D11" s="37"/>
      <c r="E11" s="37"/>
      <c r="F11" s="37"/>
      <c r="G11" s="37"/>
      <c r="H11" s="37"/>
      <c r="I11" s="42"/>
      <c r="J11" s="42"/>
    </row>
    <row r="12" spans="1:10" ht="16.5" x14ac:dyDescent="0.3">
      <c r="A12" s="37"/>
      <c r="D12" s="37"/>
      <c r="E12" s="37"/>
      <c r="F12" s="37"/>
      <c r="G12" s="37"/>
      <c r="H12" s="37"/>
      <c r="I12" s="42"/>
      <c r="J12" s="42"/>
    </row>
    <row r="13" spans="1:10" ht="16.5" x14ac:dyDescent="0.3">
      <c r="A13" s="37"/>
      <c r="D13" s="37"/>
      <c r="E13" s="37"/>
      <c r="F13" s="37"/>
      <c r="G13" s="37"/>
      <c r="H13" s="37"/>
      <c r="I13" s="42"/>
      <c r="J13" s="42"/>
    </row>
    <row r="14" spans="1:10" ht="16.5" x14ac:dyDescent="0.3">
      <c r="A14" s="37"/>
      <c r="D14" s="37"/>
      <c r="E14" s="37"/>
      <c r="F14" s="37"/>
      <c r="G14" s="37"/>
      <c r="H14" s="37"/>
      <c r="I14" s="42"/>
      <c r="J14" s="42"/>
    </row>
    <row r="15" spans="1:10" ht="16.5" x14ac:dyDescent="0.3">
      <c r="A15" s="37"/>
      <c r="D15" s="37"/>
      <c r="E15" s="37"/>
      <c r="F15" s="37"/>
      <c r="G15" s="37"/>
      <c r="H15" s="37"/>
      <c r="I15" s="42"/>
      <c r="J15" s="42"/>
    </row>
    <row r="16" spans="1:10" ht="16.5" x14ac:dyDescent="0.3">
      <c r="A16" s="37"/>
      <c r="D16" s="37"/>
      <c r="E16" s="37"/>
      <c r="F16" s="37"/>
      <c r="G16" s="37"/>
      <c r="H16" s="37"/>
      <c r="I16" s="42"/>
      <c r="J16" s="42"/>
    </row>
    <row r="17" spans="1:10" ht="16.5" x14ac:dyDescent="0.3">
      <c r="A17" s="37"/>
      <c r="D17" s="37"/>
      <c r="E17" s="37"/>
      <c r="F17" s="37"/>
      <c r="G17" s="37"/>
      <c r="H17" s="37"/>
      <c r="I17" s="42"/>
      <c r="J17" s="42"/>
    </row>
    <row r="18" spans="1:10" ht="16.5" x14ac:dyDescent="0.3">
      <c r="A18" s="37"/>
      <c r="D18" s="37"/>
      <c r="E18" s="37"/>
      <c r="F18" s="37"/>
      <c r="G18" s="37"/>
      <c r="H18" s="37"/>
      <c r="I18" s="42"/>
      <c r="J18" s="42"/>
    </row>
    <row r="19" spans="1:10" ht="16.5" x14ac:dyDescent="0.3">
      <c r="A19" s="37"/>
      <c r="D19" s="37"/>
      <c r="E19" s="37"/>
      <c r="F19" s="37"/>
      <c r="G19" s="37"/>
      <c r="H19" s="37"/>
      <c r="I19" s="42"/>
      <c r="J19" s="42"/>
    </row>
    <row r="20" spans="1:10" ht="16.5" x14ac:dyDescent="0.3">
      <c r="A20" s="37"/>
      <c r="D20" s="37"/>
      <c r="E20" s="37"/>
      <c r="F20" s="37"/>
      <c r="G20" s="37"/>
      <c r="H20" s="37"/>
      <c r="I20" s="42"/>
      <c r="J20" s="42"/>
    </row>
    <row r="21" spans="1:10" ht="16.5" x14ac:dyDescent="0.3">
      <c r="A21" s="37"/>
      <c r="D21" s="37"/>
      <c r="E21" s="37"/>
      <c r="F21" s="37"/>
      <c r="G21" s="37"/>
      <c r="H21" s="37"/>
      <c r="I21" s="42"/>
      <c r="J21" s="42"/>
    </row>
    <row r="22" spans="1:10" ht="16.5" x14ac:dyDescent="0.3">
      <c r="A22" s="37"/>
      <c r="D22" s="37"/>
      <c r="E22" s="37"/>
      <c r="F22" s="37"/>
      <c r="G22" s="37"/>
      <c r="H22" s="37"/>
      <c r="I22" s="42"/>
      <c r="J22" s="42"/>
    </row>
    <row r="23" spans="1:10" ht="16.5" x14ac:dyDescent="0.3">
      <c r="A23" s="37"/>
      <c r="D23" s="37"/>
      <c r="E23" s="37"/>
      <c r="F23" s="37"/>
      <c r="G23" s="37"/>
      <c r="H23" s="37"/>
      <c r="I23" s="42"/>
      <c r="J23" s="42"/>
    </row>
    <row r="24" spans="1:10" ht="16.5" x14ac:dyDescent="0.3">
      <c r="A24" s="37"/>
      <c r="D24" s="37"/>
      <c r="E24" s="37"/>
      <c r="F24" s="37"/>
      <c r="G24" s="37"/>
      <c r="H24" s="37"/>
      <c r="I24" s="42"/>
      <c r="J24" s="42"/>
    </row>
    <row r="25" spans="1:10" ht="16.5" x14ac:dyDescent="0.3">
      <c r="A25" s="37"/>
      <c r="D25" s="37"/>
      <c r="E25" s="37"/>
      <c r="F25" s="37"/>
      <c r="G25" s="37"/>
      <c r="H25" s="37"/>
      <c r="I25" s="42"/>
      <c r="J25" s="42"/>
    </row>
    <row r="26" spans="1:10" ht="16.5" x14ac:dyDescent="0.3">
      <c r="A26" s="37"/>
      <c r="D26" s="37"/>
      <c r="E26" s="37"/>
      <c r="F26" s="37"/>
      <c r="G26" s="37"/>
      <c r="H26" s="37"/>
      <c r="I26" s="42"/>
      <c r="J26" s="42"/>
    </row>
    <row r="27" spans="1:10" ht="16.5" x14ac:dyDescent="0.3">
      <c r="A27" s="37"/>
      <c r="D27" s="37"/>
      <c r="E27" s="37"/>
      <c r="F27" s="37"/>
      <c r="G27" s="37"/>
      <c r="H27" s="37"/>
      <c r="I27" s="42"/>
      <c r="J27" s="42"/>
    </row>
    <row r="28" spans="1:10" ht="16.5" x14ac:dyDescent="0.3">
      <c r="A28" s="37"/>
      <c r="D28" s="37"/>
      <c r="E28" s="37"/>
      <c r="F28" s="37"/>
      <c r="G28" s="37"/>
      <c r="H28" s="37"/>
      <c r="I28" s="42"/>
      <c r="J28" s="42"/>
    </row>
    <row r="29" spans="1:10" ht="16.5" x14ac:dyDescent="0.3">
      <c r="A29" s="37"/>
      <c r="D29" s="37"/>
      <c r="E29" s="37"/>
      <c r="F29" s="37"/>
      <c r="G29" s="37"/>
      <c r="H29" s="37"/>
      <c r="I29" s="42"/>
      <c r="J29" s="42"/>
    </row>
    <row r="30" spans="1:10" ht="16.5" x14ac:dyDescent="0.3">
      <c r="A30" s="37"/>
      <c r="D30" s="37"/>
      <c r="E30" s="37"/>
      <c r="F30" s="37"/>
      <c r="G30" s="37"/>
      <c r="H30" s="37"/>
      <c r="I30" s="42"/>
      <c r="J30" s="42"/>
    </row>
    <row r="31" spans="1:10" ht="16.5" x14ac:dyDescent="0.3">
      <c r="A31" s="37"/>
      <c r="D31" s="37"/>
      <c r="E31" s="37"/>
      <c r="F31" s="37"/>
      <c r="G31" s="37"/>
      <c r="H31" s="37"/>
      <c r="I31" s="42"/>
      <c r="J31" s="42"/>
    </row>
    <row r="32" spans="1:10" ht="16.5" x14ac:dyDescent="0.3">
      <c r="A32" s="37"/>
      <c r="D32" s="37"/>
      <c r="E32" s="37"/>
      <c r="F32" s="37"/>
      <c r="G32" s="37"/>
      <c r="H32" s="37"/>
      <c r="I32" s="42"/>
      <c r="J32" s="42"/>
    </row>
    <row r="33" spans="1:10" ht="16.5" x14ac:dyDescent="0.3">
      <c r="A33" s="37"/>
      <c r="D33" s="37"/>
      <c r="E33" s="37"/>
      <c r="F33" s="37"/>
      <c r="G33" s="37"/>
      <c r="H33" s="37"/>
      <c r="I33" s="42"/>
      <c r="J33" s="42"/>
    </row>
    <row r="34" spans="1:10" ht="16.5" x14ac:dyDescent="0.3">
      <c r="A34" s="37"/>
      <c r="D34" s="37"/>
      <c r="E34" s="37"/>
      <c r="F34" s="37"/>
      <c r="G34" s="37"/>
      <c r="H34" s="37"/>
      <c r="I34" s="42"/>
      <c r="J34" s="42"/>
    </row>
    <row r="35" spans="1:10" ht="16.5" x14ac:dyDescent="0.3">
      <c r="A35" s="37"/>
      <c r="D35" s="37"/>
      <c r="E35" s="37"/>
      <c r="F35" s="37"/>
      <c r="G35" s="37"/>
      <c r="H35" s="37"/>
      <c r="I35" s="42"/>
      <c r="J35" s="42"/>
    </row>
    <row r="36" spans="1:10" ht="16.5" x14ac:dyDescent="0.3">
      <c r="A36" s="37"/>
      <c r="D36" s="37"/>
      <c r="E36" s="37"/>
      <c r="F36" s="37"/>
      <c r="G36" s="37"/>
      <c r="H36" s="37"/>
      <c r="I36" s="42"/>
      <c r="J36" s="42"/>
    </row>
    <row r="37" spans="1:10" ht="16.5" x14ac:dyDescent="0.3">
      <c r="A37" s="37"/>
      <c r="D37" s="37"/>
      <c r="E37" s="37"/>
      <c r="F37" s="37"/>
      <c r="G37" s="37"/>
      <c r="H37" s="37"/>
      <c r="I37" s="42"/>
      <c r="J37" s="42"/>
    </row>
    <row r="38" spans="1:10" ht="16.5" x14ac:dyDescent="0.3">
      <c r="A38" s="37"/>
      <c r="D38" s="37"/>
      <c r="E38" s="37"/>
      <c r="F38" s="37"/>
      <c r="G38" s="37"/>
      <c r="H38" s="37"/>
      <c r="I38" s="42"/>
      <c r="J38" s="42"/>
    </row>
    <row r="39" spans="1:10" ht="16.5" x14ac:dyDescent="0.3">
      <c r="A39" s="37"/>
      <c r="D39" s="37"/>
      <c r="E39" s="37"/>
      <c r="F39" s="37"/>
      <c r="G39" s="37"/>
      <c r="H39" s="37"/>
      <c r="I39" s="42"/>
      <c r="J39" s="42"/>
    </row>
    <row r="40" spans="1:10" ht="16.5" x14ac:dyDescent="0.3">
      <c r="A40" s="37"/>
      <c r="D40" s="37"/>
      <c r="E40" s="37"/>
      <c r="F40" s="37"/>
      <c r="G40" s="37"/>
      <c r="H40" s="37"/>
      <c r="I40" s="42"/>
      <c r="J40" s="42"/>
    </row>
    <row r="41" spans="1:10" ht="16.5" x14ac:dyDescent="0.3">
      <c r="A41" s="37"/>
      <c r="D41" s="37"/>
      <c r="E41" s="37"/>
      <c r="F41" s="37"/>
      <c r="G41" s="37"/>
      <c r="H41" s="37"/>
      <c r="I41" s="42"/>
      <c r="J41" s="42"/>
    </row>
    <row r="42" spans="1:10" ht="16.5" x14ac:dyDescent="0.3">
      <c r="A42" s="37"/>
      <c r="D42" s="37"/>
      <c r="E42" s="37"/>
      <c r="F42" s="37"/>
      <c r="G42" s="37"/>
      <c r="H42" s="37"/>
      <c r="I42" s="42"/>
      <c r="J42" s="42"/>
    </row>
    <row r="43" spans="1:10" ht="16.5" x14ac:dyDescent="0.3">
      <c r="A43" s="37"/>
      <c r="D43" s="37"/>
      <c r="E43" s="37"/>
      <c r="F43" s="37"/>
      <c r="G43" s="37"/>
      <c r="H43" s="37"/>
      <c r="I43" s="42"/>
      <c r="J43" s="42"/>
    </row>
    <row r="44" spans="1:10" ht="16.5" x14ac:dyDescent="0.3">
      <c r="A44" s="37"/>
      <c r="D44" s="37"/>
      <c r="E44" s="37"/>
      <c r="F44" s="37"/>
      <c r="G44" s="37"/>
      <c r="H44" s="37"/>
      <c r="I44" s="42"/>
      <c r="J44" s="42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35" customWidth="1"/>
    <col min="2" max="2" width="24.28515625" style="35" customWidth="1"/>
    <col min="3" max="3" width="9.5703125" style="35" customWidth="1"/>
    <col min="4" max="4" width="24.140625" style="35" customWidth="1"/>
    <col min="5" max="5" width="37" style="35" customWidth="1"/>
    <col min="6" max="7" width="13.7109375" style="35" customWidth="1"/>
    <col min="8" max="10" width="8.140625" style="35" customWidth="1"/>
    <col min="11" max="11" width="24.28515625" style="35" customWidth="1"/>
    <col min="12" max="12" width="11.28515625" style="35" customWidth="1"/>
    <col min="13" max="13" width="24.140625" style="35" customWidth="1"/>
    <col min="14" max="14" width="29.28515625" style="35" customWidth="1"/>
    <col min="15" max="15" width="13.7109375" style="35" customWidth="1"/>
    <col min="16" max="16" width="14.7109375" style="35" customWidth="1"/>
    <col min="17" max="19" width="8.140625" style="35" customWidth="1"/>
    <col min="20" max="20" width="24.28515625" style="35" customWidth="1"/>
    <col min="21" max="21" width="18" style="35" customWidth="1"/>
    <col min="22" max="22" width="24.140625" style="35" customWidth="1"/>
    <col min="23" max="23" width="35.28515625" style="35" customWidth="1"/>
    <col min="24" max="24" width="13.7109375" style="35" customWidth="1"/>
    <col min="25" max="25" width="14.7109375" style="35" customWidth="1"/>
    <col min="26" max="16384" width="8.140625" style="35"/>
  </cols>
  <sheetData>
    <row r="7" spans="2:25" ht="14.25" customHeight="1" x14ac:dyDescent="0.3">
      <c r="F7" s="37"/>
      <c r="G7" s="37"/>
      <c r="O7" s="37"/>
      <c r="P7" s="37"/>
      <c r="X7" s="37"/>
      <c r="Y7" s="37"/>
    </row>
    <row r="10" spans="2:25" ht="14.25" customHeight="1" x14ac:dyDescent="0.3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3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3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3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3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3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3">
      <c r="M16" s="37"/>
      <c r="O16" s="37"/>
      <c r="P16" s="37"/>
      <c r="V16" s="37"/>
      <c r="X16" s="37"/>
      <c r="Y16" s="37"/>
    </row>
    <row r="17" spans="2:25" ht="14.25" customHeight="1" x14ac:dyDescent="0.3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3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3">
      <c r="C19" s="51"/>
      <c r="D19" s="51"/>
      <c r="F19" s="50"/>
      <c r="G19" s="50"/>
    </row>
    <row r="20" spans="2:25" ht="14.25" customHeight="1" x14ac:dyDescent="0.3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3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3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3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3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3">
      <c r="F25" s="42"/>
      <c r="G25" s="42"/>
      <c r="O25" s="42"/>
      <c r="P25" s="42"/>
      <c r="X25" s="42"/>
      <c r="Y25" s="42"/>
    </row>
    <row r="26" spans="2:25" ht="14.25" customHeight="1" x14ac:dyDescent="0.3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3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3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3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3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3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3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3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3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3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3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3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3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3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3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3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3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3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3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3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3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3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3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3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3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3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3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3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3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3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3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3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3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3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3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3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3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3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3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3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3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3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3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3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3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3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3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3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3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3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3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3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3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3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3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3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3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3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3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3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3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3">
      <c r="D87" s="42"/>
      <c r="F87" s="42"/>
      <c r="G87" s="42"/>
      <c r="M87" s="37"/>
      <c r="O87" s="37"/>
      <c r="P87" s="37"/>
    </row>
    <row r="88" spans="2:25" ht="14.25" customHeight="1" x14ac:dyDescent="0.3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3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3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3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3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3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3">
      <c r="D94" s="37"/>
      <c r="F94" s="37"/>
      <c r="G94" s="37"/>
      <c r="M94" s="37"/>
      <c r="O94" s="37"/>
      <c r="P94" s="37"/>
    </row>
    <row r="95" spans="2:25" ht="14.25" customHeight="1" x14ac:dyDescent="0.3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3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3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3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3">
      <c r="D99" s="37"/>
      <c r="F99" s="37"/>
      <c r="G99" s="37"/>
      <c r="M99" s="37"/>
      <c r="O99" s="37"/>
      <c r="P99" s="37"/>
    </row>
    <row r="100" spans="2:25" ht="14.25" customHeight="1" x14ac:dyDescent="0.3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3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3">
      <c r="D102" s="37"/>
      <c r="F102" s="37"/>
      <c r="G102" s="37"/>
      <c r="M102" s="37"/>
      <c r="O102" s="37"/>
      <c r="P102" s="37"/>
    </row>
    <row r="103" spans="2:25" ht="14.25" customHeight="1" x14ac:dyDescent="0.3">
      <c r="D103" s="37"/>
      <c r="F103" s="37"/>
      <c r="G103" s="37"/>
      <c r="M103" s="37"/>
      <c r="O103" s="37"/>
      <c r="P103" s="37"/>
    </row>
    <row r="104" spans="2:25" ht="14.25" customHeight="1" x14ac:dyDescent="0.3">
      <c r="D104" s="37"/>
      <c r="F104" s="37"/>
      <c r="G104" s="37"/>
      <c r="M104" s="37"/>
      <c r="O104" s="37"/>
      <c r="P104" s="37"/>
    </row>
    <row r="105" spans="2:25" ht="14.25" customHeight="1" x14ac:dyDescent="0.3">
      <c r="D105" s="37"/>
      <c r="F105" s="37"/>
      <c r="G105" s="37"/>
      <c r="M105" s="37"/>
      <c r="O105" s="37"/>
      <c r="P105" s="37"/>
    </row>
    <row r="106" spans="2:25" ht="14.25" customHeight="1" x14ac:dyDescent="0.3">
      <c r="D106" s="37"/>
      <c r="F106" s="37"/>
      <c r="G106" s="37"/>
      <c r="M106" s="37"/>
      <c r="O106" s="37"/>
      <c r="P106" s="37"/>
    </row>
    <row r="107" spans="2:25" ht="14.25" customHeight="1" x14ac:dyDescent="0.3">
      <c r="D107" s="37"/>
      <c r="F107" s="37"/>
      <c r="G107" s="37"/>
      <c r="M107" s="37"/>
      <c r="O107" s="37"/>
      <c r="P107" s="37"/>
    </row>
    <row r="108" spans="2:25" ht="14.25" customHeight="1" x14ac:dyDescent="0.3">
      <c r="D108" s="37"/>
      <c r="F108" s="37"/>
      <c r="G108" s="37"/>
      <c r="M108" s="37"/>
      <c r="O108" s="37"/>
      <c r="P108" s="37"/>
    </row>
    <row r="109" spans="2:25" ht="14.25" customHeight="1" x14ac:dyDescent="0.3">
      <c r="D109" s="37"/>
      <c r="F109" s="37"/>
      <c r="G109" s="37"/>
      <c r="M109" s="37"/>
      <c r="O109" s="37"/>
      <c r="P109" s="37"/>
    </row>
    <row r="110" spans="2:25" ht="14.25" customHeight="1" x14ac:dyDescent="0.3">
      <c r="D110" s="42"/>
      <c r="F110" s="42"/>
      <c r="G110" s="42"/>
      <c r="M110" s="37"/>
      <c r="O110" s="37"/>
      <c r="P110" s="37"/>
    </row>
    <row r="111" spans="2:25" ht="14.25" customHeight="1" x14ac:dyDescent="0.3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3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3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3">
      <c r="D114" s="42"/>
      <c r="F114" s="42"/>
      <c r="G114" s="42"/>
      <c r="M114" s="37"/>
      <c r="O114" s="37"/>
      <c r="P114" s="37"/>
    </row>
    <row r="115" spans="2:16" ht="14.25" customHeight="1" x14ac:dyDescent="0.3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3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3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3">
      <c r="D118" s="42"/>
      <c r="F118" s="42"/>
      <c r="G118" s="42"/>
      <c r="M118" s="37"/>
      <c r="O118" s="37"/>
      <c r="P118" s="37"/>
    </row>
    <row r="119" spans="2:16" ht="14.25" customHeight="1" x14ac:dyDescent="0.3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3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3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3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3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3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3">
      <c r="D125" s="37"/>
      <c r="F125" s="37"/>
      <c r="G125" s="37"/>
      <c r="M125" s="42"/>
      <c r="O125" s="42"/>
      <c r="P125" s="42"/>
    </row>
    <row r="126" spans="2:16" ht="14.25" customHeight="1" x14ac:dyDescent="0.3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3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3">
      <c r="D128" s="37"/>
      <c r="F128" s="37"/>
      <c r="G128" s="37"/>
      <c r="M128" s="37"/>
      <c r="O128" s="37"/>
      <c r="P128" s="37"/>
    </row>
    <row r="129" spans="2:16" ht="14.25" customHeight="1" x14ac:dyDescent="0.3">
      <c r="D129" s="37"/>
      <c r="F129" s="37"/>
      <c r="G129" s="37"/>
      <c r="M129" s="37"/>
      <c r="O129" s="37"/>
      <c r="P129" s="37"/>
    </row>
    <row r="130" spans="2:16" ht="14.25" customHeight="1" x14ac:dyDescent="0.3">
      <c r="D130" s="37"/>
      <c r="F130" s="37"/>
      <c r="G130" s="37"/>
      <c r="M130" s="37"/>
      <c r="O130" s="37"/>
      <c r="P130" s="37"/>
    </row>
    <row r="131" spans="2:16" ht="14.25" customHeight="1" x14ac:dyDescent="0.3">
      <c r="M131" s="37"/>
      <c r="O131" s="37"/>
      <c r="P131" s="37"/>
    </row>
    <row r="132" spans="2:16" ht="14.25" customHeight="1" x14ac:dyDescent="0.3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3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3">
      <c r="D134" s="37"/>
      <c r="F134" s="37"/>
      <c r="G134" s="37"/>
      <c r="M134" s="37"/>
      <c r="O134" s="37"/>
      <c r="P134" s="37"/>
    </row>
    <row r="135" spans="2:16" ht="14.25" customHeight="1" x14ac:dyDescent="0.3">
      <c r="M135" s="37"/>
      <c r="O135" s="37"/>
      <c r="P135" s="37"/>
    </row>
    <row r="136" spans="2:16" ht="14.25" customHeight="1" x14ac:dyDescent="0.3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3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3">
      <c r="D138" s="37"/>
      <c r="F138" s="37"/>
      <c r="G138" s="37"/>
      <c r="M138" s="37"/>
      <c r="O138" s="37"/>
      <c r="P138" s="37"/>
    </row>
    <row r="139" spans="2:16" ht="14.25" customHeight="1" x14ac:dyDescent="0.3">
      <c r="F139" s="42"/>
      <c r="G139" s="42"/>
      <c r="M139" s="37"/>
      <c r="O139" s="37"/>
      <c r="P139" s="37"/>
    </row>
    <row r="140" spans="2:16" ht="14.25" customHeight="1" x14ac:dyDescent="0.3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3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3">
      <c r="D142" s="37"/>
      <c r="F142" s="37"/>
      <c r="G142" s="37"/>
      <c r="M142" s="37"/>
      <c r="O142" s="37"/>
      <c r="P142" s="37"/>
    </row>
    <row r="143" spans="2:16" ht="14.25" customHeight="1" x14ac:dyDescent="0.3">
      <c r="F143" s="42"/>
      <c r="G143" s="42"/>
      <c r="M143" s="37"/>
      <c r="O143" s="37"/>
      <c r="P143" s="37"/>
    </row>
    <row r="144" spans="2:16" ht="14.25" customHeight="1" x14ac:dyDescent="0.3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3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3">
      <c r="D146" s="37"/>
      <c r="F146" s="37"/>
      <c r="G146" s="37"/>
      <c r="M146" s="37"/>
      <c r="O146" s="37"/>
      <c r="P146" s="37"/>
    </row>
    <row r="147" spans="2:16" ht="14.25" customHeight="1" x14ac:dyDescent="0.3">
      <c r="D147" s="42"/>
      <c r="F147" s="42"/>
      <c r="G147" s="42"/>
      <c r="M147" s="37"/>
      <c r="O147" s="37"/>
      <c r="P147" s="37"/>
    </row>
    <row r="148" spans="2:16" ht="14.25" customHeight="1" x14ac:dyDescent="0.3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3">
      <c r="B149" s="51"/>
      <c r="C149" s="51"/>
      <c r="D149" s="50"/>
      <c r="E149" s="51"/>
      <c r="F149" s="50"/>
      <c r="G149" s="50"/>
    </row>
    <row r="150" spans="2:16" ht="14.25" customHeight="1" x14ac:dyDescent="0.3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3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3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3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3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3">
      <c r="D155" s="37"/>
      <c r="F155" s="37"/>
      <c r="G155" s="37"/>
      <c r="M155" s="37"/>
      <c r="O155" s="37"/>
      <c r="P155" s="37"/>
    </row>
    <row r="156" spans="2:16" ht="14.25" customHeight="1" x14ac:dyDescent="0.3">
      <c r="D156" s="37"/>
      <c r="F156" s="37"/>
      <c r="G156" s="37"/>
    </row>
    <row r="157" spans="2:16" ht="14.25" customHeight="1" x14ac:dyDescent="0.3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3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3">
      <c r="D159" s="37"/>
      <c r="F159" s="37"/>
      <c r="G159" s="37"/>
      <c r="M159" s="37"/>
      <c r="O159" s="37"/>
      <c r="P159" s="37"/>
    </row>
    <row r="160" spans="2:16" ht="14.25" customHeight="1" x14ac:dyDescent="0.3">
      <c r="D160" s="37"/>
      <c r="F160" s="37"/>
      <c r="G160" s="37"/>
      <c r="M160" s="37"/>
      <c r="O160" s="37"/>
      <c r="P160" s="37"/>
    </row>
    <row r="161" spans="2:16" ht="14.25" customHeight="1" x14ac:dyDescent="0.3">
      <c r="D161" s="37"/>
      <c r="F161" s="37"/>
      <c r="G161" s="37"/>
    </row>
    <row r="162" spans="2:16" ht="14.25" customHeight="1" x14ac:dyDescent="0.3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3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3">
      <c r="D164" s="37"/>
      <c r="F164" s="37"/>
      <c r="G164" s="37"/>
      <c r="M164" s="37"/>
      <c r="O164" s="37"/>
      <c r="P164" s="37"/>
    </row>
    <row r="165" spans="2:16" ht="14.25" customHeight="1" x14ac:dyDescent="0.3">
      <c r="D165" s="42"/>
      <c r="F165" s="42"/>
      <c r="G165" s="42"/>
      <c r="M165" s="37"/>
      <c r="O165" s="37"/>
      <c r="P165" s="37"/>
    </row>
    <row r="166" spans="2:16" ht="14.25" customHeight="1" x14ac:dyDescent="0.3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3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3">
      <c r="D168" s="37"/>
      <c r="F168" s="37"/>
      <c r="G168" s="37"/>
      <c r="M168" s="37"/>
      <c r="O168" s="37"/>
      <c r="P168" s="37"/>
    </row>
    <row r="169" spans="2:16" ht="14.25" customHeight="1" x14ac:dyDescent="0.3">
      <c r="D169" s="37"/>
      <c r="F169" s="37"/>
      <c r="G169" s="37"/>
      <c r="M169" s="37"/>
      <c r="O169" s="37"/>
      <c r="P169" s="37"/>
    </row>
    <row r="170" spans="2:16" ht="14.25" customHeight="1" x14ac:dyDescent="0.3">
      <c r="D170" s="37"/>
      <c r="F170" s="37"/>
      <c r="G170" s="37"/>
      <c r="M170" s="37"/>
      <c r="O170" s="37"/>
      <c r="P170" s="37"/>
    </row>
    <row r="171" spans="2:16" ht="14.25" customHeight="1" x14ac:dyDescent="0.3">
      <c r="D171" s="37"/>
      <c r="F171" s="37"/>
      <c r="G171" s="37"/>
      <c r="M171" s="37"/>
      <c r="O171" s="37"/>
      <c r="P171" s="37"/>
    </row>
    <row r="172" spans="2:16" ht="14.25" customHeight="1" x14ac:dyDescent="0.3">
      <c r="D172" s="37"/>
      <c r="F172" s="37"/>
      <c r="G172" s="37"/>
      <c r="M172" s="37"/>
      <c r="O172" s="37"/>
      <c r="P172" s="37"/>
    </row>
    <row r="173" spans="2:16" ht="14.25" customHeight="1" x14ac:dyDescent="0.3">
      <c r="D173" s="37"/>
      <c r="F173" s="37"/>
      <c r="G173" s="37"/>
      <c r="M173" s="37"/>
      <c r="O173" s="37"/>
      <c r="P173" s="37"/>
    </row>
    <row r="174" spans="2:16" ht="14.25" customHeight="1" x14ac:dyDescent="0.3">
      <c r="D174" s="37"/>
      <c r="F174" s="37"/>
      <c r="G174" s="37"/>
      <c r="M174" s="37"/>
      <c r="O174" s="37"/>
      <c r="P174" s="37"/>
    </row>
    <row r="175" spans="2:16" ht="14.25" customHeight="1" x14ac:dyDescent="0.3">
      <c r="D175" s="37"/>
      <c r="F175" s="37"/>
      <c r="G175" s="37"/>
      <c r="M175" s="37"/>
      <c r="O175" s="37"/>
      <c r="P175" s="37"/>
    </row>
    <row r="176" spans="2:16" ht="14.25" customHeight="1" x14ac:dyDescent="0.3">
      <c r="D176" s="37"/>
      <c r="F176" s="37"/>
      <c r="G176" s="37"/>
      <c r="M176" s="37"/>
      <c r="O176" s="37"/>
      <c r="P176" s="37"/>
    </row>
    <row r="177" spans="2:16" ht="14.25" customHeight="1" x14ac:dyDescent="0.3">
      <c r="D177" s="42"/>
      <c r="F177" s="42"/>
      <c r="G177" s="42"/>
      <c r="M177" s="37"/>
      <c r="O177" s="37"/>
      <c r="P177" s="37"/>
    </row>
    <row r="178" spans="2:16" ht="14.25" customHeight="1" x14ac:dyDescent="0.3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3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3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3">
      <c r="D181" s="37"/>
      <c r="F181" s="37"/>
      <c r="G181" s="37"/>
    </row>
    <row r="182" spans="2:16" ht="14.25" customHeight="1" x14ac:dyDescent="0.3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3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3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3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3">
      <c r="D186" s="42"/>
      <c r="F186" s="42"/>
      <c r="G186" s="42"/>
      <c r="M186" s="37"/>
      <c r="O186" s="37"/>
      <c r="P186" s="37"/>
    </row>
    <row r="187" spans="2:16" ht="14.25" customHeight="1" x14ac:dyDescent="0.3">
      <c r="B187" s="51"/>
      <c r="C187" s="51"/>
      <c r="D187" s="50"/>
      <c r="E187" s="51"/>
      <c r="F187" s="50"/>
      <c r="G187" s="50"/>
    </row>
    <row r="188" spans="2:16" ht="14.25" customHeight="1" x14ac:dyDescent="0.3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3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3">
      <c r="D190" s="37"/>
      <c r="F190" s="37"/>
      <c r="G190" s="37"/>
      <c r="M190" s="37"/>
      <c r="O190" s="37"/>
      <c r="P190" s="37"/>
    </row>
    <row r="191" spans="2:16" ht="14.25" customHeight="1" x14ac:dyDescent="0.3">
      <c r="F191" s="42"/>
      <c r="G191" s="42"/>
    </row>
    <row r="192" spans="2:16" ht="14.25" customHeight="1" x14ac:dyDescent="0.3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3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3">
      <c r="D194" s="37"/>
      <c r="F194" s="37"/>
      <c r="G194" s="37"/>
      <c r="M194" s="37"/>
      <c r="O194" s="37"/>
      <c r="P194" s="37"/>
    </row>
    <row r="195" spans="2:16" ht="14.25" customHeight="1" x14ac:dyDescent="0.3">
      <c r="D195" s="37"/>
      <c r="F195" s="37"/>
      <c r="G195" s="37"/>
      <c r="M195" s="37"/>
      <c r="O195" s="37"/>
      <c r="P195" s="37"/>
    </row>
    <row r="196" spans="2:16" ht="14.25" customHeight="1" x14ac:dyDescent="0.3">
      <c r="D196" s="37"/>
      <c r="F196" s="37"/>
      <c r="G196" s="37"/>
      <c r="M196" s="37"/>
      <c r="O196" s="37"/>
      <c r="P196" s="37"/>
    </row>
    <row r="197" spans="2:16" ht="14.25" customHeight="1" x14ac:dyDescent="0.3">
      <c r="D197" s="37"/>
      <c r="F197" s="37"/>
      <c r="G197" s="37"/>
    </row>
    <row r="198" spans="2:16" ht="14.25" customHeight="1" x14ac:dyDescent="0.3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3">
      <c r="K199" s="51"/>
      <c r="L199" s="51"/>
      <c r="M199" s="51"/>
      <c r="N199" s="51"/>
      <c r="O199" s="50"/>
      <c r="P199" s="50"/>
    </row>
    <row r="200" spans="2:16" ht="14.25" customHeight="1" x14ac:dyDescent="0.3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3">
      <c r="B201" s="51"/>
      <c r="C201" s="51"/>
      <c r="D201" s="51"/>
      <c r="E201" s="51"/>
      <c r="F201" s="50"/>
      <c r="G201" s="50"/>
    </row>
    <row r="202" spans="2:16" ht="14.25" customHeight="1" x14ac:dyDescent="0.3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3">
      <c r="K203" s="51"/>
      <c r="L203" s="51"/>
      <c r="M203" s="51"/>
      <c r="N203" s="51"/>
      <c r="O203" s="50"/>
      <c r="P203" s="50"/>
    </row>
    <row r="204" spans="2:16" ht="14.25" customHeight="1" x14ac:dyDescent="0.3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3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3">
      <c r="B206" s="51"/>
      <c r="C206" s="51"/>
      <c r="D206" s="51"/>
      <c r="E206" s="51"/>
      <c r="F206" s="50"/>
      <c r="G206" s="50"/>
    </row>
    <row r="207" spans="2:16" ht="14.25" customHeight="1" x14ac:dyDescent="0.3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3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3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3">
      <c r="M210" s="37"/>
      <c r="O210" s="37"/>
      <c r="P210" s="37"/>
    </row>
    <row r="211" spans="2:16" ht="14.25" customHeight="1" x14ac:dyDescent="0.3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3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3">
      <c r="B213" s="51"/>
      <c r="C213" s="51"/>
      <c r="D213" s="51"/>
      <c r="E213" s="51"/>
      <c r="F213" s="50"/>
      <c r="G213" s="50"/>
    </row>
    <row r="214" spans="2:16" ht="14.25" customHeight="1" x14ac:dyDescent="0.3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3">
      <c r="K215" s="51"/>
      <c r="L215" s="51"/>
      <c r="M215" s="51"/>
      <c r="N215" s="51"/>
      <c r="O215" s="50"/>
      <c r="P215" s="50"/>
    </row>
    <row r="216" spans="2:16" ht="14.25" customHeight="1" x14ac:dyDescent="0.3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3">
      <c r="B217" s="51"/>
      <c r="C217" s="51"/>
      <c r="D217" s="51"/>
      <c r="E217" s="51"/>
      <c r="F217" s="50"/>
      <c r="G217" s="50"/>
    </row>
    <row r="218" spans="2:16" ht="14.25" customHeight="1" x14ac:dyDescent="0.3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3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3">
      <c r="D220" s="37"/>
      <c r="F220" s="37"/>
      <c r="G220" s="37"/>
      <c r="M220" s="37"/>
      <c r="O220" s="37"/>
      <c r="P220" s="37"/>
    </row>
    <row r="221" spans="2:16" ht="14.25" customHeight="1" x14ac:dyDescent="0.3">
      <c r="M221" s="37"/>
      <c r="O221" s="37"/>
      <c r="P221" s="37"/>
    </row>
    <row r="222" spans="2:16" ht="14.25" customHeight="1" x14ac:dyDescent="0.3">
      <c r="B222" s="51"/>
      <c r="C222" s="51"/>
      <c r="D222" s="51"/>
      <c r="E222" s="51"/>
      <c r="F222" s="50"/>
      <c r="G222" s="50"/>
    </row>
    <row r="223" spans="2:16" ht="14.25" customHeight="1" x14ac:dyDescent="0.3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3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3">
      <c r="D225" s="37"/>
      <c r="F225" s="37"/>
      <c r="G225" s="37"/>
    </row>
    <row r="226" spans="2:7" ht="14.25" customHeight="1" x14ac:dyDescent="0.3">
      <c r="D226" s="37"/>
      <c r="F226" s="37"/>
      <c r="G226" s="37"/>
    </row>
    <row r="227" spans="2:7" ht="14.25" customHeight="1" x14ac:dyDescent="0.3">
      <c r="D227" s="37"/>
      <c r="F227" s="37"/>
      <c r="G227" s="37"/>
    </row>
    <row r="228" spans="2:7" ht="14.25" customHeight="1" x14ac:dyDescent="0.3">
      <c r="D228" s="37"/>
      <c r="F228" s="37"/>
      <c r="G228" s="37"/>
    </row>
    <row r="229" spans="2:7" ht="14.25" customHeight="1" x14ac:dyDescent="0.3">
      <c r="D229" s="37"/>
      <c r="F229" s="37"/>
      <c r="G229" s="37"/>
    </row>
    <row r="231" spans="2:7" ht="14.25" customHeight="1" x14ac:dyDescent="0.3">
      <c r="B231" s="51"/>
      <c r="C231" s="51"/>
      <c r="D231" s="51"/>
      <c r="E231" s="51"/>
      <c r="F231" s="50"/>
      <c r="G231" s="50"/>
    </row>
    <row r="232" spans="2:7" ht="14.25" customHeight="1" x14ac:dyDescent="0.3">
      <c r="B232" s="51"/>
      <c r="C232" s="51"/>
      <c r="D232" s="51"/>
      <c r="E232" s="51"/>
      <c r="F232" s="50"/>
      <c r="G232" s="50"/>
    </row>
    <row r="233" spans="2:7" ht="14.25" customHeight="1" x14ac:dyDescent="0.3">
      <c r="D233" s="37"/>
      <c r="F233" s="37"/>
      <c r="G233" s="37"/>
    </row>
    <row r="234" spans="2:7" ht="14.25" customHeight="1" x14ac:dyDescent="0.3">
      <c r="D234" s="37"/>
      <c r="F234" s="37"/>
      <c r="G234" s="37"/>
    </row>
    <row r="235" spans="2:7" ht="14.25" customHeight="1" x14ac:dyDescent="0.3">
      <c r="D235" s="37"/>
      <c r="F235" s="37"/>
      <c r="G235" s="37"/>
    </row>
    <row r="236" spans="2:7" ht="14.25" customHeight="1" x14ac:dyDescent="0.3">
      <c r="D236" s="37"/>
      <c r="F236" s="37"/>
      <c r="G236" s="37"/>
    </row>
    <row r="237" spans="2:7" ht="14.25" customHeight="1" x14ac:dyDescent="0.3">
      <c r="D237" s="37"/>
      <c r="F237" s="37"/>
      <c r="G237" s="37"/>
    </row>
    <row r="238" spans="2:7" ht="14.25" customHeight="1" x14ac:dyDescent="0.3">
      <c r="D238" s="37"/>
      <c r="F238" s="37"/>
      <c r="G238" s="37"/>
    </row>
    <row r="239" spans="2:7" ht="14.25" customHeight="1" x14ac:dyDescent="0.3">
      <c r="D239" s="37"/>
      <c r="F239" s="37"/>
      <c r="G239" s="37"/>
    </row>
    <row r="240" spans="2:7" ht="14.25" customHeight="1" x14ac:dyDescent="0.3">
      <c r="D240" s="37"/>
      <c r="F240" s="37"/>
      <c r="G240" s="37"/>
    </row>
    <row r="241" spans="2:7" ht="14.25" customHeight="1" x14ac:dyDescent="0.3">
      <c r="D241" s="37"/>
      <c r="F241" s="37"/>
      <c r="G241" s="37"/>
    </row>
    <row r="242" spans="2:7" ht="14.25" customHeight="1" x14ac:dyDescent="0.3">
      <c r="D242" s="37"/>
      <c r="F242" s="37"/>
      <c r="G242" s="37"/>
    </row>
    <row r="243" spans="2:7" ht="14.25" customHeight="1" x14ac:dyDescent="0.3">
      <c r="D243" s="37"/>
      <c r="F243" s="37"/>
      <c r="G243" s="37"/>
    </row>
    <row r="244" spans="2:7" ht="14.25" customHeight="1" x14ac:dyDescent="0.3">
      <c r="D244" s="37"/>
      <c r="F244" s="37"/>
      <c r="G244" s="37"/>
    </row>
    <row r="245" spans="2:7" ht="14.25" customHeight="1" x14ac:dyDescent="0.3">
      <c r="D245" s="37"/>
      <c r="F245" s="37"/>
      <c r="G245" s="37"/>
    </row>
    <row r="246" spans="2:7" ht="14.25" customHeight="1" x14ac:dyDescent="0.3">
      <c r="D246" s="37"/>
      <c r="F246" s="37"/>
      <c r="G246" s="37"/>
    </row>
    <row r="247" spans="2:7" ht="14.25" customHeight="1" x14ac:dyDescent="0.3">
      <c r="D247" s="37"/>
      <c r="F247" s="37"/>
      <c r="G247" s="37"/>
    </row>
    <row r="249" spans="2:7" ht="14.25" customHeight="1" x14ac:dyDescent="0.3">
      <c r="B249" s="51"/>
      <c r="C249" s="51"/>
      <c r="D249" s="51"/>
      <c r="E249" s="51"/>
      <c r="F249" s="50"/>
      <c r="G249" s="50"/>
    </row>
    <row r="250" spans="2:7" ht="14.25" customHeight="1" x14ac:dyDescent="0.3">
      <c r="B250" s="51"/>
      <c r="C250" s="51"/>
      <c r="D250" s="51"/>
      <c r="E250" s="51"/>
      <c r="F250" s="50"/>
      <c r="G250" s="50"/>
    </row>
    <row r="251" spans="2:7" ht="14.25" customHeight="1" x14ac:dyDescent="0.3">
      <c r="D251" s="37"/>
      <c r="F251" s="37"/>
      <c r="G251" s="37"/>
    </row>
    <row r="253" spans="2:7" ht="14.25" customHeight="1" x14ac:dyDescent="0.3">
      <c r="B253" s="51"/>
      <c r="C253" s="51"/>
      <c r="D253" s="51"/>
      <c r="E253" s="51"/>
      <c r="F253" s="50"/>
      <c r="G253" s="50"/>
    </row>
    <row r="254" spans="2:7" ht="14.25" customHeight="1" x14ac:dyDescent="0.3">
      <c r="B254" s="51"/>
      <c r="C254" s="51"/>
      <c r="D254" s="51"/>
      <c r="E254" s="51"/>
      <c r="F254" s="50"/>
      <c r="G254" s="50"/>
    </row>
    <row r="255" spans="2:7" ht="14.25" customHeight="1" x14ac:dyDescent="0.3">
      <c r="D255" s="37"/>
      <c r="F255" s="37"/>
      <c r="G255" s="37"/>
    </row>
    <row r="257" spans="2:7" ht="14.25" customHeight="1" x14ac:dyDescent="0.3">
      <c r="B257" s="51"/>
      <c r="C257" s="51"/>
      <c r="D257" s="51"/>
      <c r="E257" s="51"/>
      <c r="F257" s="50"/>
      <c r="G257" s="50"/>
    </row>
    <row r="258" spans="2:7" ht="14.25" customHeight="1" x14ac:dyDescent="0.3">
      <c r="B258" s="51"/>
      <c r="C258" s="51"/>
      <c r="D258" s="51"/>
      <c r="E258" s="51"/>
      <c r="F258" s="50"/>
      <c r="G258" s="50"/>
    </row>
    <row r="259" spans="2:7" ht="14.25" customHeight="1" x14ac:dyDescent="0.3">
      <c r="D259" s="37"/>
      <c r="F259" s="37"/>
      <c r="G259" s="37"/>
    </row>
    <row r="261" spans="2:7" ht="14.25" customHeight="1" x14ac:dyDescent="0.3">
      <c r="B261" s="51"/>
      <c r="C261" s="51"/>
      <c r="D261" s="51"/>
      <c r="E261" s="51"/>
      <c r="F261" s="50"/>
      <c r="G261" s="50"/>
    </row>
    <row r="262" spans="2:7" ht="14.25" customHeight="1" x14ac:dyDescent="0.3">
      <c r="B262" s="51"/>
      <c r="C262" s="51"/>
      <c r="D262" s="51"/>
      <c r="E262" s="51"/>
      <c r="F262" s="50"/>
      <c r="G262" s="50"/>
    </row>
    <row r="263" spans="2:7" ht="14.25" customHeight="1" x14ac:dyDescent="0.3">
      <c r="D263" s="37"/>
      <c r="F263" s="37"/>
      <c r="G263" s="37"/>
    </row>
    <row r="264" spans="2:7" ht="14.25" customHeight="1" x14ac:dyDescent="0.3">
      <c r="D264" s="37"/>
      <c r="F264" s="37"/>
      <c r="G264" s="37"/>
    </row>
    <row r="265" spans="2:7" ht="14.25" customHeight="1" x14ac:dyDescent="0.3">
      <c r="D265" s="37"/>
      <c r="F265" s="37"/>
      <c r="G265" s="37"/>
    </row>
    <row r="266" spans="2:7" ht="14.25" customHeight="1" x14ac:dyDescent="0.3">
      <c r="D266" s="37"/>
      <c r="F266" s="37"/>
      <c r="G266" s="37"/>
    </row>
    <row r="267" spans="2:7" ht="14.25" customHeight="1" x14ac:dyDescent="0.3">
      <c r="D267" s="37"/>
      <c r="F267" s="37"/>
      <c r="G267" s="37"/>
    </row>
    <row r="268" spans="2:7" ht="14.25" customHeight="1" x14ac:dyDescent="0.3">
      <c r="D268" s="37"/>
      <c r="F268" s="37"/>
      <c r="G268" s="37"/>
    </row>
    <row r="269" spans="2:7" ht="14.25" customHeight="1" x14ac:dyDescent="0.3">
      <c r="D269" s="37"/>
      <c r="F269" s="37"/>
      <c r="G269" s="37"/>
    </row>
    <row r="271" spans="2:7" ht="14.25" customHeight="1" x14ac:dyDescent="0.3">
      <c r="B271" s="51"/>
      <c r="C271" s="51"/>
      <c r="D271" s="51"/>
      <c r="E271" s="51"/>
      <c r="F271" s="50"/>
      <c r="G271" s="50"/>
    </row>
    <row r="272" spans="2:7" ht="14.25" customHeight="1" x14ac:dyDescent="0.3">
      <c r="B272" s="51"/>
      <c r="C272" s="51"/>
      <c r="D272" s="51"/>
      <c r="E272" s="51"/>
      <c r="F272" s="50"/>
      <c r="G272" s="50"/>
    </row>
    <row r="273" spans="2:7" ht="14.25" customHeight="1" x14ac:dyDescent="0.3">
      <c r="D273" s="37"/>
      <c r="F273" s="37"/>
      <c r="G273" s="37"/>
    </row>
    <row r="275" spans="2:7" ht="14.25" customHeight="1" x14ac:dyDescent="0.3">
      <c r="B275" s="51"/>
      <c r="C275" s="51"/>
      <c r="D275" s="51"/>
      <c r="E275" s="51"/>
      <c r="F275" s="50"/>
      <c r="G275" s="50"/>
    </row>
    <row r="276" spans="2:7" ht="14.25" customHeight="1" x14ac:dyDescent="0.3">
      <c r="B276" s="51"/>
      <c r="C276" s="51"/>
      <c r="D276" s="51"/>
      <c r="E276" s="51"/>
      <c r="F276" s="50"/>
      <c r="G276" s="50"/>
    </row>
    <row r="277" spans="2:7" ht="14.25" customHeight="1" x14ac:dyDescent="0.3">
      <c r="D277" s="37"/>
      <c r="F277" s="37"/>
      <c r="G277" s="37"/>
    </row>
    <row r="279" spans="2:7" ht="14.25" customHeight="1" x14ac:dyDescent="0.3">
      <c r="B279" s="51"/>
      <c r="C279" s="51"/>
      <c r="D279" s="51"/>
      <c r="E279" s="51"/>
      <c r="F279" s="50"/>
      <c r="G279" s="50"/>
    </row>
    <row r="280" spans="2:7" ht="14.25" customHeight="1" x14ac:dyDescent="0.3">
      <c r="B280" s="51"/>
      <c r="C280" s="51"/>
      <c r="D280" s="51"/>
      <c r="E280" s="51"/>
      <c r="F280" s="50"/>
      <c r="G280" s="50"/>
    </row>
    <row r="281" spans="2:7" ht="14.25" customHeight="1" x14ac:dyDescent="0.3">
      <c r="D281" s="37"/>
      <c r="F281" s="37"/>
      <c r="G281" s="37"/>
    </row>
    <row r="283" spans="2:7" ht="14.25" customHeight="1" x14ac:dyDescent="0.3">
      <c r="B283" s="51"/>
      <c r="C283" s="51"/>
      <c r="D283" s="51"/>
      <c r="E283" s="51"/>
      <c r="F283" s="50"/>
      <c r="G283" s="50"/>
    </row>
    <row r="284" spans="2:7" ht="14.25" customHeight="1" x14ac:dyDescent="0.3">
      <c r="B284" s="51"/>
      <c r="C284" s="51"/>
      <c r="D284" s="51"/>
      <c r="E284" s="51"/>
      <c r="F284" s="50"/>
      <c r="G284" s="50"/>
    </row>
    <row r="285" spans="2:7" ht="14.25" customHeight="1" x14ac:dyDescent="0.3">
      <c r="D285" s="37"/>
      <c r="F285" s="37"/>
      <c r="G285" s="37"/>
    </row>
    <row r="287" spans="2:7" ht="14.25" customHeight="1" x14ac:dyDescent="0.3">
      <c r="B287" s="51"/>
      <c r="C287" s="51"/>
      <c r="D287" s="51"/>
      <c r="E287" s="51"/>
      <c r="F287" s="50"/>
      <c r="G287" s="50"/>
    </row>
    <row r="288" spans="2:7" ht="14.25" customHeight="1" x14ac:dyDescent="0.3">
      <c r="B288" s="51"/>
      <c r="C288" s="51"/>
      <c r="D288" s="51"/>
      <c r="E288" s="51"/>
      <c r="F288" s="50"/>
      <c r="G288" s="50"/>
    </row>
    <row r="289" spans="2:7" ht="14.25" customHeight="1" x14ac:dyDescent="0.3">
      <c r="D289" s="37"/>
      <c r="F289" s="37"/>
      <c r="G289" s="37"/>
    </row>
    <row r="291" spans="2:7" ht="14.25" customHeight="1" x14ac:dyDescent="0.3">
      <c r="B291" s="51"/>
      <c r="C291" s="51"/>
      <c r="D291" s="51"/>
      <c r="E291" s="51"/>
      <c r="F291" s="50"/>
      <c r="G291" s="50"/>
    </row>
    <row r="292" spans="2:7" ht="14.25" customHeight="1" x14ac:dyDescent="0.3">
      <c r="B292" s="51"/>
      <c r="C292" s="51"/>
      <c r="D292" s="51"/>
      <c r="E292" s="51"/>
      <c r="F292" s="50"/>
      <c r="G292" s="50"/>
    </row>
    <row r="293" spans="2:7" ht="14.25" customHeight="1" x14ac:dyDescent="0.3">
      <c r="D293" s="37"/>
      <c r="F293" s="37"/>
      <c r="G293" s="37"/>
    </row>
    <row r="295" spans="2:7" ht="14.25" customHeight="1" x14ac:dyDescent="0.3">
      <c r="B295" s="51"/>
      <c r="C295" s="51"/>
      <c r="D295" s="51"/>
      <c r="E295" s="51"/>
      <c r="F295" s="50"/>
      <c r="G295" s="50"/>
    </row>
    <row r="296" spans="2:7" ht="14.25" customHeight="1" x14ac:dyDescent="0.3">
      <c r="B296" s="51"/>
      <c r="C296" s="51"/>
      <c r="D296" s="51"/>
      <c r="E296" s="51"/>
      <c r="F296" s="50"/>
      <c r="G296" s="50"/>
    </row>
    <row r="297" spans="2:7" ht="14.25" customHeight="1" x14ac:dyDescent="0.3">
      <c r="D297" s="37"/>
      <c r="F297" s="37"/>
      <c r="G297" s="37"/>
    </row>
    <row r="299" spans="2:7" ht="14.25" customHeight="1" x14ac:dyDescent="0.3">
      <c r="B299" s="51"/>
      <c r="C299" s="51"/>
      <c r="D299" s="51"/>
      <c r="E299" s="51"/>
      <c r="F299" s="50"/>
      <c r="G299" s="50"/>
    </row>
    <row r="300" spans="2:7" ht="14.25" customHeight="1" x14ac:dyDescent="0.3">
      <c r="B300" s="51"/>
      <c r="C300" s="51"/>
      <c r="D300" s="51"/>
      <c r="E300" s="51"/>
      <c r="F300" s="50"/>
      <c r="G300" s="50"/>
    </row>
    <row r="301" spans="2:7" ht="14.25" customHeight="1" x14ac:dyDescent="0.3">
      <c r="D301" s="37"/>
      <c r="F301" s="37"/>
      <c r="G301" s="37"/>
    </row>
    <row r="303" spans="2:7" ht="14.25" customHeight="1" x14ac:dyDescent="0.3">
      <c r="B303" s="51"/>
      <c r="C303" s="51"/>
      <c r="D303" s="51"/>
      <c r="E303" s="51"/>
      <c r="F303" s="50"/>
      <c r="G303" s="50"/>
    </row>
    <row r="304" spans="2:7" ht="14.25" customHeight="1" x14ac:dyDescent="0.3">
      <c r="B304" s="51"/>
      <c r="C304" s="51"/>
      <c r="D304" s="51"/>
      <c r="E304" s="51"/>
      <c r="F304" s="50"/>
      <c r="G304" s="50"/>
    </row>
    <row r="305" spans="2:7" ht="14.25" customHeight="1" x14ac:dyDescent="0.3">
      <c r="D305" s="37"/>
      <c r="F305" s="37"/>
      <c r="G305" s="37"/>
    </row>
    <row r="306" spans="2:7" ht="14.25" customHeight="1" x14ac:dyDescent="0.3">
      <c r="D306" s="37"/>
      <c r="F306" s="37"/>
      <c r="G306" s="37"/>
    </row>
    <row r="308" spans="2:7" ht="14.25" customHeight="1" x14ac:dyDescent="0.3">
      <c r="B308" s="51"/>
      <c r="C308" s="51"/>
      <c r="D308" s="51"/>
      <c r="E308" s="51"/>
      <c r="F308" s="50"/>
      <c r="G308" s="50"/>
    </row>
    <row r="309" spans="2:7" ht="14.25" customHeight="1" x14ac:dyDescent="0.3">
      <c r="B309" s="51"/>
      <c r="C309" s="51"/>
      <c r="D309" s="51"/>
      <c r="E309" s="51"/>
      <c r="F309" s="50"/>
      <c r="G309" s="50"/>
    </row>
    <row r="310" spans="2:7" ht="14.25" customHeight="1" x14ac:dyDescent="0.3">
      <c r="D310" s="37"/>
      <c r="F310" s="37"/>
      <c r="G310" s="37"/>
    </row>
    <row r="312" spans="2:7" ht="14.25" customHeight="1" x14ac:dyDescent="0.3">
      <c r="B312" s="51"/>
      <c r="C312" s="51"/>
      <c r="D312" s="51"/>
      <c r="E312" s="51"/>
      <c r="F312" s="50"/>
      <c r="G312" s="50"/>
    </row>
    <row r="313" spans="2:7" ht="14.25" customHeight="1" x14ac:dyDescent="0.3">
      <c r="B313" s="51"/>
      <c r="C313" s="51"/>
      <c r="D313" s="51"/>
      <c r="E313" s="51"/>
      <c r="F313" s="50"/>
      <c r="G313" s="50"/>
    </row>
    <row r="314" spans="2:7" ht="14.25" customHeight="1" x14ac:dyDescent="0.3">
      <c r="B314" s="51"/>
      <c r="C314" s="51"/>
      <c r="D314" s="51"/>
      <c r="E314" s="51"/>
      <c r="F314" s="50"/>
      <c r="G314" s="50"/>
    </row>
    <row r="315" spans="2:7" ht="14.25" customHeight="1" x14ac:dyDescent="0.3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AE10-CB97-4E2A-8617-5E77EF4157F5}">
  <dimension ref="A1:M31"/>
  <sheetViews>
    <sheetView showGridLines="0" workbookViewId="0">
      <selection activeCell="A3" sqref="A3"/>
    </sheetView>
  </sheetViews>
  <sheetFormatPr defaultColWidth="14.42578125" defaultRowHeight="16.5" customHeight="1" x14ac:dyDescent="0.3"/>
  <cols>
    <col min="1" max="1" width="28.85546875" style="221" customWidth="1"/>
    <col min="2" max="9" width="10.7109375" style="221" customWidth="1"/>
    <col min="10" max="10" width="11.42578125" style="221" customWidth="1"/>
    <col min="11" max="13" width="14.42578125" style="221" customWidth="1"/>
    <col min="14" max="16384" width="14.42578125" style="221"/>
  </cols>
  <sheetData>
    <row r="1" spans="1:13" x14ac:dyDescent="0.3">
      <c r="A1" s="218" t="s">
        <v>120</v>
      </c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3" x14ac:dyDescent="0.3">
      <c r="A2" s="220"/>
      <c r="B2" s="220"/>
      <c r="C2" s="220"/>
      <c r="D2" s="222">
        <f>A28</f>
        <v>0</v>
      </c>
      <c r="E2" s="222">
        <f>A30</f>
        <v>0</v>
      </c>
      <c r="F2" s="220"/>
      <c r="G2" s="220"/>
      <c r="H2" s="220"/>
      <c r="I2" s="220"/>
      <c r="J2" s="220"/>
      <c r="K2" s="220"/>
      <c r="L2" s="223" t="s">
        <v>126</v>
      </c>
    </row>
    <row r="3" spans="1:13" x14ac:dyDescent="0.3">
      <c r="A3" s="224" t="s">
        <v>209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3" x14ac:dyDescent="0.3">
      <c r="A4" s="225" t="str">
        <f>"Ügyfél:   "&amp;Alapa!$C$17</f>
        <v xml:space="preserve">Ügyfél:   </v>
      </c>
      <c r="B4" s="226"/>
      <c r="C4" s="226"/>
      <c r="D4" s="226"/>
      <c r="E4" s="226"/>
      <c r="F4" s="226"/>
      <c r="G4" s="227"/>
      <c r="H4" s="228" t="s">
        <v>131</v>
      </c>
      <c r="I4" s="229">
        <f>Alapa!$C$15</f>
        <v>0</v>
      </c>
      <c r="J4" s="226"/>
      <c r="K4" s="227"/>
    </row>
    <row r="5" spans="1:13" x14ac:dyDescent="0.3">
      <c r="A5" s="225" t="str">
        <f>"Fordulónap: "&amp;Alapa!$C$12</f>
        <v xml:space="preserve">Fordulónap: </v>
      </c>
      <c r="B5" s="230"/>
      <c r="C5" s="230"/>
      <c r="D5" s="230"/>
      <c r="E5" s="230"/>
      <c r="F5" s="226"/>
      <c r="G5" s="227"/>
      <c r="H5" s="225" t="s">
        <v>2</v>
      </c>
      <c r="I5" s="226" t="e">
        <f>VLOOKUP(M5,Alapa!$G$2:$H$22,2)</f>
        <v>#N/A</v>
      </c>
      <c r="J5" s="226" t="s">
        <v>13</v>
      </c>
      <c r="K5" s="231" t="str">
        <f>IF(Alapa!$N$2=0," ",Alapa!$N$2)</f>
        <v xml:space="preserve"> </v>
      </c>
      <c r="L5" s="232" t="s">
        <v>2</v>
      </c>
      <c r="M5" s="233">
        <v>1</v>
      </c>
    </row>
    <row r="6" spans="1:13" x14ac:dyDescent="0.3">
      <c r="A6" s="234"/>
      <c r="B6" s="235"/>
      <c r="C6" s="236"/>
      <c r="D6" s="236"/>
      <c r="E6" s="236"/>
      <c r="F6" s="234"/>
      <c r="G6" s="237"/>
      <c r="H6" s="234"/>
      <c r="I6" s="234"/>
      <c r="J6" s="234"/>
      <c r="K6" s="234"/>
    </row>
    <row r="7" spans="1:13" ht="17.25" thickBot="1" x14ac:dyDescent="0.35">
      <c r="A7" s="238"/>
      <c r="B7" s="238"/>
      <c r="C7" s="238"/>
      <c r="D7" s="238"/>
      <c r="E7" s="238"/>
      <c r="F7" s="239"/>
      <c r="G7" s="240"/>
      <c r="H7" s="240"/>
      <c r="I7" s="240"/>
      <c r="J7" s="240"/>
      <c r="K7" s="241" t="s">
        <v>185</v>
      </c>
    </row>
    <row r="8" spans="1:13" ht="77.25" thickBot="1" x14ac:dyDescent="0.35">
      <c r="A8" s="242" t="s">
        <v>186</v>
      </c>
      <c r="B8" s="243" t="s">
        <v>187</v>
      </c>
      <c r="C8" s="243" t="s">
        <v>188</v>
      </c>
      <c r="D8" s="243" t="s">
        <v>189</v>
      </c>
      <c r="E8" s="243" t="s">
        <v>190</v>
      </c>
      <c r="F8" s="243" t="s">
        <v>191</v>
      </c>
      <c r="G8" s="243" t="s">
        <v>192</v>
      </c>
      <c r="H8" s="244" t="s">
        <v>193</v>
      </c>
      <c r="I8" s="243" t="s">
        <v>194</v>
      </c>
      <c r="J8" s="244" t="s">
        <v>195</v>
      </c>
      <c r="K8" s="245" t="s">
        <v>196</v>
      </c>
    </row>
    <row r="9" spans="1:13" x14ac:dyDescent="0.3">
      <c r="A9" s="246" t="s">
        <v>197</v>
      </c>
      <c r="B9" s="247"/>
      <c r="C9" s="247"/>
      <c r="D9" s="247"/>
      <c r="E9" s="247"/>
      <c r="F9" s="247"/>
      <c r="G9" s="247"/>
      <c r="H9" s="247"/>
      <c r="I9" s="247"/>
      <c r="J9" s="247"/>
      <c r="K9" s="248">
        <f>SUM(B9:J9)</f>
        <v>0</v>
      </c>
    </row>
    <row r="10" spans="1:13" x14ac:dyDescent="0.3">
      <c r="A10" s="249" t="s">
        <v>198</v>
      </c>
      <c r="B10" s="250"/>
      <c r="C10" s="250"/>
      <c r="D10" s="250"/>
      <c r="E10" s="250"/>
      <c r="F10" s="251"/>
      <c r="G10" s="251"/>
      <c r="H10" s="250"/>
      <c r="I10" s="250"/>
      <c r="J10" s="250"/>
      <c r="K10" s="252">
        <f>SUM(B10:J10)</f>
        <v>0</v>
      </c>
    </row>
    <row r="11" spans="1:13" x14ac:dyDescent="0.3">
      <c r="A11" s="249" t="s">
        <v>199</v>
      </c>
      <c r="B11" s="250"/>
      <c r="C11" s="250"/>
      <c r="D11" s="250"/>
      <c r="E11" s="250"/>
      <c r="F11" s="251"/>
      <c r="G11" s="251"/>
      <c r="H11" s="250"/>
      <c r="I11" s="250"/>
      <c r="J11" s="250"/>
      <c r="K11" s="252">
        <f>SUM(B11:J11)</f>
        <v>0</v>
      </c>
    </row>
    <row r="12" spans="1:13" x14ac:dyDescent="0.3">
      <c r="A12" s="249" t="s">
        <v>200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2">
        <f>SUM(B12:I12)</f>
        <v>0</v>
      </c>
    </row>
    <row r="13" spans="1:13" x14ac:dyDescent="0.3">
      <c r="A13" s="253" t="s">
        <v>201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2">
        <f>SUM(B13:I13)</f>
        <v>0</v>
      </c>
    </row>
    <row r="14" spans="1:13" x14ac:dyDescent="0.3">
      <c r="A14" s="249" t="s">
        <v>67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2">
        <f>SUM(B14:I14)</f>
        <v>0</v>
      </c>
    </row>
    <row r="15" spans="1:13" x14ac:dyDescent="0.3">
      <c r="A15" s="249" t="s">
        <v>202</v>
      </c>
      <c r="B15" s="251"/>
      <c r="C15" s="251"/>
      <c r="D15" s="251"/>
      <c r="E15" s="251"/>
      <c r="F15" s="251"/>
      <c r="G15" s="251"/>
      <c r="H15" s="251"/>
      <c r="I15" s="250"/>
      <c r="J15" s="250"/>
      <c r="K15" s="252">
        <f>SUM(B15:I15)</f>
        <v>0</v>
      </c>
    </row>
    <row r="16" spans="1:13" x14ac:dyDescent="0.3">
      <c r="A16" s="249" t="s">
        <v>203</v>
      </c>
      <c r="B16" s="250"/>
      <c r="C16" s="255"/>
      <c r="D16" s="251"/>
      <c r="E16" s="251"/>
      <c r="F16" s="251"/>
      <c r="G16" s="256"/>
      <c r="H16" s="255"/>
      <c r="I16" s="255"/>
      <c r="J16" s="255"/>
      <c r="K16" s="252">
        <f>B16+F16</f>
        <v>0</v>
      </c>
    </row>
    <row r="17" spans="1:11" ht="17.25" thickBot="1" x14ac:dyDescent="0.35">
      <c r="A17" s="257" t="s">
        <v>204</v>
      </c>
      <c r="B17" s="258"/>
      <c r="C17" s="258"/>
      <c r="D17" s="258"/>
      <c r="E17" s="258"/>
      <c r="F17" s="258"/>
      <c r="G17" s="258"/>
      <c r="H17" s="258"/>
      <c r="I17" s="259"/>
      <c r="J17" s="259"/>
      <c r="K17" s="260">
        <f>SUM(B17:I17)</f>
        <v>0</v>
      </c>
    </row>
    <row r="18" spans="1:11" ht="17.25" thickBot="1" x14ac:dyDescent="0.35">
      <c r="A18" s="238"/>
      <c r="B18" s="261"/>
      <c r="C18" s="261"/>
      <c r="D18" s="261"/>
      <c r="E18" s="261"/>
      <c r="F18" s="261"/>
      <c r="G18" s="261"/>
      <c r="H18" s="261"/>
      <c r="I18" s="261"/>
      <c r="J18" s="262"/>
      <c r="K18" s="261"/>
    </row>
    <row r="19" spans="1:11" ht="17.25" thickBot="1" x14ac:dyDescent="0.35">
      <c r="A19" s="242" t="s">
        <v>205</v>
      </c>
      <c r="B19" s="263">
        <f>B9+B10-B11-B13+B14+B15+B17</f>
        <v>0</v>
      </c>
      <c r="C19" s="263">
        <f>C9+C10-C11-C13+C14+C15+C17</f>
        <v>0</v>
      </c>
      <c r="D19" s="263"/>
      <c r="E19" s="263"/>
      <c r="F19" s="263">
        <f>F9+F10-F11-F13+F14+F15+F17</f>
        <v>0</v>
      </c>
      <c r="G19" s="263">
        <f>G9+G10-G11-G13+G14+G15+G17</f>
        <v>0</v>
      </c>
      <c r="H19" s="263">
        <f>H9+H10-H11-H13+H14+H15+H17</f>
        <v>0</v>
      </c>
      <c r="I19" s="263">
        <f>I9+I10-I11-I13+I14+I15+I17</f>
        <v>0</v>
      </c>
      <c r="J19" s="263">
        <f>J9+J10-J11</f>
        <v>0</v>
      </c>
      <c r="K19" s="264">
        <f>K9+K10-K11-K13+K14+K15+K16+K17</f>
        <v>0</v>
      </c>
    </row>
    <row r="20" spans="1:11" x14ac:dyDescent="0.3">
      <c r="A20" s="265"/>
      <c r="B20" s="266"/>
      <c r="C20" s="266"/>
      <c r="D20" s="266"/>
      <c r="E20" s="266"/>
      <c r="F20" s="266"/>
      <c r="G20" s="266"/>
      <c r="H20" s="266"/>
      <c r="I20" s="261"/>
      <c r="J20" s="261"/>
      <c r="K20" s="267"/>
    </row>
    <row r="21" spans="1:11" ht="17.25" thickBot="1" x14ac:dyDescent="0.35">
      <c r="A21" s="265"/>
      <c r="B21" s="266"/>
      <c r="C21" s="266"/>
      <c r="D21" s="266"/>
      <c r="E21" s="266"/>
      <c r="F21" s="266"/>
      <c r="G21" s="266"/>
      <c r="H21" s="266"/>
      <c r="I21" s="261"/>
      <c r="J21" s="261"/>
      <c r="K21" s="267"/>
    </row>
    <row r="22" spans="1:11" x14ac:dyDescent="0.3">
      <c r="A22" s="268" t="s">
        <v>206</v>
      </c>
      <c r="B22" s="269"/>
      <c r="C22" s="269"/>
      <c r="D22" s="269"/>
      <c r="E22" s="269"/>
      <c r="F22" s="269"/>
      <c r="G22" s="269"/>
      <c r="H22" s="270"/>
      <c r="I22" s="270"/>
      <c r="J22" s="269"/>
      <c r="K22" s="271">
        <f>SUM(B22:J22)</f>
        <v>0</v>
      </c>
    </row>
    <row r="23" spans="1:11" x14ac:dyDescent="0.3">
      <c r="A23" s="253" t="s">
        <v>152</v>
      </c>
      <c r="B23" s="272">
        <f>(B22/1000)-B19</f>
        <v>0</v>
      </c>
      <c r="C23" s="272">
        <f>(C22/1000)-C19</f>
        <v>0</v>
      </c>
      <c r="D23" s="272"/>
      <c r="E23" s="272"/>
      <c r="F23" s="272">
        <f>(F22/1000)-F19</f>
        <v>0</v>
      </c>
      <c r="G23" s="272">
        <f>(G22/1000)-G19</f>
        <v>0</v>
      </c>
      <c r="H23" s="272">
        <f>(H22/1000)-H19</f>
        <v>0</v>
      </c>
      <c r="I23" s="272">
        <f>(I22/1000)-I19</f>
        <v>0</v>
      </c>
      <c r="J23" s="272">
        <f>(J22/1000)-J19</f>
        <v>0</v>
      </c>
      <c r="K23" s="273">
        <f>SUM(B23:J23)</f>
        <v>0</v>
      </c>
    </row>
    <row r="24" spans="1:11" x14ac:dyDescent="0.3">
      <c r="A24" s="249" t="s">
        <v>207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2">
        <f>SUM(B24:J24)</f>
        <v>0</v>
      </c>
    </row>
    <row r="25" spans="1:11" ht="17.25" thickBot="1" x14ac:dyDescent="0.35">
      <c r="A25" s="274" t="s">
        <v>152</v>
      </c>
      <c r="B25" s="275">
        <f>B24-B19</f>
        <v>0</v>
      </c>
      <c r="C25" s="275">
        <f>C24-C19</f>
        <v>0</v>
      </c>
      <c r="D25" s="275"/>
      <c r="E25" s="275"/>
      <c r="F25" s="275">
        <f t="shared" ref="F25:K25" si="0">F24-F19</f>
        <v>0</v>
      </c>
      <c r="G25" s="275">
        <f t="shared" si="0"/>
        <v>0</v>
      </c>
      <c r="H25" s="275">
        <f t="shared" si="0"/>
        <v>0</v>
      </c>
      <c r="I25" s="275">
        <f t="shared" si="0"/>
        <v>0</v>
      </c>
      <c r="J25" s="275">
        <f t="shared" si="0"/>
        <v>0</v>
      </c>
      <c r="K25" s="260">
        <f t="shared" si="0"/>
        <v>0</v>
      </c>
    </row>
    <row r="26" spans="1:11" x14ac:dyDescent="0.3">
      <c r="A26" s="276"/>
      <c r="B26" s="276" t="s">
        <v>208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x14ac:dyDescent="0.3">
      <c r="A27" s="277" t="s">
        <v>21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</row>
    <row r="28" spans="1:11" x14ac:dyDescent="0.3">
      <c r="A28" s="278"/>
      <c r="B28" s="279"/>
      <c r="C28" s="279"/>
      <c r="D28" s="280"/>
      <c r="E28" s="280"/>
      <c r="F28" s="280"/>
      <c r="G28" s="280"/>
      <c r="H28" s="280"/>
      <c r="I28" s="280"/>
      <c r="J28" s="280"/>
      <c r="K28" s="280"/>
    </row>
    <row r="29" spans="1:11" x14ac:dyDescent="0.3">
      <c r="A29" s="281" t="s">
        <v>22</v>
      </c>
      <c r="B29" s="282"/>
      <c r="C29" s="282"/>
      <c r="D29" s="283"/>
      <c r="E29" s="283"/>
      <c r="F29" s="283"/>
      <c r="G29" s="283"/>
      <c r="H29" s="283"/>
      <c r="I29" s="283"/>
      <c r="J29" s="283"/>
      <c r="K29" s="283"/>
    </row>
    <row r="30" spans="1:11" x14ac:dyDescent="0.3">
      <c r="A30" s="278"/>
      <c r="B30" s="279"/>
      <c r="C30" s="279"/>
      <c r="D30" s="280"/>
      <c r="E30" s="280"/>
      <c r="F30" s="280"/>
      <c r="G30" s="280"/>
      <c r="H30" s="280"/>
      <c r="I30" s="280"/>
      <c r="J30" s="280"/>
      <c r="K30" s="280"/>
    </row>
    <row r="31" spans="1:11" x14ac:dyDescent="0.3">
      <c r="A31" s="284"/>
      <c r="B31" s="284"/>
      <c r="C31" s="282"/>
      <c r="D31" s="283"/>
      <c r="E31" s="283"/>
      <c r="F31" s="283"/>
      <c r="G31" s="283"/>
      <c r="H31" s="283"/>
      <c r="I31" s="283"/>
      <c r="J31" s="283"/>
      <c r="K31" s="283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6AE2-2DE7-4A51-A470-6F8A6AA9354A}">
  <dimension ref="A1:I32"/>
  <sheetViews>
    <sheetView showGridLines="0" workbookViewId="0">
      <selection activeCell="A3" sqref="A3"/>
    </sheetView>
  </sheetViews>
  <sheetFormatPr defaultColWidth="14.42578125" defaultRowHeight="16.5" customHeight="1" x14ac:dyDescent="0.3"/>
  <cols>
    <col min="1" max="1" width="28.85546875" style="221" customWidth="1"/>
    <col min="2" max="7" width="10.7109375" style="221" customWidth="1"/>
    <col min="8" max="8" width="11.42578125" style="221" customWidth="1"/>
    <col min="9" max="11" width="14.42578125" style="221" customWidth="1"/>
    <col min="12" max="16384" width="14.42578125" style="221"/>
  </cols>
  <sheetData>
    <row r="1" spans="1:9" x14ac:dyDescent="0.3">
      <c r="A1" s="218" t="s">
        <v>121</v>
      </c>
      <c r="B1" s="219"/>
      <c r="C1" s="219"/>
      <c r="D1" s="219"/>
      <c r="E1" s="219"/>
      <c r="F1" s="219"/>
      <c r="G1" s="219"/>
    </row>
    <row r="2" spans="1:9" x14ac:dyDescent="0.3">
      <c r="A2" s="220"/>
      <c r="B2" s="220"/>
      <c r="C2" s="220"/>
      <c r="D2" s="222">
        <f>A29</f>
        <v>0</v>
      </c>
      <c r="E2" s="222">
        <f>A31</f>
        <v>0</v>
      </c>
      <c r="F2" s="220"/>
      <c r="G2" s="220"/>
      <c r="H2" s="223" t="s">
        <v>126</v>
      </c>
    </row>
    <row r="3" spans="1:9" x14ac:dyDescent="0.3">
      <c r="A3" s="224" t="s">
        <v>231</v>
      </c>
      <c r="B3" s="220"/>
      <c r="C3" s="220"/>
      <c r="D3" s="220"/>
      <c r="E3" s="220"/>
      <c r="F3" s="220"/>
      <c r="G3" s="220"/>
    </row>
    <row r="4" spans="1:9" x14ac:dyDescent="0.3">
      <c r="A4" s="225" t="str">
        <f>"Ügyfél:   "&amp;Alapa!$C$17</f>
        <v xml:space="preserve">Ügyfél:   </v>
      </c>
      <c r="B4" s="226"/>
      <c r="C4" s="226"/>
      <c r="D4" s="285" t="s">
        <v>131</v>
      </c>
      <c r="E4" s="229">
        <f>Alapa!$C$15</f>
        <v>0</v>
      </c>
      <c r="F4" s="226"/>
      <c r="G4" s="227"/>
    </row>
    <row r="5" spans="1:9" x14ac:dyDescent="0.3">
      <c r="A5" s="225" t="str">
        <f>"Fordulónap: "&amp;Alapa!$C$12</f>
        <v xml:space="preserve">Fordulónap: </v>
      </c>
      <c r="B5" s="230"/>
      <c r="C5" s="230"/>
      <c r="D5" s="225" t="s">
        <v>2</v>
      </c>
      <c r="E5" s="226" t="e">
        <f>VLOOKUP(I5,Alapa!$G$2:$H$22,2)</f>
        <v>#N/A</v>
      </c>
      <c r="F5" s="286"/>
      <c r="G5" s="287"/>
      <c r="H5" s="232" t="s">
        <v>2</v>
      </c>
      <c r="I5" s="233">
        <v>1</v>
      </c>
    </row>
    <row r="6" spans="1:9" x14ac:dyDescent="0.3">
      <c r="A6" s="234"/>
      <c r="B6" s="234"/>
      <c r="C6" s="236"/>
      <c r="D6" s="225" t="s">
        <v>13</v>
      </c>
      <c r="E6" s="288" t="str">
        <f>IF(Alapa!$N$2=0," ",Alapa!$N$2)</f>
        <v xml:space="preserve"> </v>
      </c>
      <c r="F6" s="226"/>
      <c r="G6" s="227"/>
    </row>
    <row r="7" spans="1:9" ht="17.25" thickBot="1" x14ac:dyDescent="0.35">
      <c r="A7" s="219"/>
      <c r="B7" s="219"/>
      <c r="C7" s="219"/>
      <c r="D7" s="219"/>
      <c r="E7" s="219"/>
      <c r="F7" s="219"/>
      <c r="G7" s="219"/>
    </row>
    <row r="8" spans="1:9" ht="25.5" customHeight="1" x14ac:dyDescent="0.3">
      <c r="A8" s="289" t="s">
        <v>210</v>
      </c>
      <c r="B8" s="290" t="s">
        <v>211</v>
      </c>
      <c r="C8" s="291" t="s">
        <v>212</v>
      </c>
      <c r="D8" s="291" t="s">
        <v>213</v>
      </c>
      <c r="E8" s="290" t="s">
        <v>214</v>
      </c>
      <c r="F8" s="292" t="s">
        <v>215</v>
      </c>
      <c r="G8" s="293" t="s">
        <v>216</v>
      </c>
    </row>
    <row r="9" spans="1:9" x14ac:dyDescent="0.3">
      <c r="A9" s="294" t="s">
        <v>217</v>
      </c>
      <c r="B9" s="295"/>
      <c r="C9" s="296"/>
      <c r="D9" s="297"/>
      <c r="E9" s="297"/>
      <c r="F9" s="298"/>
      <c r="G9" s="299"/>
    </row>
    <row r="10" spans="1:9" x14ac:dyDescent="0.3">
      <c r="A10" s="294" t="s">
        <v>218</v>
      </c>
      <c r="B10" s="300"/>
      <c r="C10" s="301"/>
      <c r="D10" s="302"/>
      <c r="E10" s="302"/>
      <c r="F10" s="303"/>
      <c r="G10" s="304"/>
    </row>
    <row r="11" spans="1:9" x14ac:dyDescent="0.3">
      <c r="A11" s="294" t="s">
        <v>219</v>
      </c>
      <c r="B11" s="305"/>
      <c r="C11" s="301"/>
      <c r="D11" s="302"/>
      <c r="E11" s="302"/>
      <c r="F11" s="303"/>
      <c r="G11" s="304"/>
    </row>
    <row r="12" spans="1:9" x14ac:dyDescent="0.3">
      <c r="A12" s="294" t="s">
        <v>220</v>
      </c>
      <c r="B12" s="305"/>
      <c r="C12" s="301"/>
      <c r="D12" s="302"/>
      <c r="E12" s="302"/>
      <c r="F12" s="303"/>
      <c r="G12" s="304"/>
    </row>
    <row r="13" spans="1:9" x14ac:dyDescent="0.3">
      <c r="A13" s="294" t="s">
        <v>221</v>
      </c>
      <c r="B13" s="305"/>
      <c r="C13" s="301"/>
      <c r="D13" s="302"/>
      <c r="E13" s="302"/>
      <c r="F13" s="303"/>
      <c r="G13" s="304"/>
    </row>
    <row r="14" spans="1:9" ht="17.25" thickBot="1" x14ac:dyDescent="0.35">
      <c r="A14" s="306" t="s">
        <v>222</v>
      </c>
      <c r="B14" s="307"/>
      <c r="C14" s="308"/>
      <c r="D14" s="309"/>
      <c r="E14" s="309"/>
      <c r="F14" s="310"/>
      <c r="G14" s="311"/>
    </row>
    <row r="15" spans="1:9" ht="17.25" thickBot="1" x14ac:dyDescent="0.35">
      <c r="A15" s="312" t="s">
        <v>223</v>
      </c>
      <c r="B15" s="313"/>
      <c r="C15" s="313"/>
      <c r="D15" s="314">
        <f>SUM(D9:D14)</f>
        <v>0</v>
      </c>
      <c r="E15" s="314">
        <f>SUM(E9:E14)</f>
        <v>0</v>
      </c>
      <c r="F15" s="315"/>
      <c r="G15" s="316">
        <f>SUM(G9:G14)</f>
        <v>0</v>
      </c>
    </row>
    <row r="16" spans="1:9" x14ac:dyDescent="0.3">
      <c r="A16" s="220"/>
      <c r="B16" s="220"/>
      <c r="C16" s="220"/>
      <c r="D16" s="220"/>
      <c r="E16" s="220"/>
      <c r="F16" s="220"/>
      <c r="G16" s="219"/>
    </row>
    <row r="17" spans="1:7" ht="17.25" thickBot="1" x14ac:dyDescent="0.35">
      <c r="A17" s="220"/>
      <c r="B17" s="220"/>
      <c r="C17" s="220"/>
      <c r="D17" s="220"/>
      <c r="E17" s="220"/>
      <c r="F17" s="220"/>
      <c r="G17" s="219"/>
    </row>
    <row r="18" spans="1:7" ht="17.25" thickBot="1" x14ac:dyDescent="0.35">
      <c r="A18" s="317" t="s">
        <v>144</v>
      </c>
      <c r="B18" s="318" t="s">
        <v>217</v>
      </c>
      <c r="C18" s="318" t="s">
        <v>218</v>
      </c>
      <c r="D18" s="318" t="s">
        <v>219</v>
      </c>
      <c r="E18" s="318" t="s">
        <v>220</v>
      </c>
      <c r="F18" s="319" t="s">
        <v>221</v>
      </c>
      <c r="G18" s="320" t="s">
        <v>222</v>
      </c>
    </row>
    <row r="19" spans="1:7" x14ac:dyDescent="0.3">
      <c r="A19" s="321" t="s">
        <v>224</v>
      </c>
      <c r="B19" s="322"/>
      <c r="C19" s="322"/>
      <c r="D19" s="322"/>
      <c r="E19" s="322"/>
      <c r="F19" s="323"/>
      <c r="G19" s="324"/>
    </row>
    <row r="20" spans="1:7" x14ac:dyDescent="0.3">
      <c r="A20" s="325" t="s">
        <v>225</v>
      </c>
      <c r="B20" s="326">
        <f>IF(D9=0,0,G9/D9)</f>
        <v>0</v>
      </c>
      <c r="C20" s="326">
        <f>IF(D10=0,0,G10/D10)</f>
        <v>0</v>
      </c>
      <c r="D20" s="326">
        <f>IF(D11=0,0,G11/D11)</f>
        <v>0</v>
      </c>
      <c r="E20" s="326">
        <f>IF(D12=0,0,G12/D12)</f>
        <v>0</v>
      </c>
      <c r="F20" s="326">
        <f>IF(D13=0,0,G13/D13)</f>
        <v>0</v>
      </c>
      <c r="G20" s="327">
        <f>IF(D14=0,0,G14/D14)</f>
        <v>0</v>
      </c>
    </row>
    <row r="21" spans="1:7" x14ac:dyDescent="0.3">
      <c r="A21" s="325" t="s">
        <v>226</v>
      </c>
      <c r="B21" s="301"/>
      <c r="C21" s="301"/>
      <c r="D21" s="301"/>
      <c r="E21" s="301"/>
      <c r="F21" s="302"/>
      <c r="G21" s="304"/>
    </row>
    <row r="22" spans="1:7" x14ac:dyDescent="0.3">
      <c r="A22" s="325" t="s">
        <v>216</v>
      </c>
      <c r="B22" s="326">
        <f>G9</f>
        <v>0</v>
      </c>
      <c r="C22" s="326">
        <f>G10</f>
        <v>0</v>
      </c>
      <c r="D22" s="326">
        <f>G11</f>
        <v>0</v>
      </c>
      <c r="E22" s="326">
        <f>G12</f>
        <v>0</v>
      </c>
      <c r="F22" s="328">
        <f>G13</f>
        <v>0</v>
      </c>
      <c r="G22" s="327">
        <f>G14</f>
        <v>0</v>
      </c>
    </row>
    <row r="23" spans="1:7" x14ac:dyDescent="0.3">
      <c r="A23" s="325" t="s">
        <v>227</v>
      </c>
      <c r="B23" s="329">
        <f t="shared" ref="B23:G23" si="0">IF((B21-B22)&lt;0,B21-B22,0)</f>
        <v>0</v>
      </c>
      <c r="C23" s="329">
        <f t="shared" si="0"/>
        <v>0</v>
      </c>
      <c r="D23" s="329">
        <f t="shared" si="0"/>
        <v>0</v>
      </c>
      <c r="E23" s="329">
        <f t="shared" si="0"/>
        <v>0</v>
      </c>
      <c r="F23" s="329">
        <f t="shared" si="0"/>
        <v>0</v>
      </c>
      <c r="G23" s="330">
        <f t="shared" si="0"/>
        <v>0</v>
      </c>
    </row>
    <row r="24" spans="1:7" x14ac:dyDescent="0.3">
      <c r="A24" s="325" t="s">
        <v>228</v>
      </c>
      <c r="B24" s="331"/>
      <c r="C24" s="332"/>
      <c r="D24" s="332"/>
      <c r="E24" s="332"/>
      <c r="F24" s="332"/>
      <c r="G24" s="333"/>
    </row>
    <row r="25" spans="1:7" x14ac:dyDescent="0.3">
      <c r="A25" s="325" t="s">
        <v>229</v>
      </c>
      <c r="B25" s="334"/>
      <c r="C25" s="334"/>
      <c r="D25" s="334"/>
      <c r="E25" s="334"/>
      <c r="F25" s="334"/>
      <c r="G25" s="335"/>
    </row>
    <row r="26" spans="1:7" ht="17.25" thickBot="1" x14ac:dyDescent="0.35">
      <c r="A26" s="336" t="s">
        <v>230</v>
      </c>
      <c r="B26" s="337"/>
      <c r="C26" s="338"/>
      <c r="D26" s="338"/>
      <c r="E26" s="338"/>
      <c r="F26" s="338"/>
      <c r="G26" s="339"/>
    </row>
    <row r="27" spans="1:7" x14ac:dyDescent="0.3">
      <c r="A27" s="276"/>
      <c r="B27" s="276" t="s">
        <v>208</v>
      </c>
      <c r="C27" s="276"/>
      <c r="D27" s="276"/>
      <c r="E27" s="276"/>
      <c r="F27" s="276"/>
      <c r="G27" s="276"/>
    </row>
    <row r="28" spans="1:7" x14ac:dyDescent="0.3">
      <c r="A28" s="277" t="s">
        <v>21</v>
      </c>
      <c r="B28" s="276"/>
      <c r="C28" s="276"/>
      <c r="D28" s="276"/>
      <c r="E28" s="276"/>
      <c r="F28" s="276"/>
      <c r="G28" s="276"/>
    </row>
    <row r="29" spans="1:7" x14ac:dyDescent="0.3">
      <c r="A29" s="278"/>
      <c r="B29" s="279"/>
      <c r="C29" s="279"/>
      <c r="D29" s="280"/>
      <c r="E29" s="280"/>
      <c r="F29" s="280"/>
      <c r="G29" s="280"/>
    </row>
    <row r="30" spans="1:7" x14ac:dyDescent="0.3">
      <c r="A30" s="281" t="s">
        <v>22</v>
      </c>
      <c r="B30" s="282"/>
      <c r="C30" s="282"/>
      <c r="D30" s="283"/>
      <c r="E30" s="283"/>
      <c r="F30" s="283"/>
      <c r="G30" s="283"/>
    </row>
    <row r="31" spans="1:7" x14ac:dyDescent="0.3">
      <c r="A31" s="278"/>
      <c r="B31" s="279"/>
      <c r="C31" s="279"/>
      <c r="D31" s="280"/>
      <c r="E31" s="280"/>
      <c r="F31" s="280"/>
      <c r="G31" s="280"/>
    </row>
    <row r="32" spans="1:7" x14ac:dyDescent="0.3">
      <c r="A32" s="284"/>
      <c r="B32" s="284"/>
      <c r="C32" s="282"/>
      <c r="D32" s="283"/>
      <c r="E32" s="283"/>
      <c r="F32" s="283"/>
      <c r="G32" s="283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E4B-C8D0-43CE-8C56-B50C796DE726}">
  <dimension ref="A1:P24"/>
  <sheetViews>
    <sheetView showGridLines="0" workbookViewId="0">
      <selection activeCell="A3" sqref="A3"/>
    </sheetView>
  </sheetViews>
  <sheetFormatPr defaultColWidth="7.85546875" defaultRowHeight="14.25" customHeight="1" x14ac:dyDescent="0.2"/>
  <cols>
    <col min="1" max="1" width="7.85546875" style="343" customWidth="1"/>
    <col min="2" max="2" width="23.5703125" style="343" customWidth="1"/>
    <col min="3" max="5" width="7.85546875" style="343" customWidth="1"/>
    <col min="6" max="6" width="10.42578125" style="343" customWidth="1"/>
    <col min="7" max="7" width="10.5703125" style="343" customWidth="1"/>
    <col min="8" max="8" width="12.7109375" style="343" customWidth="1"/>
    <col min="9" max="9" width="7.85546875" style="343" customWidth="1"/>
    <col min="10" max="11" width="12.7109375" style="343" customWidth="1"/>
    <col min="12" max="12" width="15.5703125" style="343" customWidth="1"/>
    <col min="13" max="13" width="10.42578125" style="343" customWidth="1"/>
    <col min="14" max="14" width="10.28515625" style="343" customWidth="1"/>
    <col min="15" max="16" width="7.85546875" style="344" customWidth="1"/>
    <col min="17" max="16384" width="7.85546875" style="343"/>
  </cols>
  <sheetData>
    <row r="1" spans="1:15" ht="16.5" x14ac:dyDescent="0.3">
      <c r="A1" s="340" t="s">
        <v>122</v>
      </c>
      <c r="B1" s="340"/>
      <c r="C1" s="340"/>
      <c r="D1" s="341"/>
      <c r="E1" s="341"/>
      <c r="F1" s="340"/>
      <c r="G1" s="340"/>
      <c r="H1" s="340"/>
      <c r="I1" s="342"/>
      <c r="J1" s="342"/>
      <c r="K1" s="342"/>
      <c r="L1" s="342"/>
      <c r="M1" s="341"/>
    </row>
    <row r="2" spans="1:15" ht="16.5" x14ac:dyDescent="0.3">
      <c r="A2" s="341"/>
      <c r="B2" s="340"/>
      <c r="C2" s="342"/>
      <c r="D2" s="345">
        <f>A21</f>
        <v>0</v>
      </c>
      <c r="E2" s="345">
        <f>A23</f>
        <v>0</v>
      </c>
      <c r="F2" s="342"/>
      <c r="G2" s="342"/>
      <c r="H2" s="346"/>
      <c r="I2" s="342"/>
      <c r="J2" s="342"/>
      <c r="K2" s="342"/>
      <c r="L2" s="342"/>
      <c r="M2" s="342"/>
      <c r="N2" s="347" t="s">
        <v>126</v>
      </c>
    </row>
    <row r="3" spans="1:15" ht="16.5" x14ac:dyDescent="0.3">
      <c r="A3" s="340" t="s">
        <v>243</v>
      </c>
      <c r="B3" s="341"/>
      <c r="C3" s="342"/>
      <c r="D3" s="342"/>
      <c r="E3" s="342"/>
      <c r="F3" s="342"/>
      <c r="G3" s="342"/>
      <c r="H3" s="348" t="s">
        <v>232</v>
      </c>
      <c r="I3" s="342"/>
      <c r="J3" s="342"/>
      <c r="K3" s="342"/>
      <c r="L3" s="342"/>
      <c r="M3" s="342"/>
      <c r="N3" s="344"/>
    </row>
    <row r="4" spans="1:15" ht="16.5" x14ac:dyDescent="0.3">
      <c r="A4" s="349" t="str">
        <f>"Ügyfél:   "&amp;Alapa!$C$17</f>
        <v xml:space="preserve">Ügyfél:   </v>
      </c>
      <c r="B4" s="350"/>
      <c r="C4" s="350"/>
      <c r="D4" s="350"/>
      <c r="E4" s="351" t="s">
        <v>131</v>
      </c>
      <c r="F4" s="352">
        <f>Alapa!$C$15</f>
        <v>0</v>
      </c>
      <c r="G4" s="353"/>
      <c r="H4" s="354"/>
      <c r="I4" s="355"/>
      <c r="J4" s="356"/>
      <c r="K4" s="342"/>
      <c r="L4" s="342"/>
      <c r="M4" s="357"/>
      <c r="N4" s="344"/>
    </row>
    <row r="5" spans="1:15" ht="16.5" x14ac:dyDescent="0.3">
      <c r="A5" s="349" t="str">
        <f>"Fordulónap: "&amp;Alapa!$C$12</f>
        <v xml:space="preserve">Fordulónap: </v>
      </c>
      <c r="B5" s="358"/>
      <c r="C5" s="358"/>
      <c r="D5" s="358"/>
      <c r="E5" s="349" t="s">
        <v>2</v>
      </c>
      <c r="F5" s="350" t="e">
        <f>VLOOKUP(O5,Alapa!$G$2:$H$22,2)</f>
        <v>#N/A</v>
      </c>
      <c r="G5" s="359"/>
      <c r="H5" s="350" t="s">
        <v>13</v>
      </c>
      <c r="I5" s="360" t="str">
        <f>IF(Alapa!$N$2=0," ",Alapa!$N$2)</f>
        <v xml:space="preserve"> </v>
      </c>
      <c r="J5" s="361"/>
      <c r="K5" s="342"/>
      <c r="L5" s="342"/>
      <c r="M5" s="357"/>
      <c r="N5" s="362" t="s">
        <v>2</v>
      </c>
      <c r="O5" s="363">
        <v>1</v>
      </c>
    </row>
    <row r="6" spans="1:15" ht="16.5" x14ac:dyDescent="0.3">
      <c r="A6" s="340"/>
      <c r="B6" s="357"/>
      <c r="C6" s="357"/>
      <c r="D6" s="357"/>
      <c r="E6" s="364"/>
      <c r="F6" s="357"/>
      <c r="G6" s="357"/>
      <c r="H6" s="341"/>
      <c r="I6" s="357"/>
      <c r="J6" s="357"/>
      <c r="K6" s="342"/>
      <c r="L6" s="342"/>
      <c r="M6" s="357"/>
      <c r="N6" s="344"/>
    </row>
    <row r="7" spans="1:15" ht="17.25" thickBot="1" x14ac:dyDescent="0.35">
      <c r="A7" s="340"/>
      <c r="B7" s="357"/>
      <c r="C7" s="357"/>
      <c r="D7" s="357"/>
      <c r="E7" s="364"/>
      <c r="F7" s="357"/>
      <c r="G7" s="357"/>
      <c r="H7" s="341"/>
      <c r="I7" s="357"/>
      <c r="J7" s="357"/>
      <c r="K7" s="342"/>
      <c r="L7" s="342"/>
      <c r="M7" s="357"/>
      <c r="N7" s="344"/>
    </row>
    <row r="8" spans="1:15" ht="41.45" customHeight="1" x14ac:dyDescent="0.2">
      <c r="A8" s="428" t="s">
        <v>150</v>
      </c>
      <c r="B8" s="428" t="s">
        <v>144</v>
      </c>
      <c r="C8" s="428" t="s">
        <v>233</v>
      </c>
      <c r="D8" s="430" t="s">
        <v>234</v>
      </c>
      <c r="E8" s="430" t="s">
        <v>235</v>
      </c>
      <c r="F8" s="428" t="s">
        <v>236</v>
      </c>
      <c r="G8" s="428" t="s">
        <v>237</v>
      </c>
      <c r="H8" s="428" t="s">
        <v>238</v>
      </c>
      <c r="I8" s="430" t="s">
        <v>239</v>
      </c>
      <c r="J8" s="430" t="s">
        <v>240</v>
      </c>
      <c r="K8" s="432" t="s">
        <v>241</v>
      </c>
      <c r="L8" s="433"/>
      <c r="M8" s="434"/>
      <c r="N8" s="344"/>
    </row>
    <row r="9" spans="1:15" ht="25.5" x14ac:dyDescent="0.2">
      <c r="A9" s="429"/>
      <c r="B9" s="429"/>
      <c r="C9" s="429"/>
      <c r="D9" s="431"/>
      <c r="E9" s="431"/>
      <c r="F9" s="429"/>
      <c r="G9" s="429"/>
      <c r="H9" s="429"/>
      <c r="I9" s="431"/>
      <c r="J9" s="431"/>
      <c r="K9" s="365" t="s">
        <v>226</v>
      </c>
      <c r="L9" s="365" t="s">
        <v>242</v>
      </c>
      <c r="M9" s="366" t="s">
        <v>203</v>
      </c>
      <c r="N9" s="344"/>
    </row>
    <row r="10" spans="1:15" ht="16.5" x14ac:dyDescent="0.3">
      <c r="A10" s="367"/>
      <c r="B10" s="367"/>
      <c r="C10" s="368"/>
      <c r="D10" s="369"/>
      <c r="E10" s="368"/>
      <c r="F10" s="370"/>
      <c r="G10" s="370"/>
      <c r="H10" s="371">
        <f t="shared" ref="H10:H17" si="0">F10*G10</f>
        <v>0</v>
      </c>
      <c r="I10" s="370"/>
      <c r="J10" s="371">
        <f t="shared" ref="J10:J17" si="1">H10-I10</f>
        <v>0</v>
      </c>
      <c r="K10" s="370"/>
      <c r="L10" s="370" t="s">
        <v>232</v>
      </c>
      <c r="M10" s="372">
        <f t="shared" ref="M10:M17" si="2">IF(L10=" ",0,L10-J10)</f>
        <v>0</v>
      </c>
      <c r="N10" s="344"/>
    </row>
    <row r="11" spans="1:15" ht="16.5" x14ac:dyDescent="0.3">
      <c r="A11" s="367"/>
      <c r="B11" s="367"/>
      <c r="C11" s="368"/>
      <c r="D11" s="369"/>
      <c r="E11" s="368"/>
      <c r="F11" s="370"/>
      <c r="G11" s="370"/>
      <c r="H11" s="371">
        <f t="shared" si="0"/>
        <v>0</v>
      </c>
      <c r="I11" s="370"/>
      <c r="J11" s="371">
        <f t="shared" si="1"/>
        <v>0</v>
      </c>
      <c r="K11" s="370"/>
      <c r="L11" s="370" t="s">
        <v>232</v>
      </c>
      <c r="M11" s="372">
        <f t="shared" si="2"/>
        <v>0</v>
      </c>
      <c r="N11" s="344"/>
    </row>
    <row r="12" spans="1:15" ht="16.5" x14ac:dyDescent="0.3">
      <c r="A12" s="367"/>
      <c r="B12" s="367"/>
      <c r="C12" s="368"/>
      <c r="D12" s="369"/>
      <c r="E12" s="368"/>
      <c r="F12" s="370"/>
      <c r="G12" s="370"/>
      <c r="H12" s="371">
        <f t="shared" si="0"/>
        <v>0</v>
      </c>
      <c r="I12" s="370"/>
      <c r="J12" s="371">
        <f t="shared" si="1"/>
        <v>0</v>
      </c>
      <c r="K12" s="370"/>
      <c r="L12" s="370" t="s">
        <v>232</v>
      </c>
      <c r="M12" s="372">
        <f t="shared" si="2"/>
        <v>0</v>
      </c>
    </row>
    <row r="13" spans="1:15" ht="16.5" x14ac:dyDescent="0.3">
      <c r="A13" s="367"/>
      <c r="B13" s="367"/>
      <c r="C13" s="368"/>
      <c r="D13" s="369"/>
      <c r="E13" s="368"/>
      <c r="F13" s="370"/>
      <c r="G13" s="370"/>
      <c r="H13" s="371">
        <f t="shared" si="0"/>
        <v>0</v>
      </c>
      <c r="I13" s="370"/>
      <c r="J13" s="371">
        <f t="shared" si="1"/>
        <v>0</v>
      </c>
      <c r="K13" s="370"/>
      <c r="L13" s="370" t="s">
        <v>232</v>
      </c>
      <c r="M13" s="372">
        <f t="shared" si="2"/>
        <v>0</v>
      </c>
      <c r="N13" s="344"/>
    </row>
    <row r="14" spans="1:15" ht="16.5" x14ac:dyDescent="0.3">
      <c r="A14" s="367"/>
      <c r="B14" s="367"/>
      <c r="C14" s="368"/>
      <c r="D14" s="369"/>
      <c r="E14" s="368"/>
      <c r="F14" s="370"/>
      <c r="G14" s="370"/>
      <c r="H14" s="371">
        <f t="shared" si="0"/>
        <v>0</v>
      </c>
      <c r="I14" s="370"/>
      <c r="J14" s="371">
        <f t="shared" si="1"/>
        <v>0</v>
      </c>
      <c r="K14" s="370"/>
      <c r="L14" s="370" t="s">
        <v>232</v>
      </c>
      <c r="M14" s="372">
        <f t="shared" si="2"/>
        <v>0</v>
      </c>
      <c r="N14" s="344"/>
    </row>
    <row r="15" spans="1:15" ht="16.5" x14ac:dyDescent="0.3">
      <c r="A15" s="367"/>
      <c r="B15" s="367"/>
      <c r="C15" s="368"/>
      <c r="D15" s="369"/>
      <c r="E15" s="368"/>
      <c r="F15" s="370"/>
      <c r="G15" s="370"/>
      <c r="H15" s="371">
        <f t="shared" si="0"/>
        <v>0</v>
      </c>
      <c r="I15" s="370"/>
      <c r="J15" s="371">
        <f t="shared" si="1"/>
        <v>0</v>
      </c>
      <c r="K15" s="370"/>
      <c r="L15" s="370" t="s">
        <v>232</v>
      </c>
      <c r="M15" s="372">
        <f t="shared" si="2"/>
        <v>0</v>
      </c>
      <c r="N15" s="344"/>
    </row>
    <row r="16" spans="1:15" ht="16.5" x14ac:dyDescent="0.3">
      <c r="A16" s="367"/>
      <c r="B16" s="367"/>
      <c r="C16" s="368"/>
      <c r="D16" s="369"/>
      <c r="E16" s="368"/>
      <c r="F16" s="370"/>
      <c r="G16" s="370"/>
      <c r="H16" s="371">
        <f t="shared" si="0"/>
        <v>0</v>
      </c>
      <c r="I16" s="370"/>
      <c r="J16" s="371">
        <f t="shared" si="1"/>
        <v>0</v>
      </c>
      <c r="K16" s="370"/>
      <c r="L16" s="370" t="s">
        <v>232</v>
      </c>
      <c r="M16" s="372">
        <f t="shared" si="2"/>
        <v>0</v>
      </c>
      <c r="N16" s="344"/>
    </row>
    <row r="17" spans="1:14" s="344" customFormat="1" ht="16.5" x14ac:dyDescent="0.3">
      <c r="A17" s="367"/>
      <c r="B17" s="367"/>
      <c r="C17" s="368"/>
      <c r="D17" s="369"/>
      <c r="E17" s="368"/>
      <c r="F17" s="370"/>
      <c r="G17" s="370"/>
      <c r="H17" s="371">
        <f t="shared" si="0"/>
        <v>0</v>
      </c>
      <c r="I17" s="370"/>
      <c r="J17" s="371">
        <f t="shared" si="1"/>
        <v>0</v>
      </c>
      <c r="K17" s="370"/>
      <c r="L17" s="370" t="s">
        <v>232</v>
      </c>
      <c r="M17" s="372">
        <f t="shared" si="2"/>
        <v>0</v>
      </c>
    </row>
    <row r="18" spans="1:14" s="344" customFormat="1" ht="17.25" thickBot="1" x14ac:dyDescent="0.35">
      <c r="A18" s="373" t="s">
        <v>223</v>
      </c>
      <c r="B18" s="374"/>
      <c r="C18" s="375"/>
      <c r="D18" s="375"/>
      <c r="E18" s="375"/>
      <c r="F18" s="375">
        <f>SUM(F10:F17)</f>
        <v>0</v>
      </c>
      <c r="G18" s="375">
        <f>SUM(G10:G17)</f>
        <v>0</v>
      </c>
      <c r="H18" s="375">
        <f>SUM(H10:H17)</f>
        <v>0</v>
      </c>
      <c r="I18" s="375">
        <f>SUM(I10:I17)</f>
        <v>0</v>
      </c>
      <c r="J18" s="375">
        <f>SUM(J10:J17)</f>
        <v>0</v>
      </c>
      <c r="K18" s="376"/>
      <c r="L18" s="375">
        <f>SUM(L10:L17)</f>
        <v>0</v>
      </c>
      <c r="M18" s="377">
        <f>SUM(M10:M17)</f>
        <v>0</v>
      </c>
    </row>
    <row r="19" spans="1:14" x14ac:dyDescent="0.2">
      <c r="A19" s="378"/>
      <c r="B19" s="378" t="s">
        <v>208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44"/>
    </row>
    <row r="20" spans="1:14" x14ac:dyDescent="0.2">
      <c r="A20" s="379" t="s">
        <v>21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</row>
    <row r="21" spans="1:14" ht="16.5" x14ac:dyDescent="0.3">
      <c r="A21" s="6"/>
      <c r="B21" s="380"/>
      <c r="C21" s="380"/>
      <c r="D21" s="381"/>
      <c r="E21" s="381"/>
      <c r="F21" s="381"/>
      <c r="G21" s="381"/>
      <c r="H21" s="381"/>
      <c r="I21" s="381"/>
      <c r="J21" s="381"/>
      <c r="K21" s="381"/>
      <c r="L21" s="381"/>
      <c r="M21" s="381"/>
    </row>
    <row r="22" spans="1:14" x14ac:dyDescent="0.2">
      <c r="A22" s="382" t="s">
        <v>22</v>
      </c>
      <c r="B22" s="383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</row>
    <row r="23" spans="1:14" ht="16.5" x14ac:dyDescent="0.3">
      <c r="A23" s="6"/>
      <c r="B23" s="380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1"/>
    </row>
    <row r="24" spans="1:14" x14ac:dyDescent="0.2">
      <c r="A24" s="385"/>
      <c r="B24" s="385"/>
      <c r="C24" s="383"/>
      <c r="D24" s="384"/>
      <c r="E24" s="384"/>
      <c r="F24" s="384"/>
      <c r="G24" s="384"/>
      <c r="H24" s="384"/>
      <c r="I24" s="384"/>
      <c r="J24" s="384"/>
      <c r="K24" s="384"/>
      <c r="L24" s="384"/>
      <c r="M24" s="384"/>
    </row>
  </sheetData>
  <mergeCells count="11">
    <mergeCell ref="G8:G9"/>
    <mergeCell ref="H8:H9"/>
    <mergeCell ref="I8:I9"/>
    <mergeCell ref="J8:J9"/>
    <mergeCell ref="K8:M8"/>
    <mergeCell ref="F8:F9"/>
    <mergeCell ref="A8:A9"/>
    <mergeCell ref="B8:B9"/>
    <mergeCell ref="C8:C9"/>
    <mergeCell ref="D8:D9"/>
    <mergeCell ref="E8:E9"/>
  </mergeCells>
  <pageMargins left="0.74803149606299202" right="0.74803149606299202" top="0.98425196850393704" bottom="0.98425196850393704" header="0.511811023622047" footer="0.511811023622047"/>
  <pageSetup paperSize="9" scale="81" fitToHeight="2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F6BE-8966-4FA0-B7C8-3D74237C870F}">
  <sheetPr>
    <pageSetUpPr fitToPage="1"/>
  </sheetPr>
  <dimension ref="A1:N39"/>
  <sheetViews>
    <sheetView showGridLines="0" workbookViewId="0">
      <selection activeCell="A3" sqref="A3"/>
    </sheetView>
  </sheetViews>
  <sheetFormatPr defaultColWidth="7.85546875" defaultRowHeight="16.5" customHeight="1" x14ac:dyDescent="0.3"/>
  <cols>
    <col min="1" max="1" width="7.85546875" style="6" customWidth="1"/>
    <col min="2" max="2" width="23.5703125" style="6" customWidth="1"/>
    <col min="3" max="12" width="10.42578125" style="6" customWidth="1"/>
    <col min="13" max="13" width="11.85546875" style="6" customWidth="1"/>
    <col min="14" max="14" width="7.85546875" style="6" customWidth="1"/>
    <col min="15" max="16384" width="7.85546875" style="6"/>
  </cols>
  <sheetData>
    <row r="1" spans="1:14" x14ac:dyDescent="0.3">
      <c r="A1" s="340" t="s">
        <v>123</v>
      </c>
      <c r="B1" s="340"/>
      <c r="C1" s="340"/>
      <c r="D1" s="342"/>
      <c r="E1" s="342"/>
      <c r="F1" s="340"/>
      <c r="G1" s="340"/>
      <c r="H1" s="340"/>
      <c r="I1" s="342"/>
      <c r="J1" s="342"/>
      <c r="K1" s="342"/>
      <c r="L1" s="342"/>
    </row>
    <row r="2" spans="1:14" x14ac:dyDescent="0.3">
      <c r="A2" s="342"/>
      <c r="B2" s="340"/>
      <c r="C2" s="342"/>
      <c r="D2" s="345">
        <f>A36</f>
        <v>0</v>
      </c>
      <c r="E2" s="345">
        <f>A38</f>
        <v>0</v>
      </c>
      <c r="F2" s="342"/>
      <c r="G2" s="342"/>
      <c r="H2" s="346"/>
      <c r="I2" s="342"/>
      <c r="J2" s="342"/>
      <c r="K2" s="342"/>
      <c r="L2" s="342"/>
      <c r="M2" s="347" t="s">
        <v>126</v>
      </c>
    </row>
    <row r="3" spans="1:14" x14ac:dyDescent="0.3">
      <c r="A3" s="386" t="s">
        <v>277</v>
      </c>
      <c r="B3" s="342"/>
      <c r="C3" s="342"/>
      <c r="D3" s="342"/>
      <c r="E3" s="342"/>
      <c r="F3" s="342"/>
      <c r="G3" s="342"/>
      <c r="H3" s="348" t="s">
        <v>232</v>
      </c>
      <c r="I3" s="342"/>
      <c r="J3" s="342"/>
      <c r="K3" s="342"/>
      <c r="L3" s="342"/>
    </row>
    <row r="4" spans="1:14" x14ac:dyDescent="0.3">
      <c r="A4" s="387" t="str">
        <f>"Ügyfél:   "&amp;Alapa!$C$17</f>
        <v xml:space="preserve">Ügyfél:   </v>
      </c>
      <c r="B4" s="350"/>
      <c r="C4" s="350"/>
      <c r="D4" s="350"/>
      <c r="E4" s="351" t="s">
        <v>131</v>
      </c>
      <c r="F4" s="352">
        <f>Alapa!$C$15</f>
        <v>0</v>
      </c>
      <c r="G4" s="353"/>
      <c r="H4" s="354"/>
      <c r="I4" s="388"/>
      <c r="J4" s="356"/>
      <c r="K4" s="342"/>
      <c r="L4" s="342"/>
    </row>
    <row r="5" spans="1:14" x14ac:dyDescent="0.3">
      <c r="A5" s="387" t="str">
        <f>"Fordulónap: "&amp;Alapa!$C$12</f>
        <v xml:space="preserve">Fordulónap: </v>
      </c>
      <c r="B5" s="358"/>
      <c r="C5" s="358"/>
      <c r="D5" s="358"/>
      <c r="E5" s="349" t="s">
        <v>2</v>
      </c>
      <c r="F5" s="350" t="e">
        <f>VLOOKUP(N5,Alapa!$G$2:$H$22,2)</f>
        <v>#N/A</v>
      </c>
      <c r="G5" s="389"/>
      <c r="H5" s="350" t="s">
        <v>13</v>
      </c>
      <c r="I5" s="360" t="str">
        <f>IF(Alapa!$N$2=0," ",Alapa!$N$2)</f>
        <v xml:space="preserve"> </v>
      </c>
      <c r="J5" s="361"/>
      <c r="K5" s="342"/>
      <c r="L5" s="342"/>
      <c r="M5" s="362" t="s">
        <v>2</v>
      </c>
      <c r="N5" s="363">
        <v>1</v>
      </c>
    </row>
    <row r="6" spans="1:14" x14ac:dyDescent="0.3">
      <c r="A6" s="390"/>
      <c r="B6" s="391"/>
      <c r="C6" s="392"/>
      <c r="D6" s="391"/>
      <c r="E6" s="393"/>
      <c r="F6" s="353"/>
      <c r="G6" s="342"/>
      <c r="H6" s="393"/>
      <c r="I6" s="342"/>
      <c r="J6" s="342"/>
      <c r="K6" s="342"/>
      <c r="L6" s="342"/>
    </row>
    <row r="7" spans="1:14" x14ac:dyDescent="0.3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</row>
    <row r="8" spans="1:14" ht="17.25" thickBot="1" x14ac:dyDescent="0.35">
      <c r="A8" s="394"/>
      <c r="B8" s="394"/>
      <c r="C8" s="394" t="s">
        <v>244</v>
      </c>
      <c r="D8" s="384"/>
      <c r="E8" s="384"/>
      <c r="F8" s="384"/>
      <c r="G8" s="384"/>
      <c r="H8" s="384"/>
      <c r="I8" s="384"/>
      <c r="J8" s="384"/>
      <c r="K8" s="384"/>
      <c r="L8" s="384"/>
    </row>
    <row r="9" spans="1:14" ht="40.5" x14ac:dyDescent="0.3">
      <c r="A9" s="395" t="s">
        <v>245</v>
      </c>
      <c r="B9" s="396" t="s">
        <v>246</v>
      </c>
      <c r="C9" s="396" t="s">
        <v>247</v>
      </c>
      <c r="D9" s="396" t="s">
        <v>248</v>
      </c>
      <c r="E9" s="396" t="s">
        <v>249</v>
      </c>
      <c r="F9" s="396" t="s">
        <v>250</v>
      </c>
      <c r="G9" s="396" t="s">
        <v>251</v>
      </c>
      <c r="H9" s="396" t="s">
        <v>135</v>
      </c>
      <c r="I9" s="396" t="s">
        <v>252</v>
      </c>
      <c r="J9" s="397" t="s">
        <v>253</v>
      </c>
      <c r="K9" s="398"/>
      <c r="L9" s="398"/>
    </row>
    <row r="10" spans="1:14" x14ac:dyDescent="0.3">
      <c r="A10" s="399" t="s">
        <v>254</v>
      </c>
      <c r="B10" s="400"/>
      <c r="C10" s="401"/>
      <c r="D10" s="401"/>
      <c r="E10" s="401"/>
      <c r="F10" s="401"/>
      <c r="G10" s="401"/>
      <c r="H10" s="402">
        <f>SUM(C10:G10)</f>
        <v>0</v>
      </c>
      <c r="I10" s="401"/>
      <c r="J10" s="403">
        <f>H10-I10</f>
        <v>0</v>
      </c>
      <c r="K10" s="398"/>
      <c r="L10" s="398"/>
    </row>
    <row r="11" spans="1:14" x14ac:dyDescent="0.3">
      <c r="A11" s="399" t="s">
        <v>255</v>
      </c>
      <c r="B11" s="400"/>
      <c r="C11" s="401"/>
      <c r="D11" s="401"/>
      <c r="E11" s="401"/>
      <c r="F11" s="401"/>
      <c r="G11" s="401"/>
      <c r="H11" s="402">
        <f>SUM(C11:G11)</f>
        <v>0</v>
      </c>
      <c r="I11" s="401"/>
      <c r="J11" s="403">
        <f>H11-I11</f>
        <v>0</v>
      </c>
      <c r="K11" s="398"/>
      <c r="L11" s="398"/>
    </row>
    <row r="12" spans="1:14" x14ac:dyDescent="0.3">
      <c r="A12" s="399" t="s">
        <v>256</v>
      </c>
      <c r="B12" s="400"/>
      <c r="C12" s="401"/>
      <c r="D12" s="401"/>
      <c r="E12" s="401"/>
      <c r="F12" s="401"/>
      <c r="G12" s="401"/>
      <c r="H12" s="402">
        <f>SUM(C12:G12)</f>
        <v>0</v>
      </c>
      <c r="I12" s="401"/>
      <c r="J12" s="403">
        <f>H12-I12</f>
        <v>0</v>
      </c>
      <c r="K12" s="398"/>
      <c r="L12" s="398"/>
    </row>
    <row r="13" spans="1:14" x14ac:dyDescent="0.3">
      <c r="A13" s="399" t="s">
        <v>257</v>
      </c>
      <c r="B13" s="400"/>
      <c r="C13" s="401"/>
      <c r="D13" s="401"/>
      <c r="E13" s="401"/>
      <c r="F13" s="401"/>
      <c r="G13" s="401"/>
      <c r="H13" s="402">
        <f>SUM(C13:G13)</f>
        <v>0</v>
      </c>
      <c r="I13" s="401"/>
      <c r="J13" s="403">
        <f>H13-I13</f>
        <v>0</v>
      </c>
      <c r="K13" s="398"/>
      <c r="L13" s="398"/>
    </row>
    <row r="14" spans="1:14" x14ac:dyDescent="0.3">
      <c r="A14" s="399" t="s">
        <v>258</v>
      </c>
      <c r="B14" s="400"/>
      <c r="C14" s="401"/>
      <c r="D14" s="401"/>
      <c r="E14" s="401"/>
      <c r="F14" s="401"/>
      <c r="G14" s="401"/>
      <c r="H14" s="402">
        <f>SUM(C14:G14)</f>
        <v>0</v>
      </c>
      <c r="I14" s="401"/>
      <c r="J14" s="403">
        <f>H14-I14</f>
        <v>0</v>
      </c>
      <c r="K14" s="398"/>
      <c r="L14" s="398"/>
    </row>
    <row r="15" spans="1:14" ht="17.25" thickBot="1" x14ac:dyDescent="0.35">
      <c r="A15" s="404" t="s">
        <v>232</v>
      </c>
      <c r="B15" s="405" t="s">
        <v>223</v>
      </c>
      <c r="C15" s="406">
        <f t="shared" ref="C15:J15" si="0">SUM(C10:C14)</f>
        <v>0</v>
      </c>
      <c r="D15" s="406">
        <f t="shared" si="0"/>
        <v>0</v>
      </c>
      <c r="E15" s="406">
        <f t="shared" si="0"/>
        <v>0</v>
      </c>
      <c r="F15" s="406">
        <f t="shared" si="0"/>
        <v>0</v>
      </c>
      <c r="G15" s="406">
        <f t="shared" si="0"/>
        <v>0</v>
      </c>
      <c r="H15" s="406">
        <f t="shared" si="0"/>
        <v>0</v>
      </c>
      <c r="I15" s="406">
        <f t="shared" si="0"/>
        <v>0</v>
      </c>
      <c r="J15" s="407">
        <f t="shared" si="0"/>
        <v>0</v>
      </c>
      <c r="K15" s="398"/>
      <c r="L15" s="398"/>
    </row>
    <row r="16" spans="1:14" x14ac:dyDescent="0.3">
      <c r="A16" s="384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</row>
    <row r="17" spans="1:12" ht="17.25" thickBot="1" x14ac:dyDescent="0.35">
      <c r="A17" s="394"/>
      <c r="B17" s="394"/>
      <c r="C17" s="394" t="s">
        <v>259</v>
      </c>
      <c r="D17" s="384"/>
      <c r="E17" s="384"/>
      <c r="F17" s="384"/>
      <c r="G17" s="384"/>
      <c r="H17" s="384"/>
      <c r="I17" s="384"/>
      <c r="J17" s="384"/>
      <c r="K17" s="384"/>
      <c r="L17" s="384"/>
    </row>
    <row r="18" spans="1:12" ht="40.5" x14ac:dyDescent="0.3">
      <c r="A18" s="395" t="s">
        <v>245</v>
      </c>
      <c r="B18" s="396" t="s">
        <v>246</v>
      </c>
      <c r="C18" s="396" t="s">
        <v>260</v>
      </c>
      <c r="D18" s="396" t="s">
        <v>261</v>
      </c>
      <c r="E18" s="396" t="s">
        <v>152</v>
      </c>
      <c r="F18" s="396" t="s">
        <v>262</v>
      </c>
      <c r="G18" s="396" t="s">
        <v>263</v>
      </c>
      <c r="H18" s="408" t="s">
        <v>264</v>
      </c>
      <c r="I18" s="435" t="s">
        <v>265</v>
      </c>
      <c r="J18" s="436"/>
      <c r="K18" s="409" t="s">
        <v>266</v>
      </c>
      <c r="L18" s="398"/>
    </row>
    <row r="19" spans="1:12" x14ac:dyDescent="0.3">
      <c r="A19" s="399" t="s">
        <v>254</v>
      </c>
      <c r="B19" s="400"/>
      <c r="C19" s="401"/>
      <c r="D19" s="401"/>
      <c r="E19" s="402">
        <f>+D19-C19</f>
        <v>0</v>
      </c>
      <c r="F19" s="401"/>
      <c r="G19" s="402">
        <f>+E19-F19</f>
        <v>0</v>
      </c>
      <c r="H19" s="401"/>
      <c r="I19" s="410" t="s">
        <v>232</v>
      </c>
      <c r="J19" s="411"/>
      <c r="K19" s="403">
        <f>+G19-H19</f>
        <v>0</v>
      </c>
      <c r="L19" s="398"/>
    </row>
    <row r="20" spans="1:12" x14ac:dyDescent="0.3">
      <c r="A20" s="399" t="s">
        <v>255</v>
      </c>
      <c r="B20" s="400"/>
      <c r="C20" s="401"/>
      <c r="D20" s="401"/>
      <c r="E20" s="402">
        <f>+D20-C20</f>
        <v>0</v>
      </c>
      <c r="F20" s="401"/>
      <c r="G20" s="402">
        <f>+E20-F20</f>
        <v>0</v>
      </c>
      <c r="H20" s="401"/>
      <c r="I20" s="410" t="s">
        <v>232</v>
      </c>
      <c r="J20" s="411"/>
      <c r="K20" s="403">
        <f>+G20-H20</f>
        <v>0</v>
      </c>
      <c r="L20" s="398"/>
    </row>
    <row r="21" spans="1:12" x14ac:dyDescent="0.3">
      <c r="A21" s="399" t="s">
        <v>256</v>
      </c>
      <c r="B21" s="400"/>
      <c r="C21" s="401"/>
      <c r="D21" s="401"/>
      <c r="E21" s="402">
        <f>+D21-C21</f>
        <v>0</v>
      </c>
      <c r="F21" s="401"/>
      <c r="G21" s="402">
        <f>+E21-F21</f>
        <v>0</v>
      </c>
      <c r="H21" s="401"/>
      <c r="I21" s="410" t="s">
        <v>232</v>
      </c>
      <c r="J21" s="411"/>
      <c r="K21" s="403">
        <f>+G21-H21</f>
        <v>0</v>
      </c>
      <c r="L21" s="398"/>
    </row>
    <row r="22" spans="1:12" x14ac:dyDescent="0.3">
      <c r="A22" s="399" t="s">
        <v>257</v>
      </c>
      <c r="B22" s="400"/>
      <c r="C22" s="401"/>
      <c r="D22" s="401"/>
      <c r="E22" s="402">
        <f>+D22-C22</f>
        <v>0</v>
      </c>
      <c r="F22" s="401"/>
      <c r="G22" s="402">
        <f>+E22-F22</f>
        <v>0</v>
      </c>
      <c r="H22" s="401"/>
      <c r="I22" s="410" t="s">
        <v>232</v>
      </c>
      <c r="J22" s="411"/>
      <c r="K22" s="403">
        <f>+G22-H22</f>
        <v>0</v>
      </c>
      <c r="L22" s="398"/>
    </row>
    <row r="23" spans="1:12" x14ac:dyDescent="0.3">
      <c r="A23" s="399" t="s">
        <v>258</v>
      </c>
      <c r="B23" s="400"/>
      <c r="C23" s="401"/>
      <c r="D23" s="401"/>
      <c r="E23" s="402">
        <f>+D23-C23</f>
        <v>0</v>
      </c>
      <c r="F23" s="401"/>
      <c r="G23" s="402">
        <f>+E23-F23</f>
        <v>0</v>
      </c>
      <c r="H23" s="401"/>
      <c r="I23" s="410" t="s">
        <v>232</v>
      </c>
      <c r="J23" s="411"/>
      <c r="K23" s="403">
        <f>+G23-H23</f>
        <v>0</v>
      </c>
      <c r="L23" s="398"/>
    </row>
    <row r="24" spans="1:12" ht="17.25" thickBot="1" x14ac:dyDescent="0.35">
      <c r="A24" s="404" t="s">
        <v>232</v>
      </c>
      <c r="B24" s="405" t="s">
        <v>223</v>
      </c>
      <c r="C24" s="406">
        <f t="shared" ref="C24:H24" si="1">SUM(C19:C23)</f>
        <v>0</v>
      </c>
      <c r="D24" s="406">
        <f t="shared" si="1"/>
        <v>0</v>
      </c>
      <c r="E24" s="406">
        <f t="shared" si="1"/>
        <v>0</v>
      </c>
      <c r="F24" s="406">
        <f t="shared" si="1"/>
        <v>0</v>
      </c>
      <c r="G24" s="406">
        <f t="shared" si="1"/>
        <v>0</v>
      </c>
      <c r="H24" s="406">
        <f t="shared" si="1"/>
        <v>0</v>
      </c>
      <c r="I24" s="412" t="s">
        <v>232</v>
      </c>
      <c r="J24" s="413"/>
      <c r="K24" s="407">
        <f>SUM(K19:K23)</f>
        <v>0</v>
      </c>
      <c r="L24" s="398"/>
    </row>
    <row r="25" spans="1:12" x14ac:dyDescent="0.3">
      <c r="A25" s="437" t="s">
        <v>267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</row>
    <row r="26" spans="1:12" ht="17.25" thickBot="1" x14ac:dyDescent="0.35">
      <c r="A26" s="394"/>
      <c r="B26" s="394"/>
      <c r="C26" s="394" t="s">
        <v>268</v>
      </c>
      <c r="D26" s="394"/>
      <c r="E26" s="394"/>
      <c r="F26" s="394"/>
      <c r="G26" s="394"/>
      <c r="H26" s="394"/>
      <c r="I26" s="394"/>
      <c r="J26" s="394"/>
      <c r="K26" s="414" t="s">
        <v>232</v>
      </c>
      <c r="L26" s="414" t="s">
        <v>232</v>
      </c>
    </row>
    <row r="27" spans="1:12" ht="40.5" x14ac:dyDescent="0.3">
      <c r="A27" s="395" t="s">
        <v>245</v>
      </c>
      <c r="B27" s="396" t="s">
        <v>246</v>
      </c>
      <c r="C27" s="415" t="s">
        <v>269</v>
      </c>
      <c r="D27" s="415" t="s">
        <v>270</v>
      </c>
      <c r="E27" s="415" t="s">
        <v>271</v>
      </c>
      <c r="F27" s="396" t="s">
        <v>260</v>
      </c>
      <c r="G27" s="396" t="s">
        <v>272</v>
      </c>
      <c r="H27" s="396" t="s">
        <v>273</v>
      </c>
      <c r="I27" s="396" t="s">
        <v>274</v>
      </c>
      <c r="J27" s="396" t="s">
        <v>275</v>
      </c>
      <c r="K27" s="396" t="s">
        <v>276</v>
      </c>
      <c r="L27" s="409" t="s">
        <v>252</v>
      </c>
    </row>
    <row r="28" spans="1:12" x14ac:dyDescent="0.3">
      <c r="A28" s="399" t="s">
        <v>254</v>
      </c>
      <c r="B28" s="416" t="s">
        <v>232</v>
      </c>
      <c r="C28" s="417"/>
      <c r="D28" s="417"/>
      <c r="E28" s="418">
        <f>C28-D28</f>
        <v>0</v>
      </c>
      <c r="F28" s="419"/>
      <c r="G28" s="419"/>
      <c r="H28" s="420">
        <f>C28-E28+G28</f>
        <v>0</v>
      </c>
      <c r="I28" s="419"/>
      <c r="J28" s="419"/>
      <c r="K28" s="419"/>
      <c r="L28" s="421">
        <f>I28-J28+K28</f>
        <v>0</v>
      </c>
    </row>
    <row r="29" spans="1:12" x14ac:dyDescent="0.3">
      <c r="A29" s="399" t="s">
        <v>255</v>
      </c>
      <c r="B29" s="416"/>
      <c r="C29" s="417"/>
      <c r="D29" s="417"/>
      <c r="E29" s="418">
        <f>C29-D29</f>
        <v>0</v>
      </c>
      <c r="F29" s="419"/>
      <c r="G29" s="419"/>
      <c r="H29" s="420">
        <f>C29-E29+G29</f>
        <v>0</v>
      </c>
      <c r="I29" s="419"/>
      <c r="J29" s="419"/>
      <c r="K29" s="419"/>
      <c r="L29" s="421">
        <f>I29-J29+K29</f>
        <v>0</v>
      </c>
    </row>
    <row r="30" spans="1:12" x14ac:dyDescent="0.3">
      <c r="A30" s="399" t="s">
        <v>256</v>
      </c>
      <c r="B30" s="416"/>
      <c r="C30" s="417"/>
      <c r="D30" s="417"/>
      <c r="E30" s="418">
        <f>C30-D30</f>
        <v>0</v>
      </c>
      <c r="F30" s="419"/>
      <c r="G30" s="419"/>
      <c r="H30" s="420">
        <f>C30-E30+G30</f>
        <v>0</v>
      </c>
      <c r="I30" s="419"/>
      <c r="J30" s="419"/>
      <c r="K30" s="419"/>
      <c r="L30" s="421">
        <f>I30-J30+K30</f>
        <v>0</v>
      </c>
    </row>
    <row r="31" spans="1:12" x14ac:dyDescent="0.3">
      <c r="A31" s="399" t="s">
        <v>257</v>
      </c>
      <c r="B31" s="416"/>
      <c r="C31" s="417"/>
      <c r="D31" s="417"/>
      <c r="E31" s="418">
        <f>C31-D31</f>
        <v>0</v>
      </c>
      <c r="F31" s="419"/>
      <c r="G31" s="419"/>
      <c r="H31" s="420">
        <f>C31-E31+G31</f>
        <v>0</v>
      </c>
      <c r="I31" s="419"/>
      <c r="J31" s="419"/>
      <c r="K31" s="419"/>
      <c r="L31" s="421">
        <f>I31-J31+K31</f>
        <v>0</v>
      </c>
    </row>
    <row r="32" spans="1:12" x14ac:dyDescent="0.3">
      <c r="A32" s="399" t="s">
        <v>258</v>
      </c>
      <c r="B32" s="416"/>
      <c r="C32" s="417"/>
      <c r="D32" s="417"/>
      <c r="E32" s="418">
        <f>C32-D32</f>
        <v>0</v>
      </c>
      <c r="F32" s="419"/>
      <c r="G32" s="419"/>
      <c r="H32" s="420">
        <f>C32-E32+G32</f>
        <v>0</v>
      </c>
      <c r="I32" s="419"/>
      <c r="J32" s="419"/>
      <c r="K32" s="419"/>
      <c r="L32" s="421">
        <f>I32-J32+K32</f>
        <v>0</v>
      </c>
    </row>
    <row r="33" spans="1:12" ht="17.25" thickBot="1" x14ac:dyDescent="0.35">
      <c r="A33" s="404"/>
      <c r="B33" s="422" t="s">
        <v>223</v>
      </c>
      <c r="C33" s="423">
        <f t="shared" ref="C33:K33" si="2">SUM(C29:C32)</f>
        <v>0</v>
      </c>
      <c r="D33" s="423">
        <f t="shared" si="2"/>
        <v>0</v>
      </c>
      <c r="E33" s="423">
        <f t="shared" si="2"/>
        <v>0</v>
      </c>
      <c r="F33" s="423">
        <f t="shared" si="2"/>
        <v>0</v>
      </c>
      <c r="G33" s="423">
        <f t="shared" si="2"/>
        <v>0</v>
      </c>
      <c r="H33" s="423">
        <f t="shared" si="2"/>
        <v>0</v>
      </c>
      <c r="I33" s="423">
        <f t="shared" si="2"/>
        <v>0</v>
      </c>
      <c r="J33" s="423">
        <f t="shared" si="2"/>
        <v>0</v>
      </c>
      <c r="K33" s="423">
        <f t="shared" si="2"/>
        <v>0</v>
      </c>
      <c r="L33" s="424" t="s">
        <v>232</v>
      </c>
    </row>
    <row r="34" spans="1:12" x14ac:dyDescent="0.3">
      <c r="A34" s="378"/>
      <c r="B34" s="378" t="s">
        <v>208</v>
      </c>
      <c r="C34" s="378"/>
      <c r="D34" s="378"/>
      <c r="E34" s="378"/>
      <c r="F34" s="378"/>
      <c r="G34" s="378"/>
      <c r="H34" s="378"/>
      <c r="I34" s="378"/>
      <c r="J34" s="378"/>
      <c r="K34" s="378"/>
      <c r="L34" s="378"/>
    </row>
    <row r="35" spans="1:12" x14ac:dyDescent="0.3">
      <c r="A35" s="379" t="s">
        <v>21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</row>
    <row r="36" spans="1:12" x14ac:dyDescent="0.3">
      <c r="B36" s="380"/>
      <c r="C36" s="380"/>
      <c r="D36" s="381"/>
      <c r="E36" s="381"/>
      <c r="F36" s="381"/>
      <c r="G36" s="381"/>
      <c r="H36" s="381"/>
      <c r="I36" s="381"/>
      <c r="J36" s="381"/>
      <c r="K36" s="381"/>
      <c r="L36" s="381"/>
    </row>
    <row r="37" spans="1:12" x14ac:dyDescent="0.3">
      <c r="A37" s="382" t="s">
        <v>22</v>
      </c>
      <c r="B37" s="383"/>
      <c r="C37" s="383"/>
      <c r="D37" s="384"/>
      <c r="E37" s="384"/>
      <c r="F37" s="384"/>
      <c r="G37" s="384"/>
      <c r="H37" s="384"/>
      <c r="I37" s="384"/>
      <c r="J37" s="384"/>
      <c r="K37" s="384"/>
      <c r="L37" s="384"/>
    </row>
    <row r="38" spans="1:12" x14ac:dyDescent="0.3">
      <c r="B38" s="380"/>
      <c r="C38" s="380"/>
      <c r="D38" s="381"/>
      <c r="E38" s="381"/>
      <c r="F38" s="381"/>
      <c r="G38" s="381"/>
      <c r="H38" s="381"/>
      <c r="I38" s="381"/>
      <c r="J38" s="381"/>
      <c r="K38" s="381"/>
      <c r="L38" s="381"/>
    </row>
    <row r="39" spans="1:12" x14ac:dyDescent="0.3">
      <c r="A39" s="385"/>
      <c r="B39" s="385"/>
      <c r="C39" s="383"/>
      <c r="D39" s="384"/>
      <c r="E39" s="384"/>
      <c r="F39" s="384"/>
      <c r="G39" s="384"/>
      <c r="H39" s="384"/>
      <c r="I39" s="384"/>
      <c r="J39" s="384"/>
      <c r="K39" s="384"/>
      <c r="L39" s="384"/>
    </row>
  </sheetData>
  <mergeCells count="2">
    <mergeCell ref="I18:J18"/>
    <mergeCell ref="A25:L25"/>
  </mergeCells>
  <pageMargins left="0.74803149606299202" right="0.74803149606299202" top="0.98425196850393704" bottom="0.98425196850393704" header="0.511811023622047" footer="0.511811023622047"/>
  <pageSetup paperSize="9" scale="68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34A7-EE45-4F10-B64D-598A64E6B197}">
  <sheetPr>
    <pageSetUpPr fitToPage="1"/>
  </sheetPr>
  <dimension ref="A1:AA61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4.140625" style="91" customWidth="1"/>
    <col min="2" max="2" width="41.140625" style="95" customWidth="1"/>
    <col min="3" max="3" width="10.7109375" style="91" customWidth="1"/>
    <col min="4" max="4" width="13.140625" style="91" customWidth="1"/>
    <col min="5" max="8" width="10.7109375" style="91" customWidth="1"/>
    <col min="9" max="9" width="9" style="95" customWidth="1"/>
    <col min="10" max="10" width="17.85546875" style="95" customWidth="1"/>
    <col min="11" max="18" width="9.140625" style="91" customWidth="1"/>
    <col min="19" max="19" width="10.5703125" style="91" customWidth="1"/>
    <col min="20" max="20" width="9" style="91" customWidth="1"/>
    <col min="21" max="24" width="9.140625" style="91" customWidth="1"/>
    <col min="25" max="16384" width="9.140625" style="91"/>
  </cols>
  <sheetData>
    <row r="1" spans="1:27" ht="16.5" customHeight="1" x14ac:dyDescent="0.3">
      <c r="A1" s="87" t="s">
        <v>278</v>
      </c>
      <c r="B1" s="87"/>
      <c r="C1" s="88"/>
      <c r="D1" s="89"/>
      <c r="E1" s="89"/>
      <c r="F1" s="89"/>
      <c r="G1" s="89"/>
      <c r="H1" s="90"/>
      <c r="I1" s="90"/>
      <c r="J1" s="90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AA1" s="92"/>
    </row>
    <row r="2" spans="1:27" ht="16.5" customHeight="1" x14ac:dyDescent="0.25">
      <c r="A2" s="88"/>
      <c r="B2" s="93"/>
      <c r="C2" s="88"/>
      <c r="D2" s="93"/>
      <c r="E2" s="93"/>
      <c r="F2" s="93"/>
      <c r="G2" s="93"/>
      <c r="H2" s="93"/>
      <c r="I2" s="93"/>
      <c r="J2" s="93"/>
      <c r="K2" s="94" t="s">
        <v>126</v>
      </c>
      <c r="O2" s="95"/>
    </row>
    <row r="3" spans="1:27" ht="16.5" customHeight="1" x14ac:dyDescent="0.3">
      <c r="A3" s="96" t="s">
        <v>127</v>
      </c>
      <c r="B3" s="90"/>
      <c r="C3" s="88"/>
      <c r="D3" s="89"/>
      <c r="E3" s="89"/>
      <c r="F3" s="89"/>
      <c r="G3" s="97"/>
      <c r="H3" s="89"/>
      <c r="I3" s="89"/>
      <c r="J3" s="89"/>
      <c r="K3" s="98" t="s">
        <v>2</v>
      </c>
      <c r="L3" s="99">
        <v>1</v>
      </c>
    </row>
    <row r="4" spans="1:27" s="95" customFormat="1" ht="16.5" customHeight="1" x14ac:dyDescent="0.2">
      <c r="A4" s="100"/>
      <c r="B4" s="90"/>
      <c r="C4" s="88"/>
      <c r="D4" s="89"/>
      <c r="E4" s="89"/>
      <c r="F4" s="89"/>
      <c r="G4" s="97"/>
      <c r="H4" s="89"/>
      <c r="I4" s="89"/>
      <c r="J4" s="89"/>
      <c r="K4" s="101" t="s">
        <v>128</v>
      </c>
    </row>
    <row r="5" spans="1:27" ht="16.5" customHeight="1" x14ac:dyDescent="0.3">
      <c r="A5" s="102" t="str">
        <f>Munkalap2_!A3</f>
        <v>Vizsgálati terület - Vizsgálat időszaka</v>
      </c>
      <c r="B5" s="88"/>
      <c r="C5" s="88"/>
      <c r="D5" s="88"/>
      <c r="E5" s="90"/>
      <c r="F5" s="89"/>
      <c r="G5" s="89"/>
      <c r="H5" s="89"/>
      <c r="I5" s="89"/>
      <c r="J5" s="89"/>
      <c r="K5" s="103" t="s">
        <v>129</v>
      </c>
      <c r="L5" s="103" t="s">
        <v>130</v>
      </c>
    </row>
    <row r="6" spans="1:27" s="110" customFormat="1" ht="16.5" customHeight="1" x14ac:dyDescent="0.25">
      <c r="A6" s="104" t="str">
        <f>"Ügyfél:   "&amp;Alapa!$C$17</f>
        <v xml:space="preserve">Ügyfél:   </v>
      </c>
      <c r="B6" s="105"/>
      <c r="C6" s="106"/>
      <c r="D6" s="106"/>
      <c r="E6" s="106"/>
      <c r="F6" s="104" t="s">
        <v>131</v>
      </c>
      <c r="G6" s="107"/>
      <c r="H6" s="108"/>
      <c r="I6" s="106"/>
      <c r="J6" s="109"/>
    </row>
    <row r="7" spans="1:27" s="110" customFormat="1" ht="16.5" customHeight="1" x14ac:dyDescent="0.25">
      <c r="A7" s="111" t="str">
        <f>"Fordulónap: "&amp;Alapa!$C$12</f>
        <v xml:space="preserve">Fordulónap: </v>
      </c>
      <c r="B7" s="112"/>
      <c r="C7" s="113"/>
      <c r="D7" s="113"/>
      <c r="E7" s="113"/>
      <c r="F7" s="104" t="s">
        <v>2</v>
      </c>
      <c r="G7" s="105" t="e">
        <f>VLOOKUP(L3,Alapa!$G$2:$H$22,2)</f>
        <v>#N/A</v>
      </c>
      <c r="H7" s="106"/>
      <c r="I7" s="106"/>
      <c r="J7" s="109"/>
    </row>
    <row r="8" spans="1:27" s="110" customFormat="1" ht="16.5" customHeight="1" x14ac:dyDescent="0.25">
      <c r="A8" s="114"/>
      <c r="B8" s="115"/>
      <c r="C8" s="115"/>
      <c r="D8" s="116"/>
      <c r="E8" s="117"/>
      <c r="F8" s="104" t="s">
        <v>132</v>
      </c>
      <c r="G8" s="118"/>
      <c r="H8" s="118"/>
      <c r="I8" s="118"/>
      <c r="J8" s="119"/>
    </row>
    <row r="9" spans="1:27" s="110" customFormat="1" ht="16.5" customHeight="1" x14ac:dyDescent="0.25">
      <c r="A9" s="114"/>
      <c r="B9" s="120"/>
      <c r="C9" s="120"/>
      <c r="D9" s="120"/>
      <c r="E9" s="120"/>
      <c r="F9" s="120"/>
      <c r="G9" s="120"/>
      <c r="H9" s="120"/>
      <c r="I9" s="120"/>
      <c r="J9" s="120"/>
    </row>
    <row r="10" spans="1:27" s="110" customFormat="1" ht="14.25" thickBot="1" x14ac:dyDescent="0.3">
      <c r="A10" s="120"/>
      <c r="B10" s="120"/>
      <c r="C10" s="120"/>
      <c r="D10" s="121" t="s">
        <v>133</v>
      </c>
      <c r="E10" s="121"/>
      <c r="F10" s="120"/>
      <c r="G10" s="120"/>
      <c r="H10" s="120"/>
      <c r="I10" s="120"/>
      <c r="J10" s="120"/>
    </row>
    <row r="11" spans="1:27" s="110" customFormat="1" ht="16.5" thickBot="1" x14ac:dyDescent="0.3">
      <c r="A11" s="120"/>
      <c r="B11" s="122" t="s">
        <v>134</v>
      </c>
      <c r="C11" s="123"/>
      <c r="D11" s="124" t="s">
        <v>135</v>
      </c>
      <c r="E11" s="121"/>
      <c r="F11" s="125" t="s">
        <v>136</v>
      </c>
      <c r="G11" s="120"/>
      <c r="H11" s="120"/>
      <c r="I11" s="120"/>
      <c r="J11" s="120"/>
      <c r="K11" s="103"/>
      <c r="L11" s="126"/>
      <c r="M11" s="92"/>
    </row>
    <row r="12" spans="1:27" s="110" customFormat="1" ht="16.5" thickBot="1" x14ac:dyDescent="0.3">
      <c r="A12" s="114"/>
      <c r="B12" s="127"/>
      <c r="C12" s="128"/>
      <c r="D12" s="129"/>
      <c r="E12" s="121"/>
      <c r="F12" s="130" t="str">
        <f>IF(Munkalap2_!C7=0,"",Munkalap2_!C7)</f>
        <v/>
      </c>
      <c r="G12" s="120" t="s">
        <v>133</v>
      </c>
      <c r="H12" s="131"/>
      <c r="I12" s="120"/>
      <c r="J12" s="132"/>
      <c r="K12" s="103" t="s">
        <v>137</v>
      </c>
      <c r="L12" s="103" t="s">
        <v>138</v>
      </c>
    </row>
    <row r="13" spans="1:27" s="110" customFormat="1" ht="16.5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03"/>
      <c r="L13" s="133"/>
    </row>
    <row r="14" spans="1:27" s="110" customFormat="1" ht="16.5" customHeight="1" thickBot="1" x14ac:dyDescent="0.3">
      <c r="A14" s="114"/>
      <c r="B14" s="134" t="s">
        <v>139</v>
      </c>
      <c r="C14" s="135"/>
      <c r="D14" s="132"/>
      <c r="E14" s="120"/>
      <c r="F14" s="136" t="str">
        <f>IF(F15&lt;=Munkalap2_!C7,"","NEM LEHET NAGYOBB, MINT A TERVEZETT VÉGREHAJTÁSI LÉNYEGESSÉG!")</f>
        <v/>
      </c>
      <c r="G14" s="131"/>
      <c r="H14" s="131"/>
      <c r="I14" s="131"/>
      <c r="J14" s="120"/>
    </row>
    <row r="15" spans="1:27" s="110" customFormat="1" ht="16.5" customHeight="1" thickBot="1" x14ac:dyDescent="0.3">
      <c r="A15" s="114"/>
      <c r="B15" s="114"/>
      <c r="C15" s="114"/>
      <c r="D15" s="132"/>
      <c r="E15" s="137" t="s">
        <v>140</v>
      </c>
      <c r="F15" s="138"/>
      <c r="G15" s="139" t="s">
        <v>133</v>
      </c>
      <c r="H15" s="139"/>
      <c r="I15" s="139"/>
      <c r="J15" s="139"/>
      <c r="K15" s="103" t="s">
        <v>141</v>
      </c>
      <c r="L15" s="103" t="s">
        <v>142</v>
      </c>
    </row>
    <row r="16" spans="1:27" s="110" customFormat="1" ht="16.5" customHeight="1" x14ac:dyDescent="0.25">
      <c r="A16" s="140" t="s">
        <v>143</v>
      </c>
      <c r="B16" s="141" t="s">
        <v>144</v>
      </c>
      <c r="C16" s="141"/>
      <c r="D16" s="141"/>
      <c r="E16" s="141"/>
      <c r="F16" s="141"/>
      <c r="G16" s="141"/>
      <c r="H16" s="141" t="s">
        <v>145</v>
      </c>
      <c r="I16" s="141"/>
      <c r="J16" s="142"/>
      <c r="L16" s="133" t="s">
        <v>146</v>
      </c>
    </row>
    <row r="17" spans="1:14" s="110" customFormat="1" ht="16.5" customHeight="1" x14ac:dyDescent="0.25">
      <c r="A17" s="143"/>
      <c r="B17" s="144" t="s">
        <v>147</v>
      </c>
      <c r="C17" s="145" t="s">
        <v>148</v>
      </c>
      <c r="D17" s="146" t="s">
        <v>149</v>
      </c>
      <c r="E17" s="146" t="s">
        <v>150</v>
      </c>
      <c r="F17" s="147" t="s">
        <v>135</v>
      </c>
      <c r="G17" s="146" t="s">
        <v>151</v>
      </c>
      <c r="H17" s="146" t="s">
        <v>152</v>
      </c>
      <c r="I17" s="146" t="s">
        <v>29</v>
      </c>
      <c r="J17" s="148" t="s">
        <v>153</v>
      </c>
      <c r="K17" s="103" t="s">
        <v>154</v>
      </c>
      <c r="L17" s="103" t="s">
        <v>155</v>
      </c>
    </row>
    <row r="18" spans="1:14" s="110" customFormat="1" ht="16.5" customHeight="1" x14ac:dyDescent="0.25">
      <c r="A18" s="149">
        <f>+COUNT(A$16:$A17)+1</f>
        <v>1</v>
      </c>
      <c r="B18" s="150"/>
      <c r="C18" s="151" t="s">
        <v>156</v>
      </c>
      <c r="D18" s="152"/>
      <c r="E18" s="153"/>
      <c r="F18" s="154"/>
      <c r="G18" s="154"/>
      <c r="H18" s="155">
        <f>F18-G18</f>
        <v>0</v>
      </c>
      <c r="I18" s="156"/>
      <c r="J18" s="157"/>
      <c r="K18" s="103" t="s">
        <v>157</v>
      </c>
      <c r="L18" s="103" t="s">
        <v>158</v>
      </c>
    </row>
    <row r="19" spans="1:14" s="110" customFormat="1" ht="16.5" customHeight="1" x14ac:dyDescent="0.25">
      <c r="A19" s="149">
        <f>+COUNT(A$16:$A18)+1</f>
        <v>2</v>
      </c>
      <c r="B19" s="150"/>
      <c r="C19" s="151" t="s">
        <v>156</v>
      </c>
      <c r="D19" s="152"/>
      <c r="E19" s="153"/>
      <c r="F19" s="154"/>
      <c r="G19" s="154"/>
      <c r="H19" s="155">
        <f t="shared" ref="H19:H27" si="0">F19-G19</f>
        <v>0</v>
      </c>
      <c r="I19" s="156"/>
      <c r="J19" s="157"/>
      <c r="K19" s="103"/>
    </row>
    <row r="20" spans="1:14" s="110" customFormat="1" ht="16.5" customHeight="1" x14ac:dyDescent="0.25">
      <c r="A20" s="149">
        <f>+COUNT(A$16:$A19)+1</f>
        <v>3</v>
      </c>
      <c r="B20" s="150"/>
      <c r="C20" s="151" t="s">
        <v>156</v>
      </c>
      <c r="D20" s="152"/>
      <c r="E20" s="153"/>
      <c r="F20" s="154"/>
      <c r="G20" s="154"/>
      <c r="H20" s="155">
        <f t="shared" si="0"/>
        <v>0</v>
      </c>
      <c r="I20" s="156"/>
      <c r="J20" s="157"/>
      <c r="K20" s="103"/>
      <c r="L20" s="158" t="s">
        <v>159</v>
      </c>
    </row>
    <row r="21" spans="1:14" s="110" customFormat="1" ht="16.5" customHeight="1" x14ac:dyDescent="0.25">
      <c r="A21" s="149">
        <f>+COUNT(A$16:$A20)+1</f>
        <v>4</v>
      </c>
      <c r="B21" s="150"/>
      <c r="C21" s="151" t="s">
        <v>156</v>
      </c>
      <c r="D21" s="152"/>
      <c r="E21" s="153"/>
      <c r="F21" s="154"/>
      <c r="G21" s="154"/>
      <c r="H21" s="155">
        <f t="shared" si="0"/>
        <v>0</v>
      </c>
      <c r="I21" s="156"/>
      <c r="J21" s="157"/>
      <c r="K21" s="103"/>
      <c r="L21" s="159" t="s">
        <v>160</v>
      </c>
    </row>
    <row r="22" spans="1:14" s="110" customFormat="1" ht="16.5" customHeight="1" x14ac:dyDescent="0.25">
      <c r="A22" s="149">
        <f>+COUNT(A$16:$A21)+1</f>
        <v>5</v>
      </c>
      <c r="B22" s="150"/>
      <c r="C22" s="151" t="s">
        <v>156</v>
      </c>
      <c r="D22" s="152"/>
      <c r="E22" s="153"/>
      <c r="F22" s="154"/>
      <c r="G22" s="154"/>
      <c r="H22" s="155">
        <f t="shared" si="0"/>
        <v>0</v>
      </c>
      <c r="I22" s="156"/>
      <c r="J22" s="157"/>
      <c r="K22" s="103"/>
      <c r="L22" s="159" t="s">
        <v>161</v>
      </c>
    </row>
    <row r="23" spans="1:14" s="110" customFormat="1" ht="16.5" customHeight="1" x14ac:dyDescent="0.25">
      <c r="A23" s="149">
        <f>+COUNT(A$16:$A22)+1</f>
        <v>6</v>
      </c>
      <c r="B23" s="150"/>
      <c r="C23" s="151" t="s">
        <v>156</v>
      </c>
      <c r="D23" s="152"/>
      <c r="E23" s="153"/>
      <c r="F23" s="154"/>
      <c r="G23" s="154"/>
      <c r="H23" s="155">
        <f t="shared" si="0"/>
        <v>0</v>
      </c>
      <c r="I23" s="156"/>
      <c r="J23" s="157"/>
      <c r="K23" s="103"/>
      <c r="L23" s="103"/>
    </row>
    <row r="24" spans="1:14" s="110" customFormat="1" ht="16.5" customHeight="1" x14ac:dyDescent="0.25">
      <c r="A24" s="149">
        <f>+COUNT(A$16:$A23)+1</f>
        <v>7</v>
      </c>
      <c r="B24" s="150"/>
      <c r="C24" s="151" t="s">
        <v>156</v>
      </c>
      <c r="D24" s="152"/>
      <c r="E24" s="153"/>
      <c r="F24" s="154"/>
      <c r="G24" s="154"/>
      <c r="H24" s="155">
        <f t="shared" si="0"/>
        <v>0</v>
      </c>
      <c r="I24" s="156"/>
      <c r="J24" s="157"/>
      <c r="K24" s="103"/>
      <c r="L24" s="103"/>
    </row>
    <row r="25" spans="1:14" s="110" customFormat="1" ht="16.5" customHeight="1" x14ac:dyDescent="0.25">
      <c r="A25" s="149">
        <f>+COUNT(A$16:$A24)+1</f>
        <v>8</v>
      </c>
      <c r="B25" s="150"/>
      <c r="C25" s="151" t="s">
        <v>156</v>
      </c>
      <c r="D25" s="152"/>
      <c r="E25" s="153"/>
      <c r="F25" s="154"/>
      <c r="G25" s="154"/>
      <c r="H25" s="155">
        <f t="shared" si="0"/>
        <v>0</v>
      </c>
      <c r="I25" s="156"/>
      <c r="J25" s="157"/>
      <c r="K25" s="103"/>
      <c r="L25" s="103"/>
    </row>
    <row r="26" spans="1:14" s="110" customFormat="1" ht="16.5" customHeight="1" x14ac:dyDescent="0.25">
      <c r="A26" s="149">
        <f>+COUNT(A$16:$A25)+1</f>
        <v>9</v>
      </c>
      <c r="B26" s="150"/>
      <c r="C26" s="151" t="s">
        <v>156</v>
      </c>
      <c r="D26" s="152"/>
      <c r="E26" s="153"/>
      <c r="F26" s="154"/>
      <c r="G26" s="154"/>
      <c r="H26" s="155">
        <f t="shared" si="0"/>
        <v>0</v>
      </c>
      <c r="I26" s="156"/>
      <c r="J26" s="157"/>
      <c r="K26" s="103"/>
      <c r="L26" s="103"/>
    </row>
    <row r="27" spans="1:14" s="110" customFormat="1" ht="16.5" customHeight="1" x14ac:dyDescent="0.25">
      <c r="A27" s="149">
        <f>+COUNT(A$16:$A26)+1</f>
        <v>10</v>
      </c>
      <c r="B27" s="150"/>
      <c r="C27" s="151" t="s">
        <v>156</v>
      </c>
      <c r="D27" s="152"/>
      <c r="E27" s="153"/>
      <c r="F27" s="154"/>
      <c r="G27" s="154"/>
      <c r="H27" s="155">
        <f t="shared" si="0"/>
        <v>0</v>
      </c>
      <c r="I27" s="156"/>
      <c r="J27" s="157"/>
    </row>
    <row r="28" spans="1:14" s="110" customFormat="1" ht="16.5" customHeight="1" x14ac:dyDescent="0.25">
      <c r="A28" s="160"/>
      <c r="B28" s="161" t="s">
        <v>162</v>
      </c>
      <c r="C28" s="162"/>
      <c r="D28" s="163"/>
      <c r="E28" s="164"/>
      <c r="F28" s="165">
        <f>SUM(F18:F27)</f>
        <v>0</v>
      </c>
      <c r="G28" s="165">
        <f>SUM(G18:G27)</f>
        <v>0</v>
      </c>
      <c r="H28" s="165">
        <f>SUM(H18:H27)</f>
        <v>0</v>
      </c>
      <c r="I28" s="166"/>
      <c r="J28" s="167"/>
    </row>
    <row r="29" spans="1:14" s="110" customFormat="1" ht="16.5" customHeight="1" x14ac:dyDescent="0.25">
      <c r="A29" s="168"/>
      <c r="B29" s="169" t="s">
        <v>163</v>
      </c>
      <c r="C29" s="169"/>
      <c r="D29" s="170"/>
      <c r="E29" s="170"/>
      <c r="F29" s="171">
        <f>IF($D$12=0,0,F28/1000/$D$12)</f>
        <v>0</v>
      </c>
      <c r="G29" s="171">
        <f t="shared" ref="G29:H29" si="1">IF($D$12=0,0,G28/1000/$D$12)</f>
        <v>0</v>
      </c>
      <c r="H29" s="171">
        <f t="shared" si="1"/>
        <v>0</v>
      </c>
      <c r="I29" s="170"/>
      <c r="J29" s="172"/>
    </row>
    <row r="30" spans="1:14" s="110" customFormat="1" ht="16.5" customHeight="1" x14ac:dyDescent="0.25">
      <c r="A30" s="173"/>
      <c r="B30" s="174"/>
      <c r="C30" s="174"/>
      <c r="D30" s="175"/>
      <c r="E30" s="175"/>
      <c r="F30" s="176"/>
      <c r="G30" s="175"/>
      <c r="H30" s="175"/>
      <c r="I30" s="175"/>
      <c r="J30" s="177"/>
    </row>
    <row r="31" spans="1:14" s="110" customFormat="1" ht="16.5" customHeight="1" x14ac:dyDescent="0.25">
      <c r="A31" s="178"/>
      <c r="B31" s="179" t="s">
        <v>164</v>
      </c>
      <c r="C31" s="180" t="s">
        <v>148</v>
      </c>
      <c r="D31" s="181" t="s">
        <v>149</v>
      </c>
      <c r="E31" s="181" t="s">
        <v>150</v>
      </c>
      <c r="F31" s="182" t="s">
        <v>135</v>
      </c>
      <c r="G31" s="181" t="s">
        <v>151</v>
      </c>
      <c r="H31" s="181" t="s">
        <v>152</v>
      </c>
      <c r="I31" s="181" t="s">
        <v>29</v>
      </c>
      <c r="J31" s="183" t="s">
        <v>153</v>
      </c>
      <c r="K31" s="103" t="s">
        <v>165</v>
      </c>
      <c r="L31" s="103" t="s">
        <v>166</v>
      </c>
      <c r="N31" s="91"/>
    </row>
    <row r="32" spans="1:14" s="110" customFormat="1" ht="16.5" customHeight="1" x14ac:dyDescent="0.25">
      <c r="A32" s="149">
        <f>+COUNT(A$16:$A31)+1</f>
        <v>11</v>
      </c>
      <c r="B32" s="184"/>
      <c r="C32" s="185"/>
      <c r="D32" s="186"/>
      <c r="E32" s="187"/>
      <c r="F32" s="188"/>
      <c r="G32" s="188"/>
      <c r="H32" s="189">
        <f t="shared" ref="H32:H41" si="2">F32-G32</f>
        <v>0</v>
      </c>
      <c r="I32" s="190"/>
      <c r="J32" s="191"/>
      <c r="K32" s="103" t="s">
        <v>167</v>
      </c>
      <c r="L32" s="103" t="s">
        <v>168</v>
      </c>
      <c r="N32" s="91"/>
    </row>
    <row r="33" spans="1:18" s="110" customFormat="1" ht="16.5" customHeight="1" x14ac:dyDescent="0.25">
      <c r="A33" s="149">
        <f>+COUNT(A$16:$A32)+1</f>
        <v>12</v>
      </c>
      <c r="B33" s="150"/>
      <c r="C33" s="185"/>
      <c r="D33" s="152"/>
      <c r="E33" s="153"/>
      <c r="F33" s="154"/>
      <c r="G33" s="154"/>
      <c r="H33" s="155">
        <f t="shared" si="2"/>
        <v>0</v>
      </c>
      <c r="I33" s="156"/>
      <c r="J33" s="157"/>
      <c r="L33" s="159" t="s">
        <v>169</v>
      </c>
      <c r="M33" s="158"/>
      <c r="N33" s="91"/>
    </row>
    <row r="34" spans="1:18" s="110" customFormat="1" ht="16.5" customHeight="1" x14ac:dyDescent="0.25">
      <c r="A34" s="149">
        <f>+COUNT(A$16:$A33)+1</f>
        <v>13</v>
      </c>
      <c r="B34" s="150"/>
      <c r="C34" s="185"/>
      <c r="D34" s="152"/>
      <c r="E34" s="153"/>
      <c r="F34" s="154"/>
      <c r="G34" s="154"/>
      <c r="H34" s="155">
        <f t="shared" si="2"/>
        <v>0</v>
      </c>
      <c r="I34" s="156"/>
      <c r="J34" s="157"/>
      <c r="M34" s="158"/>
      <c r="N34" s="192" t="s">
        <v>170</v>
      </c>
      <c r="O34" s="192" t="s">
        <v>171</v>
      </c>
      <c r="Q34" s="192" t="s">
        <v>170</v>
      </c>
      <c r="R34" s="192" t="s">
        <v>172</v>
      </c>
    </row>
    <row r="35" spans="1:18" s="110" customFormat="1" ht="16.5" customHeight="1" x14ac:dyDescent="0.25">
      <c r="A35" s="149">
        <f>+COUNT(A$16:$A34)+1</f>
        <v>14</v>
      </c>
      <c r="B35" s="150"/>
      <c r="C35" s="185"/>
      <c r="D35" s="152"/>
      <c r="E35" s="153"/>
      <c r="F35" s="154"/>
      <c r="G35" s="154"/>
      <c r="H35" s="155">
        <f t="shared" si="2"/>
        <v>0</v>
      </c>
      <c r="I35" s="156"/>
      <c r="J35" s="157"/>
      <c r="L35" s="158" t="s">
        <v>159</v>
      </c>
      <c r="M35" s="158"/>
      <c r="N35" s="91"/>
      <c r="O35" s="158"/>
      <c r="P35" s="158"/>
    </row>
    <row r="36" spans="1:18" s="110" customFormat="1" ht="16.5" customHeight="1" x14ac:dyDescent="0.25">
      <c r="A36" s="149">
        <f>+COUNT(A$16:$A35)+1</f>
        <v>15</v>
      </c>
      <c r="B36" s="150"/>
      <c r="C36" s="185"/>
      <c r="D36" s="152"/>
      <c r="E36" s="153"/>
      <c r="F36" s="154"/>
      <c r="G36" s="154"/>
      <c r="H36" s="155">
        <f t="shared" si="2"/>
        <v>0</v>
      </c>
      <c r="I36" s="156"/>
      <c r="J36" s="157"/>
      <c r="L36" s="159" t="s">
        <v>160</v>
      </c>
      <c r="M36" s="158"/>
      <c r="N36" s="91"/>
      <c r="O36" s="158"/>
      <c r="P36" s="158"/>
    </row>
    <row r="37" spans="1:18" s="110" customFormat="1" ht="16.5" customHeight="1" x14ac:dyDescent="0.25">
      <c r="A37" s="149">
        <f>+COUNT(A$16:$A36)+1</f>
        <v>16</v>
      </c>
      <c r="B37" s="150"/>
      <c r="C37" s="185"/>
      <c r="D37" s="152"/>
      <c r="E37" s="153"/>
      <c r="F37" s="154"/>
      <c r="G37" s="154"/>
      <c r="H37" s="155">
        <f t="shared" si="2"/>
        <v>0</v>
      </c>
      <c r="I37" s="156"/>
      <c r="J37" s="157"/>
      <c r="L37" s="159" t="s">
        <v>161</v>
      </c>
      <c r="M37" s="158"/>
      <c r="N37" s="91"/>
      <c r="O37" s="158"/>
      <c r="P37" s="158"/>
    </row>
    <row r="38" spans="1:18" s="110" customFormat="1" ht="16.5" customHeight="1" x14ac:dyDescent="0.25">
      <c r="A38" s="149">
        <f>+COUNT(A$16:$A37)+1</f>
        <v>17</v>
      </c>
      <c r="B38" s="150"/>
      <c r="C38" s="185"/>
      <c r="D38" s="152"/>
      <c r="E38" s="153"/>
      <c r="F38" s="154"/>
      <c r="G38" s="154"/>
      <c r="H38" s="155">
        <f t="shared" si="2"/>
        <v>0</v>
      </c>
      <c r="I38" s="156"/>
      <c r="J38" s="157"/>
      <c r="N38" s="91"/>
      <c r="O38" s="158"/>
      <c r="P38" s="158"/>
    </row>
    <row r="39" spans="1:18" s="110" customFormat="1" ht="16.5" customHeight="1" x14ac:dyDescent="0.25">
      <c r="A39" s="149">
        <f>+COUNT(A$16:$A38)+1</f>
        <v>18</v>
      </c>
      <c r="B39" s="150"/>
      <c r="C39" s="185"/>
      <c r="D39" s="152"/>
      <c r="E39" s="153"/>
      <c r="F39" s="154"/>
      <c r="G39" s="154"/>
      <c r="H39" s="155">
        <f t="shared" si="2"/>
        <v>0</v>
      </c>
      <c r="I39" s="156"/>
      <c r="J39" s="157"/>
      <c r="N39" s="91"/>
      <c r="O39" s="158"/>
      <c r="P39" s="158"/>
    </row>
    <row r="40" spans="1:18" s="110" customFormat="1" ht="16.5" customHeight="1" x14ac:dyDescent="0.25">
      <c r="A40" s="149">
        <f>+COUNT(A$16:$A39)+1</f>
        <v>19</v>
      </c>
      <c r="B40" s="150"/>
      <c r="C40" s="185"/>
      <c r="D40" s="152"/>
      <c r="E40" s="153"/>
      <c r="F40" s="154"/>
      <c r="G40" s="154"/>
      <c r="H40" s="155">
        <f t="shared" si="2"/>
        <v>0</v>
      </c>
      <c r="I40" s="156"/>
      <c r="J40" s="157"/>
      <c r="M40" s="158"/>
      <c r="N40" s="91"/>
      <c r="O40" s="158"/>
      <c r="P40" s="158"/>
    </row>
    <row r="41" spans="1:18" s="110" customFormat="1" ht="16.5" customHeight="1" x14ac:dyDescent="0.25">
      <c r="A41" s="149">
        <f>+COUNT(A$16:$A40)+1</f>
        <v>20</v>
      </c>
      <c r="B41" s="150"/>
      <c r="C41" s="185"/>
      <c r="D41" s="152"/>
      <c r="E41" s="153"/>
      <c r="F41" s="154"/>
      <c r="G41" s="154"/>
      <c r="H41" s="155">
        <f t="shared" si="2"/>
        <v>0</v>
      </c>
      <c r="I41" s="156"/>
      <c r="J41" s="157"/>
      <c r="M41" s="158"/>
      <c r="N41" s="91"/>
      <c r="O41" s="158"/>
      <c r="P41" s="158"/>
    </row>
    <row r="42" spans="1:18" s="110" customFormat="1" ht="16.5" customHeight="1" x14ac:dyDescent="0.25">
      <c r="A42" s="160"/>
      <c r="B42" s="161" t="s">
        <v>162</v>
      </c>
      <c r="C42" s="162"/>
      <c r="D42" s="163"/>
      <c r="E42" s="164"/>
      <c r="F42" s="165">
        <f>SUM(F32:F41)</f>
        <v>0</v>
      </c>
      <c r="G42" s="165">
        <f>SUM(G32:G41)</f>
        <v>0</v>
      </c>
      <c r="H42" s="165">
        <f>SUM(H32:H41)</f>
        <v>0</v>
      </c>
      <c r="I42" s="166"/>
      <c r="J42" s="167"/>
      <c r="M42" s="158"/>
      <c r="N42" s="91"/>
      <c r="O42" s="158"/>
      <c r="P42" s="158"/>
    </row>
    <row r="43" spans="1:18" s="110" customFormat="1" ht="16.5" customHeight="1" x14ac:dyDescent="0.25">
      <c r="A43" s="143"/>
      <c r="B43" s="169" t="s">
        <v>163</v>
      </c>
      <c r="C43" s="169"/>
      <c r="D43" s="170"/>
      <c r="E43" s="170"/>
      <c r="F43" s="171">
        <f>IF($D$12=0,0,F42/1000/$D$12)</f>
        <v>0</v>
      </c>
      <c r="G43" s="171">
        <f t="shared" ref="G43:H43" si="3">IF($D$12=0,0,G42/1000/$D$12)</f>
        <v>0</v>
      </c>
      <c r="H43" s="171">
        <f t="shared" si="3"/>
        <v>0</v>
      </c>
      <c r="I43" s="170"/>
      <c r="J43" s="172"/>
    </row>
    <row r="44" spans="1:18" s="110" customFormat="1" ht="16.5" customHeight="1" x14ac:dyDescent="0.25">
      <c r="A44" s="193"/>
      <c r="B44" s="174"/>
      <c r="C44" s="174"/>
      <c r="D44" s="175"/>
      <c r="E44" s="175"/>
      <c r="F44" s="176"/>
      <c r="G44" s="175"/>
      <c r="H44" s="175"/>
      <c r="I44" s="175"/>
      <c r="J44" s="177"/>
    </row>
    <row r="45" spans="1:18" s="110" customFormat="1" ht="16.5" customHeight="1" x14ac:dyDescent="0.25">
      <c r="A45" s="194"/>
      <c r="B45" s="195" t="s">
        <v>173</v>
      </c>
      <c r="C45" s="169"/>
      <c r="D45" s="196"/>
      <c r="E45" s="197"/>
      <c r="F45" s="198">
        <f>+D12*1000-F28-F42</f>
        <v>0</v>
      </c>
      <c r="G45" s="175"/>
      <c r="H45" s="199" t="str">
        <f xml:space="preserve"> IF(Munkalap2_!C7=0,"",IF(ABS(F45)&lt;Munkalap2_!C7*1000,"NEM KELL TÖBB TÉTELT VIZSGÁLNI","TÖBB TÉTELT KELL VIZSGÁLNI !"))</f>
        <v/>
      </c>
      <c r="I45" s="175"/>
      <c r="J45" s="177"/>
      <c r="K45" s="103" t="s">
        <v>174</v>
      </c>
      <c r="L45" s="103" t="s">
        <v>175</v>
      </c>
      <c r="N45" s="95"/>
    </row>
    <row r="46" spans="1:18" s="110" customFormat="1" ht="16.5" customHeight="1" x14ac:dyDescent="0.25">
      <c r="A46" s="200"/>
      <c r="B46" s="174"/>
      <c r="C46" s="174"/>
      <c r="D46" s="175"/>
      <c r="E46" s="175"/>
      <c r="F46" s="176"/>
      <c r="G46" s="175"/>
      <c r="H46" s="175"/>
      <c r="I46" s="175"/>
      <c r="J46" s="177"/>
      <c r="K46" s="103" t="s">
        <v>176</v>
      </c>
      <c r="L46" s="103" t="s">
        <v>177</v>
      </c>
      <c r="N46" s="95"/>
    </row>
    <row r="47" spans="1:18" s="110" customFormat="1" ht="16.5" customHeight="1" x14ac:dyDescent="0.25">
      <c r="A47" s="178"/>
      <c r="B47" s="179" t="s">
        <v>178</v>
      </c>
      <c r="C47" s="180" t="s">
        <v>148</v>
      </c>
      <c r="D47" s="181" t="s">
        <v>149</v>
      </c>
      <c r="E47" s="181" t="s">
        <v>150</v>
      </c>
      <c r="F47" s="182" t="s">
        <v>135</v>
      </c>
      <c r="G47" s="181" t="s">
        <v>151</v>
      </c>
      <c r="H47" s="181" t="s">
        <v>152</v>
      </c>
      <c r="I47" s="181" t="s">
        <v>29</v>
      </c>
      <c r="J47" s="183" t="s">
        <v>153</v>
      </c>
      <c r="N47" s="95"/>
    </row>
    <row r="48" spans="1:18" s="110" customFormat="1" ht="16.5" customHeight="1" x14ac:dyDescent="0.25">
      <c r="A48" s="201"/>
      <c r="B48" s="202"/>
      <c r="C48" s="202"/>
      <c r="D48" s="203"/>
      <c r="E48" s="204" t="s">
        <v>179</v>
      </c>
      <c r="F48" s="205">
        <f>IF(F45&gt;Munkalap2_!C7,ABS(F45),0)</f>
        <v>0</v>
      </c>
      <c r="G48" s="206"/>
      <c r="H48" s="207"/>
      <c r="I48" s="207"/>
      <c r="J48" s="208"/>
      <c r="L48" s="103"/>
      <c r="N48" s="91"/>
    </row>
    <row r="49" spans="1:14" s="110" customFormat="1" ht="16.5" customHeight="1" x14ac:dyDescent="0.25">
      <c r="A49" s="149">
        <f>+COUNT(A$16:$A48)+1</f>
        <v>21</v>
      </c>
      <c r="B49" s="150"/>
      <c r="C49" s="151" t="s">
        <v>180</v>
      </c>
      <c r="D49" s="152"/>
      <c r="E49" s="153"/>
      <c r="F49" s="154"/>
      <c r="G49" s="154"/>
      <c r="H49" s="155">
        <f t="shared" ref="H49:H57" si="4">F49-G49</f>
        <v>0</v>
      </c>
      <c r="I49" s="156"/>
      <c r="J49" s="191"/>
      <c r="K49" s="103" t="s">
        <v>181</v>
      </c>
      <c r="L49" s="103" t="s">
        <v>182</v>
      </c>
      <c r="N49" s="91"/>
    </row>
    <row r="50" spans="1:14" s="110" customFormat="1" ht="16.5" customHeight="1" x14ac:dyDescent="0.25">
      <c r="A50" s="149">
        <f>+COUNT(A$16:$A49)+1</f>
        <v>22</v>
      </c>
      <c r="B50" s="150"/>
      <c r="C50" s="151" t="s">
        <v>180</v>
      </c>
      <c r="D50" s="152"/>
      <c r="E50" s="153"/>
      <c r="F50" s="154"/>
      <c r="G50" s="154"/>
      <c r="H50" s="155">
        <f t="shared" si="4"/>
        <v>0</v>
      </c>
      <c r="I50" s="156"/>
      <c r="J50" s="157"/>
      <c r="K50" s="103" t="s">
        <v>183</v>
      </c>
      <c r="L50" s="103" t="s">
        <v>168</v>
      </c>
      <c r="N50" s="91"/>
    </row>
    <row r="51" spans="1:14" s="110" customFormat="1" ht="16.5" customHeight="1" x14ac:dyDescent="0.25">
      <c r="A51" s="149">
        <f>+COUNT(A$16:$A50)+1</f>
        <v>23</v>
      </c>
      <c r="B51" s="150"/>
      <c r="C51" s="151" t="s">
        <v>180</v>
      </c>
      <c r="D51" s="152"/>
      <c r="E51" s="153"/>
      <c r="F51" s="154"/>
      <c r="G51" s="154"/>
      <c r="H51" s="155">
        <f t="shared" si="4"/>
        <v>0</v>
      </c>
      <c r="I51" s="156"/>
      <c r="J51" s="157"/>
      <c r="N51" s="91"/>
    </row>
    <row r="52" spans="1:14" s="110" customFormat="1" ht="16.5" customHeight="1" x14ac:dyDescent="0.25">
      <c r="A52" s="149">
        <f>+COUNT(A$16:$A51)+1</f>
        <v>24</v>
      </c>
      <c r="B52" s="150"/>
      <c r="C52" s="151" t="s">
        <v>180</v>
      </c>
      <c r="D52" s="152"/>
      <c r="E52" s="153"/>
      <c r="F52" s="154"/>
      <c r="G52" s="154"/>
      <c r="H52" s="155">
        <f t="shared" si="4"/>
        <v>0</v>
      </c>
      <c r="I52" s="156"/>
      <c r="J52" s="157"/>
      <c r="L52" s="158" t="s">
        <v>159</v>
      </c>
      <c r="N52" s="95"/>
    </row>
    <row r="53" spans="1:14" s="110" customFormat="1" ht="16.5" customHeight="1" x14ac:dyDescent="0.25">
      <c r="A53" s="149">
        <f>+COUNT(A$16:$A52)+1</f>
        <v>25</v>
      </c>
      <c r="B53" s="150"/>
      <c r="C53" s="151" t="s">
        <v>180</v>
      </c>
      <c r="D53" s="152"/>
      <c r="E53" s="153"/>
      <c r="F53" s="154"/>
      <c r="G53" s="154"/>
      <c r="H53" s="155">
        <f t="shared" si="4"/>
        <v>0</v>
      </c>
      <c r="I53" s="156"/>
      <c r="J53" s="157"/>
      <c r="L53" s="159" t="s">
        <v>160</v>
      </c>
      <c r="N53" s="95"/>
    </row>
    <row r="54" spans="1:14" s="110" customFormat="1" ht="16.5" customHeight="1" x14ac:dyDescent="0.25">
      <c r="A54" s="149">
        <f>+COUNT(A$16:$A53)+1</f>
        <v>26</v>
      </c>
      <c r="B54" s="150"/>
      <c r="C54" s="151" t="s">
        <v>180</v>
      </c>
      <c r="D54" s="152"/>
      <c r="E54" s="153"/>
      <c r="F54" s="154"/>
      <c r="G54" s="154"/>
      <c r="H54" s="155">
        <f t="shared" si="4"/>
        <v>0</v>
      </c>
      <c r="I54" s="156"/>
      <c r="J54" s="157"/>
      <c r="L54" s="159" t="s">
        <v>161</v>
      </c>
      <c r="N54" s="95"/>
    </row>
    <row r="55" spans="1:14" s="110" customFormat="1" ht="16.5" customHeight="1" x14ac:dyDescent="0.25">
      <c r="A55" s="149">
        <f>+COUNT(A$16:$A54)+1</f>
        <v>27</v>
      </c>
      <c r="B55" s="150"/>
      <c r="C55" s="151" t="s">
        <v>180</v>
      </c>
      <c r="D55" s="152"/>
      <c r="E55" s="153"/>
      <c r="F55" s="154"/>
      <c r="G55" s="154"/>
      <c r="H55" s="155">
        <f t="shared" si="4"/>
        <v>0</v>
      </c>
      <c r="I55" s="156"/>
      <c r="J55" s="157"/>
      <c r="N55" s="95"/>
    </row>
    <row r="56" spans="1:14" s="110" customFormat="1" ht="16.5" customHeight="1" x14ac:dyDescent="0.25">
      <c r="A56" s="149">
        <f>+COUNT(A$16:$A55)+1</f>
        <v>28</v>
      </c>
      <c r="B56" s="150"/>
      <c r="C56" s="151" t="s">
        <v>180</v>
      </c>
      <c r="D56" s="152"/>
      <c r="E56" s="153"/>
      <c r="F56" s="154"/>
      <c r="G56" s="154"/>
      <c r="H56" s="155">
        <f t="shared" si="4"/>
        <v>0</v>
      </c>
      <c r="I56" s="156"/>
      <c r="J56" s="157"/>
      <c r="N56" s="95"/>
    </row>
    <row r="57" spans="1:14" s="110" customFormat="1" ht="16.5" customHeight="1" x14ac:dyDescent="0.25">
      <c r="A57" s="149">
        <f>+COUNT(A$16:$A56)+1</f>
        <v>29</v>
      </c>
      <c r="B57" s="150"/>
      <c r="C57" s="151" t="s">
        <v>180</v>
      </c>
      <c r="D57" s="152"/>
      <c r="E57" s="153"/>
      <c r="F57" s="154"/>
      <c r="G57" s="154"/>
      <c r="H57" s="155">
        <f t="shared" si="4"/>
        <v>0</v>
      </c>
      <c r="I57" s="156"/>
      <c r="J57" s="157"/>
      <c r="N57" s="95"/>
    </row>
    <row r="58" spans="1:14" s="110" customFormat="1" ht="16.5" customHeight="1" x14ac:dyDescent="0.25">
      <c r="A58" s="149">
        <f>+COUNT(A$16:$A57)+1</f>
        <v>30</v>
      </c>
      <c r="B58" s="150"/>
      <c r="C58" s="151" t="s">
        <v>180</v>
      </c>
      <c r="D58" s="152"/>
      <c r="E58" s="153"/>
      <c r="F58" s="154"/>
      <c r="G58" s="154"/>
      <c r="H58" s="155">
        <f>F58-G58</f>
        <v>0</v>
      </c>
      <c r="I58" s="156"/>
      <c r="J58" s="157"/>
      <c r="N58" s="95"/>
    </row>
    <row r="59" spans="1:14" s="110" customFormat="1" ht="16.5" customHeight="1" x14ac:dyDescent="0.25">
      <c r="A59" s="160"/>
      <c r="B59" s="161" t="s">
        <v>162</v>
      </c>
      <c r="C59" s="162"/>
      <c r="D59" s="163"/>
      <c r="E59" s="164"/>
      <c r="F59" s="165">
        <f>SUM(F49:F58)</f>
        <v>0</v>
      </c>
      <c r="G59" s="165">
        <f>SUM(G49:G58)</f>
        <v>0</v>
      </c>
      <c r="H59" s="165">
        <f>SUM(H49:H58)</f>
        <v>0</v>
      </c>
      <c r="I59" s="166"/>
      <c r="J59" s="167"/>
      <c r="N59" s="95"/>
    </row>
    <row r="60" spans="1:14" s="110" customFormat="1" ht="16.5" customHeight="1" thickBot="1" x14ac:dyDescent="0.3">
      <c r="A60" s="209"/>
      <c r="B60" s="210" t="s">
        <v>163</v>
      </c>
      <c r="C60" s="211"/>
      <c r="D60" s="212"/>
      <c r="E60" s="212"/>
      <c r="F60" s="213">
        <f>IF($D$12=0,0,F59/1000/$D$12)</f>
        <v>0</v>
      </c>
      <c r="G60" s="213">
        <f>IF($D$12=0,0,G59/1000/$D$12)</f>
        <v>0</v>
      </c>
      <c r="H60" s="213">
        <f>IF($D$12=0,0,H59/1000/$D$12)</f>
        <v>0</v>
      </c>
      <c r="I60" s="212"/>
      <c r="J60" s="214"/>
      <c r="N60" s="91"/>
    </row>
    <row r="61" spans="1:14" s="110" customFormat="1" ht="16.5" customHeight="1" x14ac:dyDescent="0.25">
      <c r="A61" s="131"/>
      <c r="B61" s="215"/>
      <c r="C61" s="174"/>
      <c r="D61" s="216"/>
      <c r="E61" s="216"/>
      <c r="F61" s="217"/>
      <c r="G61" s="217"/>
      <c r="H61" s="217"/>
      <c r="I61" s="216"/>
      <c r="J61" s="216"/>
      <c r="N61" s="91"/>
    </row>
  </sheetData>
  <hyperlinks>
    <hyperlink ref="O34" location="KIVALASZTAS!A1" display="KIVALASZTAS" xr:uid="{747C5EEA-DA04-4968-9483-F6D306779CEA}"/>
    <hyperlink ref="R34" location="KONKRET!A1" display="KONKRET" xr:uid="{50DC96C1-35F3-4C69-AC74-D3E4D3D1BBC2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A057-2126-4166-8E42-674B3347FCAD}">
  <dimension ref="A1:O193"/>
  <sheetViews>
    <sheetView topLeftCell="B16" workbookViewId="0">
      <selection activeCell="J25" sqref="J25"/>
    </sheetView>
  </sheetViews>
  <sheetFormatPr defaultColWidth="8.85546875" defaultRowHeight="14.25" x14ac:dyDescent="0.2"/>
  <cols>
    <col min="1" max="16384" width="8.85546875" style="59"/>
  </cols>
  <sheetData>
    <row r="1" spans="1:15" ht="16.5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6.5" x14ac:dyDescent="0.3">
      <c r="A2" s="58"/>
      <c r="B2" s="60" t="s">
        <v>35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6.5" x14ac:dyDescent="0.3">
      <c r="A3" s="58"/>
      <c r="C3" s="58" t="s">
        <v>36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6.5" x14ac:dyDescent="0.3">
      <c r="A4" s="58"/>
      <c r="C4" s="58" t="s">
        <v>37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5" x14ac:dyDescent="0.3">
      <c r="A5" s="58"/>
      <c r="C5" s="58" t="s">
        <v>38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6.5" x14ac:dyDescent="0.3">
      <c r="A6" s="58"/>
      <c r="C6" s="58" t="s">
        <v>39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6.5" x14ac:dyDescent="0.3">
      <c r="A7" s="58"/>
      <c r="C7" s="58" t="s">
        <v>40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16.5" x14ac:dyDescent="0.3">
      <c r="A8" s="58"/>
      <c r="B8" s="61"/>
      <c r="C8" s="62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ht="16.5" x14ac:dyDescent="0.3">
      <c r="A9" s="58"/>
      <c r="B9" s="63" t="s">
        <v>41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16.5" x14ac:dyDescent="0.3">
      <c r="A10" s="58"/>
      <c r="B10" s="61" t="s">
        <v>42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6.5" x14ac:dyDescent="0.3">
      <c r="A11" s="58"/>
      <c r="B11" s="58"/>
      <c r="C11" s="62" t="s">
        <v>43</v>
      </c>
      <c r="D11" s="64"/>
      <c r="E11" s="64"/>
      <c r="F11" s="64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16.5" x14ac:dyDescent="0.3">
      <c r="A12" s="58"/>
      <c r="B12" s="58"/>
      <c r="C12" s="62" t="s">
        <v>44</v>
      </c>
      <c r="D12" s="64"/>
      <c r="E12" s="64"/>
      <c r="F12" s="64"/>
      <c r="G12" s="58"/>
      <c r="H12" s="58"/>
      <c r="I12" s="58"/>
      <c r="J12" s="58"/>
      <c r="K12" s="58"/>
      <c r="L12" s="58"/>
      <c r="M12" s="58"/>
      <c r="N12" s="58"/>
      <c r="O12" s="58"/>
    </row>
    <row r="13" spans="1:15" ht="16.5" x14ac:dyDescent="0.3">
      <c r="A13" s="58"/>
      <c r="B13" s="58"/>
      <c r="C13" s="62" t="s">
        <v>45</v>
      </c>
      <c r="D13" s="58"/>
      <c r="E13" s="64"/>
      <c r="F13" s="64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16.5" x14ac:dyDescent="0.3">
      <c r="A14" s="58"/>
      <c r="B14" s="61"/>
      <c r="C14" s="62" t="s">
        <v>46</v>
      </c>
      <c r="D14" s="64"/>
      <c r="E14" s="64"/>
      <c r="F14" s="64"/>
      <c r="G14" s="58"/>
      <c r="H14" s="58"/>
      <c r="I14" s="58"/>
      <c r="J14" s="58"/>
      <c r="K14" s="58"/>
      <c r="L14" s="58"/>
      <c r="M14" s="58"/>
      <c r="N14" s="58"/>
      <c r="O14" s="58"/>
    </row>
    <row r="15" spans="1:15" ht="16.5" x14ac:dyDescent="0.3">
      <c r="A15" s="58"/>
      <c r="B15" s="61"/>
      <c r="C15" s="62" t="s">
        <v>47</v>
      </c>
      <c r="D15" s="58"/>
      <c r="E15" s="62" t="s">
        <v>48</v>
      </c>
      <c r="F15" s="64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16.5" x14ac:dyDescent="0.3">
      <c r="A16" s="58"/>
      <c r="B16" s="58"/>
      <c r="C16" s="62" t="s">
        <v>49</v>
      </c>
      <c r="D16" s="58"/>
      <c r="E16" s="62" t="s">
        <v>50</v>
      </c>
      <c r="F16" s="64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16.5" x14ac:dyDescent="0.3">
      <c r="A17" s="58"/>
      <c r="B17" s="58"/>
      <c r="C17" s="62" t="s">
        <v>51</v>
      </c>
      <c r="D17" s="62" t="s">
        <v>52</v>
      </c>
      <c r="E17" s="64"/>
      <c r="F17" s="64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16.5" x14ac:dyDescent="0.3">
      <c r="A18" s="58"/>
      <c r="B18" s="61" t="s">
        <v>53</v>
      </c>
      <c r="C18" s="62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16.5" x14ac:dyDescent="0.3">
      <c r="A19" s="58"/>
      <c r="B19" s="58"/>
      <c r="C19" s="62" t="s">
        <v>54</v>
      </c>
      <c r="E19" s="62" t="s">
        <v>55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ht="16.5" x14ac:dyDescent="0.3">
      <c r="A20" s="58"/>
      <c r="B20" s="58"/>
      <c r="C20" s="62" t="s">
        <v>56</v>
      </c>
      <c r="E20" s="62" t="s">
        <v>57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ht="16.5" x14ac:dyDescent="0.3">
      <c r="A21" s="58"/>
      <c r="B21" s="58"/>
      <c r="C21" s="62" t="s">
        <v>58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ht="16.5" x14ac:dyDescent="0.3">
      <c r="A22" s="58"/>
      <c r="B22" s="65"/>
      <c r="C22" s="62" t="s">
        <v>59</v>
      </c>
      <c r="D22" s="6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ht="16.5" x14ac:dyDescent="0.3">
      <c r="A23" s="58"/>
      <c r="B23" s="65" t="s">
        <v>60</v>
      </c>
      <c r="C23" s="62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ht="16.5" x14ac:dyDescent="0.3">
      <c r="A24" s="58"/>
      <c r="B24" s="58"/>
      <c r="C24" s="62" t="s">
        <v>61</v>
      </c>
      <c r="D24" s="6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ht="16.5" x14ac:dyDescent="0.3">
      <c r="A25" s="58"/>
      <c r="B25" s="66"/>
      <c r="C25" s="62" t="s">
        <v>62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16.5" x14ac:dyDescent="0.3">
      <c r="A26" s="58"/>
      <c r="B26" s="65" t="s">
        <v>63</v>
      </c>
      <c r="C26" s="62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6.5" x14ac:dyDescent="0.3">
      <c r="A27" s="58"/>
      <c r="B27" s="62"/>
      <c r="C27" s="62" t="s">
        <v>64</v>
      </c>
      <c r="D27" s="58"/>
      <c r="E27" s="62" t="s">
        <v>65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6.5" x14ac:dyDescent="0.3">
      <c r="A28" s="58"/>
      <c r="B28" s="58"/>
      <c r="C28" s="67" t="s">
        <v>66</v>
      </c>
      <c r="D28" s="58"/>
      <c r="E28" s="62" t="s">
        <v>67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6.5" x14ac:dyDescent="0.3">
      <c r="A29" s="58"/>
      <c r="B29" s="58"/>
      <c r="C29" s="65" t="s">
        <v>68</v>
      </c>
      <c r="D29" s="58"/>
      <c r="E29" s="62" t="s">
        <v>69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5" x14ac:dyDescent="0.3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5" x14ac:dyDescent="0.3">
      <c r="A31" s="58"/>
      <c r="B31" s="63" t="s">
        <v>70</v>
      </c>
      <c r="C31" s="6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5" x14ac:dyDescent="0.3">
      <c r="A32" s="58"/>
      <c r="B32" s="69" t="s">
        <v>42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6.5" x14ac:dyDescent="0.3">
      <c r="A33" s="58"/>
      <c r="B33" s="58"/>
      <c r="C33" s="62" t="s">
        <v>71</v>
      </c>
      <c r="D33" s="64"/>
      <c r="E33" s="64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5" x14ac:dyDescent="0.3">
      <c r="A34" s="58"/>
      <c r="B34" s="58"/>
      <c r="C34" s="62" t="s">
        <v>72</v>
      </c>
      <c r="D34" s="64"/>
      <c r="E34" s="64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5" x14ac:dyDescent="0.3">
      <c r="A35" s="58"/>
      <c r="B35" s="62"/>
      <c r="C35" s="62" t="s">
        <v>73</v>
      </c>
      <c r="D35" s="58"/>
      <c r="E35" s="62" t="s">
        <v>74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6.5" x14ac:dyDescent="0.3">
      <c r="A36" s="58"/>
      <c r="B36" s="62"/>
      <c r="C36" s="62" t="s">
        <v>75</v>
      </c>
      <c r="E36" s="62" t="s">
        <v>76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6.5" x14ac:dyDescent="0.3">
      <c r="A37" s="58"/>
      <c r="B37" s="58"/>
      <c r="C37" s="62" t="s">
        <v>77</v>
      </c>
      <c r="D37" s="62" t="s">
        <v>78</v>
      </c>
      <c r="E37" s="64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6.5" x14ac:dyDescent="0.3">
      <c r="A38" s="58"/>
      <c r="B38" s="69" t="s">
        <v>53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6.5" x14ac:dyDescent="0.3">
      <c r="A39" s="58"/>
      <c r="B39" s="58"/>
      <c r="C39" s="62" t="s">
        <v>79</v>
      </c>
      <c r="D39" s="58"/>
      <c r="E39" s="62" t="s">
        <v>80</v>
      </c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6.5" x14ac:dyDescent="0.3">
      <c r="A40" s="58"/>
      <c r="B40" s="58"/>
      <c r="C40" s="62" t="s">
        <v>81</v>
      </c>
      <c r="D40" s="64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6.5" x14ac:dyDescent="0.3">
      <c r="A41" s="58"/>
      <c r="B41" s="58"/>
      <c r="C41" s="64" t="s">
        <v>82</v>
      </c>
      <c r="D41" s="64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6.5" x14ac:dyDescent="0.3">
      <c r="A42" s="58"/>
      <c r="B42" s="65" t="s">
        <v>83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6.5" x14ac:dyDescent="0.3">
      <c r="A43" s="58"/>
      <c r="B43" s="65"/>
      <c r="C43" s="62" t="s">
        <v>84</v>
      </c>
      <c r="D43" s="58"/>
      <c r="E43" s="62" t="s">
        <v>65</v>
      </c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15" ht="16.5" x14ac:dyDescent="0.3">
      <c r="A44" s="58"/>
      <c r="B44" s="70"/>
      <c r="C44" s="67" t="s">
        <v>85</v>
      </c>
      <c r="D44" s="58"/>
      <c r="E44" s="62" t="s">
        <v>67</v>
      </c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1:15" ht="16.5" x14ac:dyDescent="0.3">
      <c r="A45" s="58"/>
      <c r="B45" s="58"/>
      <c r="C45" s="62" t="s">
        <v>86</v>
      </c>
      <c r="D45" s="58"/>
      <c r="E45" s="62" t="s">
        <v>87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16.5" x14ac:dyDescent="0.3">
      <c r="A46" s="58"/>
      <c r="B46" s="58"/>
      <c r="C46" s="62"/>
      <c r="D46" s="64"/>
      <c r="E46" s="64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ht="16.5" x14ac:dyDescent="0.3">
      <c r="A47" s="58"/>
      <c r="B47" s="60" t="s">
        <v>88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6.5" x14ac:dyDescent="0.3">
      <c r="A48" s="58"/>
      <c r="B48" s="62"/>
      <c r="C48" s="65" t="s">
        <v>89</v>
      </c>
      <c r="D48" s="58"/>
      <c r="E48" s="71" t="s">
        <v>90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ht="16.5" x14ac:dyDescent="0.3">
      <c r="A49" s="58"/>
      <c r="B49" s="62"/>
      <c r="C49" s="65" t="s">
        <v>91</v>
      </c>
      <c r="D49" s="58"/>
      <c r="E49" s="71" t="s">
        <v>92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1:15" ht="16.5" x14ac:dyDescent="0.3">
      <c r="A50" s="58"/>
      <c r="B50" s="62" t="s">
        <v>93</v>
      </c>
      <c r="C50" s="62"/>
      <c r="D50" s="64"/>
      <c r="E50" s="64"/>
      <c r="F50" s="64"/>
      <c r="G50" s="64"/>
      <c r="H50" s="58"/>
      <c r="I50" s="58"/>
      <c r="J50" s="58"/>
      <c r="K50" s="58"/>
      <c r="L50" s="58"/>
      <c r="M50" s="58"/>
      <c r="N50" s="58"/>
      <c r="O50" s="58"/>
    </row>
    <row r="51" spans="1:15" ht="16.5" x14ac:dyDescent="0.3">
      <c r="A51" s="58"/>
      <c r="B51" s="62"/>
      <c r="C51" s="58" t="s">
        <v>94</v>
      </c>
      <c r="D51" s="58"/>
      <c r="E51" s="58" t="s">
        <v>65</v>
      </c>
      <c r="F51" s="62"/>
      <c r="G51" s="62"/>
      <c r="H51" s="58"/>
      <c r="I51" s="58"/>
      <c r="J51" s="58"/>
      <c r="K51" s="58"/>
      <c r="L51" s="58"/>
      <c r="M51" s="58"/>
      <c r="N51" s="58"/>
      <c r="O51" s="58"/>
    </row>
    <row r="52" spans="1:15" ht="16.5" x14ac:dyDescent="0.3">
      <c r="A52" s="58"/>
      <c r="B52" s="62"/>
      <c r="C52" s="67" t="s">
        <v>95</v>
      </c>
      <c r="D52" s="58"/>
      <c r="E52" s="62" t="s">
        <v>67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5" ht="16.5" x14ac:dyDescent="0.3">
      <c r="A53" s="58"/>
      <c r="B53" s="65"/>
      <c r="C53" s="65" t="s">
        <v>96</v>
      </c>
      <c r="D53" s="58"/>
      <c r="E53" s="62" t="s">
        <v>97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 ht="16.5" x14ac:dyDescent="0.3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 ht="16.5" x14ac:dyDescent="0.3">
      <c r="A55" s="58"/>
      <c r="B55" s="69" t="s">
        <v>98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ht="16.5" x14ac:dyDescent="0.3">
      <c r="A56" s="58"/>
      <c r="B56" s="62" t="s">
        <v>99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ht="16.5" x14ac:dyDescent="0.3">
      <c r="A57" s="58"/>
      <c r="B57" s="62" t="s">
        <v>100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ht="16.5" x14ac:dyDescent="0.3">
      <c r="A58" s="58"/>
      <c r="B58" s="62" t="s">
        <v>101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 ht="16.5" x14ac:dyDescent="0.3">
      <c r="A59" s="58"/>
      <c r="B59" s="62" t="s">
        <v>102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ht="16.5" x14ac:dyDescent="0.3">
      <c r="A60" s="58"/>
      <c r="B60" s="62" t="s">
        <v>103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ht="16.5" x14ac:dyDescent="0.3">
      <c r="A61" s="58"/>
      <c r="B61" s="62" t="s">
        <v>104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1:15" ht="16.5" x14ac:dyDescent="0.3">
      <c r="A62" s="58"/>
      <c r="B62" s="62" t="s">
        <v>105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ht="16.5" x14ac:dyDescent="0.3">
      <c r="A63" s="58"/>
      <c r="B63" s="62" t="s">
        <v>106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16.5" x14ac:dyDescent="0.3">
      <c r="A64" s="58"/>
      <c r="B64" s="62" t="s">
        <v>107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16.5" x14ac:dyDescent="0.3">
      <c r="A65" s="58"/>
      <c r="B65" s="62" t="s">
        <v>108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16.5" x14ac:dyDescent="0.3">
      <c r="A66" s="58"/>
      <c r="B66" s="62" t="s">
        <v>109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1:15" ht="16.5" x14ac:dyDescent="0.3">
      <c r="A67" s="58"/>
      <c r="B67" s="62" t="s">
        <v>110</v>
      </c>
      <c r="C67" s="6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16.5" x14ac:dyDescent="0.3">
      <c r="A68" s="58"/>
      <c r="B68" s="62" t="s">
        <v>111</v>
      </c>
      <c r="C68" s="62"/>
      <c r="D68" s="64"/>
      <c r="E68" s="64"/>
      <c r="F68" s="64"/>
      <c r="G68" s="64"/>
      <c r="H68" s="58"/>
      <c r="I68" s="58"/>
      <c r="J68" s="58"/>
      <c r="K68" s="58"/>
      <c r="L68" s="58"/>
      <c r="M68" s="58"/>
      <c r="N68" s="58"/>
      <c r="O68" s="58"/>
    </row>
    <row r="69" spans="1:15" ht="16.5" x14ac:dyDescent="0.3">
      <c r="A69" s="58"/>
      <c r="B69" s="62" t="s">
        <v>112</v>
      </c>
      <c r="C69" s="62"/>
      <c r="D69" s="64"/>
      <c r="E69" s="62"/>
      <c r="F69" s="62"/>
      <c r="G69" s="62"/>
      <c r="H69" s="58"/>
      <c r="I69" s="58"/>
      <c r="J69" s="58"/>
      <c r="K69" s="58"/>
      <c r="L69" s="58"/>
      <c r="M69" s="58"/>
      <c r="N69" s="58"/>
      <c r="O69" s="58"/>
    </row>
    <row r="70" spans="1:15" ht="16.5" x14ac:dyDescent="0.3">
      <c r="A70" s="58"/>
      <c r="B70" s="62" t="s">
        <v>113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1:15" ht="16.5" x14ac:dyDescent="0.3">
      <c r="A71" s="58"/>
      <c r="B71" s="62" t="s">
        <v>114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1:15" ht="16.5" x14ac:dyDescent="0.3">
      <c r="A72" s="58"/>
      <c r="B72" s="64" t="s">
        <v>115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1:15" ht="16.5" x14ac:dyDescent="0.3">
      <c r="A73" s="58"/>
      <c r="B73" s="58" t="s">
        <v>116</v>
      </c>
      <c r="C73" s="62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1:15" ht="16.5" x14ac:dyDescent="0.3">
      <c r="A74" s="58"/>
      <c r="B74" s="58" t="s">
        <v>117</v>
      </c>
      <c r="C74" s="62"/>
      <c r="D74" s="64"/>
      <c r="E74" s="64"/>
      <c r="F74" s="64"/>
      <c r="G74" s="64"/>
      <c r="H74" s="58"/>
      <c r="I74" s="58"/>
      <c r="J74" s="58"/>
      <c r="K74" s="58"/>
      <c r="L74" s="58"/>
      <c r="M74" s="58"/>
      <c r="N74" s="58"/>
      <c r="O74" s="58"/>
    </row>
    <row r="75" spans="1:15" ht="16.5" x14ac:dyDescent="0.3">
      <c r="A75" s="58"/>
      <c r="B75" s="58" t="s">
        <v>118</v>
      </c>
      <c r="C75" s="62"/>
      <c r="D75" s="64"/>
      <c r="E75" s="62"/>
      <c r="F75" s="62"/>
      <c r="G75" s="62"/>
      <c r="H75" s="58"/>
      <c r="I75" s="58"/>
      <c r="J75" s="58"/>
      <c r="K75" s="58"/>
      <c r="L75" s="58"/>
      <c r="M75" s="58"/>
      <c r="N75" s="58"/>
      <c r="O75" s="58"/>
    </row>
    <row r="76" spans="1:15" ht="16.5" x14ac:dyDescent="0.3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</row>
    <row r="78" spans="1:15" x14ac:dyDescent="0.2">
      <c r="B78" s="72"/>
    </row>
    <row r="79" spans="1:15" ht="15" x14ac:dyDescent="0.2">
      <c r="B79" s="73"/>
    </row>
    <row r="80" spans="1:15" ht="15" x14ac:dyDescent="0.2">
      <c r="C80" s="74"/>
      <c r="D80" s="75"/>
      <c r="E80" s="75"/>
      <c r="F80" s="75"/>
      <c r="G80" s="75"/>
      <c r="H80" s="75"/>
    </row>
    <row r="81" spans="2:8" ht="15" x14ac:dyDescent="0.2">
      <c r="C81" s="74"/>
      <c r="D81" s="75"/>
      <c r="E81" s="75"/>
      <c r="F81" s="75"/>
      <c r="G81" s="75"/>
      <c r="H81" s="75"/>
    </row>
    <row r="82" spans="2:8" ht="15" x14ac:dyDescent="0.2">
      <c r="C82" s="74"/>
      <c r="D82" s="75"/>
      <c r="E82" s="75"/>
      <c r="F82" s="75"/>
      <c r="G82" s="75"/>
      <c r="H82" s="75"/>
    </row>
    <row r="83" spans="2:8" ht="15" x14ac:dyDescent="0.2">
      <c r="C83" s="74"/>
      <c r="D83" s="75"/>
      <c r="E83" s="75"/>
      <c r="F83" s="75"/>
      <c r="G83" s="75"/>
      <c r="H83" s="75"/>
    </row>
    <row r="84" spans="2:8" ht="15" x14ac:dyDescent="0.2">
      <c r="C84" s="74"/>
      <c r="D84" s="74"/>
      <c r="E84" s="75"/>
      <c r="F84" s="75"/>
      <c r="G84" s="75"/>
      <c r="H84" s="75"/>
    </row>
    <row r="85" spans="2:8" ht="15" x14ac:dyDescent="0.2">
      <c r="C85" s="74"/>
      <c r="D85" s="75"/>
      <c r="E85" s="75"/>
      <c r="F85" s="75"/>
      <c r="G85" s="75"/>
      <c r="H85" s="75"/>
    </row>
    <row r="86" spans="2:8" ht="15" x14ac:dyDescent="0.2">
      <c r="C86" s="74"/>
      <c r="D86" s="75"/>
      <c r="E86" s="75"/>
      <c r="F86" s="75"/>
      <c r="G86" s="75"/>
      <c r="H86" s="75"/>
    </row>
    <row r="87" spans="2:8" ht="15" x14ac:dyDescent="0.2">
      <c r="C87" s="76"/>
      <c r="D87" s="75"/>
      <c r="E87" s="75"/>
      <c r="F87" s="75"/>
      <c r="G87" s="75"/>
      <c r="H87" s="75"/>
    </row>
    <row r="88" spans="2:8" ht="15" x14ac:dyDescent="0.25">
      <c r="C88" s="75"/>
      <c r="D88" s="75"/>
      <c r="E88" s="75"/>
      <c r="F88" s="75"/>
      <c r="G88" s="75"/>
      <c r="H88" s="77"/>
    </row>
    <row r="89" spans="2:8" ht="15" x14ac:dyDescent="0.2">
      <c r="B89" s="73"/>
    </row>
    <row r="90" spans="2:8" ht="15" x14ac:dyDescent="0.2">
      <c r="C90" s="74"/>
      <c r="D90" s="75"/>
      <c r="E90" s="75"/>
      <c r="F90" s="75"/>
    </row>
    <row r="91" spans="2:8" ht="15" x14ac:dyDescent="0.2">
      <c r="C91" s="74"/>
      <c r="D91" s="75"/>
      <c r="E91" s="74"/>
      <c r="F91" s="74"/>
    </row>
    <row r="92" spans="2:8" ht="15" x14ac:dyDescent="0.2">
      <c r="C92" s="74"/>
      <c r="D92" s="75"/>
      <c r="E92" s="75"/>
      <c r="F92" s="75"/>
    </row>
    <row r="93" spans="2:8" ht="15" x14ac:dyDescent="0.2">
      <c r="C93" s="74"/>
      <c r="D93" s="75"/>
      <c r="E93" s="75"/>
      <c r="F93" s="75"/>
    </row>
    <row r="94" spans="2:8" ht="15" x14ac:dyDescent="0.2">
      <c r="C94" s="74"/>
      <c r="D94" s="75"/>
      <c r="E94" s="75"/>
      <c r="F94" s="75"/>
    </row>
    <row r="95" spans="2:8" ht="15" x14ac:dyDescent="0.2">
      <c r="C95" s="78"/>
      <c r="D95" s="78"/>
      <c r="E95" s="74"/>
    </row>
    <row r="96" spans="2:8" ht="15" x14ac:dyDescent="0.2">
      <c r="C96" s="74"/>
    </row>
    <row r="97" spans="2:7" ht="15" x14ac:dyDescent="0.25">
      <c r="C97" s="77"/>
    </row>
    <row r="98" spans="2:7" ht="15" x14ac:dyDescent="0.25">
      <c r="B98" s="79"/>
    </row>
    <row r="99" spans="2:7" ht="15" x14ac:dyDescent="0.25">
      <c r="C99" s="79"/>
    </row>
    <row r="100" spans="2:7" ht="15" x14ac:dyDescent="0.25">
      <c r="C100" s="79"/>
    </row>
    <row r="101" spans="2:7" ht="15" x14ac:dyDescent="0.25">
      <c r="B101" s="79"/>
    </row>
    <row r="102" spans="2:7" ht="15" x14ac:dyDescent="0.2">
      <c r="C102" s="74"/>
      <c r="D102" s="75"/>
      <c r="E102" s="75"/>
      <c r="F102" s="75"/>
      <c r="G102" s="75"/>
    </row>
    <row r="103" spans="2:7" ht="15" x14ac:dyDescent="0.2">
      <c r="C103" s="74"/>
      <c r="D103" s="75"/>
      <c r="F103" s="75"/>
      <c r="G103" s="75"/>
    </row>
    <row r="104" spans="2:7" ht="15" x14ac:dyDescent="0.25">
      <c r="C104" s="80"/>
      <c r="D104" s="75"/>
      <c r="E104" s="75"/>
      <c r="F104" s="75"/>
      <c r="G104" s="75"/>
    </row>
    <row r="105" spans="2:7" ht="15" x14ac:dyDescent="0.2">
      <c r="C105" s="74"/>
      <c r="E105" s="75"/>
      <c r="F105" s="75"/>
      <c r="G105" s="75"/>
    </row>
    <row r="106" spans="2:7" ht="15" x14ac:dyDescent="0.2">
      <c r="C106" s="74"/>
      <c r="D106" s="75"/>
      <c r="E106" s="74"/>
    </row>
    <row r="107" spans="2:7" ht="15" x14ac:dyDescent="0.2">
      <c r="C107" s="74"/>
      <c r="D107" s="75"/>
      <c r="F107" s="75"/>
      <c r="G107" s="75"/>
    </row>
    <row r="108" spans="2:7" ht="15" x14ac:dyDescent="0.25">
      <c r="B108" s="79"/>
    </row>
    <row r="109" spans="2:7" ht="15" x14ac:dyDescent="0.2">
      <c r="C109" s="74"/>
      <c r="D109" s="75"/>
      <c r="E109" s="75"/>
      <c r="F109" s="75"/>
      <c r="G109" s="75"/>
    </row>
    <row r="110" spans="2:7" ht="15" x14ac:dyDescent="0.2">
      <c r="C110" s="74"/>
      <c r="D110" s="75"/>
      <c r="F110" s="75"/>
      <c r="G110" s="75"/>
    </row>
    <row r="111" spans="2:7" ht="15" x14ac:dyDescent="0.2">
      <c r="C111" s="74"/>
      <c r="E111" s="75"/>
      <c r="F111" s="75"/>
      <c r="G111" s="75"/>
    </row>
    <row r="112" spans="2:7" ht="15" x14ac:dyDescent="0.25">
      <c r="C112" s="74"/>
      <c r="D112" s="75"/>
      <c r="F112" s="81"/>
    </row>
    <row r="113" spans="2:7" ht="15" x14ac:dyDescent="0.25">
      <c r="C113" s="77"/>
      <c r="D113" s="75"/>
      <c r="F113" s="75"/>
      <c r="G113" s="75"/>
    </row>
    <row r="115" spans="2:7" ht="15" x14ac:dyDescent="0.2">
      <c r="B115" s="73"/>
    </row>
    <row r="116" spans="2:7" ht="15" x14ac:dyDescent="0.2">
      <c r="B116" s="74"/>
    </row>
    <row r="117" spans="2:7" ht="15" x14ac:dyDescent="0.2">
      <c r="B117" s="74"/>
    </row>
    <row r="118" spans="2:7" ht="15" x14ac:dyDescent="0.2">
      <c r="B118" s="74"/>
    </row>
    <row r="119" spans="2:7" ht="15" x14ac:dyDescent="0.2">
      <c r="B119" s="74"/>
    </row>
    <row r="120" spans="2:7" ht="15" x14ac:dyDescent="0.25">
      <c r="B120" s="79"/>
    </row>
    <row r="121" spans="2:7" ht="15" x14ac:dyDescent="0.25">
      <c r="B121" s="79"/>
    </row>
    <row r="122" spans="2:7" ht="15" x14ac:dyDescent="0.25">
      <c r="B122" s="79"/>
    </row>
    <row r="123" spans="2:7" ht="15" x14ac:dyDescent="0.25">
      <c r="B123" s="79"/>
    </row>
    <row r="124" spans="2:7" ht="15" x14ac:dyDescent="0.2">
      <c r="B124" s="74"/>
    </row>
    <row r="126" spans="2:7" x14ac:dyDescent="0.2">
      <c r="B126" s="82"/>
    </row>
    <row r="127" spans="2:7" ht="15" x14ac:dyDescent="0.2">
      <c r="B127" s="74"/>
    </row>
    <row r="128" spans="2:7" ht="15" x14ac:dyDescent="0.2">
      <c r="B128" s="73"/>
    </row>
    <row r="129" spans="2:5" ht="15" x14ac:dyDescent="0.2">
      <c r="C129" s="74"/>
    </row>
    <row r="130" spans="2:5" ht="15" x14ac:dyDescent="0.2">
      <c r="C130" s="74"/>
    </row>
    <row r="131" spans="2:5" ht="15" x14ac:dyDescent="0.2">
      <c r="C131" s="74"/>
    </row>
    <row r="132" spans="2:5" ht="15" x14ac:dyDescent="0.2">
      <c r="C132" s="74"/>
    </row>
    <row r="133" spans="2:5" ht="15" x14ac:dyDescent="0.2">
      <c r="C133" s="74"/>
    </row>
    <row r="134" spans="2:5" ht="15" x14ac:dyDescent="0.2">
      <c r="C134" s="74"/>
    </row>
    <row r="135" spans="2:5" ht="15" x14ac:dyDescent="0.2">
      <c r="C135" s="74"/>
    </row>
    <row r="136" spans="2:5" ht="15" x14ac:dyDescent="0.2">
      <c r="C136" s="74"/>
    </row>
    <row r="137" spans="2:5" ht="15" x14ac:dyDescent="0.2">
      <c r="C137" s="74"/>
    </row>
    <row r="138" spans="2:5" ht="15" x14ac:dyDescent="0.2">
      <c r="C138" s="74"/>
    </row>
    <row r="139" spans="2:5" ht="15" x14ac:dyDescent="0.2">
      <c r="B139" s="73"/>
    </row>
    <row r="140" spans="2:5" ht="15" x14ac:dyDescent="0.2">
      <c r="C140" s="74"/>
      <c r="D140" s="75"/>
      <c r="E140" s="75"/>
    </row>
    <row r="141" spans="2:5" ht="15" x14ac:dyDescent="0.2">
      <c r="C141" s="74"/>
      <c r="D141" s="75"/>
      <c r="E141" s="75"/>
    </row>
    <row r="142" spans="2:5" ht="15" x14ac:dyDescent="0.2">
      <c r="C142" s="74"/>
      <c r="D142" s="74"/>
      <c r="E142" s="74"/>
    </row>
    <row r="143" spans="2:5" ht="15" x14ac:dyDescent="0.25">
      <c r="C143" s="77"/>
      <c r="D143" s="75"/>
      <c r="E143" s="75"/>
    </row>
    <row r="144" spans="2:5" ht="15" x14ac:dyDescent="0.2">
      <c r="B144" s="83"/>
    </row>
    <row r="145" spans="2:3" ht="15" x14ac:dyDescent="0.2">
      <c r="B145" s="73"/>
    </row>
    <row r="146" spans="2:3" ht="15" x14ac:dyDescent="0.2">
      <c r="C146" s="83"/>
    </row>
    <row r="147" spans="2:3" ht="15" x14ac:dyDescent="0.2">
      <c r="C147" s="83"/>
    </row>
    <row r="148" spans="2:3" ht="15" x14ac:dyDescent="0.2">
      <c r="C148" s="83"/>
    </row>
    <row r="149" spans="2:3" ht="15" x14ac:dyDescent="0.2">
      <c r="C149" s="83"/>
    </row>
    <row r="150" spans="2:3" ht="15" x14ac:dyDescent="0.2">
      <c r="C150" s="83"/>
    </row>
    <row r="151" spans="2:3" ht="15" x14ac:dyDescent="0.2">
      <c r="C151" s="83"/>
    </row>
    <row r="152" spans="2:3" ht="15" x14ac:dyDescent="0.2">
      <c r="C152" s="83"/>
    </row>
    <row r="153" spans="2:3" ht="15" x14ac:dyDescent="0.2">
      <c r="C153" s="83"/>
    </row>
    <row r="154" spans="2:3" ht="15" x14ac:dyDescent="0.2">
      <c r="C154" s="83"/>
    </row>
    <row r="155" spans="2:3" ht="15" x14ac:dyDescent="0.2">
      <c r="C155" s="83"/>
    </row>
    <row r="156" spans="2:3" ht="15" x14ac:dyDescent="0.2">
      <c r="B156" s="73"/>
    </row>
    <row r="157" spans="2:3" ht="15" x14ac:dyDescent="0.2">
      <c r="C157" s="74"/>
    </row>
    <row r="158" spans="2:3" ht="15" x14ac:dyDescent="0.2">
      <c r="C158" s="74"/>
    </row>
    <row r="159" spans="2:3" ht="15" x14ac:dyDescent="0.2">
      <c r="B159" s="83"/>
    </row>
    <row r="160" spans="2:3" ht="15" x14ac:dyDescent="0.25">
      <c r="C160" s="79"/>
    </row>
    <row r="162" spans="2:2" ht="15" x14ac:dyDescent="0.2">
      <c r="B162" s="84"/>
    </row>
    <row r="163" spans="2:2" x14ac:dyDescent="0.2">
      <c r="B163" s="85"/>
    </row>
    <row r="164" spans="2:2" x14ac:dyDescent="0.2">
      <c r="B164" s="85"/>
    </row>
    <row r="165" spans="2:2" x14ac:dyDescent="0.2">
      <c r="B165" s="85"/>
    </row>
    <row r="166" spans="2:2" ht="15" x14ac:dyDescent="0.2">
      <c r="B166" s="74"/>
    </row>
    <row r="167" spans="2:2" ht="15" x14ac:dyDescent="0.2">
      <c r="B167" s="74"/>
    </row>
    <row r="168" spans="2:2" ht="15" x14ac:dyDescent="0.2">
      <c r="B168" s="74"/>
    </row>
    <row r="169" spans="2:2" ht="15" x14ac:dyDescent="0.2">
      <c r="B169" s="74"/>
    </row>
    <row r="170" spans="2:2" ht="15" x14ac:dyDescent="0.2">
      <c r="B170" s="74"/>
    </row>
    <row r="171" spans="2:2" ht="15" x14ac:dyDescent="0.2">
      <c r="B171" s="74"/>
    </row>
    <row r="172" spans="2:2" ht="15" x14ac:dyDescent="0.2">
      <c r="B172" s="74"/>
    </row>
    <row r="173" spans="2:2" ht="15" x14ac:dyDescent="0.2">
      <c r="B173" s="74"/>
    </row>
    <row r="174" spans="2:2" ht="15" x14ac:dyDescent="0.2">
      <c r="B174" s="74"/>
    </row>
    <row r="175" spans="2:2" ht="15" x14ac:dyDescent="0.2">
      <c r="B175" s="74"/>
    </row>
    <row r="176" spans="2:2" ht="15" x14ac:dyDescent="0.2">
      <c r="B176" s="83"/>
    </row>
    <row r="177" spans="2:2" ht="15" x14ac:dyDescent="0.25">
      <c r="B177" s="79"/>
    </row>
    <row r="178" spans="2:2" ht="15" x14ac:dyDescent="0.25">
      <c r="B178" s="79"/>
    </row>
    <row r="179" spans="2:2" ht="15" x14ac:dyDescent="0.25">
      <c r="B179" s="79"/>
    </row>
    <row r="180" spans="2:2" ht="15" x14ac:dyDescent="0.25">
      <c r="B180" s="79"/>
    </row>
    <row r="181" spans="2:2" ht="15" x14ac:dyDescent="0.2">
      <c r="B181" s="74"/>
    </row>
    <row r="183" spans="2:2" ht="15" x14ac:dyDescent="0.25">
      <c r="B183" s="79"/>
    </row>
    <row r="184" spans="2:2" ht="15" x14ac:dyDescent="0.25">
      <c r="B184" s="79"/>
    </row>
    <row r="185" spans="2:2" ht="15" x14ac:dyDescent="0.25">
      <c r="B185" s="79"/>
    </row>
    <row r="186" spans="2:2" ht="15" x14ac:dyDescent="0.25">
      <c r="B186" s="79"/>
    </row>
    <row r="187" spans="2:2" ht="15" x14ac:dyDescent="0.25">
      <c r="B187" s="79"/>
    </row>
    <row r="188" spans="2:2" ht="15" x14ac:dyDescent="0.25">
      <c r="B188" s="79"/>
    </row>
    <row r="189" spans="2:2" ht="15" x14ac:dyDescent="0.25">
      <c r="B189" s="79"/>
    </row>
    <row r="190" spans="2:2" ht="15" x14ac:dyDescent="0.25">
      <c r="B190" s="79"/>
    </row>
    <row r="191" spans="2:2" ht="15" x14ac:dyDescent="0.25">
      <c r="B191" s="79"/>
    </row>
    <row r="192" spans="2:2" ht="15" x14ac:dyDescent="0.25">
      <c r="B192" s="79"/>
    </row>
    <row r="193" spans="2:2" ht="15" x14ac:dyDescent="0.25">
      <c r="B193" s="79"/>
    </row>
  </sheetData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45" customWidth="1"/>
    <col min="2" max="2" width="47.5703125" style="45" customWidth="1"/>
    <col min="3" max="3" width="49" style="45" customWidth="1"/>
    <col min="4" max="4" width="12.7109375" style="45" customWidth="1"/>
    <col min="5" max="6" width="17.42578125" style="45" customWidth="1"/>
    <col min="7" max="7" width="7.42578125" style="45" customWidth="1"/>
    <col min="8" max="8" width="12.28515625" style="45" customWidth="1"/>
    <col min="9" max="9" width="9.140625" style="45" customWidth="1"/>
    <col min="10" max="11" width="2" style="45" customWidth="1"/>
    <col min="12" max="12" width="16.5703125" style="45" customWidth="1"/>
    <col min="13" max="13" width="26.7109375" style="45" customWidth="1"/>
    <col min="14" max="14" width="11.28515625" style="45" customWidth="1"/>
    <col min="15" max="26" width="9.140625" style="45" customWidth="1"/>
    <col min="27" max="16384" width="9.140625" style="45"/>
  </cols>
  <sheetData>
    <row r="1" spans="1:26" ht="32.1" customHeight="1" x14ac:dyDescent="0.3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3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3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3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3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6.5" x14ac:dyDescent="0.3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6.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6.5" x14ac:dyDescent="0.3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6.5" x14ac:dyDescent="0.3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6.5" x14ac:dyDescent="0.3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6.5" x14ac:dyDescent="0.3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6.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6.5" x14ac:dyDescent="0.3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6.5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6.5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6.5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6.5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6.5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6.5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6.5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6.5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6.5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6.5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6.5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6.5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6.5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6.5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6.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6.5" x14ac:dyDescent="0.3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6.5" x14ac:dyDescent="0.3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6.5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6.5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6.5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6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6.5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6.5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6.5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6.5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6.5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6.5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6.5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6.5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6.5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6.5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6.5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6.5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6.5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6.5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6.5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6.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6.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6.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6.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6.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6.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6.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6.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6.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6.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6.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6.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6.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6.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6.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6.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6.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6.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6.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6.5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6.5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6.5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6.5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6.5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6.5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6.5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6.5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6.5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6.5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6.5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6.5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6.5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6.5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6.5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6.5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6.5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6.5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6.5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6.5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6.5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6.5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6.5" x14ac:dyDescent="0.3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6.5" x14ac:dyDescent="0.3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6.5" x14ac:dyDescent="0.3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6.5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6.5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6.5" x14ac:dyDescent="0.3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6.5" x14ac:dyDescent="0.3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6.5" x14ac:dyDescent="0.3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6.5" x14ac:dyDescent="0.3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6.5" x14ac:dyDescent="0.3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6.5" x14ac:dyDescent="0.3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6.5" x14ac:dyDescent="0.3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6.5" x14ac:dyDescent="0.3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6.5" x14ac:dyDescent="0.3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6.5" x14ac:dyDescent="0.3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6.5" x14ac:dyDescent="0.3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6.5" x14ac:dyDescent="0.3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6.5" x14ac:dyDescent="0.3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6.5" x14ac:dyDescent="0.3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6.5" x14ac:dyDescent="0.3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6.5" x14ac:dyDescent="0.3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6.5" x14ac:dyDescent="0.3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6.5" x14ac:dyDescent="0.3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6.5" x14ac:dyDescent="0.3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6.5" x14ac:dyDescent="0.3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6.5" x14ac:dyDescent="0.3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6.5" x14ac:dyDescent="0.3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6.5" x14ac:dyDescent="0.3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6.5" x14ac:dyDescent="0.3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6.5" x14ac:dyDescent="0.3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6.5" x14ac:dyDescent="0.3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6.5" x14ac:dyDescent="0.3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6.5" x14ac:dyDescent="0.3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6.5" x14ac:dyDescent="0.3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6.5" x14ac:dyDescent="0.3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6.5" x14ac:dyDescent="0.3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6.5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6.5" x14ac:dyDescent="0.3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6.5" x14ac:dyDescent="0.3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6.5" x14ac:dyDescent="0.3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6.5" x14ac:dyDescent="0.3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6.5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6.5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6.5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6.5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6.5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6.5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6.5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6.5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6.5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6.5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6.5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6.5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6.5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6.5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6.5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6.5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6.5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6.5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6.5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6.5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6.5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6.5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6.5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6.5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6.5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6.5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6.5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6.5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6.5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6.5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6.5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6.5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6.5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6.5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6.5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6.5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6.5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6.5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6.5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6.5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6.5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6.5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6.5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6.5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6.5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6.5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6.5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6.5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6.5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6.5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6.5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6.5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6.5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6.5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6.5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6.5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5" customWidth="1"/>
    <col min="2" max="2" width="7.42578125" style="35" customWidth="1"/>
    <col min="3" max="3" width="76.7109375" style="35" customWidth="1"/>
    <col min="4" max="4" width="8" style="35" customWidth="1"/>
    <col min="5" max="5" width="13.5703125" style="35" customWidth="1"/>
    <col min="6" max="6" width="8" style="35" customWidth="1"/>
    <col min="7" max="7" width="9" style="35" customWidth="1"/>
    <col min="8" max="8" width="11" style="35" customWidth="1"/>
    <col min="9" max="9" width="13.28515625" style="35" customWidth="1"/>
    <col min="10" max="10" width="18.28515625" style="35" customWidth="1"/>
    <col min="11" max="16384" width="8.140625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3"/>
    <row r="3" spans="1:10" ht="15" customHeight="1" x14ac:dyDescent="0.3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3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3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3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3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3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3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3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3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3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3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3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3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3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3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3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3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3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3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3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3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3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3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3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3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3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3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3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3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3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3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3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3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3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3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3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3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3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3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3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3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3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3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3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3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3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3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3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3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3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3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3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3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3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3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3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3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3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3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3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3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3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3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3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3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3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3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3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3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3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3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3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3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3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3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3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3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3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3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3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3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3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3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3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3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3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3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3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3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3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3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3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3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3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3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3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3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3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3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3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3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3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3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3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3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3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3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3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3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Munkalap2_</vt:lpstr>
      <vt:lpstr>KM-AIII-10-1</vt:lpstr>
      <vt:lpstr>KM-AIII-10-2</vt:lpstr>
      <vt:lpstr>KM-AIII-10-3</vt:lpstr>
      <vt:lpstr>KM-AIII-10-4</vt:lpstr>
      <vt:lpstr>KM-AIII-10-5</vt:lpstr>
      <vt:lpstr>KM-AIII-10-6</vt:lpstr>
      <vt:lpstr>Alapa</vt:lpstr>
      <vt:lpstr>Import_M</vt:lpstr>
      <vt:lpstr>Import_O</vt:lpstr>
      <vt:lpstr>Import_F</vt:lpstr>
      <vt:lpstr>Import_FK</vt:lpstr>
      <vt:lpstr>Import_KK</vt:lpstr>
      <vt:lpstr>'KM-AIII-10-5'!Nyomtatási_cím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v.1.25.12.0.3#2026.01.23.</dc:description>
  <cp:lastPrinted>2022-05-03T06:38:49Z</cp:lastPrinted>
  <dcterms:created xsi:type="dcterms:W3CDTF">2022-05-02T14:03:16Z</dcterms:created>
  <dcterms:modified xsi:type="dcterms:W3CDTF">2026-01-14T14:42:39Z</dcterms:modified>
</cp:coreProperties>
</file>