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2. KM-AII Tárgyi eszközök\"/>
    </mc:Choice>
  </mc:AlternateContent>
  <xr:revisionPtr revIDLastSave="0" documentId="13_ncr:1_{D347D327-926F-41C8-B6B2-A7DD55DC10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6" r:id="rId1"/>
    <sheet name="KM-AII-10-1" sheetId="8" r:id="rId2"/>
    <sheet name="KM-AII-10-2" sheetId="11" r:id="rId3"/>
    <sheet name="KM-AII-10-3" sheetId="12" r:id="rId4"/>
    <sheet name="KM-AII-10-4" sheetId="13" r:id="rId5"/>
    <sheet name="KM-AII-10-5" sheetId="14" r:id="rId6"/>
    <sheet name="KM-AII-10-6" sheetId="15" r:id="rId7"/>
    <sheet name="KM-AII-10-7" sheetId="10" r:id="rId8"/>
    <sheet name="KM-AII-10-8" sheetId="16" r:id="rId9"/>
    <sheet name="Alapa" sheetId="2" r:id="rId10"/>
    <sheet name="Import_M" sheetId="3" r:id="rId11"/>
    <sheet name="Import_O" sheetId="4" r:id="rId12"/>
    <sheet name="Import_F" sheetId="5" r:id="rId13"/>
    <sheet name="Import_FK" sheetId="6" r:id="rId14"/>
    <sheet name="Import_KK" sheetId="7" r:id="rId15"/>
  </sheets>
  <definedNames>
    <definedName name="_xlnm.Database">#REF!</definedName>
    <definedName name="K" localSheetId="1" hidden="1">{#N/A,#N/A,TRUE,"A1";#N/A,#N/A,TRUE,"A2";#N/A,#N/A,TRUE,"B1"}</definedName>
    <definedName name="K" localSheetId="2" hidden="1">{#N/A,#N/A,TRUE,"A1";#N/A,#N/A,TRUE,"A2";#N/A,#N/A,TRUE,"B1"}</definedName>
    <definedName name="K" localSheetId="3" hidden="1">{#N/A,#N/A,TRUE,"A1";#N/A,#N/A,TRUE,"A2";#N/A,#N/A,TRUE,"B1"}</definedName>
    <definedName name="K" localSheetId="4" hidden="1">{#N/A,#N/A,TRUE,"A1";#N/A,#N/A,TRUE,"A2";#N/A,#N/A,TRUE,"B1"}</definedName>
    <definedName name="K" localSheetId="5" hidden="1">{#N/A,#N/A,TRUE,"A1";#N/A,#N/A,TRUE,"A2";#N/A,#N/A,TRUE,"B1"}</definedName>
    <definedName name="K" localSheetId="6" hidden="1">{#N/A,#N/A,TRUE,"A1";#N/A,#N/A,TRUE,"A2";#N/A,#N/A,TRUE,"B1"}</definedName>
    <definedName name="K" localSheetId="8" hidden="1">{#N/A,#N/A,TRUE,"A1";#N/A,#N/A,TRUE,"A2";#N/A,#N/A,TRUE,"B1"}</definedName>
    <definedName name="K" hidden="1">{#N/A,#N/A,TRUE,"A1";#N/A,#N/A,TRUE,"A2";#N/A,#N/A,TRUE,"B1"}</definedName>
    <definedName name="KörlevMező">#REF!</definedName>
    <definedName name="_xlnm.Print_Titles" localSheetId="7">'KM-AII-10-7'!$1:$9</definedName>
    <definedName name="_xlnm.Print_Titles" localSheetId="8">'KM-AII-10-8'!$1:$8</definedName>
    <definedName name="_xlnm.Print_Titles" localSheetId="0">Munkalap2_!$1:$8</definedName>
    <definedName name="_xlnm.Print_Area" localSheetId="0">Munkalap2_!$A$1:$F$43</definedName>
    <definedName name="TABLE" localSheetId="9">Alapa!$C$27</definedName>
    <definedName name="TABLE_2" localSheetId="9">Alapa!$C$27</definedName>
    <definedName name="wrn.Proba." localSheetId="1" hidden="1">{#N/A,#N/A,TRUE,"A1";#N/A,#N/A,TRUE,"A2";#N/A,#N/A,TRUE,"B1"}</definedName>
    <definedName name="wrn.Proba." localSheetId="2" hidden="1">{#N/A,#N/A,TRUE,"A1";#N/A,#N/A,TRUE,"A2";#N/A,#N/A,TRUE,"B1"}</definedName>
    <definedName name="wrn.Proba." localSheetId="3" hidden="1">{#N/A,#N/A,TRUE,"A1";#N/A,#N/A,TRUE,"A2";#N/A,#N/A,TRUE,"B1"}</definedName>
    <definedName name="wrn.Proba." localSheetId="4" hidden="1">{#N/A,#N/A,TRUE,"A1";#N/A,#N/A,TRUE,"A2";#N/A,#N/A,TRUE,"B1"}</definedName>
    <definedName name="wrn.Proba." localSheetId="5" hidden="1">{#N/A,#N/A,TRUE,"A1";#N/A,#N/A,TRUE,"A2";#N/A,#N/A,TRUE,"B1"}</definedName>
    <definedName name="wrn.Proba." localSheetId="6" hidden="1">{#N/A,#N/A,TRUE,"A1";#N/A,#N/A,TRUE,"A2";#N/A,#N/A,TRUE,"B1"}</definedName>
    <definedName name="wrn.Proba." localSheetId="7" hidden="1">{#N/A,#N/A,TRUE,"A1";#N/A,#N/A,TRUE,"A2";#N/A,#N/A,TRUE,"B1"}</definedName>
    <definedName name="wrn.Proba." localSheetId="8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6" l="1"/>
  <c r="A12" i="26"/>
  <c r="A11" i="26"/>
  <c r="A10" i="26"/>
  <c r="D9" i="26"/>
  <c r="C9" i="26"/>
  <c r="B9" i="26"/>
  <c r="I5" i="26"/>
  <c r="I4" i="26"/>
  <c r="B7" i="26"/>
  <c r="C6" i="26"/>
  <c r="B6" i="26"/>
  <c r="D5" i="26"/>
  <c r="C5" i="26"/>
  <c r="B5" i="26"/>
  <c r="K8" i="26"/>
  <c r="J8" i="26"/>
  <c r="K7" i="26"/>
  <c r="J7" i="26"/>
  <c r="K6" i="26"/>
  <c r="J6" i="26"/>
  <c r="K5" i="26"/>
  <c r="J5" i="26"/>
  <c r="K4" i="26"/>
  <c r="J4" i="26"/>
  <c r="B4" i="26"/>
  <c r="D3" i="26"/>
  <c r="D7" i="26"/>
  <c r="C7" i="26"/>
  <c r="J11" i="16"/>
  <c r="I11" i="16"/>
  <c r="H11" i="16"/>
  <c r="J10" i="16"/>
  <c r="I10" i="16"/>
  <c r="H10" i="16"/>
  <c r="J9" i="16"/>
  <c r="I9" i="16"/>
  <c r="H9" i="16"/>
  <c r="J8" i="16"/>
  <c r="I8" i="16"/>
  <c r="H8" i="16"/>
  <c r="J7" i="16"/>
  <c r="I7" i="16"/>
  <c r="H7" i="16"/>
  <c r="J6" i="16"/>
  <c r="I6" i="16"/>
  <c r="H6" i="16"/>
  <c r="J5" i="16"/>
  <c r="I5" i="16"/>
  <c r="H5" i="16"/>
  <c r="J4" i="16"/>
  <c r="I4" i="16"/>
  <c r="H4" i="16"/>
  <c r="B9" i="16"/>
  <c r="B7" i="16"/>
  <c r="B6" i="16"/>
  <c r="B5" i="16"/>
  <c r="B4" i="16"/>
  <c r="D3" i="16"/>
  <c r="G7" i="10" l="1"/>
  <c r="A7" i="10"/>
  <c r="A6" i="10"/>
  <c r="H45" i="10"/>
  <c r="F14" i="10"/>
  <c r="F12" i="10"/>
  <c r="A5" i="10"/>
  <c r="F37" i="15"/>
  <c r="F27" i="15"/>
  <c r="F17" i="15"/>
  <c r="N5" i="15"/>
  <c r="K5" i="15"/>
  <c r="K4" i="15"/>
  <c r="B5" i="15"/>
  <c r="B4" i="15"/>
  <c r="I5" i="14"/>
  <c r="F5" i="14"/>
  <c r="F4" i="14"/>
  <c r="A5" i="14"/>
  <c r="A4" i="14"/>
  <c r="I5" i="13"/>
  <c r="G5" i="13"/>
  <c r="G4" i="13"/>
  <c r="B5" i="13"/>
  <c r="B4" i="13"/>
  <c r="I5" i="12"/>
  <c r="G5" i="12"/>
  <c r="G4" i="12"/>
  <c r="B5" i="12"/>
  <c r="B4" i="12"/>
  <c r="S37" i="11"/>
  <c r="H37" i="11"/>
  <c r="S27" i="11"/>
  <c r="H27" i="11"/>
  <c r="S17" i="11"/>
  <c r="H17" i="11"/>
  <c r="K5" i="11"/>
  <c r="H5" i="11"/>
  <c r="H4" i="11"/>
  <c r="B5" i="11"/>
  <c r="B4" i="11"/>
  <c r="K55" i="8"/>
  <c r="K54" i="8"/>
  <c r="K53" i="8"/>
  <c r="K52" i="8"/>
  <c r="K51" i="8"/>
  <c r="K50" i="8"/>
  <c r="K49" i="8"/>
  <c r="K46" i="8"/>
  <c r="K45" i="8"/>
  <c r="K44" i="8"/>
  <c r="K43" i="8"/>
  <c r="K42" i="8"/>
  <c r="K41" i="8"/>
  <c r="K40" i="8"/>
  <c r="J5" i="8"/>
  <c r="G5" i="8"/>
  <c r="G4" i="8"/>
  <c r="B5" i="8"/>
  <c r="B4" i="8"/>
  <c r="F36" i="15" l="1"/>
  <c r="F38" i="15" s="1"/>
  <c r="E36" i="15"/>
  <c r="F26" i="15"/>
  <c r="F28" i="15" s="1"/>
  <c r="E26" i="15"/>
  <c r="F41" i="15"/>
  <c r="F16" i="15"/>
  <c r="F18" i="15" s="1"/>
  <c r="E16" i="15"/>
  <c r="E40" i="15" s="1"/>
  <c r="A10" i="15"/>
  <c r="L8" i="15"/>
  <c r="H2" i="15"/>
  <c r="G2" i="15"/>
  <c r="F40" i="15" l="1"/>
  <c r="F42" i="15" s="1"/>
  <c r="A11" i="15"/>
  <c r="A12" i="15" l="1"/>
  <c r="A13" i="15" l="1"/>
  <c r="A14" i="15" l="1"/>
  <c r="A15" i="15"/>
  <c r="A20" i="15" s="1"/>
  <c r="A21" i="15" l="1"/>
  <c r="A22" i="15" s="1"/>
  <c r="A23" i="15" l="1"/>
  <c r="A24" i="15" l="1"/>
  <c r="A25" i="15"/>
  <c r="A30" i="15"/>
  <c r="A31" i="15" s="1"/>
  <c r="A32" i="15"/>
  <c r="A33" i="15" s="1"/>
  <c r="A34" i="15" s="1"/>
  <c r="A35" i="15" s="1"/>
  <c r="K33" i="14"/>
  <c r="J33" i="14"/>
  <c r="I33" i="14"/>
  <c r="G33" i="14"/>
  <c r="F33" i="14"/>
  <c r="D33" i="14"/>
  <c r="C33" i="14"/>
  <c r="L32" i="14"/>
  <c r="E32" i="14"/>
  <c r="H32" i="14" s="1"/>
  <c r="L31" i="14"/>
  <c r="E31" i="14"/>
  <c r="H31" i="14" s="1"/>
  <c r="L30" i="14"/>
  <c r="E30" i="14"/>
  <c r="H30" i="14" s="1"/>
  <c r="L29" i="14"/>
  <c r="E29" i="14"/>
  <c r="H29" i="14" s="1"/>
  <c r="L28" i="14"/>
  <c r="E28" i="14"/>
  <c r="E33" i="14" s="1"/>
  <c r="H24" i="14"/>
  <c r="F24" i="14"/>
  <c r="D24" i="14"/>
  <c r="C24" i="14"/>
  <c r="E23" i="14"/>
  <c r="G23" i="14" s="1"/>
  <c r="K23" i="14" s="1"/>
  <c r="E22" i="14"/>
  <c r="G22" i="14" s="1"/>
  <c r="K22" i="14" s="1"/>
  <c r="E21" i="14"/>
  <c r="G21" i="14" s="1"/>
  <c r="K21" i="14" s="1"/>
  <c r="E20" i="14"/>
  <c r="G20" i="14" s="1"/>
  <c r="K20" i="14" s="1"/>
  <c r="E19" i="14"/>
  <c r="E24" i="14" s="1"/>
  <c r="I15" i="14"/>
  <c r="G15" i="14"/>
  <c r="F15" i="14"/>
  <c r="E15" i="14"/>
  <c r="D15" i="14"/>
  <c r="C15" i="14"/>
  <c r="H14" i="14"/>
  <c r="J14" i="14" s="1"/>
  <c r="H13" i="14"/>
  <c r="J13" i="14" s="1"/>
  <c r="H12" i="14"/>
  <c r="J12" i="14" s="1"/>
  <c r="H11" i="14"/>
  <c r="J11" i="14" s="1"/>
  <c r="H10" i="14"/>
  <c r="H15" i="14" s="1"/>
  <c r="E2" i="14"/>
  <c r="D2" i="14"/>
  <c r="J10" i="14" l="1"/>
  <c r="J15" i="14" s="1"/>
  <c r="H28" i="14"/>
  <c r="H33" i="14" s="1"/>
  <c r="G19" i="14"/>
  <c r="G24" i="14" l="1"/>
  <c r="K19" i="14"/>
  <c r="K24" i="14" s="1"/>
  <c r="H25" i="13" l="1"/>
  <c r="G25" i="13"/>
  <c r="F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E2" i="13"/>
  <c r="D2" i="13"/>
  <c r="I25" i="13" l="1"/>
  <c r="H25" i="12"/>
  <c r="F24" i="12"/>
  <c r="I24" i="12" s="1"/>
  <c r="F23" i="12"/>
  <c r="I23" i="12" s="1"/>
  <c r="F22" i="12"/>
  <c r="I22" i="12" s="1"/>
  <c r="F21" i="12"/>
  <c r="I21" i="12" s="1"/>
  <c r="F20" i="12"/>
  <c r="I20" i="12" s="1"/>
  <c r="F19" i="12"/>
  <c r="I19" i="12" s="1"/>
  <c r="F18" i="12"/>
  <c r="I18" i="12" s="1"/>
  <c r="F17" i="12"/>
  <c r="I17" i="12" s="1"/>
  <c r="F16" i="12"/>
  <c r="I16" i="12" s="1"/>
  <c r="F15" i="12"/>
  <c r="I15" i="12" s="1"/>
  <c r="F14" i="12"/>
  <c r="I14" i="12" s="1"/>
  <c r="F13" i="12"/>
  <c r="I13" i="12" s="1"/>
  <c r="F12" i="12"/>
  <c r="I12" i="12" s="1"/>
  <c r="F11" i="12"/>
  <c r="I11" i="12" s="1"/>
  <c r="F10" i="12"/>
  <c r="I10" i="12" s="1"/>
  <c r="F9" i="12"/>
  <c r="I9" i="12" s="1"/>
  <c r="E2" i="12"/>
  <c r="D2" i="12"/>
  <c r="I25" i="12" l="1"/>
  <c r="F25" i="12"/>
  <c r="H41" i="11" l="1"/>
  <c r="R36" i="11"/>
  <c r="Q36" i="11"/>
  <c r="P36" i="11"/>
  <c r="O36" i="11"/>
  <c r="L36" i="11"/>
  <c r="J36" i="11"/>
  <c r="H36" i="11"/>
  <c r="H38" i="11" s="1"/>
  <c r="E36" i="11"/>
  <c r="D36" i="11"/>
  <c r="C36" i="11"/>
  <c r="K35" i="11"/>
  <c r="M35" i="11" s="1"/>
  <c r="I35" i="11"/>
  <c r="K34" i="11"/>
  <c r="M34" i="11" s="1"/>
  <c r="N34" i="11" s="1"/>
  <c r="I34" i="11"/>
  <c r="K33" i="11"/>
  <c r="M33" i="11" s="1"/>
  <c r="I33" i="11"/>
  <c r="K32" i="11"/>
  <c r="M32" i="11" s="1"/>
  <c r="S32" i="11" s="1"/>
  <c r="T32" i="11" s="1"/>
  <c r="I32" i="11"/>
  <c r="K31" i="11"/>
  <c r="M31" i="11" s="1"/>
  <c r="I31" i="11"/>
  <c r="K30" i="11"/>
  <c r="I30" i="11"/>
  <c r="R26" i="11"/>
  <c r="Q26" i="11"/>
  <c r="P26" i="11"/>
  <c r="O26" i="11"/>
  <c r="L26" i="11"/>
  <c r="J26" i="11"/>
  <c r="H26" i="11"/>
  <c r="H28" i="11" s="1"/>
  <c r="E26" i="11"/>
  <c r="D26" i="11"/>
  <c r="C26" i="11"/>
  <c r="K25" i="11"/>
  <c r="M25" i="11" s="1"/>
  <c r="I25" i="11"/>
  <c r="K24" i="11"/>
  <c r="M24" i="11" s="1"/>
  <c r="I24" i="11"/>
  <c r="K23" i="11"/>
  <c r="M23" i="11" s="1"/>
  <c r="I23" i="11"/>
  <c r="K22" i="11"/>
  <c r="M22" i="11" s="1"/>
  <c r="I22" i="11"/>
  <c r="K21" i="11"/>
  <c r="M21" i="11" s="1"/>
  <c r="I21" i="11"/>
  <c r="K20" i="11"/>
  <c r="M20" i="11" s="1"/>
  <c r="I20" i="11"/>
  <c r="S41" i="11"/>
  <c r="R16" i="11"/>
  <c r="R40" i="11" s="1"/>
  <c r="Q16" i="11"/>
  <c r="Q40" i="11" s="1"/>
  <c r="P16" i="11"/>
  <c r="P40" i="11" s="1"/>
  <c r="O16" i="11"/>
  <c r="O40" i="11" s="1"/>
  <c r="L16" i="11"/>
  <c r="L40" i="11" s="1"/>
  <c r="J16" i="11"/>
  <c r="J40" i="11" s="1"/>
  <c r="H16" i="11"/>
  <c r="E16" i="11"/>
  <c r="E40" i="11" s="1"/>
  <c r="D16" i="11"/>
  <c r="D40" i="11" s="1"/>
  <c r="C16" i="11"/>
  <c r="C40" i="11" s="1"/>
  <c r="K15" i="11"/>
  <c r="M15" i="11" s="1"/>
  <c r="S15" i="11" s="1"/>
  <c r="T15" i="11" s="1"/>
  <c r="I15" i="11"/>
  <c r="K14" i="11"/>
  <c r="M14" i="11" s="1"/>
  <c r="I14" i="11"/>
  <c r="K13" i="11"/>
  <c r="M13" i="11" s="1"/>
  <c r="S13" i="11" s="1"/>
  <c r="T13" i="11" s="1"/>
  <c r="I13" i="11"/>
  <c r="K12" i="11"/>
  <c r="M12" i="11" s="1"/>
  <c r="I12" i="11"/>
  <c r="K11" i="11"/>
  <c r="M11" i="11" s="1"/>
  <c r="S11" i="11" s="1"/>
  <c r="T11" i="11" s="1"/>
  <c r="I11" i="11"/>
  <c r="K10" i="11"/>
  <c r="M10" i="11" s="1"/>
  <c r="I10" i="11"/>
  <c r="I8" i="11"/>
  <c r="E2" i="11"/>
  <c r="D2" i="11"/>
  <c r="H40" i="11" l="1"/>
  <c r="H42" i="11" s="1"/>
  <c r="H18" i="11"/>
  <c r="K36" i="11"/>
  <c r="M30" i="11"/>
  <c r="S30" i="11" s="1"/>
  <c r="N14" i="11"/>
  <c r="S14" i="11"/>
  <c r="T14" i="11" s="1"/>
  <c r="S21" i="11"/>
  <c r="T21" i="11" s="1"/>
  <c r="N21" i="11"/>
  <c r="S23" i="11"/>
  <c r="T23" i="11" s="1"/>
  <c r="N23" i="11"/>
  <c r="N25" i="11"/>
  <c r="S25" i="11"/>
  <c r="T25" i="11" s="1"/>
  <c r="T30" i="11"/>
  <c r="N35" i="11"/>
  <c r="S35" i="11"/>
  <c r="T35" i="11" s="1"/>
  <c r="M16" i="11"/>
  <c r="N10" i="11"/>
  <c r="S10" i="11"/>
  <c r="S20" i="11"/>
  <c r="M26" i="11"/>
  <c r="N20" i="11"/>
  <c r="S22" i="11"/>
  <c r="T22" i="11" s="1"/>
  <c r="N22" i="11"/>
  <c r="S24" i="11"/>
  <c r="T24" i="11" s="1"/>
  <c r="N24" i="11"/>
  <c r="N31" i="11"/>
  <c r="S31" i="11"/>
  <c r="T31" i="11" s="1"/>
  <c r="N12" i="11"/>
  <c r="S12" i="11"/>
  <c r="T12" i="11" s="1"/>
  <c r="N33" i="11"/>
  <c r="S33" i="11"/>
  <c r="T33" i="11" s="1"/>
  <c r="N11" i="11"/>
  <c r="N13" i="11"/>
  <c r="N15" i="11"/>
  <c r="K16" i="11"/>
  <c r="N30" i="11"/>
  <c r="N32" i="11"/>
  <c r="M36" i="11"/>
  <c r="S34" i="11"/>
  <c r="T34" i="11" s="1"/>
  <c r="K26" i="11"/>
  <c r="K40" i="11" l="1"/>
  <c r="S26" i="11"/>
  <c r="S28" i="11" s="1"/>
  <c r="T20" i="11"/>
  <c r="T26" i="11" s="1"/>
  <c r="S16" i="11"/>
  <c r="T10" i="11"/>
  <c r="T16" i="11" s="1"/>
  <c r="N26" i="11"/>
  <c r="N16" i="11"/>
  <c r="T36" i="11"/>
  <c r="N36" i="11"/>
  <c r="M40" i="11"/>
  <c r="S36" i="11"/>
  <c r="S38" i="11" s="1"/>
  <c r="N40" i="11" l="1"/>
  <c r="S40" i="11"/>
  <c r="S42" i="11" s="1"/>
  <c r="S18" i="11"/>
  <c r="T40" i="11"/>
  <c r="H60" i="10" l="1"/>
  <c r="G60" i="10"/>
  <c r="F60" i="10"/>
  <c r="G59" i="10"/>
  <c r="F59" i="10"/>
  <c r="H58" i="10"/>
  <c r="H57" i="10"/>
  <c r="H56" i="10"/>
  <c r="H55" i="10"/>
  <c r="H54" i="10"/>
  <c r="H53" i="10"/>
  <c r="H52" i="10"/>
  <c r="H51" i="10"/>
  <c r="H50" i="10"/>
  <c r="H49" i="10"/>
  <c r="H59" i="10" s="1"/>
  <c r="H43" i="10"/>
  <c r="G43" i="10"/>
  <c r="F43" i="10"/>
  <c r="G42" i="10"/>
  <c r="F42" i="10"/>
  <c r="H41" i="10"/>
  <c r="H40" i="10"/>
  <c r="H39" i="10"/>
  <c r="H38" i="10"/>
  <c r="H37" i="10"/>
  <c r="H36" i="10"/>
  <c r="H35" i="10"/>
  <c r="H34" i="10"/>
  <c r="H33" i="10"/>
  <c r="H32" i="10"/>
  <c r="H42" i="10" s="1"/>
  <c r="H29" i="10"/>
  <c r="G29" i="10"/>
  <c r="F29" i="10"/>
  <c r="G28" i="10"/>
  <c r="F28" i="10"/>
  <c r="F45" i="10" s="1"/>
  <c r="F48" i="10" s="1"/>
  <c r="H27" i="10"/>
  <c r="H26" i="10"/>
  <c r="H25" i="10"/>
  <c r="H24" i="10"/>
  <c r="H23" i="10"/>
  <c r="H22" i="10"/>
  <c r="H21" i="10"/>
  <c r="H20" i="10"/>
  <c r="H19" i="10"/>
  <c r="H18" i="10"/>
  <c r="H28" i="10" s="1"/>
  <c r="A18" i="10"/>
  <c r="A19" i="10" s="1"/>
  <c r="A20" i="10" l="1"/>
  <c r="H57" i="8"/>
  <c r="H31" i="8" s="1"/>
  <c r="G57" i="8"/>
  <c r="F57" i="8"/>
  <c r="D57" i="8"/>
  <c r="D31" i="8" s="1"/>
  <c r="C57" i="8"/>
  <c r="B57" i="8"/>
  <c r="I56" i="8"/>
  <c r="I30" i="8" s="1"/>
  <c r="E56" i="8"/>
  <c r="J56" i="8" s="1"/>
  <c r="J30" i="8" s="1"/>
  <c r="I55" i="8"/>
  <c r="E55" i="8"/>
  <c r="J55" i="8" s="1"/>
  <c r="L55" i="8" s="1"/>
  <c r="I54" i="8"/>
  <c r="E54" i="8"/>
  <c r="J54" i="8" s="1"/>
  <c r="J28" i="8" s="1"/>
  <c r="I53" i="8"/>
  <c r="E53" i="8"/>
  <c r="E27" i="8" s="1"/>
  <c r="I52" i="8"/>
  <c r="I26" i="8" s="1"/>
  <c r="E52" i="8"/>
  <c r="J52" i="8" s="1"/>
  <c r="I51" i="8"/>
  <c r="E51" i="8"/>
  <c r="J51" i="8" s="1"/>
  <c r="L51" i="8" s="1"/>
  <c r="I50" i="8"/>
  <c r="E50" i="8"/>
  <c r="I49" i="8"/>
  <c r="I57" i="8" s="1"/>
  <c r="I31" i="8" s="1"/>
  <c r="E49" i="8"/>
  <c r="E23" i="8" s="1"/>
  <c r="H48" i="8"/>
  <c r="H58" i="8" s="1"/>
  <c r="H32" i="8" s="1"/>
  <c r="G48" i="8"/>
  <c r="G58" i="8" s="1"/>
  <c r="G32" i="8" s="1"/>
  <c r="F48" i="8"/>
  <c r="F58" i="8" s="1"/>
  <c r="F32" i="8" s="1"/>
  <c r="D48" i="8"/>
  <c r="D58" i="8" s="1"/>
  <c r="D32" i="8" s="1"/>
  <c r="C48" i="8"/>
  <c r="C58" i="8" s="1"/>
  <c r="C32" i="8" s="1"/>
  <c r="B48" i="8"/>
  <c r="B58" i="8" s="1"/>
  <c r="B32" i="8" s="1"/>
  <c r="I47" i="8"/>
  <c r="E47" i="8"/>
  <c r="J47" i="8" s="1"/>
  <c r="I46" i="8"/>
  <c r="E46" i="8"/>
  <c r="I45" i="8"/>
  <c r="E45" i="8"/>
  <c r="E19" i="8" s="1"/>
  <c r="I44" i="8"/>
  <c r="I18" i="8" s="1"/>
  <c r="E44" i="8"/>
  <c r="J44" i="8" s="1"/>
  <c r="I43" i="8"/>
  <c r="E43" i="8"/>
  <c r="J43" i="8" s="1"/>
  <c r="L43" i="8" s="1"/>
  <c r="I42" i="8"/>
  <c r="E42" i="8"/>
  <c r="I41" i="8"/>
  <c r="E41" i="8"/>
  <c r="E15" i="8" s="1"/>
  <c r="I40" i="8"/>
  <c r="I48" i="8" s="1"/>
  <c r="E40" i="8"/>
  <c r="J40" i="8" s="1"/>
  <c r="L40" i="8" s="1"/>
  <c r="A32" i="8"/>
  <c r="G31" i="8"/>
  <c r="F31" i="8"/>
  <c r="C31" i="8"/>
  <c r="B31" i="8"/>
  <c r="A31" i="8"/>
  <c r="H30" i="8"/>
  <c r="G30" i="8"/>
  <c r="F30" i="8"/>
  <c r="E30" i="8"/>
  <c r="D30" i="8"/>
  <c r="C30" i="8"/>
  <c r="B30" i="8"/>
  <c r="A30" i="8"/>
  <c r="J29" i="8"/>
  <c r="I29" i="8"/>
  <c r="H29" i="8"/>
  <c r="G29" i="8"/>
  <c r="F29" i="8"/>
  <c r="E29" i="8"/>
  <c r="D29" i="8"/>
  <c r="C29" i="8"/>
  <c r="B29" i="8"/>
  <c r="A29" i="8"/>
  <c r="I28" i="8"/>
  <c r="H28" i="8"/>
  <c r="G28" i="8"/>
  <c r="F28" i="8"/>
  <c r="E28" i="8"/>
  <c r="D28" i="8"/>
  <c r="C28" i="8"/>
  <c r="B28" i="8"/>
  <c r="A28" i="8"/>
  <c r="I27" i="8"/>
  <c r="H27" i="8"/>
  <c r="G27" i="8"/>
  <c r="F27" i="8"/>
  <c r="D27" i="8"/>
  <c r="C27" i="8"/>
  <c r="B27" i="8"/>
  <c r="A27" i="8"/>
  <c r="H26" i="8"/>
  <c r="G26" i="8"/>
  <c r="F26" i="8"/>
  <c r="E26" i="8"/>
  <c r="D26" i="8"/>
  <c r="C26" i="8"/>
  <c r="B26" i="8"/>
  <c r="A26" i="8"/>
  <c r="J25" i="8"/>
  <c r="I25" i="8"/>
  <c r="H25" i="8"/>
  <c r="G25" i="8"/>
  <c r="F25" i="8"/>
  <c r="E25" i="8"/>
  <c r="D25" i="8"/>
  <c r="C25" i="8"/>
  <c r="B25" i="8"/>
  <c r="A25" i="8"/>
  <c r="I24" i="8"/>
  <c r="H24" i="8"/>
  <c r="G24" i="8"/>
  <c r="F24" i="8"/>
  <c r="E24" i="8"/>
  <c r="D24" i="8"/>
  <c r="C24" i="8"/>
  <c r="B24" i="8"/>
  <c r="A24" i="8"/>
  <c r="I23" i="8"/>
  <c r="H23" i="8"/>
  <c r="G23" i="8"/>
  <c r="F23" i="8"/>
  <c r="D23" i="8"/>
  <c r="C23" i="8"/>
  <c r="B23" i="8"/>
  <c r="A23" i="8"/>
  <c r="H22" i="8"/>
  <c r="G22" i="8"/>
  <c r="F22" i="8"/>
  <c r="D22" i="8"/>
  <c r="C22" i="8"/>
  <c r="B22" i="8"/>
  <c r="A22" i="8"/>
  <c r="J21" i="8"/>
  <c r="I21" i="8"/>
  <c r="H21" i="8"/>
  <c r="G21" i="8"/>
  <c r="F21" i="8"/>
  <c r="E21" i="8"/>
  <c r="D21" i="8"/>
  <c r="C21" i="8"/>
  <c r="B21" i="8"/>
  <c r="A21" i="8"/>
  <c r="I20" i="8"/>
  <c r="H20" i="8"/>
  <c r="G20" i="8"/>
  <c r="F20" i="8"/>
  <c r="E20" i="8"/>
  <c r="D20" i="8"/>
  <c r="C20" i="8"/>
  <c r="B20" i="8"/>
  <c r="A20" i="8"/>
  <c r="I19" i="8"/>
  <c r="H19" i="8"/>
  <c r="G19" i="8"/>
  <c r="F19" i="8"/>
  <c r="D19" i="8"/>
  <c r="C19" i="8"/>
  <c r="B19" i="8"/>
  <c r="A19" i="8"/>
  <c r="H18" i="8"/>
  <c r="G18" i="8"/>
  <c r="F18" i="8"/>
  <c r="E18" i="8"/>
  <c r="D18" i="8"/>
  <c r="C18" i="8"/>
  <c r="B18" i="8"/>
  <c r="A18" i="8"/>
  <c r="J17" i="8"/>
  <c r="I17" i="8"/>
  <c r="H17" i="8"/>
  <c r="G17" i="8"/>
  <c r="F17" i="8"/>
  <c r="E17" i="8"/>
  <c r="D17" i="8"/>
  <c r="C17" i="8"/>
  <c r="B17" i="8"/>
  <c r="A17" i="8"/>
  <c r="I16" i="8"/>
  <c r="H16" i="8"/>
  <c r="G16" i="8"/>
  <c r="F16" i="8"/>
  <c r="E16" i="8"/>
  <c r="D16" i="8"/>
  <c r="C16" i="8"/>
  <c r="B16" i="8"/>
  <c r="A16" i="8"/>
  <c r="I15" i="8"/>
  <c r="H15" i="8"/>
  <c r="G15" i="8"/>
  <c r="F15" i="8"/>
  <c r="D15" i="8"/>
  <c r="C15" i="8"/>
  <c r="B15" i="8"/>
  <c r="A15" i="8"/>
  <c r="H14" i="8"/>
  <c r="G14" i="8"/>
  <c r="F14" i="8"/>
  <c r="E14" i="8"/>
  <c r="D14" i="8"/>
  <c r="C14" i="8"/>
  <c r="B14" i="8"/>
  <c r="A14" i="8"/>
  <c r="J12" i="8"/>
  <c r="I12" i="8"/>
  <c r="H12" i="8"/>
  <c r="G12" i="8"/>
  <c r="F12" i="8"/>
  <c r="E12" i="8"/>
  <c r="D12" i="8"/>
  <c r="C12" i="8"/>
  <c r="B12" i="8"/>
  <c r="A12" i="8"/>
  <c r="J11" i="8"/>
  <c r="I11" i="8"/>
  <c r="H11" i="8"/>
  <c r="G11" i="8"/>
  <c r="F11" i="8"/>
  <c r="E11" i="8"/>
  <c r="D11" i="8"/>
  <c r="C11" i="8"/>
  <c r="B11" i="8"/>
  <c r="A11" i="8"/>
  <c r="J10" i="8"/>
  <c r="I10" i="8"/>
  <c r="H10" i="8"/>
  <c r="G10" i="8"/>
  <c r="F10" i="8"/>
  <c r="E10" i="8"/>
  <c r="D10" i="8"/>
  <c r="C10" i="8"/>
  <c r="B10" i="8"/>
  <c r="A10" i="8"/>
  <c r="J9" i="8"/>
  <c r="F9" i="8"/>
  <c r="B9" i="8"/>
  <c r="A9" i="8"/>
  <c r="J42" i="8" l="1"/>
  <c r="J18" i="8"/>
  <c r="L44" i="8"/>
  <c r="J46" i="8"/>
  <c r="J20" i="8" s="1"/>
  <c r="J50" i="8"/>
  <c r="J24" i="8" s="1"/>
  <c r="J26" i="8"/>
  <c r="L52" i="8"/>
  <c r="K57" i="8"/>
  <c r="A21" i="10"/>
  <c r="J14" i="8"/>
  <c r="L50" i="8"/>
  <c r="I58" i="8"/>
  <c r="I32" i="8" s="1"/>
  <c r="I22" i="8"/>
  <c r="L46" i="8"/>
  <c r="L54" i="8"/>
  <c r="I14" i="8"/>
  <c r="E57" i="8"/>
  <c r="E31" i="8" s="1"/>
  <c r="E48" i="8"/>
  <c r="J41" i="8"/>
  <c r="J45" i="8"/>
  <c r="K48" i="8"/>
  <c r="K58" i="8" s="1"/>
  <c r="J49" i="8"/>
  <c r="J53" i="8"/>
  <c r="J16" i="8" l="1"/>
  <c r="L42" i="8"/>
  <c r="A22" i="10"/>
  <c r="A23" i="10"/>
  <c r="L53" i="8"/>
  <c r="J27" i="8"/>
  <c r="J15" i="8"/>
  <c r="L41" i="8"/>
  <c r="J23" i="8"/>
  <c r="J57" i="8"/>
  <c r="J31" i="8" s="1"/>
  <c r="L49" i="8"/>
  <c r="E22" i="8"/>
  <c r="E58" i="8"/>
  <c r="E32" i="8" s="1"/>
  <c r="J48" i="8"/>
  <c r="L45" i="8"/>
  <c r="J19" i="8"/>
  <c r="L48" i="8" l="1"/>
  <c r="L57" i="8"/>
  <c r="L58" i="8" s="1"/>
  <c r="A24" i="10"/>
  <c r="J22" i="8"/>
  <c r="J58" i="8"/>
  <c r="J32" i="8" s="1"/>
  <c r="A25" i="10" l="1"/>
  <c r="A26" i="10"/>
  <c r="A27" i="10" l="1"/>
  <c r="A32" i="10" l="1"/>
  <c r="A33" i="10" l="1"/>
  <c r="A34" i="10" l="1"/>
  <c r="A35" i="10"/>
  <c r="A36" i="10" s="1"/>
  <c r="A37" i="10" s="1"/>
  <c r="A38" i="10" s="1"/>
  <c r="A39" i="10" s="1"/>
  <c r="A40" i="10" s="1"/>
  <c r="A41" i="10" s="1"/>
  <c r="A49" i="10" s="1"/>
  <c r="A50" i="10" s="1"/>
  <c r="A51" i="10" s="1"/>
  <c r="A52" i="10"/>
  <c r="A53" i="10" s="1"/>
  <c r="A54" i="10" s="1"/>
  <c r="A55" i="10" s="1"/>
  <c r="A56" i="10" s="1"/>
  <c r="A57" i="10" s="1"/>
  <c r="A58" i="10" s="1"/>
</calcChain>
</file>

<file path=xl/sharedStrings.xml><?xml version="1.0" encoding="utf-8"?>
<sst xmlns="http://schemas.openxmlformats.org/spreadsheetml/2006/main" count="618" uniqueCount="406">
  <si>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</si>
  <si>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</si>
  <si>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</si>
  <si>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</si>
  <si>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</si>
  <si>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</si>
  <si>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</si>
  <si>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</si>
  <si>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</si>
  <si>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</si>
  <si>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</si>
  <si>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</si>
  <si>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</si>
  <si>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</si>
  <si>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</si>
  <si>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</si>
  <si>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</si>
  <si>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</si>
  <si>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</si>
  <si>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</si>
  <si>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</si>
  <si>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</si>
  <si>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</si>
  <si>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</si>
  <si>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az eredendő kockázatok becslése.</t>
  </si>
  <si>
    <t>Dátum:</t>
  </si>
  <si>
    <t xml:space="preserve"> </t>
  </si>
  <si>
    <t>TÖLTSE KI AZ ALSÓ TÁBLA ZÖLD CELLÁIT!</t>
  </si>
  <si>
    <t>KIEGÉSZÍTŐ MELLÉKLET MOZGÁSTÁBLA ELLENŐRZÉS</t>
  </si>
  <si>
    <t>Adatok: EZER HUF</t>
  </si>
  <si>
    <t>KITÖLTÉS AZ ANALITIKUS AMORTIZÁLT ESZKÖZÖK ÉS A BERUHÁZÁSOK, FELÚJÍTÁSOK, ELŐLEGEK NYILVÁNTATÁSÁBÓL</t>
  </si>
  <si>
    <t>EZER HUF</t>
  </si>
  <si>
    <t>Megnevezése</t>
  </si>
  <si>
    <t>Bruttó érték</t>
  </si>
  <si>
    <t>Értékcsökkenés</t>
  </si>
  <si>
    <t>Nettó érték</t>
  </si>
  <si>
    <t>Mérleg szerinti érték</t>
  </si>
  <si>
    <t>Eltérés</t>
  </si>
  <si>
    <t>Megjegyzés / Referencia</t>
  </si>
  <si>
    <t>Nyitó érték</t>
  </si>
  <si>
    <t>Növekedés</t>
  </si>
  <si>
    <t>Csökkenés</t>
  </si>
  <si>
    <t>Záró érték</t>
  </si>
  <si>
    <t>A. Fixed assets</t>
  </si>
  <si>
    <t>1. Alapítás-átszervezés aktívált értéke</t>
  </si>
  <si>
    <t>2. Kísérleti fejlesztés aktivált értéke</t>
  </si>
  <si>
    <t>3. Vagyoni értékű jogok</t>
  </si>
  <si>
    <t>4. Szellemi termékek</t>
  </si>
  <si>
    <t>5. Üzleti vagy cégérték</t>
  </si>
  <si>
    <t>6. Immateriális javakra adott előlegek</t>
  </si>
  <si>
    <t>7. Immateriális javak értékhelyesbítése</t>
  </si>
  <si>
    <t>Kis értékű immateriális javak</t>
  </si>
  <si>
    <t>I. IMMATERIÁLIS JAVAK</t>
  </si>
  <si>
    <t>1. Ingatlanok és a kapcsolódó vagyoni értékű jogok</t>
  </si>
  <si>
    <t>2. Műszaki berendezések, gépek, járművek</t>
  </si>
  <si>
    <t>3. Egyéb berendezések, felszerelések, járművek</t>
  </si>
  <si>
    <t>4. Tenyészállatok</t>
  </si>
  <si>
    <t>5. Beruházások, felújítások</t>
  </si>
  <si>
    <t>6. Beruházásokra adott előlegek</t>
  </si>
  <si>
    <t>7. Tárgyi eszközök értékhelyesbítése</t>
  </si>
  <si>
    <t>Kis értékű tárgyi eszközök</t>
  </si>
  <si>
    <t>II. TÁRGYI ESZKÖZÖK</t>
  </si>
  <si>
    <t>Mindösszesen</t>
  </si>
  <si>
    <t>12-16. TÁRGYI ESZKÖZÖK</t>
  </si>
  <si>
    <t xml:space="preserve">   A tárgyi eszközök között azokat a rendeltetésszerűen használatba vett, üzembe helyezett anyagi </t>
  </si>
  <si>
    <t xml:space="preserve">eszközöket (földterület, telek, telkesítés, erdő, ültetvény, épület, egyéb építmény, műszaki </t>
  </si>
  <si>
    <t xml:space="preserve">berendezés, gép, jármű, üzemi és üzleti felszerelés, egyéb berendezés, ingatlanokhoz kapcsolódó </t>
  </si>
  <si>
    <t xml:space="preserve">vagyoni értékű jogok), tenyészállatokat kell kimutatni, amelyek tartósan - közvetlenül vagy </t>
  </si>
  <si>
    <t xml:space="preserve">közvetett módon - szolgálják a gazdálkodó tevékenységét, továbbá a beruházásokat, valamint a </t>
  </si>
  <si>
    <t>tárgyi eszközök értékhelyesbítését.</t>
  </si>
  <si>
    <t>Növekedések:</t>
  </si>
  <si>
    <t>T 12-16  -   K 9647       Térítés nélküli átvétel</t>
  </si>
  <si>
    <t>T 12-16   -  K 4792     Kapott apport értéke</t>
  </si>
  <si>
    <t>Csökkenések:</t>
  </si>
  <si>
    <t>K 12-14   -  T 129,139,149   Értékesítéskor, apportáláskor, térítés nélküli átadásnál, hiány,</t>
  </si>
  <si>
    <t>K 12-14   -  T 861   Értékesítéskor a nettó érték elszámolása</t>
  </si>
  <si>
    <t>K 12-14   -  T 8647     Apportáláskor a nettó érték elszámolása</t>
  </si>
  <si>
    <t>K 12-14   -  T 8647     Térítés nélküli átadásnál a nettó érték elszámolása</t>
  </si>
  <si>
    <t>K 12-14   -  T 8692 Hiány, megsemmisülés esetén a nettó érték elszámolása</t>
  </si>
  <si>
    <t>K 12-14   -  T 226  Átsorolás tárgyi eszközből anyagba</t>
  </si>
  <si>
    <t>K 12-16   -  T 492   Zárás</t>
  </si>
  <si>
    <t xml:space="preserve">12. INGATLANOK ÉS KAPCSOLÓDÓ VAGYONI ÉRTÉKŰ JOGOK </t>
  </si>
  <si>
    <t>127. Ingatlanok értékhelyesbítése</t>
  </si>
  <si>
    <t>T 127 -  K 417  Értékhelyesbítés elszámolása</t>
  </si>
  <si>
    <t>K 127 -  T 417  Értékhelyesbítés csökkentése vagy megszüntetése</t>
  </si>
  <si>
    <r>
      <t xml:space="preserve">128. Ingatlanok terven felüli értékcsökkenése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</si>
  <si>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>K 128 -  T 491   Nyitás</t>
  </si>
  <si>
    <t>K 128 -  T 8664 Terven felüli értékcsökkenés elszámolása</t>
  </si>
  <si>
    <r>
      <t>*</t>
    </r>
    <r>
      <rPr>
        <sz val="11"/>
        <rFont val="Arial Narrow"/>
        <family val="2"/>
        <charset val="238"/>
      </rPr>
      <t>T 128 -  K 8664 Visszaírás</t>
    </r>
  </si>
  <si>
    <t>T 128 -  K 121-126     Értékesítéskor, apportáláskor, térítés nélküli átadásnál, hiány, megsemmisülés esetén az elszámolt értékcsökkenés átvezetése</t>
  </si>
  <si>
    <t xml:space="preserve">T 128 -  K 492   Zárás </t>
  </si>
  <si>
    <t>129. Ingatlanok terv szerinti értékcsökkenése</t>
  </si>
  <si>
    <t>K 129 -  T 491   Nyitás</t>
  </si>
  <si>
    <t>K 129 -  T 57    Terv szerinti értékcsökkenés elszámolása</t>
  </si>
  <si>
    <t>T 129 -  K 121-126    Értékesítéskor, apportáláskor, térítés nélküli átadásnál, hiány, megsemmisülés esetén az elszámolt értékcsökkenés átvezetése</t>
  </si>
  <si>
    <t>T 129 -  K 492   Zárás</t>
  </si>
  <si>
    <t>13. MŰSZAKI BERENDEZÉSEK, GÉPEK, JÁRMŰVEK</t>
  </si>
  <si>
    <t>137. Műszaki berendezések, gépek, járművek értékhelyesbítése</t>
  </si>
  <si>
    <t>T 137 -  K 417  Értékhelyesbítés elszámolása</t>
  </si>
  <si>
    <t>K 137 -  T 417  Értékhelyesbítés csökkentése vagy megszüntetése</t>
  </si>
  <si>
    <r>
      <t xml:space="preserve">138. Műszaki berendezések, gépek, járművek terven felüli értékcsökkenése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</si>
  <si>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>K 138 -  T 491   Nyitás</t>
  </si>
  <si>
    <t>K 138 -  T 8664 Terven felüli értékcsökkenés elszámolása</t>
  </si>
  <si>
    <r>
      <t>*</t>
    </r>
    <r>
      <rPr>
        <sz val="11"/>
        <rFont val="Arial Narrow"/>
        <family val="2"/>
        <charset val="238"/>
      </rPr>
      <t>T 138 -  K 8664 Visszaírás</t>
    </r>
  </si>
  <si>
    <t>T 138 -  K 131-132     Értékesítéskor, apportáláskor, térítés nélküli átadásnál, hiány, megsemmisülés esetén az elszámolt értékcsökkenés átvezetése</t>
  </si>
  <si>
    <t>T 138 -  K 492   Zárás</t>
  </si>
  <si>
    <t>139. Műszaki berendezések, gépek, járművek terv szerinti értékcsökkenése</t>
  </si>
  <si>
    <t>K 139 -  T 491   Nyitás</t>
  </si>
  <si>
    <t>K 139 -  T 57    Terv szerinti értékcsökkenés elszámolása</t>
  </si>
  <si>
    <t>T 139 -  K 131-132    Értékesítéskor, apportáláskor, térítés nélküli átadásnál, hiány, megsemmisülés esetén az elszámolt értékcsökkenés átvezetése</t>
  </si>
  <si>
    <t>T 139 -  K 492   Zárás</t>
  </si>
  <si>
    <t xml:space="preserve">14. EGYÉB BERENDEZÉSEK, FELSZERELÉSEK, JÁRMŰVEK </t>
  </si>
  <si>
    <t>147. Egyéb berendezések, felszerelések, járművek értékhelyesbítése</t>
  </si>
  <si>
    <t>T 147 -  K 417  Értékhelyesbítés elszámolása</t>
  </si>
  <si>
    <t>K 147 -  T 417  Értékhelyesbítés csökkentése vagy megszüntetése</t>
  </si>
  <si>
    <r>
      <t xml:space="preserve">148. Egyéb berendezések, felszerelések, járművek terven felüli értékcsökkenése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</si>
  <si>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>K 148 -  T 491   Nyitás</t>
  </si>
  <si>
    <t>K 148 -  T 8664 Terven felüli értékcsökkenés elszámolása</t>
  </si>
  <si>
    <r>
      <t>*</t>
    </r>
    <r>
      <rPr>
        <sz val="11"/>
        <rFont val="Arial Narrow"/>
        <family val="2"/>
        <charset val="238"/>
      </rPr>
      <t>T 148 -  K 8664 Visszaírás</t>
    </r>
  </si>
  <si>
    <t>T 148 -  K 141-144     Értékesítéskor, apportáláskor, térítés nélküli átadásnál, hiány, megsemmisülés esetén az elszámolt értékcsökkenés átvezetése</t>
  </si>
  <si>
    <t>T 148 -  K 492   Zárás</t>
  </si>
  <si>
    <t>149. Egyéb berendezések, felszerelések, járművek terv szerinti értékcsökkenése</t>
  </si>
  <si>
    <t>K 149 -  T 491   Nyitás</t>
  </si>
  <si>
    <t>K 149 -  T 57    Terv szerinti értékcsökkenés elszámolása</t>
  </si>
  <si>
    <t>T 149 -  K 141-144    Értékesítéskor, apportáláskor, térítés nélküli átadásnál, hiány, megsemmisülés esetén az elszámolt értékcsökkenés átvezetése</t>
  </si>
  <si>
    <t>T 149 -  K 492   Zárás</t>
  </si>
  <si>
    <t>15. TENYÉSZÁLLATOK</t>
  </si>
  <si>
    <t>T 151-153   -  K 491   Nyitás</t>
  </si>
  <si>
    <t>T 151-153   -  K 454   Számlázott vételár</t>
  </si>
  <si>
    <t>T 151-153   -  K 38     Elszámolás a fizetett összegben a bank értesítése, ill. a pénztárbizonylat alapján.</t>
  </si>
  <si>
    <t>T 151-153   -  K 9647     Térítés nélküli átvétel</t>
  </si>
  <si>
    <t>T 151-153   -  K 4792  Kapott apport értéke</t>
  </si>
  <si>
    <t>T 151-153   -  K 51  Tenyészállattá átminősítés, ha az állatokat év közben az Anyagköltség számlán mutatjuk ki</t>
  </si>
  <si>
    <t>K 151-153   -  T 158,159   Értékesítéskor, apportáláskor, térítés nélküli átadásnál, hiány, megsemmisülés esetén az elszámolt értékcsökkenés átvezetése</t>
  </si>
  <si>
    <t>K 151-153   -  T 861   Értékesítéskor a nettó érték elszámolása</t>
  </si>
  <si>
    <t>K 151-153   -  T 8647     Apportáláskor a nettó érték elszámolása</t>
  </si>
  <si>
    <t>K 151-153   -  T 8647     Térítés nélküli átadásnál a nettó érték elszámolása</t>
  </si>
  <si>
    <t>K 151-153   -  T 8692 Hiány, megsemmisülés esetén a nettó érték elszámolása</t>
  </si>
  <si>
    <t>K 151-153   -  T 492   Zárás</t>
  </si>
  <si>
    <t>157. Tenyészállatok értékhelyesbítése</t>
  </si>
  <si>
    <t>T 157 -  K 417  Értékhelyesbítés elszámolása</t>
  </si>
  <si>
    <t>K 157 -  T 417  Értékhelyesbítés csökkentése vagy megszüntetése</t>
  </si>
  <si>
    <r>
      <t xml:space="preserve">158. Tenyészállatok terven felüli értékcsökkenése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</si>
  <si>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>K 158 -  T 491   Nyitás</t>
  </si>
  <si>
    <t>K 158 -  T 8664 Terven felüli értékcsökkenés elszámolása</t>
  </si>
  <si>
    <r>
      <t>*</t>
    </r>
    <r>
      <rPr>
        <sz val="11"/>
        <rFont val="Arial Narrow"/>
        <family val="2"/>
        <charset val="238"/>
      </rPr>
      <t>T 158 -  K 8664 Visszaírás</t>
    </r>
  </si>
  <si>
    <t>T 158 -  K 151-153     Értékesítéskor, apportáláskor, térítés nélküli átadásnál, hiány, megsemmisülés esetén az elszámolt értékcsökkenés átvezetése</t>
  </si>
  <si>
    <t>T 158 -  K 492   Zárás</t>
  </si>
  <si>
    <t>159. Tenyészállatok terv szerinti értékcsökkenése</t>
  </si>
  <si>
    <t>K 159 -  T 491   Nyitás</t>
  </si>
  <si>
    <t>K 159 -  T 57    Terv szerinti értékcsökkenés elszámolása</t>
  </si>
  <si>
    <t>T 159 -  K 151-153    Értékesítéskor, apportáláskor, térítés nélküli átadásnál, hiány, megsemmisülés esetén az elszámolt értékcsökkenés átvezetése</t>
  </si>
  <si>
    <t>T 159 -  K 492   Zárás</t>
  </si>
  <si>
    <t>Kapcsolat az analitikus nyilvántartással:</t>
  </si>
  <si>
    <t>A tenyészállatokról állatnyilvántartási könyvet kell vezetni, amely állatcsoportonként mennyiségben (darabban) tartalmazza</t>
  </si>
  <si>
    <t>-        a növekedést és a csökkenést,</t>
  </si>
  <si>
    <t xml:space="preserve">-        a változás időpontját, </t>
  </si>
  <si>
    <t>-        a változás jogcímeit.</t>
  </si>
  <si>
    <t xml:space="preserve">Az analitikus nyilvántartásba felvett összes eszköz (főkönyvi számlák szerint csoportosított) </t>
  </si>
  <si>
    <t xml:space="preserve">összesített bruttó értékét, tárgyévi és halmozott értékcsökkenését, nettó értékét legalább évvégén </t>
  </si>
  <si>
    <t xml:space="preserve">egyeztetni kell a főkönyvi számlákkal. Eltérés esetén a hibát fel kell tárni, és a nyilvántartásokat </t>
  </si>
  <si>
    <t xml:space="preserve">helyesbíteni kell. Amennyiben a főkönyvi számlákon a hiba nem található meg, akkor a főkönyvi </t>
  </si>
  <si>
    <t>számlát az ellenőrzött analitikára kell helyesbíteni.</t>
  </si>
  <si>
    <t>16. BERUHÁZÁSOK, FELÚJÍTÁSOK</t>
  </si>
  <si>
    <t>161. Befejezetlen beruházások</t>
  </si>
  <si>
    <t>T 161  -  K 491  Nyitás</t>
  </si>
  <si>
    <t>T 161  -  K 455   Számlázott beruházási érték</t>
  </si>
  <si>
    <t>T 161  -  K 38     Beruházási érték a fizetett összegben a bank értesítése, ill. a pénztárbizonylat alapján.</t>
  </si>
  <si>
    <t>T 161  -  K 465   Tárgyi eszköz vámköltsége</t>
  </si>
  <si>
    <t>T 161  -  K 384   Aktiválásig felmerült kamat</t>
  </si>
  <si>
    <t>T 161  -  K 384   Aktiválásig felmerült biztosítási díj</t>
  </si>
  <si>
    <t>T 161  -  K 5821  Beruházáshoz kapcsolódó saját teljesítmények</t>
  </si>
  <si>
    <t xml:space="preserve">    466        467</t>
  </si>
  <si>
    <t>K 161  -  T 12-14   Tárgyi eszköz aktiválása használatba vételkor</t>
  </si>
  <si>
    <t>K 161  -  T 8647        Térítés nélkül átadott beruházás</t>
  </si>
  <si>
    <t xml:space="preserve">K 161  -  T 492  Zárás </t>
  </si>
  <si>
    <t>162. Felújítások (befejezetlen)</t>
  </si>
  <si>
    <t>T 162  -  K 491  Nyitás</t>
  </si>
  <si>
    <t>T 162  -  K 455   Számlázott felújítási érték</t>
  </si>
  <si>
    <t>T 162  -  K 38     Felújítási érték a fizetett összegben a bank értesítése, ill. a  pénztárbizonylat alapján.</t>
  </si>
  <si>
    <t>T 162  -  K 465   Tárgyi eszköz vámköltsége</t>
  </si>
  <si>
    <t>T 162  -  K 384   Aktiválásig felmerült kamat</t>
  </si>
  <si>
    <t>T 162  -  K 384   Aktiválásig felmerült biztosítási díj</t>
  </si>
  <si>
    <t>T 162  -  K 5821  Felújításhoz kapcsolódó saját teljesítmények</t>
  </si>
  <si>
    <t>K 162  -  T 12-14   Felújítás elszámolása a felújítás befejezésekor</t>
  </si>
  <si>
    <t xml:space="preserve">K 162  -  T 492  Zárás </t>
  </si>
  <si>
    <t>168. Beruházások terven felüli értékcsökkenése</t>
  </si>
  <si>
    <t>K 168  -  T 8664  Terven felüli értékcsökkenés elszámolása a piaci értékig</t>
  </si>
  <si>
    <t xml:space="preserve">A tárgyi eszközökről ún. egyedi tárgyi eszköz nyilvántartást kell vezetni. Ebbe a nyilvántartásba </t>
  </si>
  <si>
    <t xml:space="preserve">fel kell venni minden olyan adatot amely szükséges az azonosításhoz (megnevezés, típus, </t>
  </si>
  <si>
    <t>gyártási szám, szállító megnevezése, mennyiségi egység , mennyiség, stb.)</t>
  </si>
  <si>
    <t>Tartalmaznia kell továbbá:</t>
  </si>
  <si>
    <t>-        az üzembe helyezés (beszerzés), a felújítás időpontját,</t>
  </si>
  <si>
    <t>-        a tenyészállattá minősítés (a vásárlás) időpontját,</t>
  </si>
  <si>
    <t>-        a tartozékok felsorolását,</t>
  </si>
  <si>
    <t>-        a beszerzési, illetve az előállítási értéket (bruttó értéket), illetve annak változását,</t>
  </si>
  <si>
    <t>-        a maradványértéket (a tenyészállatokat kivéve) csak az 1999.12.31. utáni beszerzések esetén</t>
  </si>
  <si>
    <t>-        az értékcsökkenési leírás módját és mértékét</t>
  </si>
  <si>
    <t>-        az elszámolt értékcsökkenés összegét, (elkülönítve a terven felülit)</t>
  </si>
  <si>
    <t>-        a nettó értéket</t>
  </si>
  <si>
    <t>-         az eszköz értékesítése, illetve a nullára történt leírás esetén a főkönyvből történő kivezetés időpontját.</t>
  </si>
  <si>
    <t>A társasági adótörvény szerinti értékcsökkenés is vezethető ebben az analitikában.</t>
  </si>
  <si>
    <t xml:space="preserve">A beruházásokról külön analitikát nem kell vezetni, de biztosítani kell a főkönyvi számlák </t>
  </si>
  <si>
    <t>bontásával, hogy minden beruházás külön számlán könyvelt legyen.</t>
  </si>
  <si>
    <t xml:space="preserve">helyezési bizonylatot, amely lehet  a beszerzésről szóló számlán történő erre utaló feljegyzés, de </t>
  </si>
  <si>
    <t xml:space="preserve">az adott beruházást kimutató főkönyvi számla tételeket tartalmazó számlalapjának másolata, </t>
  </si>
  <si>
    <t xml:space="preserve">számítógépből kinyomtatott példánya is. Az üzembe helyezési bizonylatnak tartalmaznia kell </t>
  </si>
  <si>
    <t xml:space="preserve">minden, a bizonylatra előírt tartalmi adatot. Az üzembe helyezési bizonylaton rögzített gazdasági </t>
  </si>
  <si>
    <t>esemény megtörténtét, amely igazolja az eszköz használatba vételét is, az ügyvezetőnek (vagy az</t>
  </si>
  <si>
    <t>általa erre felhatalmazott más személynek) aláírásával igazolnia kell.</t>
  </si>
  <si>
    <t xml:space="preserve">Ezen bizonylat alapján kell könyvelni a beruházásról a tárgyi eszközök megfelelő számláján az </t>
  </si>
  <si>
    <t>aktivált eszközt.</t>
  </si>
  <si>
    <t>◄◄ NEM SZERKESZTHETŐ SOR !!</t>
  </si>
  <si>
    <t>A KÖNYVVVIZSGÁLAT TERJEDELME</t>
  </si>
  <si>
    <t>Használati útmutató:</t>
  </si>
  <si>
    <t>1. lépés</t>
  </si>
  <si>
    <t>Lépjen a B5 cellára és válassza ki a vizsgálati terület elnevezését.</t>
  </si>
  <si>
    <t>Ellenőr:</t>
  </si>
  <si>
    <t>E Ft</t>
  </si>
  <si>
    <t>Vizsgált állomány (számlaegyenleg, ügyletcsoport) megnevezése</t>
  </si>
  <si>
    <t>Könyvi érték</t>
  </si>
  <si>
    <t>Tervezett végrehajtási lényegesség</t>
  </si>
  <si>
    <t>2. lépés</t>
  </si>
  <si>
    <t>Írja be a B14 cellába a vizsgálat alá vont állomány nevét, és a D13 cellába az állomány könyv szerinti értékét.</t>
  </si>
  <si>
    <t>VIZSGÁLATRA KIVÁLASZTOTT TÉTELEK</t>
  </si>
  <si>
    <t>Nagyértékű tételeket jellemző küszöbérték: ABS(Könyvi érték) &gt;, mint:</t>
  </si>
  <si>
    <t>3. lépés</t>
  </si>
  <si>
    <t xml:space="preserve">Állapítsa meg és írja az F25 cellába a Nagy értékű tételeket jellemző küszöbértéket. </t>
  </si>
  <si>
    <t>Sorsz.</t>
  </si>
  <si>
    <t>Megnevezés</t>
  </si>
  <si>
    <t>Ft</t>
  </si>
  <si>
    <t>A küszöbérték nem lehet nagyobb, mint a tényadatok alapján megállapított végrehajtási lényegesség.</t>
  </si>
  <si>
    <t>Küszöbértéket elérő tételek:</t>
  </si>
  <si>
    <t>Jellemző</t>
  </si>
  <si>
    <t>Főkönyvi sz.</t>
  </si>
  <si>
    <t>Azonosító</t>
  </si>
  <si>
    <t>Valósérték</t>
  </si>
  <si>
    <t>Referencia</t>
  </si>
  <si>
    <t>Megjegyzés</t>
  </si>
  <si>
    <t>4. lépés</t>
  </si>
  <si>
    <t>Az analitikus nyilvántartásokból válassza ki a küszöbértéket elérő tételeket és rögzítse a táblázatba az adatokat</t>
  </si>
  <si>
    <t>Nagy értékű</t>
  </si>
  <si>
    <t>5. lépés</t>
  </si>
  <si>
    <t>A gazdasági események értékelésével állapítsa meg a tétel Valósértékét és rögzítse a táblázatba.</t>
  </si>
  <si>
    <t>ÚJ SOR FELVITELE:</t>
  </si>
  <si>
    <r>
      <t xml:space="preserve">A táblázat sorai szükség esetén az </t>
    </r>
    <r>
      <rPr>
        <b/>
        <sz val="10"/>
        <rFont val="Arial Narrow"/>
        <family val="2"/>
        <charset val="238"/>
      </rPr>
      <t>ÖSSZESEN sor feletti sor</t>
    </r>
    <r>
      <rPr>
        <sz val="10"/>
        <rFont val="Arial Narrow"/>
        <family val="2"/>
        <charset val="238"/>
      </rPr>
      <t xml:space="preserve"> kijelölésével, jobbegér </t>
    </r>
    <r>
      <rPr>
        <b/>
        <sz val="10"/>
        <rFont val="Arial Narrow"/>
        <family val="2"/>
        <charset val="238"/>
      </rPr>
      <t>Beszúrás</t>
    </r>
    <r>
      <rPr>
        <sz val="10"/>
        <rFont val="Arial Narrow"/>
        <family val="2"/>
        <charset val="238"/>
      </rPr>
      <t xml:space="preserve"> paranccsal növelhető.</t>
    </r>
  </si>
  <si>
    <t>Az új sorba az Eltérés képletet a felettes sor másolásával kell beírni.</t>
  </si>
  <si>
    <t>Összesen</t>
  </si>
  <si>
    <t>Összesen / Könyvi érték %-os aránya</t>
  </si>
  <si>
    <t>Jelentős kockázatú (konkrét) tételek:</t>
  </si>
  <si>
    <t>6. lépés</t>
  </si>
  <si>
    <t>Az analitikus nyilvántartásokból válassza ki a jelentős kockázatot hordozó tételeket és rögzítse azokat a táblázatban.</t>
  </si>
  <si>
    <t>7. lépés</t>
  </si>
  <si>
    <t>A gazdasági esemény értékelésével állapítsa meg a tételek Valósértékét és rögzítse a táblázatba.</t>
  </si>
  <si>
    <t>A kiválasztás elméleti szempontjait a KIVALASZTAS munkalapon olvashatja, gyakorlati útmutatót a KONKRET munkalapon találhat.</t>
  </si>
  <si>
    <t>►►►►</t>
  </si>
  <si>
    <t>KIVALASZTAS</t>
  </si>
  <si>
    <t>KONKRET</t>
  </si>
  <si>
    <t>Maradékegyenleg:</t>
  </si>
  <si>
    <t>8. lépés</t>
  </si>
  <si>
    <t xml:space="preserve">A képletezés megállapítja, hogy a Maradékegyenleg kisebb, vagy nagyobb a Végrehajtási hibánál. </t>
  </si>
  <si>
    <t>9. lépés</t>
  </si>
  <si>
    <t>Ha nagyobb, akkor több tételt kell vizsgálni, ha kisebb a vizsgálat lezárható.</t>
  </si>
  <si>
    <t>Maradékegyenleg mintavételes vizsgálata:</t>
  </si>
  <si>
    <t>Vizsgálandó összeg:</t>
  </si>
  <si>
    <t>Minta tétel</t>
  </si>
  <si>
    <t>10. lépés</t>
  </si>
  <si>
    <t>Az analitikus nyilvántartásokból AuditTeszt programmal válasszon minta tételeket és rögzítse azokat a táblázatba.</t>
  </si>
  <si>
    <t>11. lépés</t>
  </si>
  <si>
    <t>KM-AII-10-2</t>
  </si>
  <si>
    <t>Tárgyév első napja:</t>
  </si>
  <si>
    <t>Tárgyév utolsó napja:</t>
  </si>
  <si>
    <t>Tárgyév napjainak száma:</t>
  </si>
  <si>
    <t>Db.</t>
  </si>
  <si>
    <t>Beszerzési ár</t>
  </si>
  <si>
    <t>Maradványérték</t>
  </si>
  <si>
    <t>Üzembe helyezés kelte</t>
  </si>
  <si>
    <t>Écs. %</t>
  </si>
  <si>
    <t>Nettó ért. év elején</t>
  </si>
  <si>
    <t>Napok száma</t>
  </si>
  <si>
    <t>Écs leírás kis-összegű</t>
  </si>
  <si>
    <t>Écs leírás nem kisössz.</t>
  </si>
  <si>
    <t>Könyvelt</t>
  </si>
  <si>
    <t>ÉCS össz.</t>
  </si>
  <si>
    <t>Terven felüli écs</t>
  </si>
  <si>
    <t>Terven felüli écs visszaír.</t>
  </si>
  <si>
    <t>Érték-helyesbítés</t>
  </si>
  <si>
    <t>Piaci érték</t>
  </si>
  <si>
    <t>Nettó ért. év végén</t>
  </si>
  <si>
    <t>Halm. écs.</t>
  </si>
  <si>
    <t>121 kiválasztott összesen:</t>
  </si>
  <si>
    <t>Mérlegtétel összesen:</t>
  </si>
  <si>
    <t>e Ft</t>
  </si>
  <si>
    <t>Vizsgált aránya %</t>
  </si>
  <si>
    <t>131 kiválasztott összesen:</t>
  </si>
  <si>
    <t>141 kiválasztott összesen:</t>
  </si>
  <si>
    <t>Mérlegtételek összesen:</t>
  </si>
  <si>
    <t>KM-AII-10-3</t>
  </si>
  <si>
    <t>Tárgyi eszközök növekedése</t>
  </si>
  <si>
    <t>Főkönyvi szla</t>
  </si>
  <si>
    <t>AZ ESZKÖZ MEGNEVEZÉSE</t>
  </si>
  <si>
    <t>AKTIVÁLÁS DÁTUMA</t>
  </si>
  <si>
    <t>BESZERZÉSI ÉRTÉK</t>
  </si>
  <si>
    <t xml:space="preserve">Egyéb aktivált beszerzési költségek </t>
  </si>
  <si>
    <t>BEKERÜLÉSI ÉRTÉK ÖSSZESEN</t>
  </si>
  <si>
    <t>Tervezett hasznos élettartam (év)</t>
  </si>
  <si>
    <t xml:space="preserve">Várható maradványérték </t>
  </si>
  <si>
    <t>Sztv. écs alapja</t>
  </si>
  <si>
    <t>ÖSSZESEN</t>
  </si>
  <si>
    <t>KM-AII-10-4</t>
  </si>
  <si>
    <t>Tárgyi eszközök kivezetése</t>
  </si>
  <si>
    <t>Főkönyvi szá</t>
  </si>
  <si>
    <t>A KIVEZETÉS 
OKA</t>
  </si>
  <si>
    <t>A KIVEZETÉS
DÁTUMA</t>
  </si>
  <si>
    <t>AKTIVÁLÁS
DÁTUMA</t>
  </si>
  <si>
    <t>BEKERÜLÉSI ÉRTÉK</t>
  </si>
  <si>
    <t>HALMOZOTT ÉRTÉKCSÖKKENÉS</t>
  </si>
  <si>
    <t>BEVÉTEL</t>
  </si>
  <si>
    <t>NYERESÉG
(VESZTESÉG)</t>
  </si>
  <si>
    <t>KM-AII-10-5</t>
  </si>
  <si>
    <t>Beruházásra adott előlegek</t>
  </si>
  <si>
    <t>KOROSÍTOTT KÖVETELÉS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</si>
  <si>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</si>
  <si>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</si>
  <si>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</si>
  <si>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</si>
  <si>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</si>
  <si>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</si>
  <si>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</si>
  <si>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Záró értékvesztés</t>
  </si>
  <si>
    <t>Mérleg érték</t>
  </si>
  <si>
    <t>1.</t>
  </si>
  <si>
    <t>2.</t>
  </si>
  <si>
    <t>3.</t>
  </si>
  <si>
    <t>4.</t>
  </si>
  <si>
    <t>5.</t>
  </si>
  <si>
    <t>Összesen:</t>
  </si>
  <si>
    <t>EGYENLEGKÖZLÉS /  VISSZAIGAZOLÁS</t>
  </si>
  <si>
    <t>Kiküldött egyenleg</t>
  </si>
  <si>
    <t>Visszaigazolt</t>
  </si>
  <si>
    <t>Eltérésből vizsgálatig befolyt</t>
  </si>
  <si>
    <t>Fennmaradt eltérés</t>
  </si>
  <si>
    <t>Tisztázott eltérés</t>
  </si>
  <si>
    <t>Eltérés oka/Intézkedés*</t>
  </si>
  <si>
    <t>Tisztázatlan egyenleg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</si>
  <si>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</si>
  <si>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ÉRTÉKVESZTÉSZ SZÁMÍTÁSA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</si>
  <si>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</si>
  <si>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</si>
  <si>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</si>
  <si>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</si>
  <si>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</si>
  <si>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</si>
  <si>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</si>
  <si>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</si>
  <si>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KM-AII-10-6</t>
  </si>
  <si>
    <t>I</t>
  </si>
  <si>
    <t>N</t>
  </si>
  <si>
    <t>Sorszám</t>
  </si>
  <si>
    <t>Azonosító (könyvelési bizonylatszám vagy számlaszám</t>
  </si>
  <si>
    <t>Szerződő/Szállító partner megnevezése</t>
  </si>
  <si>
    <t>Szerződés/Szállítás tárgya</t>
  </si>
  <si>
    <t>Beszerzési ár (szerződés/megrendelés szerint)</t>
  </si>
  <si>
    <t>Nettó érték a fordulónapon</t>
  </si>
  <si>
    <t>Számla teljesítésének dátuma</t>
  </si>
  <si>
    <t>Utalványozás (I/N)</t>
  </si>
  <si>
    <t>Kontírozás (I/N)</t>
  </si>
  <si>
    <t>Állománybavétel/Üzembe helyezés (I/N)</t>
  </si>
  <si>
    <t>Értékcsökkenés elszámolása rendben (I/N)</t>
  </si>
  <si>
    <t>Tárgyévi leltárban szerepel (I/N)</t>
  </si>
  <si>
    <t>Leltári száma</t>
  </si>
  <si>
    <t>Ingatlanok és vagyonértékű jogok kiválasztott összesen:</t>
  </si>
  <si>
    <t>Műszaki berendezések, gépek, járművek kiválasztott összesen:</t>
  </si>
  <si>
    <t>Egyéb berendezések, felszerelések, járművek kiválasztott összesen:</t>
  </si>
  <si>
    <t>KM-AII-10-8</t>
  </si>
  <si>
    <t>KM-AII-10-1</t>
  </si>
  <si>
    <t>Immateriális javak és tárgyi eszközök mozgása</t>
  </si>
  <si>
    <t>Tárgyi eszközök beszerzési ára, értékcsökkenése, nettó értéke</t>
  </si>
  <si>
    <t>Tárgyi eszközök kontrollpontjai</t>
  </si>
  <si>
    <t>IGEN</t>
  </si>
  <si>
    <t>NEM</t>
  </si>
  <si>
    <t>NÉ</t>
  </si>
  <si>
    <t>Elvégezve?</t>
  </si>
  <si>
    <t>A vizsgálati eljárások teljes körűen lezárultak, az adatok és információk elégséges bizonyítékot szolgáltattak a következtetéshez.</t>
  </si>
  <si>
    <t>A terület lényeges hibás állítástól mentes.</t>
  </si>
  <si>
    <t>RENDBEN</t>
  </si>
  <si>
    <t>ELTÉRŐ</t>
  </si>
  <si>
    <t>HIBÁS</t>
  </si>
  <si>
    <t>Immateriális javak számlarendjének értékelése</t>
  </si>
  <si>
    <t>Pontosság-értékelés, Bemutatás egyeztetése</t>
  </si>
  <si>
    <t>Vizsgálja meg a számlacsoport elszámolását a számlarendben, értékelje az eltéréseket, mutassa be a jelentős hibás gyakorlatot.</t>
  </si>
  <si>
    <t>A gazdálkodó  számlarendjében meghatározott növekedési és csökkenési jogcímek, alábontások, összevonások egyeztetése</t>
  </si>
  <si>
    <t>Előírás</t>
  </si>
  <si>
    <t>Alkalmazás</t>
  </si>
  <si>
    <t>Eltérés értékelése</t>
  </si>
  <si>
    <t>Jelentős, hibás gyakorlat leírása</t>
  </si>
  <si>
    <t>467; 8643 a fizetendő ÁFA</t>
  </si>
  <si>
    <t xml:space="preserve">A beruházás üzembe helyezése, az eszköz használatba vétele után el kell készíteni az üzembe </t>
  </si>
  <si>
    <t xml:space="preserve">T 12-16   -  K 491   Nyitás </t>
  </si>
  <si>
    <t>T 12-14   -  K 161  Tárgyi eszköz aktiválása használatba vételkor</t>
  </si>
  <si>
    <t>T 12-14   -  K 162   Felújítás elszámolása a felújítás befejezésekor</t>
  </si>
  <si>
    <t>128,138,148 megsemmisülés esetén az elszámolt értékcsökkenés átvezetése</t>
  </si>
  <si>
    <t>467; 8643a fizetendő ÁFA</t>
  </si>
  <si>
    <r>
      <t>Csökkenések:</t>
    </r>
    <r>
      <rPr>
        <b/>
        <sz val="11"/>
        <rFont val="Arial Narrow"/>
        <family val="2"/>
        <charset val="238"/>
      </rPr>
      <t xml:space="preserve">   </t>
    </r>
  </si>
  <si>
    <t>Egyéb dokumentumok - Munkaprogram végrehajtás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</si>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</sst>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\ ##0"/>
    <numFmt numFmtId="166" formatCode="#,##0_ ;[Red]\-#,##0\ "/>
    <numFmt numFmtId="167" formatCode="#\ ###\ ###\ ###\ ##0"/>
    <numFmt numFmtId="168" formatCode="yyyy\.mm\.dd"/>
    <numFmt numFmtId="169" formatCode="General&quot;.&quot;"/>
    <numFmt numFmtId="170" formatCode="yy\ mm\ dd"/>
    <numFmt numFmtId="171" formatCode="0.0%"/>
    <numFmt numFmtId="172" formatCode="_-* #,##0\ _F_t_._-;\-* #,##0\ _F_t_._-;_-* &quot;-&quot;??\ _F_t_._-;_-@_-"/>
  </numFmts>
  <fonts count="62" x14ac:knownFonts="1">
    <font>
      <sz val="11"/>
      <name val="Arial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1"/>
      <name val="Arial"/>
      <family val="2"/>
      <charset val="238"/>
    </font>
    <font>
      <sz val="12"/>
      <name val="Arial CE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indexed="8"/>
      <name val="Arial narrow"/>
      <family val="2"/>
      <charset val="238"/>
    </font>
    <font>
      <sz val="11"/>
      <color indexed="56"/>
      <name val="Garamond"/>
      <family val="1"/>
      <charset val="238"/>
    </font>
    <font>
      <sz val="11"/>
      <name val="Arial"/>
      <family val="2"/>
    </font>
    <font>
      <sz val="12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8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color rgb="FF0000FF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0"/>
      <name val="Arial Narrow"/>
      <family val="2"/>
      <charset val="238"/>
    </font>
    <font>
      <b/>
      <u/>
      <sz val="12"/>
      <name val="Arial Narrow"/>
      <family val="2"/>
      <charset val="238"/>
    </font>
    <font>
      <b/>
      <u/>
      <sz val="10"/>
      <name val="Arial Narrow"/>
      <family val="2"/>
      <charset val="238"/>
    </font>
    <font>
      <sz val="11"/>
      <color indexed="8"/>
      <name val="Arial"/>
      <family val="2"/>
    </font>
    <font>
      <b/>
      <sz val="11"/>
      <color rgb="FF0066FF"/>
      <name val="Arial"/>
      <family val="2"/>
      <charset val="238"/>
    </font>
    <font>
      <b/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8"/>
      <name val="Arial"/>
      <family val="2"/>
      <charset val="238"/>
    </font>
    <font>
      <sz val="12"/>
      <color indexed="56"/>
      <name val="Arial Narrow"/>
      <family val="2"/>
      <charset val="238"/>
    </font>
    <font>
      <b/>
      <sz val="14"/>
      <color indexed="56"/>
      <name val="Arial Narrow"/>
      <family val="2"/>
      <charset val="238"/>
    </font>
    <font>
      <sz val="10"/>
      <color indexed="56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sz val="11"/>
      <color theme="0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</fills>
  <borders count="13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rgb="FF000000"/>
      </top>
      <bottom/>
      <diagonal/>
    </border>
  </borders>
  <cellStyleXfs count="24">
    <xf numFmtId="0" fontId="0" fillId="0" borderId="0"/>
    <xf numFmtId="0" fontId="13" fillId="0" borderId="0"/>
    <xf numFmtId="0" fontId="20" fillId="0" borderId="0"/>
    <xf numFmtId="0" fontId="21" fillId="0" borderId="0"/>
    <xf numFmtId="0" fontId="23" fillId="0" borderId="0">
      <alignment horizontal="left" vertical="center"/>
    </xf>
    <xf numFmtId="0" fontId="24" fillId="0" borderId="0"/>
    <xf numFmtId="0" fontId="5" fillId="0" borderId="0"/>
    <xf numFmtId="0" fontId="24" fillId="0" borderId="0"/>
    <xf numFmtId="0" fontId="5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8" fillId="0" borderId="0"/>
    <xf numFmtId="0" fontId="8" fillId="0" borderId="0"/>
    <xf numFmtId="164" fontId="43" fillId="0" borderId="0" applyFont="0" applyFill="0" applyBorder="0" applyAlignment="0" applyProtection="0"/>
    <xf numFmtId="0" fontId="8" fillId="0" borderId="0"/>
    <xf numFmtId="0" fontId="20" fillId="0" borderId="0"/>
    <xf numFmtId="0" fontId="8" fillId="0" borderId="0"/>
    <xf numFmtId="0" fontId="38" fillId="0" borderId="0"/>
    <xf numFmtId="0" fontId="51" fillId="0" borderId="0"/>
    <xf numFmtId="0" fontId="21" fillId="0" borderId="0"/>
    <xf numFmtId="0" fontId="1" fillId="0" borderId="0"/>
    <xf numFmtId="0" fontId="61" fillId="0" borderId="0"/>
    <xf numFmtId="166" fontId="1" fillId="0" borderId="0">
      <alignment horizontal="left" vertical="top" wrapText="1"/>
    </xf>
    <xf numFmtId="0" fontId="1" fillId="0" borderId="0"/>
  </cellStyleXfs>
  <cellXfs count="591">
    <xf numFmtId="0" fontId="0" fillId="0" borderId="0" xfId="0"/>
    <xf numFmtId="0" fontId="7" fillId="3" borderId="0" xfId="0" applyFont="1" applyFill="1" applyAlignment="1"/>
    <xf numFmtId="0" fontId="6" fillId="0" borderId="0" xfId="0" applyFont="1" applyFill="1" applyAlignment="1"/>
    <xf numFmtId="0" fontId="7" fillId="2" borderId="1" xfId="0" applyFont="1" applyFill="1" applyBorder="1" applyAlignment="1">
      <alignment horizontal="left" vertical="top" wrapText="1"/>
    </xf>
    <xf numFmtId="0" fontId="0" fillId="0" borderId="0" xfId="0" applyFont="1" applyFill="1" applyAlignment="1"/>
    <xf numFmtId="0" fontId="2" fillId="0" borderId="0" xfId="0" applyFont="1" applyFill="1" applyAlignment="1"/>
    <xf numFmtId="167" fontId="0" fillId="0" borderId="0" xfId="0" applyNumberFormat="1" applyFont="1" applyFill="1" applyAlignment="1">
      <alignment horizontal="right"/>
    </xf>
    <xf numFmtId="168" fontId="0" fillId="0" borderId="0" xfId="0" applyNumberFormat="1" applyFont="1" applyFill="1" applyAlignment="1"/>
    <xf numFmtId="0" fontId="4" fillId="0" borderId="0" xfId="0" applyFont="1" applyFill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7" fontId="0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3" fontId="5" fillId="0" borderId="0" xfId="0" applyNumberFormat="1" applyFont="1" applyFill="1" applyAlignment="1"/>
    <xf numFmtId="0" fontId="3" fillId="0" borderId="0" xfId="0" applyFont="1" applyFill="1" applyAlignment="1"/>
    <xf numFmtId="0" fontId="6" fillId="2" borderId="0" xfId="0" applyFont="1" applyFill="1" applyAlignment="1">
      <alignment horizontal="left"/>
    </xf>
    <xf numFmtId="0" fontId="8" fillId="0" borderId="0" xfId="0" applyFont="1" applyFill="1" applyAlignment="1">
      <alignment vertical="top"/>
    </xf>
    <xf numFmtId="165" fontId="11" fillId="3" borderId="1" xfId="0" applyNumberFormat="1" applyFont="1" applyFill="1" applyBorder="1" applyAlignment="1">
      <alignment horizontal="left"/>
    </xf>
    <xf numFmtId="167" fontId="12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0" fontId="9" fillId="2" borderId="0" xfId="1" applyFont="1" applyFill="1" applyAlignment="1">
      <alignment horizontal="left"/>
    </xf>
    <xf numFmtId="0" fontId="14" fillId="2" borderId="0" xfId="1" applyFont="1" applyFill="1" applyAlignment="1"/>
    <xf numFmtId="0" fontId="15" fillId="2" borderId="0" xfId="1" applyFont="1" applyFill="1" applyAlignment="1">
      <alignment horizontal="left"/>
    </xf>
    <xf numFmtId="0" fontId="16" fillId="2" borderId="0" xfId="1" applyFont="1" applyFill="1" applyAlignment="1">
      <alignment horizontal="right"/>
    </xf>
    <xf numFmtId="0" fontId="17" fillId="3" borderId="0" xfId="1" applyFont="1" applyFill="1" applyAlignment="1"/>
    <xf numFmtId="14" fontId="18" fillId="2" borderId="0" xfId="1" applyNumberFormat="1" applyFont="1" applyFill="1" applyAlignment="1">
      <alignment horizontal="left" vertical="center"/>
    </xf>
    <xf numFmtId="0" fontId="19" fillId="3" borderId="0" xfId="1" applyFont="1" applyFill="1" applyAlignment="1"/>
    <xf numFmtId="0" fontId="17" fillId="0" borderId="0" xfId="1" applyFont="1" applyFill="1" applyAlignment="1"/>
    <xf numFmtId="0" fontId="16" fillId="4" borderId="5" xfId="2" applyFont="1" applyFill="1" applyBorder="1" applyAlignment="1">
      <alignment horizontal="left" vertical="top"/>
    </xf>
    <xf numFmtId="0" fontId="16" fillId="4" borderId="6" xfId="2" applyFont="1" applyFill="1" applyBorder="1" applyAlignment="1">
      <alignment horizontal="left" vertical="top"/>
    </xf>
    <xf numFmtId="0" fontId="22" fillId="4" borderId="7" xfId="3" applyFont="1" applyFill="1" applyBorder="1"/>
    <xf numFmtId="0" fontId="16" fillId="4" borderId="6" xfId="4" applyFont="1" applyFill="1" applyBorder="1" applyAlignment="1" applyProtection="1">
      <alignment horizontal="left" vertical="center"/>
      <protection hidden="1"/>
    </xf>
    <xf numFmtId="0" fontId="16" fillId="4" borderId="6" xfId="5" applyFont="1" applyFill="1" applyBorder="1" applyAlignment="1">
      <alignment horizontal="left"/>
    </xf>
    <xf numFmtId="0" fontId="25" fillId="3" borderId="0" xfId="1" applyFont="1" applyFill="1" applyAlignment="1"/>
    <xf numFmtId="14" fontId="16" fillId="4" borderId="6" xfId="2" applyNumberFormat="1" applyFont="1" applyFill="1" applyBorder="1" applyAlignment="1">
      <alignment horizontal="left" vertical="top"/>
    </xf>
    <xf numFmtId="0" fontId="16" fillId="4" borderId="7" xfId="5" applyFont="1" applyFill="1" applyBorder="1"/>
    <xf numFmtId="0" fontId="25" fillId="3" borderId="8" xfId="1" applyFont="1" applyFill="1" applyBorder="1" applyAlignment="1"/>
    <xf numFmtId="0" fontId="9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16" fillId="2" borderId="0" xfId="1" applyFont="1" applyFill="1" applyAlignment="1">
      <alignment horizontal="center"/>
    </xf>
    <xf numFmtId="0" fontId="26" fillId="2" borderId="0" xfId="1" applyFont="1" applyFill="1" applyAlignment="1"/>
    <xf numFmtId="0" fontId="16" fillId="2" borderId="0" xfId="1" applyFont="1" applyFill="1" applyAlignment="1"/>
    <xf numFmtId="0" fontId="27" fillId="2" borderId="30" xfId="1" applyFont="1" applyFill="1" applyBorder="1" applyAlignment="1">
      <alignment horizontal="center" vertical="center"/>
    </xf>
    <xf numFmtId="0" fontId="27" fillId="2" borderId="31" xfId="1" applyFont="1" applyFill="1" applyBorder="1" applyAlignment="1">
      <alignment horizontal="center" vertical="center" wrapText="1"/>
    </xf>
    <xf numFmtId="0" fontId="27" fillId="2" borderId="22" xfId="1" applyFont="1" applyFill="1" applyBorder="1" applyAlignment="1">
      <alignment horizontal="center" vertical="center" wrapText="1"/>
    </xf>
    <xf numFmtId="0" fontId="27" fillId="2" borderId="21" xfId="1" applyFont="1" applyFill="1" applyBorder="1" applyAlignment="1">
      <alignment horizontal="center" vertical="center" wrapText="1"/>
    </xf>
    <xf numFmtId="0" fontId="27" fillId="2" borderId="32" xfId="1" applyFont="1" applyFill="1" applyBorder="1" applyAlignment="1">
      <alignment horizontal="center" vertical="center" wrapText="1"/>
    </xf>
    <xf numFmtId="0" fontId="27" fillId="2" borderId="33" xfId="1" applyFont="1" applyFill="1" applyBorder="1" applyAlignment="1">
      <alignment horizontal="center" vertical="center" wrapText="1"/>
    </xf>
    <xf numFmtId="0" fontId="27" fillId="2" borderId="34" xfId="1" applyFont="1" applyFill="1" applyBorder="1" applyAlignment="1">
      <alignment horizontal="center" vertical="center" wrapText="1"/>
    </xf>
    <xf numFmtId="0" fontId="27" fillId="2" borderId="35" xfId="1" applyFont="1" applyFill="1" applyBorder="1" applyAlignment="1">
      <alignment horizontal="center" vertical="center" wrapText="1"/>
    </xf>
    <xf numFmtId="0" fontId="17" fillId="2" borderId="16" xfId="1" applyFont="1" applyFill="1" applyBorder="1" applyAlignment="1">
      <alignment horizontal="left" vertical="center"/>
    </xf>
    <xf numFmtId="166" fontId="17" fillId="0" borderId="10" xfId="1" applyNumberFormat="1" applyFont="1" applyFill="1" applyBorder="1" applyAlignment="1" applyProtection="1">
      <alignment horizontal="right" vertical="center"/>
      <protection locked="0"/>
    </xf>
    <xf numFmtId="166" fontId="17" fillId="0" borderId="11" xfId="1" applyNumberFormat="1" applyFont="1" applyFill="1" applyBorder="1" applyAlignment="1" applyProtection="1">
      <alignment horizontal="right" vertical="center"/>
      <protection locked="0"/>
    </xf>
    <xf numFmtId="166" fontId="17" fillId="2" borderId="36" xfId="1" applyNumberFormat="1" applyFont="1" applyFill="1" applyBorder="1" applyAlignment="1">
      <alignment horizontal="right" vertical="center"/>
    </xf>
    <xf numFmtId="166" fontId="17" fillId="0" borderId="37" xfId="1" applyNumberFormat="1" applyFont="1" applyFill="1" applyBorder="1" applyAlignment="1" applyProtection="1">
      <alignment horizontal="right" vertical="center"/>
      <protection locked="0"/>
    </xf>
    <xf numFmtId="166" fontId="17" fillId="0" borderId="38" xfId="1" applyNumberFormat="1" applyFont="1" applyFill="1" applyBorder="1" applyAlignment="1" applyProtection="1">
      <alignment horizontal="right" vertical="center"/>
      <protection locked="0"/>
    </xf>
    <xf numFmtId="166" fontId="17" fillId="2" borderId="39" xfId="1" applyNumberFormat="1" applyFont="1" applyFill="1" applyBorder="1" applyAlignment="1">
      <alignment horizontal="right" vertical="center"/>
    </xf>
    <xf numFmtId="166" fontId="17" fillId="0" borderId="17" xfId="1" applyNumberFormat="1" applyFont="1" applyFill="1" applyBorder="1" applyAlignment="1" applyProtection="1">
      <alignment horizontal="right" vertical="center"/>
      <protection locked="0"/>
    </xf>
    <xf numFmtId="166" fontId="17" fillId="0" borderId="8" xfId="1" applyNumberFormat="1" applyFont="1" applyFill="1" applyBorder="1" applyAlignment="1" applyProtection="1">
      <alignment horizontal="right" vertical="center"/>
      <protection locked="0"/>
    </xf>
    <xf numFmtId="166" fontId="17" fillId="2" borderId="40" xfId="1" applyNumberFormat="1" applyFont="1" applyFill="1" applyBorder="1" applyAlignment="1">
      <alignment horizontal="right" vertical="center"/>
    </xf>
    <xf numFmtId="166" fontId="17" fillId="2" borderId="18" xfId="1" applyNumberFormat="1" applyFont="1" applyFill="1" applyBorder="1" applyAlignment="1">
      <alignment horizontal="right" vertical="center"/>
    </xf>
    <xf numFmtId="0" fontId="17" fillId="2" borderId="41" xfId="1" applyFont="1" applyFill="1" applyBorder="1" applyAlignment="1">
      <alignment horizontal="left" vertical="center"/>
    </xf>
    <xf numFmtId="166" fontId="17" fillId="0" borderId="24" xfId="1" applyNumberFormat="1" applyFont="1" applyFill="1" applyBorder="1" applyAlignment="1" applyProtection="1">
      <alignment horizontal="right" vertical="center"/>
      <protection locked="0"/>
    </xf>
    <xf numFmtId="166" fontId="17" fillId="0" borderId="25" xfId="1" applyNumberFormat="1" applyFont="1" applyFill="1" applyBorder="1" applyAlignment="1" applyProtection="1">
      <alignment horizontal="right" vertical="center"/>
      <protection locked="0"/>
    </xf>
    <xf numFmtId="166" fontId="17" fillId="2" borderId="42" xfId="1" applyNumberFormat="1" applyFont="1" applyFill="1" applyBorder="1" applyAlignment="1">
      <alignment horizontal="right" vertical="center"/>
    </xf>
    <xf numFmtId="166" fontId="17" fillId="0" borderId="43" xfId="1" applyNumberFormat="1" applyFont="1" applyFill="1" applyBorder="1" applyAlignment="1" applyProtection="1">
      <alignment horizontal="right" vertical="center"/>
      <protection locked="0"/>
    </xf>
    <xf numFmtId="166" fontId="17" fillId="0" borderId="20" xfId="1" applyNumberFormat="1" applyFont="1" applyFill="1" applyBorder="1" applyAlignment="1" applyProtection="1">
      <alignment horizontal="right" vertical="center"/>
      <protection locked="0"/>
    </xf>
    <xf numFmtId="166" fontId="17" fillId="2" borderId="44" xfId="1" applyNumberFormat="1" applyFont="1" applyFill="1" applyBorder="1" applyAlignment="1">
      <alignment horizontal="right" vertical="center"/>
    </xf>
    <xf numFmtId="0" fontId="27" fillId="2" borderId="45" xfId="1" applyFont="1" applyFill="1" applyBorder="1" applyAlignment="1">
      <alignment horizontal="left" vertical="center"/>
    </xf>
    <xf numFmtId="166" fontId="27" fillId="2" borderId="46" xfId="1" applyNumberFormat="1" applyFont="1" applyFill="1" applyBorder="1" applyAlignment="1">
      <alignment horizontal="right" vertical="center"/>
    </xf>
    <xf numFmtId="166" fontId="27" fillId="2" borderId="28" xfId="1" applyNumberFormat="1" applyFont="1" applyFill="1" applyBorder="1" applyAlignment="1">
      <alignment horizontal="right" vertical="center"/>
    </xf>
    <xf numFmtId="166" fontId="27" fillId="2" borderId="47" xfId="1" applyNumberFormat="1" applyFont="1" applyFill="1" applyBorder="1" applyAlignment="1">
      <alignment horizontal="right" vertical="center"/>
    </xf>
    <xf numFmtId="166" fontId="27" fillId="2" borderId="32" xfId="1" applyNumberFormat="1" applyFont="1" applyFill="1" applyBorder="1" applyAlignment="1">
      <alignment horizontal="right" vertical="center"/>
    </xf>
    <xf numFmtId="166" fontId="27" fillId="2" borderId="33" xfId="1" applyNumberFormat="1" applyFont="1" applyFill="1" applyBorder="1" applyAlignment="1">
      <alignment horizontal="right" vertical="center"/>
    </xf>
    <xf numFmtId="166" fontId="27" fillId="2" borderId="35" xfId="1" applyNumberFormat="1" applyFont="1" applyFill="1" applyBorder="1" applyAlignment="1">
      <alignment horizontal="right" vertical="center"/>
    </xf>
    <xf numFmtId="0" fontId="17" fillId="2" borderId="48" xfId="1" applyFont="1" applyFill="1" applyBorder="1" applyAlignment="1">
      <alignment horizontal="left" vertical="center"/>
    </xf>
    <xf numFmtId="166" fontId="17" fillId="2" borderId="49" xfId="1" applyNumberFormat="1" applyFont="1" applyFill="1" applyBorder="1" applyAlignment="1">
      <alignment horizontal="right" vertical="center"/>
    </xf>
    <xf numFmtId="166" fontId="17" fillId="2" borderId="38" xfId="1" applyNumberFormat="1" applyFont="1" applyFill="1" applyBorder="1" applyAlignment="1">
      <alignment horizontal="right" vertical="center"/>
    </xf>
    <xf numFmtId="166" fontId="17" fillId="2" borderId="50" xfId="1" applyNumberFormat="1" applyFont="1" applyFill="1" applyBorder="1" applyAlignment="1">
      <alignment horizontal="right" vertical="center"/>
    </xf>
    <xf numFmtId="166" fontId="17" fillId="2" borderId="8" xfId="1" applyNumberFormat="1" applyFont="1" applyFill="1" applyBorder="1" applyAlignment="1">
      <alignment horizontal="right" vertical="center"/>
    </xf>
    <xf numFmtId="166" fontId="17" fillId="2" borderId="20" xfId="1" applyNumberFormat="1" applyFont="1" applyFill="1" applyBorder="1" applyAlignment="1">
      <alignment horizontal="right" vertical="center"/>
    </xf>
    <xf numFmtId="0" fontId="27" fillId="2" borderId="51" xfId="1" applyFont="1" applyFill="1" applyBorder="1" applyAlignment="1">
      <alignment vertical="center"/>
    </xf>
    <xf numFmtId="166" fontId="27" fillId="2" borderId="46" xfId="1" applyNumberFormat="1" applyFont="1" applyFill="1" applyBorder="1" applyAlignment="1">
      <alignment vertical="center"/>
    </xf>
    <xf numFmtId="166" fontId="27" fillId="2" borderId="28" xfId="1" applyNumberFormat="1" applyFont="1" applyFill="1" applyBorder="1" applyAlignment="1">
      <alignment vertical="center"/>
    </xf>
    <xf numFmtId="166" fontId="27" fillId="2" borderId="29" xfId="1" applyNumberFormat="1" applyFont="1" applyFill="1" applyBorder="1" applyAlignment="1">
      <alignment vertical="center"/>
    </xf>
    <xf numFmtId="166" fontId="27" fillId="2" borderId="32" xfId="1" applyNumberFormat="1" applyFont="1" applyFill="1" applyBorder="1" applyAlignment="1">
      <alignment vertical="center"/>
    </xf>
    <xf numFmtId="166" fontId="27" fillId="2" borderId="33" xfId="1" applyNumberFormat="1" applyFont="1" applyFill="1" applyBorder="1" applyAlignment="1">
      <alignment vertical="center"/>
    </xf>
    <xf numFmtId="166" fontId="27" fillId="2" borderId="35" xfId="1" applyNumberFormat="1" applyFont="1" applyFill="1" applyBorder="1" applyAlignment="1">
      <alignment vertical="center"/>
    </xf>
    <xf numFmtId="0" fontId="27" fillId="2" borderId="0" xfId="1" applyFont="1" applyFill="1" applyBorder="1" applyAlignment="1">
      <alignment vertical="center"/>
    </xf>
    <xf numFmtId="3" fontId="27" fillId="2" borderId="0" xfId="1" applyNumberFormat="1" applyFont="1" applyFill="1" applyBorder="1" applyAlignment="1">
      <alignment vertical="center"/>
    </xf>
    <xf numFmtId="166" fontId="27" fillId="2" borderId="31" xfId="1" applyNumberFormat="1" applyFont="1" applyFill="1" applyBorder="1" applyAlignment="1">
      <alignment horizontal="center" vertical="center" wrapText="1"/>
    </xf>
    <xf numFmtId="166" fontId="27" fillId="2" borderId="22" xfId="1" applyNumberFormat="1" applyFont="1" applyFill="1" applyBorder="1" applyAlignment="1">
      <alignment horizontal="center" vertical="center" wrapText="1"/>
    </xf>
    <xf numFmtId="166" fontId="27" fillId="2" borderId="21" xfId="1" applyNumberFormat="1" applyFont="1" applyFill="1" applyBorder="1" applyAlignment="1">
      <alignment horizontal="center" vertical="center" wrapText="1"/>
    </xf>
    <xf numFmtId="166" fontId="27" fillId="2" borderId="32" xfId="1" applyNumberFormat="1" applyFont="1" applyFill="1" applyBorder="1" applyAlignment="1">
      <alignment horizontal="center" vertical="center" wrapText="1"/>
    </xf>
    <xf numFmtId="166" fontId="27" fillId="2" borderId="33" xfId="1" applyNumberFormat="1" applyFont="1" applyFill="1" applyBorder="1" applyAlignment="1">
      <alignment horizontal="center" vertical="center" wrapText="1"/>
    </xf>
    <xf numFmtId="166" fontId="27" fillId="2" borderId="34" xfId="1" applyNumberFormat="1" applyFont="1" applyFill="1" applyBorder="1" applyAlignment="1">
      <alignment horizontal="center" vertical="center" wrapText="1"/>
    </xf>
    <xf numFmtId="166" fontId="27" fillId="2" borderId="35" xfId="1" applyNumberFormat="1" applyFont="1" applyFill="1" applyBorder="1" applyAlignment="1">
      <alignment horizontal="center" vertical="center" wrapText="1"/>
    </xf>
    <xf numFmtId="0" fontId="27" fillId="2" borderId="55" xfId="1" applyFont="1" applyFill="1" applyBorder="1" applyAlignment="1">
      <alignment horizontal="center" vertical="center" wrapText="1"/>
    </xf>
    <xf numFmtId="0" fontId="19" fillId="3" borderId="0" xfId="1" applyFont="1" applyFill="1" applyAlignment="1">
      <alignment horizontal="center"/>
    </xf>
    <xf numFmtId="166" fontId="17" fillId="3" borderId="10" xfId="1" applyNumberFormat="1" applyFont="1" applyFill="1" applyBorder="1" applyAlignment="1" applyProtection="1">
      <alignment horizontal="right" vertical="center"/>
      <protection locked="0"/>
    </xf>
    <xf numFmtId="166" fontId="17" fillId="3" borderId="11" xfId="1" applyNumberFormat="1" applyFont="1" applyFill="1" applyBorder="1" applyAlignment="1" applyProtection="1">
      <alignment horizontal="right" vertical="center"/>
      <protection locked="0"/>
    </xf>
    <xf numFmtId="166" fontId="17" fillId="3" borderId="37" xfId="1" applyNumberFormat="1" applyFont="1" applyFill="1" applyBorder="1" applyAlignment="1" applyProtection="1">
      <alignment horizontal="right" vertical="center"/>
      <protection locked="0"/>
    </xf>
    <xf numFmtId="166" fontId="17" fillId="3" borderId="38" xfId="1" applyNumberFormat="1" applyFont="1" applyFill="1" applyBorder="1" applyAlignment="1" applyProtection="1">
      <alignment horizontal="right" vertical="center"/>
      <protection locked="0"/>
    </xf>
    <xf numFmtId="166" fontId="17" fillId="0" borderId="39" xfId="1" applyNumberFormat="1" applyFont="1" applyFill="1" applyBorder="1" applyAlignment="1">
      <alignment horizontal="right" vertical="center"/>
    </xf>
    <xf numFmtId="3" fontId="17" fillId="3" borderId="56" xfId="1" applyNumberFormat="1" applyFont="1" applyFill="1" applyBorder="1" applyAlignment="1">
      <alignment horizontal="right" vertical="center"/>
    </xf>
    <xf numFmtId="0" fontId="28" fillId="3" borderId="0" xfId="1" applyFont="1" applyFill="1" applyAlignment="1">
      <alignment horizontal="center"/>
    </xf>
    <xf numFmtId="166" fontId="17" fillId="3" borderId="17" xfId="1" applyNumberFormat="1" applyFont="1" applyFill="1" applyBorder="1" applyAlignment="1" applyProtection="1">
      <alignment horizontal="right" vertical="center"/>
      <protection locked="0"/>
    </xf>
    <xf numFmtId="166" fontId="17" fillId="3" borderId="8" xfId="1" applyNumberFormat="1" applyFont="1" applyFill="1" applyBorder="1" applyAlignment="1" applyProtection="1">
      <alignment horizontal="right" vertical="center"/>
      <protection locked="0"/>
    </xf>
    <xf numFmtId="3" fontId="17" fillId="3" borderId="53" xfId="1" applyNumberFormat="1" applyFont="1" applyFill="1" applyBorder="1" applyAlignment="1">
      <alignment horizontal="right" vertical="center"/>
    </xf>
    <xf numFmtId="0" fontId="17" fillId="2" borderId="30" xfId="1" applyFont="1" applyFill="1" applyBorder="1" applyAlignment="1">
      <alignment horizontal="left" vertical="center"/>
    </xf>
    <xf numFmtId="0" fontId="17" fillId="3" borderId="53" xfId="1" applyFont="1" applyFill="1" applyBorder="1" applyAlignment="1">
      <alignment horizontal="right" vertical="center"/>
    </xf>
    <xf numFmtId="166" fontId="17" fillId="3" borderId="24" xfId="1" applyNumberFormat="1" applyFont="1" applyFill="1" applyBorder="1" applyAlignment="1" applyProtection="1">
      <alignment horizontal="right" vertical="center"/>
      <protection locked="0"/>
    </xf>
    <xf numFmtId="166" fontId="17" fillId="3" borderId="25" xfId="1" applyNumberFormat="1" applyFont="1" applyFill="1" applyBorder="1" applyAlignment="1" applyProtection="1">
      <alignment horizontal="right" vertical="center"/>
      <protection locked="0"/>
    </xf>
    <xf numFmtId="166" fontId="17" fillId="3" borderId="43" xfId="1" applyNumberFormat="1" applyFont="1" applyFill="1" applyBorder="1" applyAlignment="1" applyProtection="1">
      <alignment horizontal="right" vertical="center"/>
      <protection locked="0"/>
    </xf>
    <xf numFmtId="166" fontId="17" fillId="3" borderId="20" xfId="1" applyNumberFormat="1" applyFont="1" applyFill="1" applyBorder="1" applyAlignment="1" applyProtection="1">
      <alignment horizontal="right" vertical="center"/>
      <protection locked="0"/>
    </xf>
    <xf numFmtId="166" fontId="17" fillId="5" borderId="39" xfId="1" applyNumberFormat="1" applyFont="1" applyFill="1" applyBorder="1" applyAlignment="1">
      <alignment horizontal="right" vertical="center"/>
    </xf>
    <xf numFmtId="3" fontId="17" fillId="3" borderId="57" xfId="1" applyNumberFormat="1" applyFont="1" applyFill="1" applyBorder="1" applyAlignment="1">
      <alignment horizontal="right" vertical="center"/>
    </xf>
    <xf numFmtId="3" fontId="17" fillId="3" borderId="54" xfId="1" applyNumberFormat="1" applyFont="1" applyFill="1" applyBorder="1" applyAlignment="1">
      <alignment horizontal="right" vertical="center"/>
    </xf>
    <xf numFmtId="0" fontId="17" fillId="2" borderId="0" xfId="1" applyFont="1" applyFill="1" applyAlignment="1">
      <alignment vertical="center"/>
    </xf>
    <xf numFmtId="3" fontId="17" fillId="2" borderId="0" xfId="1" applyNumberFormat="1" applyFont="1" applyFill="1" applyAlignment="1">
      <alignment vertical="center"/>
    </xf>
    <xf numFmtId="0" fontId="16" fillId="0" borderId="0" xfId="1" applyFont="1" applyFill="1" applyAlignment="1">
      <alignment horizontal="left"/>
    </xf>
    <xf numFmtId="0" fontId="25" fillId="0" borderId="0" xfId="1" applyFont="1" applyFill="1" applyAlignment="1"/>
    <xf numFmtId="14" fontId="14" fillId="3" borderId="0" xfId="1" applyNumberFormat="1" applyFont="1" applyFill="1" applyAlignment="1">
      <alignment horizontal="left"/>
    </xf>
    <xf numFmtId="0" fontId="16" fillId="0" borderId="0" xfId="1" applyFont="1" applyFill="1" applyAlignment="1">
      <alignment horizontal="left" vertical="center"/>
    </xf>
    <xf numFmtId="0" fontId="9" fillId="4" borderId="0" xfId="5" applyFont="1" applyFill="1" applyAlignment="1">
      <alignment horizontal="left"/>
    </xf>
    <xf numFmtId="0" fontId="14" fillId="0" borderId="0" xfId="5" applyFont="1" applyFill="1"/>
    <xf numFmtId="0" fontId="14" fillId="4" borderId="0" xfId="5" applyFont="1" applyFill="1"/>
    <xf numFmtId="0" fontId="16" fillId="4" borderId="0" xfId="5" applyFont="1" applyFill="1"/>
    <xf numFmtId="0" fontId="14" fillId="6" borderId="0" xfId="5" applyFont="1" applyFill="1"/>
    <xf numFmtId="0" fontId="16" fillId="6" borderId="0" xfId="5" applyFont="1" applyFill="1"/>
    <xf numFmtId="0" fontId="16" fillId="4" borderId="0" xfId="5" applyFont="1" applyFill="1" applyAlignment="1">
      <alignment horizontal="center"/>
    </xf>
    <xf numFmtId="0" fontId="19" fillId="6" borderId="0" xfId="7" applyFont="1" applyFill="1"/>
    <xf numFmtId="0" fontId="14" fillId="3" borderId="0" xfId="5" applyFont="1" applyFill="1"/>
    <xf numFmtId="0" fontId="30" fillId="0" borderId="0" xfId="5" applyFont="1" applyFill="1"/>
    <xf numFmtId="0" fontId="16" fillId="4" borderId="0" xfId="5" applyFont="1" applyFill="1" applyBorder="1" applyAlignment="1">
      <alignment horizontal="right"/>
    </xf>
    <xf numFmtId="0" fontId="9" fillId="6" borderId="0" xfId="5" applyFont="1" applyFill="1"/>
    <xf numFmtId="0" fontId="16" fillId="7" borderId="0" xfId="5" applyFont="1" applyFill="1" applyAlignment="1">
      <alignment horizontal="center"/>
    </xf>
    <xf numFmtId="0" fontId="16" fillId="0" borderId="0" xfId="5" applyFont="1" applyFill="1"/>
    <xf numFmtId="0" fontId="31" fillId="3" borderId="0" xfId="5" applyFont="1" applyFill="1"/>
    <xf numFmtId="0" fontId="6" fillId="0" borderId="0" xfId="8" applyFont="1" applyFill="1" applyAlignment="1"/>
    <xf numFmtId="0" fontId="16" fillId="6" borderId="0" xfId="5" applyFont="1" applyFill="1" applyBorder="1"/>
    <xf numFmtId="0" fontId="32" fillId="4" borderId="5" xfId="5" applyFont="1" applyFill="1" applyBorder="1"/>
    <xf numFmtId="0" fontId="32" fillId="4" borderId="6" xfId="5" applyFont="1" applyFill="1" applyBorder="1"/>
    <xf numFmtId="0" fontId="33" fillId="4" borderId="6" xfId="5" applyFont="1" applyFill="1" applyBorder="1"/>
    <xf numFmtId="14" fontId="32" fillId="3" borderId="6" xfId="5" applyNumberFormat="1" applyFont="1" applyFill="1" applyBorder="1" applyAlignment="1">
      <alignment horizontal="center"/>
    </xf>
    <xf numFmtId="49" fontId="32" fillId="4" borderId="6" xfId="5" applyNumberFormat="1" applyFont="1" applyFill="1" applyBorder="1"/>
    <xf numFmtId="0" fontId="33" fillId="4" borderId="7" xfId="5" applyFont="1" applyFill="1" applyBorder="1"/>
    <xf numFmtId="0" fontId="33" fillId="6" borderId="0" xfId="5" applyFont="1" applyFill="1"/>
    <xf numFmtId="0" fontId="32" fillId="4" borderId="58" xfId="5" applyFont="1" applyFill="1" applyBorder="1"/>
    <xf numFmtId="0" fontId="32" fillId="4" borderId="59" xfId="5" applyFont="1" applyFill="1" applyBorder="1"/>
    <xf numFmtId="0" fontId="33" fillId="4" borderId="59" xfId="5" applyFont="1" applyFill="1" applyBorder="1"/>
    <xf numFmtId="0" fontId="33" fillId="0" borderId="0" xfId="5" applyFont="1" applyFill="1"/>
    <xf numFmtId="0" fontId="32" fillId="0" borderId="60" xfId="5" applyFont="1" applyFill="1" applyBorder="1"/>
    <xf numFmtId="0" fontId="33" fillId="0" borderId="60" xfId="5" applyFont="1" applyFill="1" applyBorder="1"/>
    <xf numFmtId="0" fontId="33" fillId="0" borderId="61" xfId="5" applyFont="1" applyFill="1" applyBorder="1"/>
    <xf numFmtId="0" fontId="33" fillId="0" borderId="6" xfId="5" applyFont="1" applyFill="1" applyBorder="1"/>
    <xf numFmtId="0" fontId="33" fillId="0" borderId="7" xfId="5" applyFont="1" applyFill="1" applyBorder="1"/>
    <xf numFmtId="0" fontId="33" fillId="4" borderId="0" xfId="5" applyFont="1" applyFill="1" applyBorder="1"/>
    <xf numFmtId="0" fontId="16" fillId="4" borderId="0" xfId="5" applyFont="1" applyFill="1" applyBorder="1" applyAlignment="1">
      <alignment horizontal="center"/>
    </xf>
    <xf numFmtId="0" fontId="34" fillId="4" borderId="62" xfId="5" applyFont="1" applyFill="1" applyBorder="1" applyAlignment="1">
      <alignment vertical="center"/>
    </xf>
    <xf numFmtId="0" fontId="33" fillId="0" borderId="63" xfId="5" applyFont="1" applyFill="1" applyBorder="1"/>
    <xf numFmtId="0" fontId="16" fillId="4" borderId="64" xfId="5" applyFont="1" applyFill="1" applyBorder="1" applyAlignment="1">
      <alignment horizontal="center"/>
    </xf>
    <xf numFmtId="0" fontId="16" fillId="4" borderId="65" xfId="5" applyFont="1" applyFill="1" applyBorder="1" applyAlignment="1">
      <alignment horizontal="center"/>
    </xf>
    <xf numFmtId="0" fontId="14" fillId="3" borderId="0" xfId="5" applyFont="1" applyFill="1" applyBorder="1" applyAlignment="1">
      <alignment vertical="top"/>
    </xf>
    <xf numFmtId="0" fontId="25" fillId="3" borderId="66" xfId="5" applyFont="1" applyFill="1" applyBorder="1"/>
    <xf numFmtId="0" fontId="33" fillId="3" borderId="67" xfId="5" applyFont="1" applyFill="1" applyBorder="1"/>
    <xf numFmtId="166" fontId="16" fillId="3" borderId="68" xfId="5" applyNumberFormat="1" applyFont="1" applyFill="1" applyBorder="1" applyAlignment="1">
      <alignment horizontal="right"/>
    </xf>
    <xf numFmtId="166" fontId="16" fillId="0" borderId="69" xfId="5" applyNumberFormat="1" applyFont="1" applyFill="1" applyBorder="1" applyAlignment="1">
      <alignment horizontal="right"/>
    </xf>
    <xf numFmtId="0" fontId="33" fillId="0" borderId="0" xfId="5" applyFont="1" applyFill="1" applyBorder="1"/>
    <xf numFmtId="0" fontId="33" fillId="4" borderId="0" xfId="5" applyFont="1" applyFill="1"/>
    <xf numFmtId="0" fontId="35" fillId="6" borderId="0" xfId="5" applyFont="1" applyFill="1" applyBorder="1"/>
    <xf numFmtId="0" fontId="36" fillId="0" borderId="0" xfId="5" applyFont="1" applyBorder="1" applyAlignment="1">
      <alignment horizontal="left" vertical="top"/>
    </xf>
    <xf numFmtId="0" fontId="37" fillId="0" borderId="0" xfId="5" applyFont="1" applyBorder="1" applyAlignment="1">
      <alignment horizontal="left" vertical="top"/>
    </xf>
    <xf numFmtId="0" fontId="26" fillId="4" borderId="0" xfId="5" applyFont="1" applyFill="1" applyBorder="1" applyAlignment="1">
      <alignment horizontal="center"/>
    </xf>
    <xf numFmtId="0" fontId="16" fillId="0" borderId="65" xfId="5" applyFont="1" applyFill="1" applyBorder="1" applyAlignment="1">
      <alignment horizontal="right"/>
    </xf>
    <xf numFmtId="166" fontId="16" fillId="3" borderId="69" xfId="5" applyNumberFormat="1" applyFont="1" applyFill="1" applyBorder="1"/>
    <xf numFmtId="0" fontId="14" fillId="4" borderId="0" xfId="5" applyFont="1" applyFill="1" applyBorder="1"/>
    <xf numFmtId="0" fontId="16" fillId="0" borderId="70" xfId="5" applyFont="1" applyFill="1" applyBorder="1"/>
    <xf numFmtId="0" fontId="16" fillId="0" borderId="71" xfId="5" quotePrefix="1" applyFont="1" applyFill="1" applyBorder="1" applyAlignment="1">
      <alignment horizontal="center" vertical="top"/>
    </xf>
    <xf numFmtId="0" fontId="16" fillId="0" borderId="72" xfId="5" quotePrefix="1" applyFont="1" applyFill="1" applyBorder="1" applyAlignment="1">
      <alignment horizontal="right" vertical="top"/>
    </xf>
    <xf numFmtId="0" fontId="33" fillId="0" borderId="73" xfId="5" applyFont="1" applyFill="1" applyBorder="1"/>
    <xf numFmtId="0" fontId="16" fillId="0" borderId="74" xfId="5" quotePrefix="1" applyFont="1" applyFill="1" applyBorder="1" applyAlignment="1">
      <alignment vertical="top"/>
    </xf>
    <xf numFmtId="0" fontId="16" fillId="0" borderId="4" xfId="5" quotePrefix="1" applyFont="1" applyFill="1" applyBorder="1" applyAlignment="1">
      <alignment horizontal="center" vertical="top"/>
    </xf>
    <xf numFmtId="0" fontId="16" fillId="0" borderId="4" xfId="5" applyFont="1" applyFill="1" applyBorder="1" applyAlignment="1">
      <alignment horizontal="center"/>
    </xf>
    <xf numFmtId="166" fontId="16" fillId="0" borderId="4" xfId="5" applyNumberFormat="1" applyFont="1" applyFill="1" applyBorder="1" applyAlignment="1">
      <alignment horizontal="center"/>
    </xf>
    <xf numFmtId="0" fontId="16" fillId="0" borderId="75" xfId="5" applyFont="1" applyFill="1" applyBorder="1" applyAlignment="1">
      <alignment horizontal="center"/>
    </xf>
    <xf numFmtId="169" fontId="16" fillId="0" borderId="73" xfId="5" applyNumberFormat="1" applyFont="1" applyBorder="1" applyAlignment="1">
      <alignment horizontal="center" vertical="top"/>
    </xf>
    <xf numFmtId="0" fontId="14" fillId="6" borderId="74" xfId="5" applyFont="1" applyFill="1" applyBorder="1" applyAlignment="1">
      <alignment horizontal="left"/>
    </xf>
    <xf numFmtId="0" fontId="14" fillId="0" borderId="4" xfId="5" applyFont="1" applyBorder="1" applyAlignment="1">
      <alignment horizontal="center" vertical="top"/>
    </xf>
    <xf numFmtId="3" fontId="14" fillId="3" borderId="4" xfId="5" applyNumberFormat="1" applyFont="1" applyFill="1" applyBorder="1" applyAlignment="1" applyProtection="1">
      <alignment vertical="top"/>
      <protection locked="0"/>
    </xf>
    <xf numFmtId="1" fontId="14" fillId="3" borderId="4" xfId="5" applyNumberFormat="1" applyFont="1" applyFill="1" applyBorder="1" applyAlignment="1" applyProtection="1">
      <alignment vertical="top"/>
      <protection locked="0"/>
    </xf>
    <xf numFmtId="166" fontId="14" fillId="3" borderId="4" xfId="5" applyNumberFormat="1" applyFont="1" applyFill="1" applyBorder="1" applyAlignment="1" applyProtection="1">
      <alignment vertical="top"/>
      <protection locked="0"/>
    </xf>
    <xf numFmtId="166" fontId="14" fillId="0" borderId="4" xfId="5" applyNumberFormat="1" applyFont="1" applyFill="1" applyBorder="1" applyAlignment="1" applyProtection="1">
      <alignment vertical="top"/>
      <protection locked="0"/>
    </xf>
    <xf numFmtId="0" fontId="14" fillId="3" borderId="4" xfId="5" applyFont="1" applyFill="1" applyBorder="1" applyAlignment="1" applyProtection="1">
      <alignment vertical="top"/>
      <protection locked="0"/>
    </xf>
    <xf numFmtId="3" fontId="14" fillId="3" borderId="76" xfId="5" applyNumberFormat="1" applyFont="1" applyFill="1" applyBorder="1" applyAlignment="1" applyProtection="1">
      <alignment vertical="top"/>
      <protection locked="0"/>
    </xf>
    <xf numFmtId="0" fontId="32" fillId="6" borderId="0" xfId="5" applyFont="1" applyFill="1"/>
    <xf numFmtId="0" fontId="14" fillId="3" borderId="0" xfId="5" applyFont="1" applyFill="1" applyBorder="1"/>
    <xf numFmtId="169" fontId="16" fillId="0" borderId="77" xfId="5" applyNumberFormat="1" applyFont="1" applyBorder="1" applyAlignment="1">
      <alignment horizontal="center" vertical="top"/>
    </xf>
    <xf numFmtId="0" fontId="16" fillId="0" borderId="78" xfId="5" applyFont="1" applyFill="1" applyBorder="1" applyAlignment="1" applyProtection="1">
      <alignment vertical="top"/>
      <protection locked="0"/>
    </xf>
    <xf numFmtId="0" fontId="16" fillId="0" borderId="59" xfId="5" applyFont="1" applyFill="1" applyBorder="1" applyAlignment="1" applyProtection="1">
      <alignment vertical="top"/>
      <protection locked="0"/>
    </xf>
    <xf numFmtId="0" fontId="14" fillId="0" borderId="59" xfId="5" applyFont="1" applyFill="1" applyBorder="1" applyAlignment="1">
      <alignment vertical="top"/>
    </xf>
    <xf numFmtId="0" fontId="14" fillId="0" borderId="79" xfId="5" applyFont="1" applyFill="1" applyBorder="1" applyAlignment="1">
      <alignment vertical="top"/>
    </xf>
    <xf numFmtId="166" fontId="16" fillId="0" borderId="80" xfId="5" applyNumberFormat="1" applyFont="1" applyBorder="1" applyAlignment="1">
      <alignment vertical="top"/>
    </xf>
    <xf numFmtId="0" fontId="14" fillId="8" borderId="78" xfId="5" applyFont="1" applyFill="1" applyBorder="1" applyAlignment="1">
      <alignment vertical="top"/>
    </xf>
    <xf numFmtId="0" fontId="14" fillId="8" borderId="81" xfId="5" applyFont="1" applyFill="1" applyBorder="1" applyAlignment="1">
      <alignment vertical="top"/>
    </xf>
    <xf numFmtId="0" fontId="33" fillId="0" borderId="82" xfId="5" applyFont="1" applyFill="1" applyBorder="1"/>
    <xf numFmtId="0" fontId="16" fillId="0" borderId="6" xfId="5" applyFont="1" applyFill="1" applyBorder="1" applyAlignment="1" applyProtection="1">
      <alignment vertical="top"/>
      <protection locked="0"/>
    </xf>
    <xf numFmtId="0" fontId="14" fillId="0" borderId="6" xfId="5" applyFont="1" applyFill="1" applyBorder="1" applyAlignment="1">
      <alignment vertical="top"/>
    </xf>
    <xf numFmtId="10" fontId="16" fillId="0" borderId="83" xfId="5" applyNumberFormat="1" applyFont="1" applyFill="1" applyBorder="1" applyAlignment="1">
      <alignment vertical="top"/>
    </xf>
    <xf numFmtId="0" fontId="14" fillId="0" borderId="84" xfId="5" applyFont="1" applyFill="1" applyBorder="1" applyAlignment="1">
      <alignment vertical="top"/>
    </xf>
    <xf numFmtId="0" fontId="33" fillId="0" borderId="85" xfId="5" applyFont="1" applyFill="1" applyBorder="1"/>
    <xf numFmtId="0" fontId="16" fillId="0" borderId="0" xfId="5" applyFont="1" applyFill="1" applyBorder="1" applyAlignment="1" applyProtection="1">
      <alignment vertical="top"/>
      <protection locked="0"/>
    </xf>
    <xf numFmtId="10" fontId="14" fillId="0" borderId="0" xfId="5" applyNumberFormat="1" applyFont="1" applyBorder="1" applyAlignment="1">
      <alignment vertical="top"/>
    </xf>
    <xf numFmtId="166" fontId="14" fillId="0" borderId="0" xfId="5" applyNumberFormat="1" applyFont="1" applyBorder="1" applyAlignment="1">
      <alignment vertical="top"/>
    </xf>
    <xf numFmtId="10" fontId="14" fillId="0" borderId="86" xfId="5" applyNumberFormat="1" applyFont="1" applyBorder="1" applyAlignment="1">
      <alignment vertical="top"/>
    </xf>
    <xf numFmtId="0" fontId="33" fillId="0" borderId="87" xfId="5" applyFont="1" applyFill="1" applyBorder="1"/>
    <xf numFmtId="0" fontId="16" fillId="0" borderId="88" xfId="5" quotePrefix="1" applyFont="1" applyFill="1" applyBorder="1" applyAlignment="1">
      <alignment vertical="top"/>
    </xf>
    <xf numFmtId="0" fontId="16" fillId="0" borderId="83" xfId="5" quotePrefix="1" applyFont="1" applyFill="1" applyBorder="1" applyAlignment="1">
      <alignment horizontal="center" vertical="top"/>
    </xf>
    <xf numFmtId="0" fontId="16" fillId="0" borderId="83" xfId="5" applyFont="1" applyFill="1" applyBorder="1" applyAlignment="1">
      <alignment horizontal="center"/>
    </xf>
    <xf numFmtId="166" fontId="16" fillId="0" borderId="83" xfId="5" applyNumberFormat="1" applyFont="1" applyFill="1" applyBorder="1" applyAlignment="1">
      <alignment horizontal="center"/>
    </xf>
    <xf numFmtId="0" fontId="16" fillId="0" borderId="89" xfId="5" applyFont="1" applyFill="1" applyBorder="1" applyAlignment="1"/>
    <xf numFmtId="0" fontId="14" fillId="6" borderId="90" xfId="5" applyFont="1" applyFill="1" applyBorder="1" applyAlignment="1">
      <alignment horizontal="left"/>
    </xf>
    <xf numFmtId="0" fontId="14" fillId="3" borderId="91" xfId="5" applyFont="1" applyFill="1" applyBorder="1" applyAlignment="1" applyProtection="1">
      <alignment horizontal="center" vertical="top"/>
      <protection locked="0"/>
    </xf>
    <xf numFmtId="3" fontId="14" fillId="3" borderId="91" xfId="5" applyNumberFormat="1" applyFont="1" applyFill="1" applyBorder="1" applyAlignment="1" applyProtection="1">
      <alignment vertical="top"/>
      <protection locked="0"/>
    </xf>
    <xf numFmtId="1" fontId="14" fillId="3" borderId="91" xfId="5" applyNumberFormat="1" applyFont="1" applyFill="1" applyBorder="1" applyAlignment="1" applyProtection="1">
      <alignment vertical="top"/>
      <protection locked="0"/>
    </xf>
    <xf numFmtId="166" fontId="14" fillId="3" borderId="91" xfId="5" applyNumberFormat="1" applyFont="1" applyFill="1" applyBorder="1" applyAlignment="1" applyProtection="1">
      <alignment vertical="top"/>
      <protection locked="0"/>
    </xf>
    <xf numFmtId="166" fontId="14" fillId="0" borderId="91" xfId="5" applyNumberFormat="1" applyFont="1" applyFill="1" applyBorder="1" applyAlignment="1" applyProtection="1">
      <alignment vertical="top"/>
      <protection locked="0"/>
    </xf>
    <xf numFmtId="0" fontId="14" fillId="3" borderId="91" xfId="5" applyFont="1" applyFill="1" applyBorder="1" applyAlignment="1" applyProtection="1">
      <alignment vertical="top"/>
      <protection locked="0"/>
    </xf>
    <xf numFmtId="3" fontId="14" fillId="3" borderId="92" xfId="5" applyNumberFormat="1" applyFont="1" applyFill="1" applyBorder="1" applyAlignment="1" applyProtection="1">
      <alignment vertical="top"/>
      <protection locked="0"/>
    </xf>
    <xf numFmtId="0" fontId="39" fillId="6" borderId="0" xfId="9" applyFont="1" applyFill="1" applyAlignment="1" applyProtection="1"/>
    <xf numFmtId="0" fontId="33" fillId="0" borderId="93" xfId="5" applyFont="1" applyFill="1" applyBorder="1"/>
    <xf numFmtId="0" fontId="33" fillId="0" borderId="94" xfId="5" applyFont="1" applyFill="1" applyBorder="1"/>
    <xf numFmtId="0" fontId="16" fillId="0" borderId="5" xfId="5" applyFont="1" applyFill="1" applyBorder="1" applyAlignment="1">
      <alignment horizontal="left" vertical="top"/>
    </xf>
    <xf numFmtId="10" fontId="14" fillId="0" borderId="6" xfId="5" applyNumberFormat="1" applyFont="1" applyBorder="1" applyAlignment="1">
      <alignment vertical="top"/>
    </xf>
    <xf numFmtId="10" fontId="14" fillId="0" borderId="7" xfId="5" applyNumberFormat="1" applyFont="1" applyBorder="1" applyAlignment="1">
      <alignment vertical="top"/>
    </xf>
    <xf numFmtId="166" fontId="16" fillId="0" borderId="95" xfId="5" applyNumberFormat="1" applyFont="1" applyBorder="1" applyAlignment="1">
      <alignment vertical="top"/>
    </xf>
    <xf numFmtId="0" fontId="26" fillId="0" borderId="0" xfId="5" applyFont="1" applyFill="1" applyBorder="1" applyAlignment="1">
      <alignment horizontal="center" vertical="center"/>
    </xf>
    <xf numFmtId="0" fontId="33" fillId="0" borderId="96" xfId="5" applyFont="1" applyFill="1" applyBorder="1"/>
    <xf numFmtId="0" fontId="33" fillId="0" borderId="97" xfId="5" applyFont="1" applyFill="1" applyBorder="1"/>
    <xf numFmtId="0" fontId="14" fillId="0" borderId="98" xfId="5" applyFont="1" applyBorder="1" applyAlignment="1">
      <alignment vertical="top"/>
    </xf>
    <xf numFmtId="0" fontId="14" fillId="0" borderId="98" xfId="5" applyFont="1" applyFill="1" applyBorder="1" applyAlignment="1">
      <alignment vertical="top"/>
    </xf>
    <xf numFmtId="0" fontId="16" fillId="0" borderId="90" xfId="5" applyFont="1" applyFill="1" applyBorder="1" applyAlignment="1">
      <alignment horizontal="right" vertical="top"/>
    </xf>
    <xf numFmtId="166" fontId="16" fillId="0" borderId="91" xfId="5" applyNumberFormat="1" applyFont="1" applyBorder="1" applyAlignment="1">
      <alignment vertical="top"/>
    </xf>
    <xf numFmtId="0" fontId="14" fillId="8" borderId="99" xfId="5" applyFont="1" applyFill="1" applyBorder="1" applyAlignment="1">
      <alignment vertical="top"/>
    </xf>
    <xf numFmtId="0" fontId="14" fillId="8" borderId="98" xfId="5" applyFont="1" applyFill="1" applyBorder="1" applyAlignment="1">
      <alignment vertical="top"/>
    </xf>
    <xf numFmtId="0" fontId="14" fillId="8" borderId="92" xfId="5" applyFont="1" applyFill="1" applyBorder="1" applyAlignment="1">
      <alignment vertical="top"/>
    </xf>
    <xf numFmtId="0" fontId="33" fillId="0" borderId="100" xfId="5" applyFont="1" applyFill="1" applyBorder="1"/>
    <xf numFmtId="0" fontId="16" fillId="0" borderId="101" xfId="5" applyFont="1" applyFill="1" applyBorder="1" applyAlignment="1" applyProtection="1">
      <alignment vertical="center"/>
      <protection locked="0"/>
    </xf>
    <xf numFmtId="0" fontId="16" fillId="0" borderId="101" xfId="5" applyFont="1" applyFill="1" applyBorder="1" applyAlignment="1" applyProtection="1">
      <alignment vertical="top"/>
      <protection locked="0"/>
    </xf>
    <xf numFmtId="0" fontId="14" fillId="0" borderId="101" xfId="5" applyFont="1" applyFill="1" applyBorder="1" applyAlignment="1">
      <alignment vertical="top"/>
    </xf>
    <xf numFmtId="10" fontId="16" fillId="0" borderId="102" xfId="5" applyNumberFormat="1" applyFont="1" applyBorder="1" applyAlignment="1">
      <alignment vertical="top"/>
    </xf>
    <xf numFmtId="0" fontId="14" fillId="0" borderId="103" xfId="5" applyFont="1" applyFill="1" applyBorder="1" applyAlignment="1">
      <alignment vertical="top"/>
    </xf>
    <xf numFmtId="0" fontId="16" fillId="0" borderId="0" xfId="5" applyFont="1" applyFill="1" applyBorder="1" applyAlignment="1" applyProtection="1">
      <alignment vertical="center"/>
      <protection locked="0"/>
    </xf>
    <xf numFmtId="0" fontId="14" fillId="0" borderId="0" xfId="5" applyFont="1" applyFill="1" applyBorder="1" applyAlignment="1">
      <alignment vertical="top"/>
    </xf>
    <xf numFmtId="10" fontId="16" fillId="0" borderId="0" xfId="5" applyNumberFormat="1" applyFont="1" applyBorder="1" applyAlignment="1">
      <alignment vertical="top"/>
    </xf>
    <xf numFmtId="0" fontId="40" fillId="0" borderId="0" xfId="10" applyFont="1" applyAlignment="1">
      <alignment horizontal="left"/>
    </xf>
    <xf numFmtId="0" fontId="22" fillId="4" borderId="0" xfId="10" applyFont="1" applyFill="1"/>
    <xf numFmtId="0" fontId="1" fillId="4" borderId="0" xfId="7" applyFont="1" applyFill="1"/>
    <xf numFmtId="0" fontId="22" fillId="6" borderId="0" xfId="10" applyFont="1" applyFill="1"/>
    <xf numFmtId="0" fontId="41" fillId="4" borderId="0" xfId="10" applyFont="1" applyFill="1"/>
    <xf numFmtId="0" fontId="42" fillId="4" borderId="0" xfId="10" applyFont="1" applyFill="1"/>
    <xf numFmtId="0" fontId="40" fillId="4" borderId="0" xfId="10" applyFont="1" applyFill="1"/>
    <xf numFmtId="0" fontId="22" fillId="4" borderId="7" xfId="10" applyFont="1" applyFill="1" applyBorder="1"/>
    <xf numFmtId="0" fontId="9" fillId="6" borderId="0" xfId="7" applyFont="1" applyFill="1"/>
    <xf numFmtId="0" fontId="16" fillId="7" borderId="0" xfId="7" applyFont="1" applyFill="1" applyAlignment="1">
      <alignment horizontal="center"/>
    </xf>
    <xf numFmtId="0" fontId="16" fillId="4" borderId="6" xfId="7" applyFont="1" applyFill="1" applyBorder="1"/>
    <xf numFmtId="0" fontId="16" fillId="4" borderId="0" xfId="2" applyFont="1" applyFill="1" applyBorder="1" applyAlignment="1">
      <alignment horizontal="left" vertical="top"/>
    </xf>
    <xf numFmtId="14" fontId="16" fillId="4" borderId="0" xfId="2" applyNumberFormat="1" applyFont="1" applyFill="1" applyBorder="1" applyAlignment="1">
      <alignment horizontal="left" vertical="top"/>
    </xf>
    <xf numFmtId="0" fontId="22" fillId="4" borderId="0" xfId="10" applyFont="1" applyFill="1" applyBorder="1"/>
    <xf numFmtId="0" fontId="16" fillId="4" borderId="0" xfId="2" applyFont="1" applyFill="1" applyBorder="1" applyAlignment="1">
      <alignment horizontal="right" vertical="top"/>
    </xf>
    <xf numFmtId="14" fontId="14" fillId="6" borderId="95" xfId="2" applyNumberFormat="1" applyFont="1" applyFill="1" applyBorder="1"/>
    <xf numFmtId="14" fontId="16" fillId="4" borderId="0" xfId="2" applyNumberFormat="1" applyFont="1" applyFill="1" applyBorder="1" applyAlignment="1">
      <alignment horizontal="right" vertical="top"/>
    </xf>
    <xf numFmtId="0" fontId="16" fillId="4" borderId="0" xfId="2" applyFont="1" applyFill="1" applyAlignment="1">
      <alignment horizontal="center"/>
    </xf>
    <xf numFmtId="0" fontId="1" fillId="4" borderId="0" xfId="7" applyFont="1" applyFill="1" applyAlignment="1">
      <alignment vertical="top"/>
    </xf>
    <xf numFmtId="0" fontId="16" fillId="4" borderId="104" xfId="11" applyFont="1" applyFill="1" applyBorder="1" applyAlignment="1">
      <alignment horizontal="center" vertical="center" wrapText="1"/>
    </xf>
    <xf numFmtId="0" fontId="16" fillId="4" borderId="105" xfId="11" applyFont="1" applyFill="1" applyBorder="1" applyAlignment="1">
      <alignment horizontal="center" vertical="center"/>
    </xf>
    <xf numFmtId="0" fontId="16" fillId="4" borderId="105" xfId="11" applyFont="1" applyFill="1" applyBorder="1" applyAlignment="1">
      <alignment horizontal="center" vertical="center" wrapText="1"/>
    </xf>
    <xf numFmtId="9" fontId="16" fillId="4" borderId="105" xfId="11" applyNumberFormat="1" applyFont="1" applyFill="1" applyBorder="1" applyAlignment="1">
      <alignment horizontal="center" vertical="center" wrapText="1"/>
    </xf>
    <xf numFmtId="0" fontId="16" fillId="4" borderId="106" xfId="11" applyFont="1" applyFill="1" applyBorder="1" applyAlignment="1">
      <alignment horizontal="center" vertical="center" wrapText="1"/>
    </xf>
    <xf numFmtId="0" fontId="14" fillId="6" borderId="107" xfId="11" applyFont="1" applyFill="1" applyBorder="1" applyAlignment="1">
      <alignment horizontal="center"/>
    </xf>
    <xf numFmtId="0" fontId="14" fillId="6" borderId="95" xfId="11" applyFont="1" applyFill="1" applyBorder="1" applyAlignment="1">
      <alignment horizontal="left"/>
    </xf>
    <xf numFmtId="0" fontId="14" fillId="6" borderId="95" xfId="11" applyFont="1" applyFill="1" applyBorder="1" applyAlignment="1">
      <alignment horizontal="center"/>
    </xf>
    <xf numFmtId="3" fontId="14" fillId="6" borderId="95" xfId="11" applyNumberFormat="1" applyFont="1" applyFill="1" applyBorder="1"/>
    <xf numFmtId="170" fontId="14" fillId="6" borderId="95" xfId="11" applyNumberFormat="1" applyFont="1" applyFill="1" applyBorder="1" applyAlignment="1">
      <alignment horizontal="center"/>
    </xf>
    <xf numFmtId="171" fontId="14" fillId="6" borderId="95" xfId="11" applyNumberFormat="1" applyFont="1" applyFill="1" applyBorder="1" applyAlignment="1">
      <alignment horizontal="center"/>
    </xf>
    <xf numFmtId="3" fontId="14" fillId="4" borderId="95" xfId="11" applyNumberFormat="1" applyFont="1" applyFill="1" applyBorder="1"/>
    <xf numFmtId="3" fontId="14" fillId="4" borderId="108" xfId="11" applyNumberFormat="1" applyFont="1" applyFill="1" applyBorder="1"/>
    <xf numFmtId="0" fontId="14" fillId="6" borderId="95" xfId="11" applyFont="1" applyFill="1" applyBorder="1"/>
    <xf numFmtId="0" fontId="14" fillId="6" borderId="0" xfId="2" applyFont="1" applyFill="1"/>
    <xf numFmtId="0" fontId="16" fillId="4" borderId="107" xfId="11" applyFont="1" applyFill="1" applyBorder="1" applyAlignment="1">
      <alignment horizontal="left"/>
    </xf>
    <xf numFmtId="0" fontId="16" fillId="4" borderId="95" xfId="11" applyFont="1" applyFill="1" applyBorder="1" applyAlignment="1">
      <alignment horizontal="left"/>
    </xf>
    <xf numFmtId="3" fontId="16" fillId="4" borderId="95" xfId="11" applyNumberFormat="1" applyFont="1" applyFill="1" applyBorder="1" applyAlignment="1">
      <alignment horizontal="center"/>
    </xf>
    <xf numFmtId="3" fontId="16" fillId="4" borderId="95" xfId="11" applyNumberFormat="1" applyFont="1" applyFill="1" applyBorder="1"/>
    <xf numFmtId="170" fontId="16" fillId="4" borderId="95" xfId="11" applyNumberFormat="1" applyFont="1" applyFill="1" applyBorder="1" applyAlignment="1">
      <alignment horizontal="center"/>
    </xf>
    <xf numFmtId="171" fontId="16" fillId="4" borderId="95" xfId="11" applyNumberFormat="1" applyFont="1" applyFill="1" applyBorder="1" applyAlignment="1">
      <alignment horizontal="center"/>
    </xf>
    <xf numFmtId="3" fontId="16" fillId="4" borderId="108" xfId="11" applyNumberFormat="1" applyFont="1" applyFill="1" applyBorder="1"/>
    <xf numFmtId="0" fontId="16" fillId="4" borderId="94" xfId="11" applyFont="1" applyFill="1" applyBorder="1" applyAlignment="1">
      <alignment horizontal="left"/>
    </xf>
    <xf numFmtId="0" fontId="16" fillId="4" borderId="0" xfId="11" applyFont="1" applyFill="1" applyBorder="1"/>
    <xf numFmtId="170" fontId="16" fillId="4" borderId="0" xfId="11" applyNumberFormat="1" applyFont="1" applyFill="1" applyBorder="1" applyAlignment="1">
      <alignment horizontal="center"/>
    </xf>
    <xf numFmtId="171" fontId="16" fillId="4" borderId="0" xfId="11" applyNumberFormat="1" applyFont="1" applyFill="1" applyBorder="1" applyAlignment="1">
      <alignment horizontal="center"/>
    </xf>
    <xf numFmtId="3" fontId="16" fillId="4" borderId="0" xfId="11" applyNumberFormat="1" applyFont="1" applyFill="1" applyBorder="1"/>
    <xf numFmtId="3" fontId="16" fillId="4" borderId="86" xfId="11" applyNumberFormat="1" applyFont="1" applyFill="1" applyBorder="1"/>
    <xf numFmtId="0" fontId="16" fillId="4" borderId="0" xfId="11" applyFont="1" applyFill="1" applyBorder="1" applyAlignment="1">
      <alignment horizontal="left"/>
    </xf>
    <xf numFmtId="2" fontId="16" fillId="4" borderId="95" xfId="11" applyNumberFormat="1" applyFont="1" applyFill="1" applyBorder="1"/>
    <xf numFmtId="0" fontId="16" fillId="4" borderId="94" xfId="11" applyFont="1" applyFill="1" applyBorder="1" applyAlignment="1">
      <alignment horizontal="center"/>
    </xf>
    <xf numFmtId="171" fontId="16" fillId="4" borderId="95" xfId="11" applyNumberFormat="1" applyFont="1" applyFill="1" applyBorder="1"/>
    <xf numFmtId="4" fontId="16" fillId="4" borderId="95" xfId="11" applyNumberFormat="1" applyFont="1" applyFill="1" applyBorder="1"/>
    <xf numFmtId="0" fontId="14" fillId="4" borderId="94" xfId="11" applyFont="1" applyFill="1" applyBorder="1" applyAlignment="1">
      <alignment horizontal="center"/>
    </xf>
    <xf numFmtId="0" fontId="14" fillId="4" borderId="0" xfId="11" applyFont="1" applyFill="1" applyBorder="1"/>
    <xf numFmtId="3" fontId="14" fillId="4" borderId="0" xfId="11" applyNumberFormat="1" applyFont="1" applyFill="1" applyBorder="1"/>
    <xf numFmtId="170" fontId="14" fillId="4" borderId="0" xfId="11" applyNumberFormat="1" applyFont="1" applyFill="1" applyBorder="1" applyAlignment="1">
      <alignment horizontal="center"/>
    </xf>
    <xf numFmtId="171" fontId="14" fillId="4" borderId="0" xfId="11" applyNumberFormat="1" applyFont="1" applyFill="1" applyBorder="1" applyAlignment="1">
      <alignment horizontal="center"/>
    </xf>
    <xf numFmtId="3" fontId="14" fillId="4" borderId="86" xfId="11" applyNumberFormat="1" applyFont="1" applyFill="1" applyBorder="1"/>
    <xf numFmtId="0" fontId="16" fillId="4" borderId="109" xfId="11" applyFont="1" applyFill="1" applyBorder="1"/>
    <xf numFmtId="0" fontId="16" fillId="4" borderId="110" xfId="11" applyFont="1" applyFill="1" applyBorder="1"/>
    <xf numFmtId="3" fontId="16" fillId="4" borderId="111" xfId="11" applyNumberFormat="1" applyFont="1" applyFill="1" applyBorder="1" applyAlignment="1">
      <alignment horizontal="center"/>
    </xf>
    <xf numFmtId="3" fontId="16" fillId="4" borderId="111" xfId="11" applyNumberFormat="1" applyFont="1" applyFill="1" applyBorder="1"/>
    <xf numFmtId="3" fontId="16" fillId="4" borderId="112" xfId="11" applyNumberFormat="1" applyFont="1" applyFill="1" applyBorder="1"/>
    <xf numFmtId="0" fontId="16" fillId="4" borderId="113" xfId="11" applyFont="1" applyFill="1" applyBorder="1" applyAlignment="1">
      <alignment horizontal="left"/>
    </xf>
    <xf numFmtId="0" fontId="16" fillId="4" borderId="65" xfId="11" applyFont="1" applyFill="1" applyBorder="1" applyAlignment="1">
      <alignment horizontal="left"/>
    </xf>
    <xf numFmtId="0" fontId="16" fillId="4" borderId="65" xfId="11" applyFont="1" applyFill="1" applyBorder="1"/>
    <xf numFmtId="170" fontId="16" fillId="4" borderId="65" xfId="11" applyNumberFormat="1" applyFont="1" applyFill="1" applyBorder="1" applyAlignment="1">
      <alignment horizontal="center"/>
    </xf>
    <xf numFmtId="171" fontId="16" fillId="4" borderId="65" xfId="11" applyNumberFormat="1" applyFont="1" applyFill="1" applyBorder="1" applyAlignment="1">
      <alignment horizontal="center"/>
    </xf>
    <xf numFmtId="4" fontId="16" fillId="4" borderId="114" xfId="11" applyNumberFormat="1" applyFont="1" applyFill="1" applyBorder="1"/>
    <xf numFmtId="3" fontId="16" fillId="4" borderId="65" xfId="11" applyNumberFormat="1" applyFont="1" applyFill="1" applyBorder="1"/>
    <xf numFmtId="3" fontId="16" fillId="4" borderId="115" xfId="11" applyNumberFormat="1" applyFont="1" applyFill="1" applyBorder="1"/>
    <xf numFmtId="0" fontId="22" fillId="0" borderId="0" xfId="10" applyFont="1" applyFill="1"/>
    <xf numFmtId="0" fontId="16" fillId="0" borderId="0" xfId="12" applyFont="1" applyFill="1"/>
    <xf numFmtId="0" fontId="14" fillId="4" borderId="0" xfId="7" applyFont="1" applyFill="1" applyAlignment="1">
      <alignment wrapText="1"/>
    </xf>
    <xf numFmtId="0" fontId="1" fillId="6" borderId="0" xfId="7" applyFont="1" applyFill="1"/>
    <xf numFmtId="0" fontId="14" fillId="6" borderId="0" xfId="7" applyFont="1" applyFill="1" applyBorder="1" applyAlignment="1">
      <alignment vertical="center" wrapText="1"/>
    </xf>
    <xf numFmtId="0" fontId="14" fillId="3" borderId="0" xfId="7" applyFont="1" applyFill="1" applyBorder="1" applyAlignment="1">
      <alignment vertical="center" wrapText="1"/>
    </xf>
    <xf numFmtId="0" fontId="14" fillId="3" borderId="0" xfId="7" applyFont="1" applyFill="1" applyBorder="1"/>
    <xf numFmtId="0" fontId="16" fillId="0" borderId="0" xfId="7" applyFont="1" applyFill="1" applyAlignment="1">
      <alignment horizontal="left" vertical="center"/>
    </xf>
    <xf numFmtId="0" fontId="14" fillId="4" borderId="0" xfId="7" applyFont="1" applyFill="1" applyAlignment="1">
      <alignment vertical="center" wrapText="1"/>
    </xf>
    <xf numFmtId="0" fontId="14" fillId="4" borderId="0" xfId="7" applyFont="1" applyFill="1"/>
    <xf numFmtId="0" fontId="14" fillId="3" borderId="0" xfId="7" applyFont="1" applyFill="1" applyAlignment="1">
      <alignment vertical="center" wrapText="1"/>
    </xf>
    <xf numFmtId="0" fontId="14" fillId="3" borderId="0" xfId="7" applyFont="1" applyFill="1"/>
    <xf numFmtId="0" fontId="22" fillId="0" borderId="0" xfId="3" applyFont="1" applyFill="1"/>
    <xf numFmtId="0" fontId="40" fillId="4" borderId="0" xfId="3" applyFont="1" applyFill="1" applyAlignment="1">
      <alignment horizontal="left"/>
    </xf>
    <xf numFmtId="0" fontId="22" fillId="4" borderId="0" xfId="3" applyFont="1" applyFill="1"/>
    <xf numFmtId="0" fontId="41" fillId="4" borderId="0" xfId="3" applyFont="1" applyFill="1"/>
    <xf numFmtId="0" fontId="22" fillId="6" borderId="0" xfId="3" applyFont="1" applyFill="1"/>
    <xf numFmtId="0" fontId="42" fillId="4" borderId="0" xfId="3" applyFont="1" applyFill="1"/>
    <xf numFmtId="0" fontId="40" fillId="4" borderId="0" xfId="3" applyFont="1" applyFill="1"/>
    <xf numFmtId="0" fontId="16" fillId="4" borderId="6" xfId="7" applyFont="1" applyFill="1" applyBorder="1" applyAlignment="1">
      <alignment horizontal="left"/>
    </xf>
    <xf numFmtId="0" fontId="22" fillId="6" borderId="0" xfId="3" applyFont="1" applyFill="1" applyBorder="1"/>
    <xf numFmtId="0" fontId="16" fillId="4" borderId="7" xfId="7" applyFont="1" applyFill="1" applyBorder="1"/>
    <xf numFmtId="0" fontId="16" fillId="4" borderId="60" xfId="2" applyFont="1" applyFill="1" applyBorder="1" applyAlignment="1">
      <alignment horizontal="left" vertical="top"/>
    </xf>
    <xf numFmtId="0" fontId="14" fillId="4" borderId="0" xfId="4" applyFont="1" applyFill="1" applyBorder="1" applyAlignment="1" applyProtection="1">
      <alignment horizontal="left" vertical="center"/>
      <protection hidden="1"/>
    </xf>
    <xf numFmtId="0" fontId="16" fillId="4" borderId="0" xfId="4" applyFont="1" applyFill="1" applyAlignment="1" applyProtection="1">
      <alignment horizontal="left" vertical="center"/>
      <protection hidden="1"/>
    </xf>
    <xf numFmtId="0" fontId="16" fillId="4" borderId="0" xfId="4" applyFont="1" applyFill="1" applyAlignment="1" applyProtection="1">
      <alignment horizontal="left"/>
      <protection hidden="1"/>
    </xf>
    <xf numFmtId="0" fontId="14" fillId="4" borderId="0" xfId="4" applyFont="1" applyFill="1" applyBorder="1" applyAlignment="1" applyProtection="1">
      <alignment horizontal="centerContinuous"/>
      <protection hidden="1"/>
    </xf>
    <xf numFmtId="0" fontId="14" fillId="4" borderId="0" xfId="4" applyFont="1" applyFill="1" applyAlignment="1" applyProtection="1">
      <alignment horizontal="centerContinuous"/>
      <protection hidden="1"/>
    </xf>
    <xf numFmtId="0" fontId="14" fillId="4" borderId="0" xfId="4" applyFont="1" applyFill="1" applyBorder="1" applyAlignment="1" applyProtection="1">
      <alignment horizontal="right"/>
      <protection hidden="1"/>
    </xf>
    <xf numFmtId="0" fontId="40" fillId="0" borderId="116" xfId="4" applyFont="1" applyBorder="1" applyAlignment="1">
      <alignment vertical="center"/>
    </xf>
    <xf numFmtId="0" fontId="9" fillId="0" borderId="116" xfId="4" applyFont="1" applyBorder="1" applyAlignment="1">
      <alignment horizontal="centerContinuous" vertical="center"/>
    </xf>
    <xf numFmtId="0" fontId="9" fillId="0" borderId="116" xfId="4" applyFont="1" applyBorder="1" applyAlignment="1">
      <alignment horizontal="centerContinuous" vertical="center" wrapText="1"/>
    </xf>
    <xf numFmtId="172" fontId="9" fillId="0" borderId="116" xfId="13" applyNumberFormat="1" applyFont="1" applyBorder="1" applyAlignment="1">
      <alignment horizontal="centerContinuous" vertical="center" wrapText="1"/>
    </xf>
    <xf numFmtId="172" fontId="9" fillId="0" borderId="116" xfId="13" applyNumberFormat="1" applyFont="1" applyFill="1" applyBorder="1" applyAlignment="1">
      <alignment horizontal="center" vertical="center" wrapText="1"/>
    </xf>
    <xf numFmtId="0" fontId="44" fillId="6" borderId="116" xfId="4" applyFont="1" applyFill="1" applyBorder="1">
      <alignment horizontal="left" vertical="center"/>
    </xf>
    <xf numFmtId="0" fontId="25" fillId="6" borderId="116" xfId="4" applyFont="1" applyFill="1" applyBorder="1" applyAlignment="1">
      <alignment horizontal="left" vertical="center" wrapText="1"/>
    </xf>
    <xf numFmtId="14" fontId="25" fillId="6" borderId="116" xfId="4" applyNumberFormat="1" applyFont="1" applyFill="1" applyBorder="1" applyAlignment="1" applyProtection="1">
      <alignment horizontal="center" vertical="center"/>
      <protection locked="0"/>
    </xf>
    <xf numFmtId="172" fontId="25" fillId="6" borderId="116" xfId="13" applyNumberFormat="1" applyFont="1" applyFill="1" applyBorder="1" applyAlignment="1" applyProtection="1">
      <alignment horizontal="right" vertical="center"/>
      <protection locked="0"/>
    </xf>
    <xf numFmtId="3" fontId="25" fillId="4" borderId="116" xfId="13" applyNumberFormat="1" applyFont="1" applyFill="1" applyBorder="1" applyAlignment="1">
      <alignment horizontal="right" vertical="center"/>
    </xf>
    <xf numFmtId="172" fontId="25" fillId="6" borderId="116" xfId="13" applyNumberFormat="1" applyFont="1" applyFill="1" applyBorder="1" applyAlignment="1">
      <alignment horizontal="right" vertical="center"/>
    </xf>
    <xf numFmtId="3" fontId="25" fillId="6" borderId="116" xfId="13" applyNumberFormat="1" applyFont="1" applyFill="1" applyBorder="1" applyAlignment="1">
      <alignment horizontal="right" vertical="center"/>
    </xf>
    <xf numFmtId="0" fontId="45" fillId="4" borderId="116" xfId="4" applyFont="1" applyFill="1" applyBorder="1">
      <alignment horizontal="left" vertical="center"/>
    </xf>
    <xf numFmtId="0" fontId="30" fillId="4" borderId="116" xfId="4" applyFont="1" applyFill="1" applyBorder="1">
      <alignment horizontal="left" vertical="center"/>
    </xf>
    <xf numFmtId="3" fontId="30" fillId="7" borderId="116" xfId="4" applyNumberFormat="1" applyFont="1" applyFill="1" applyBorder="1" applyAlignment="1">
      <alignment horizontal="center" vertical="center"/>
    </xf>
    <xf numFmtId="3" fontId="34" fillId="9" borderId="116" xfId="13" applyNumberFormat="1" applyFont="1" applyFill="1" applyBorder="1" applyAlignment="1">
      <alignment horizontal="right" vertical="center"/>
    </xf>
    <xf numFmtId="3" fontId="34" fillId="10" borderId="116" xfId="13" applyNumberFormat="1" applyFont="1" applyFill="1" applyBorder="1" applyAlignment="1">
      <alignment horizontal="right" vertical="center"/>
    </xf>
    <xf numFmtId="0" fontId="40" fillId="4" borderId="7" xfId="3" applyFont="1" applyFill="1" applyBorder="1"/>
    <xf numFmtId="0" fontId="46" fillId="6" borderId="116" xfId="4" applyFont="1" applyFill="1" applyBorder="1">
      <alignment horizontal="left" vertical="center"/>
    </xf>
    <xf numFmtId="0" fontId="14" fillId="6" borderId="116" xfId="4" applyFont="1" applyFill="1" applyBorder="1" applyAlignment="1">
      <alignment horizontal="left" vertical="center" wrapText="1"/>
    </xf>
    <xf numFmtId="14" fontId="14" fillId="6" borderId="116" xfId="4" applyNumberFormat="1" applyFont="1" applyFill="1" applyBorder="1" applyAlignment="1" applyProtection="1">
      <alignment horizontal="center" vertical="center"/>
      <protection locked="0"/>
    </xf>
    <xf numFmtId="14" fontId="14" fillId="6" borderId="116" xfId="13" applyNumberFormat="1" applyFont="1" applyFill="1" applyBorder="1" applyAlignment="1" applyProtection="1">
      <alignment horizontal="right" vertical="center"/>
      <protection locked="0"/>
    </xf>
    <xf numFmtId="166" fontId="14" fillId="6" borderId="116" xfId="13" applyNumberFormat="1" applyFont="1" applyFill="1" applyBorder="1" applyAlignment="1">
      <alignment horizontal="right" vertical="center"/>
    </xf>
    <xf numFmtId="166" fontId="14" fillId="4" borderId="116" xfId="13" applyNumberFormat="1" applyFont="1" applyFill="1" applyBorder="1" applyAlignment="1">
      <alignment horizontal="right" vertical="center"/>
    </xf>
    <xf numFmtId="0" fontId="47" fillId="4" borderId="116" xfId="4" applyFont="1" applyFill="1" applyBorder="1">
      <alignment horizontal="left" vertical="center"/>
    </xf>
    <xf numFmtId="0" fontId="16" fillId="4" borderId="116" xfId="4" applyFont="1" applyFill="1" applyBorder="1">
      <alignment horizontal="left" vertical="center"/>
    </xf>
    <xf numFmtId="3" fontId="16" fillId="7" borderId="116" xfId="4" applyNumberFormat="1" applyFont="1" applyFill="1" applyBorder="1" applyAlignment="1">
      <alignment horizontal="center" vertical="center"/>
    </xf>
    <xf numFmtId="3" fontId="16" fillId="9" borderId="116" xfId="13" applyNumberFormat="1" applyFont="1" applyFill="1" applyBorder="1" applyAlignment="1">
      <alignment horizontal="right" vertical="center"/>
    </xf>
    <xf numFmtId="166" fontId="16" fillId="10" borderId="116" xfId="13" applyNumberFormat="1" applyFont="1" applyFill="1" applyBorder="1" applyAlignment="1">
      <alignment horizontal="right" vertical="center"/>
    </xf>
    <xf numFmtId="166" fontId="16" fillId="4" borderId="116" xfId="13" applyNumberFormat="1" applyFont="1" applyFill="1" applyBorder="1" applyAlignment="1">
      <alignment horizontal="right" vertical="center"/>
    </xf>
    <xf numFmtId="0" fontId="9" fillId="4" borderId="0" xfId="14" applyFont="1" applyFill="1" applyBorder="1" applyAlignment="1"/>
    <xf numFmtId="0" fontId="9" fillId="4" borderId="0" xfId="14" applyFont="1" applyFill="1" applyBorder="1"/>
    <xf numFmtId="0" fontId="1" fillId="4" borderId="0" xfId="14" applyFont="1" applyFill="1"/>
    <xf numFmtId="0" fontId="1" fillId="4" borderId="0" xfId="14" applyFont="1" applyFill="1" applyBorder="1"/>
    <xf numFmtId="0" fontId="1" fillId="6" borderId="0" xfId="15" applyFont="1" applyFill="1"/>
    <xf numFmtId="0" fontId="1" fillId="4" borderId="0" xfId="14" applyFont="1" applyFill="1" applyBorder="1" applyAlignment="1"/>
    <xf numFmtId="0" fontId="48" fillId="4" borderId="0" xfId="14" applyFont="1" applyFill="1" applyBorder="1"/>
    <xf numFmtId="14" fontId="9" fillId="4" borderId="0" xfId="14" applyNumberFormat="1" applyFont="1" applyFill="1" applyBorder="1" applyAlignment="1">
      <alignment horizontal="center"/>
    </xf>
    <xf numFmtId="0" fontId="9" fillId="4" borderId="0" xfId="16" applyFont="1" applyFill="1" applyAlignment="1">
      <alignment vertical="center"/>
    </xf>
    <xf numFmtId="0" fontId="9" fillId="4" borderId="0" xfId="14" applyFont="1" applyFill="1" applyBorder="1" applyAlignment="1">
      <alignment horizontal="center"/>
    </xf>
    <xf numFmtId="0" fontId="1" fillId="4" borderId="0" xfId="15" applyFont="1" applyFill="1"/>
    <xf numFmtId="0" fontId="9" fillId="4" borderId="5" xfId="2" applyFont="1" applyFill="1" applyBorder="1" applyAlignment="1">
      <alignment vertical="top"/>
    </xf>
    <xf numFmtId="0" fontId="9" fillId="4" borderId="6" xfId="2" applyFont="1" applyFill="1" applyBorder="1" applyAlignment="1">
      <alignment horizontal="left" vertical="top"/>
    </xf>
    <xf numFmtId="0" fontId="9" fillId="4" borderId="117" xfId="4" applyFont="1" applyFill="1" applyBorder="1" applyAlignment="1" applyProtection="1">
      <alignment horizontal="left" vertical="center"/>
      <protection hidden="1"/>
    </xf>
    <xf numFmtId="0" fontId="9" fillId="4" borderId="60" xfId="7" applyFont="1" applyFill="1" applyBorder="1" applyAlignment="1">
      <alignment horizontal="left"/>
    </xf>
    <xf numFmtId="0" fontId="9" fillId="4" borderId="60" xfId="2" applyFont="1" applyFill="1" applyBorder="1" applyAlignment="1">
      <alignment horizontal="left" vertical="top"/>
    </xf>
    <xf numFmtId="0" fontId="22" fillId="4" borderId="60" xfId="17" applyFont="1" applyFill="1" applyBorder="1"/>
    <xf numFmtId="0" fontId="1" fillId="4" borderId="60" xfId="14" applyFont="1" applyFill="1" applyBorder="1"/>
    <xf numFmtId="0" fontId="1" fillId="4" borderId="61" xfId="14" applyFont="1" applyFill="1" applyBorder="1" applyProtection="1">
      <protection locked="0" hidden="1"/>
    </xf>
    <xf numFmtId="14" fontId="9" fillId="4" borderId="6" xfId="2" applyNumberFormat="1" applyFont="1" applyFill="1" applyBorder="1" applyAlignment="1">
      <alignment horizontal="left" vertical="top"/>
    </xf>
    <xf numFmtId="0" fontId="9" fillId="4" borderId="5" xfId="2" applyFont="1" applyFill="1" applyBorder="1" applyAlignment="1">
      <alignment horizontal="left" vertical="top"/>
    </xf>
    <xf numFmtId="0" fontId="1" fillId="4" borderId="6" xfId="15" applyFont="1" applyFill="1" applyBorder="1"/>
    <xf numFmtId="0" fontId="9" fillId="4" borderId="6" xfId="7" applyFont="1" applyFill="1" applyBorder="1"/>
    <xf numFmtId="0" fontId="1" fillId="4" borderId="7" xfId="14" applyFont="1" applyFill="1" applyBorder="1" applyProtection="1">
      <protection locked="0" hidden="1"/>
    </xf>
    <xf numFmtId="0" fontId="9" fillId="4" borderId="0" xfId="2" applyFont="1" applyFill="1" applyBorder="1" applyAlignment="1">
      <alignment vertical="top"/>
    </xf>
    <xf numFmtId="14" fontId="9" fillId="4" borderId="0" xfId="2" applyNumberFormat="1" applyFont="1" applyFill="1" applyBorder="1" applyAlignment="1">
      <alignment horizontal="left" vertical="top"/>
    </xf>
    <xf numFmtId="14" fontId="9" fillId="4" borderId="60" xfId="2" applyNumberFormat="1" applyFont="1" applyFill="1" applyBorder="1" applyAlignment="1">
      <alignment horizontal="left" vertical="top"/>
    </xf>
    <xf numFmtId="0" fontId="9" fillId="4" borderId="0" xfId="2" applyFont="1" applyFill="1" applyBorder="1" applyAlignment="1">
      <alignment horizontal="left" vertical="top"/>
    </xf>
    <xf numFmtId="0" fontId="1" fillId="4" borderId="0" xfId="15" applyFont="1" applyFill="1" applyBorder="1"/>
    <xf numFmtId="0" fontId="1" fillId="4" borderId="0" xfId="14" applyFont="1" applyFill="1" applyAlignment="1"/>
    <xf numFmtId="0" fontId="1" fillId="6" borderId="0" xfId="14" applyFont="1" applyFill="1"/>
    <xf numFmtId="0" fontId="49" fillId="4" borderId="0" xfId="14" applyFont="1" applyFill="1" applyBorder="1" applyProtection="1">
      <protection locked="0" hidden="1"/>
    </xf>
    <xf numFmtId="0" fontId="14" fillId="4" borderId="0" xfId="14" applyFont="1" applyFill="1" applyBorder="1"/>
    <xf numFmtId="0" fontId="50" fillId="4" borderId="118" xfId="14" applyFont="1" applyFill="1" applyBorder="1" applyAlignment="1" applyProtection="1">
      <alignment horizontal="center" vertical="center" wrapText="1"/>
      <protection locked="0" hidden="1"/>
    </xf>
    <xf numFmtId="0" fontId="50" fillId="4" borderId="119" xfId="14" applyFont="1" applyFill="1" applyBorder="1" applyAlignment="1" applyProtection="1">
      <alignment horizontal="center" vertical="center" wrapText="1"/>
      <protection locked="0" hidden="1"/>
    </xf>
    <xf numFmtId="0" fontId="50" fillId="4" borderId="120" xfId="14" applyFont="1" applyFill="1" applyBorder="1" applyAlignment="1" applyProtection="1">
      <alignment horizontal="center" vertical="center" wrapText="1"/>
      <protection locked="0" hidden="1"/>
    </xf>
    <xf numFmtId="0" fontId="8" fillId="4" borderId="0" xfId="14" applyFill="1"/>
    <xf numFmtId="0" fontId="49" fillId="4" borderId="107" xfId="14" applyFont="1" applyFill="1" applyBorder="1" applyAlignment="1" applyProtection="1">
      <alignment horizontal="center"/>
      <protection locked="0" hidden="1"/>
    </xf>
    <xf numFmtId="0" fontId="49" fillId="6" borderId="95" xfId="14" applyFont="1" applyFill="1" applyBorder="1" applyAlignment="1" applyProtection="1">
      <alignment horizontal="left"/>
      <protection locked="0" hidden="1"/>
    </xf>
    <xf numFmtId="166" fontId="49" fillId="6" borderId="95" xfId="14" applyNumberFormat="1" applyFont="1" applyFill="1" applyBorder="1" applyProtection="1">
      <protection locked="0" hidden="1"/>
    </xf>
    <xf numFmtId="166" fontId="49" fillId="4" borderId="95" xfId="14" applyNumberFormat="1" applyFont="1" applyFill="1" applyBorder="1" applyProtection="1">
      <protection locked="0" hidden="1"/>
    </xf>
    <xf numFmtId="166" fontId="49" fillId="4" borderId="108" xfId="14" applyNumberFormat="1" applyFont="1" applyFill="1" applyBorder="1" applyProtection="1">
      <protection locked="0" hidden="1"/>
    </xf>
    <xf numFmtId="0" fontId="49" fillId="4" borderId="121" xfId="14" applyFont="1" applyFill="1" applyBorder="1" applyProtection="1">
      <protection locked="0" hidden="1"/>
    </xf>
    <xf numFmtId="0" fontId="16" fillId="4" borderId="122" xfId="14" applyFont="1" applyFill="1" applyBorder="1"/>
    <xf numFmtId="166" fontId="16" fillId="4" borderId="114" xfId="14" applyNumberFormat="1" applyFont="1" applyFill="1" applyBorder="1"/>
    <xf numFmtId="166" fontId="16" fillId="4" borderId="123" xfId="14" applyNumberFormat="1" applyFont="1" applyFill="1" applyBorder="1"/>
    <xf numFmtId="0" fontId="50" fillId="4" borderId="124" xfId="14" applyFont="1" applyFill="1" applyBorder="1" applyAlignment="1" applyProtection="1">
      <alignment horizontal="center" vertical="center" wrapText="1"/>
      <protection locked="0" hidden="1"/>
    </xf>
    <xf numFmtId="0" fontId="50" fillId="4" borderId="126" xfId="14" applyFont="1" applyFill="1" applyBorder="1" applyAlignment="1" applyProtection="1">
      <alignment horizontal="center" vertical="center" wrapText="1"/>
      <protection locked="0" hidden="1"/>
    </xf>
    <xf numFmtId="166" fontId="49" fillId="6" borderId="5" xfId="14" applyNumberFormat="1" applyFont="1" applyFill="1" applyBorder="1" applyProtection="1">
      <protection locked="0" hidden="1"/>
    </xf>
    <xf numFmtId="166" fontId="49" fillId="6" borderId="7" xfId="14" applyNumberFormat="1" applyFont="1" applyFill="1" applyBorder="1" applyProtection="1">
      <protection locked="0" hidden="1"/>
    </xf>
    <xf numFmtId="166" fontId="49" fillId="4" borderId="122" xfId="14" applyNumberFormat="1" applyFont="1" applyFill="1" applyBorder="1" applyProtection="1">
      <protection locked="0" hidden="1"/>
    </xf>
    <xf numFmtId="166" fontId="49" fillId="4" borderId="127" xfId="14" applyNumberFormat="1" applyFont="1" applyFill="1" applyBorder="1" applyProtection="1">
      <protection locked="0" hidden="1"/>
    </xf>
    <xf numFmtId="0" fontId="49" fillId="4" borderId="0" xfId="14" applyFont="1" applyFill="1" applyBorder="1" applyAlignment="1" applyProtection="1">
      <alignment horizontal="right"/>
      <protection locked="0" hidden="1"/>
    </xf>
    <xf numFmtId="0" fontId="50" fillId="4" borderId="125" xfId="14" applyFont="1" applyFill="1" applyBorder="1" applyAlignment="1" applyProtection="1">
      <alignment horizontal="center" vertical="center" wrapText="1"/>
      <protection locked="0" hidden="1"/>
    </xf>
    <xf numFmtId="0" fontId="33" fillId="6" borderId="5" xfId="14" applyFont="1" applyFill="1" applyBorder="1" applyAlignment="1" applyProtection="1">
      <alignment horizontal="left" vertical="center" wrapText="1"/>
      <protection locked="0" hidden="1"/>
    </xf>
    <xf numFmtId="166" fontId="50" fillId="6" borderId="95" xfId="14" applyNumberFormat="1" applyFont="1" applyFill="1" applyBorder="1" applyAlignment="1" applyProtection="1">
      <alignment horizontal="right" vertical="center" wrapText="1"/>
      <protection locked="0" hidden="1"/>
    </xf>
    <xf numFmtId="166" fontId="49" fillId="4" borderId="95" xfId="14" applyNumberFormat="1" applyFont="1" applyFill="1" applyBorder="1" applyAlignment="1" applyProtection="1">
      <alignment horizontal="right" vertical="center" wrapText="1"/>
      <protection locked="0" hidden="1"/>
    </xf>
    <xf numFmtId="166" fontId="49" fillId="6" borderId="95" xfId="14" applyNumberFormat="1" applyFont="1" applyFill="1" applyBorder="1" applyAlignment="1" applyProtection="1">
      <alignment horizontal="right" vertical="center" wrapText="1"/>
      <protection locked="0" hidden="1"/>
    </xf>
    <xf numFmtId="166" fontId="49" fillId="4" borderId="95" xfId="14" applyNumberFormat="1" applyFont="1" applyFill="1" applyBorder="1" applyAlignment="1" applyProtection="1">
      <alignment horizontal="right"/>
      <protection locked="0" hidden="1"/>
    </xf>
    <xf numFmtId="166" fontId="49" fillId="4" borderId="108" xfId="14" applyNumberFormat="1" applyFont="1" applyFill="1" applyBorder="1" applyAlignment="1">
      <alignment horizontal="right"/>
    </xf>
    <xf numFmtId="0" fontId="32" fillId="4" borderId="122" xfId="14" applyFont="1" applyFill="1" applyBorder="1" applyAlignment="1" applyProtection="1">
      <alignment horizontal="left"/>
      <protection locked="0" hidden="1"/>
    </xf>
    <xf numFmtId="166" fontId="32" fillId="4" borderId="114" xfId="14" applyNumberFormat="1" applyFont="1" applyFill="1" applyBorder="1" applyAlignment="1" applyProtection="1">
      <alignment horizontal="right"/>
      <protection locked="0" hidden="1"/>
    </xf>
    <xf numFmtId="166" fontId="49" fillId="4" borderId="123" xfId="14" applyNumberFormat="1" applyFont="1" applyFill="1" applyBorder="1" applyProtection="1">
      <protection locked="0" hidden="1"/>
    </xf>
    <xf numFmtId="0" fontId="1" fillId="6" borderId="0" xfId="14" applyFont="1" applyFill="1" applyAlignment="1"/>
    <xf numFmtId="0" fontId="40" fillId="0" borderId="0" xfId="10" applyFont="1" applyFill="1" applyAlignment="1">
      <alignment horizontal="left"/>
    </xf>
    <xf numFmtId="0" fontId="22" fillId="3" borderId="0" xfId="10" applyFont="1" applyFill="1"/>
    <xf numFmtId="0" fontId="40" fillId="3" borderId="0" xfId="10" applyFont="1" applyFill="1"/>
    <xf numFmtId="0" fontId="40" fillId="6" borderId="0" xfId="10" applyFont="1" applyFill="1"/>
    <xf numFmtId="0" fontId="16" fillId="0" borderId="6" xfId="2" applyFont="1" applyFill="1" applyBorder="1" applyAlignment="1">
      <alignment horizontal="left" vertical="top"/>
    </xf>
    <xf numFmtId="0" fontId="16" fillId="0" borderId="6" xfId="7" applyFont="1" applyFill="1" applyBorder="1"/>
    <xf numFmtId="0" fontId="14" fillId="7" borderId="0" xfId="7" applyFont="1" applyFill="1"/>
    <xf numFmtId="0" fontId="16" fillId="4" borderId="128" xfId="11" applyFont="1" applyFill="1" applyBorder="1" applyAlignment="1">
      <alignment horizontal="center" vertical="center" wrapText="1"/>
    </xf>
    <xf numFmtId="0" fontId="16" fillId="4" borderId="119" xfId="11" applyFont="1" applyFill="1" applyBorder="1" applyAlignment="1">
      <alignment horizontal="center" vertical="center" wrapText="1"/>
    </xf>
    <xf numFmtId="0" fontId="16" fillId="4" borderId="63" xfId="11" applyFont="1" applyFill="1" applyBorder="1" applyAlignment="1">
      <alignment horizontal="center" vertical="center" wrapText="1"/>
    </xf>
    <xf numFmtId="0" fontId="16" fillId="0" borderId="107" xfId="11" applyFont="1" applyFill="1" applyBorder="1" applyAlignment="1">
      <alignment horizontal="center"/>
    </xf>
    <xf numFmtId="0" fontId="14" fillId="6" borderId="7" xfId="11" applyFont="1" applyFill="1" applyBorder="1" applyAlignment="1">
      <alignment horizontal="center" vertical="center"/>
    </xf>
    <xf numFmtId="0" fontId="14" fillId="6" borderId="95" xfId="11" applyFont="1" applyFill="1" applyBorder="1" applyAlignment="1">
      <alignment horizontal="center" vertical="center"/>
    </xf>
    <xf numFmtId="3" fontId="14" fillId="6" borderId="95" xfId="11" applyNumberFormat="1" applyFont="1" applyFill="1" applyBorder="1" applyAlignment="1">
      <alignment horizontal="center" vertical="center"/>
    </xf>
    <xf numFmtId="14" fontId="14" fillId="6" borderId="95" xfId="11" applyNumberFormat="1" applyFont="1" applyFill="1" applyBorder="1" applyAlignment="1">
      <alignment horizontal="center" vertical="center"/>
    </xf>
    <xf numFmtId="0" fontId="16" fillId="11" borderId="129" xfId="18" applyFont="1" applyFill="1" applyBorder="1" applyAlignment="1" applyProtection="1">
      <alignment horizontal="center" vertical="center"/>
      <protection locked="0"/>
    </xf>
    <xf numFmtId="3" fontId="14" fillId="6" borderId="95" xfId="11" applyNumberFormat="1" applyFont="1" applyFill="1" applyBorder="1" applyAlignment="1">
      <alignment horizontal="left" vertical="center" wrapText="1"/>
    </xf>
    <xf numFmtId="3" fontId="16" fillId="4" borderId="95" xfId="11" applyNumberFormat="1" applyFont="1" applyFill="1" applyBorder="1" applyAlignment="1">
      <alignment horizontal="right"/>
    </xf>
    <xf numFmtId="3" fontId="16" fillId="4" borderId="60" xfId="11" applyNumberFormat="1" applyFont="1" applyFill="1" applyBorder="1"/>
    <xf numFmtId="4" fontId="16" fillId="4" borderId="0" xfId="11" applyNumberFormat="1" applyFont="1" applyFill="1" applyBorder="1"/>
    <xf numFmtId="0" fontId="16" fillId="11" borderId="95" xfId="18" applyFont="1" applyFill="1" applyBorder="1" applyAlignment="1" applyProtection="1">
      <alignment horizontal="center" vertical="center"/>
      <protection locked="0"/>
    </xf>
    <xf numFmtId="3" fontId="16" fillId="4" borderId="111" xfId="11" applyNumberFormat="1" applyFont="1" applyFill="1" applyBorder="1" applyAlignment="1">
      <alignment horizontal="right"/>
    </xf>
    <xf numFmtId="170" fontId="16" fillId="4" borderId="0" xfId="11" applyNumberFormat="1" applyFont="1" applyFill="1" applyBorder="1" applyAlignment="1">
      <alignment horizontal="left"/>
    </xf>
    <xf numFmtId="3" fontId="16" fillId="4" borderId="128" xfId="11" applyNumberFormat="1" applyFont="1" applyFill="1" applyBorder="1"/>
    <xf numFmtId="4" fontId="16" fillId="4" borderId="65" xfId="11" applyNumberFormat="1" applyFont="1" applyFill="1" applyBorder="1"/>
    <xf numFmtId="0" fontId="22" fillId="0" borderId="0" xfId="19" applyFont="1" applyFill="1"/>
    <xf numFmtId="166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66" fontId="7" fillId="11" borderId="1" xfId="0" applyNumberFormat="1" applyFont="1" applyFill="1" applyBorder="1" applyAlignment="1">
      <alignment vertical="top" wrapText="1"/>
    </xf>
    <xf numFmtId="0" fontId="10" fillId="0" borderId="0" xfId="0" applyFont="1" applyFill="1" applyAlignment="1"/>
    <xf numFmtId="0" fontId="52" fillId="2" borderId="0" xfId="0" applyFont="1" applyFill="1" applyAlignment="1">
      <alignment horizontal="center" vertical="top" wrapText="1"/>
    </xf>
    <xf numFmtId="0" fontId="53" fillId="0" borderId="0" xfId="0" applyFont="1" applyFill="1" applyAlignment="1"/>
    <xf numFmtId="0" fontId="54" fillId="3" borderId="0" xfId="0" applyFont="1" applyFill="1" applyAlignment="1"/>
    <xf numFmtId="0" fontId="52" fillId="2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54" fillId="0" borderId="0" xfId="0" applyFont="1" applyFill="1" applyAlignment="1"/>
    <xf numFmtId="0" fontId="55" fillId="3" borderId="0" xfId="0" applyFont="1" applyFill="1" applyAlignment="1"/>
    <xf numFmtId="0" fontId="56" fillId="2" borderId="1" xfId="0" applyFont="1" applyFill="1" applyBorder="1" applyAlignment="1">
      <alignment horizontal="left" vertical="top"/>
    </xf>
    <xf numFmtId="165" fontId="56" fillId="0" borderId="1" xfId="0" applyNumberFormat="1" applyFont="1" applyFill="1" applyBorder="1" applyAlignment="1">
      <alignment horizontal="left" vertical="top" wrapText="1"/>
    </xf>
    <xf numFmtId="0" fontId="55" fillId="3" borderId="4" xfId="0" applyFont="1" applyFill="1" applyBorder="1" applyAlignment="1" applyProtection="1">
      <alignment horizontal="center"/>
      <protection locked="0" hidden="1"/>
    </xf>
    <xf numFmtId="0" fontId="54" fillId="3" borderId="0" xfId="0" applyFont="1" applyFill="1" applyAlignment="1">
      <alignment horizontal="left"/>
    </xf>
    <xf numFmtId="165" fontId="56" fillId="3" borderId="1" xfId="0" applyNumberFormat="1" applyFont="1" applyFill="1" applyBorder="1" applyAlignment="1">
      <alignment horizontal="left"/>
    </xf>
    <xf numFmtId="0" fontId="56" fillId="0" borderId="1" xfId="0" applyFont="1" applyFill="1" applyBorder="1" applyAlignment="1">
      <alignment horizontal="left" vertical="top"/>
    </xf>
    <xf numFmtId="0" fontId="56" fillId="0" borderId="0" xfId="0" applyFont="1" applyFill="1" applyAlignment="1">
      <alignment horizontal="left"/>
    </xf>
    <xf numFmtId="0" fontId="57" fillId="2" borderId="0" xfId="0" applyFont="1" applyFill="1" applyAlignment="1">
      <alignment vertical="top"/>
    </xf>
    <xf numFmtId="0" fontId="58" fillId="0" borderId="0" xfId="0" applyFont="1" applyFill="1" applyAlignment="1">
      <alignment vertical="top" wrapText="1"/>
    </xf>
    <xf numFmtId="0" fontId="57" fillId="0" borderId="0" xfId="0" applyFont="1" applyFill="1" applyAlignment="1">
      <alignment horizontal="left"/>
    </xf>
    <xf numFmtId="0" fontId="56" fillId="0" borderId="0" xfId="0" applyFont="1" applyFill="1" applyAlignment="1"/>
    <xf numFmtId="0" fontId="55" fillId="2" borderId="0" xfId="0" applyFont="1" applyFill="1" applyAlignment="1">
      <alignment wrapText="1"/>
    </xf>
    <xf numFmtId="0" fontId="59" fillId="0" borderId="0" xfId="0" applyFont="1" applyFill="1" applyAlignment="1">
      <alignment horizontal="justify" vertical="top"/>
    </xf>
    <xf numFmtId="0" fontId="59" fillId="3" borderId="0" xfId="0" applyFont="1" applyFill="1" applyAlignment="1">
      <alignment horizontal="justify" vertical="top" wrapText="1"/>
    </xf>
    <xf numFmtId="0" fontId="56" fillId="0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 wrapText="1"/>
    </xf>
    <xf numFmtId="165" fontId="60" fillId="0" borderId="0" xfId="0" applyNumberFormat="1" applyFont="1" applyFill="1" applyAlignment="1">
      <alignment horizontal="left" vertical="top"/>
    </xf>
    <xf numFmtId="0" fontId="55" fillId="2" borderId="0" xfId="0" applyFont="1" applyFill="1" applyAlignment="1">
      <alignment vertical="center"/>
    </xf>
    <xf numFmtId="166" fontId="54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54" fillId="3" borderId="0" xfId="0" applyFont="1" applyFill="1" applyAlignment="1">
      <alignment vertical="top" wrapText="1"/>
    </xf>
    <xf numFmtId="0" fontId="7" fillId="2" borderId="1" xfId="0" applyFont="1" applyFill="1" applyBorder="1" applyAlignment="1">
      <alignment horizontal="left" vertical="top"/>
    </xf>
    <xf numFmtId="0" fontId="7" fillId="11" borderId="1" xfId="0" applyNumberFormat="1" applyFont="1" applyFill="1" applyBorder="1" applyAlignment="1">
      <alignment vertical="top" wrapText="1"/>
    </xf>
    <xf numFmtId="0" fontId="7" fillId="3" borderId="1" xfId="0" applyNumberFormat="1" applyFont="1" applyFill="1" applyBorder="1" applyAlignment="1">
      <alignment vertical="top" wrapText="1"/>
    </xf>
    <xf numFmtId="166" fontId="10" fillId="0" borderId="0" xfId="22" applyFont="1" applyAlignment="1"/>
    <xf numFmtId="166" fontId="10" fillId="2" borderId="0" xfId="22" applyFont="1" applyFill="1" applyAlignment="1">
      <alignment horizontal="center" vertical="top" wrapText="1"/>
    </xf>
    <xf numFmtId="166" fontId="53" fillId="0" borderId="0" xfId="22" applyFont="1" applyAlignment="1"/>
    <xf numFmtId="166" fontId="1" fillId="0" borderId="0" xfId="22">
      <alignment horizontal="left" vertical="top" wrapText="1"/>
    </xf>
    <xf numFmtId="166" fontId="7" fillId="3" borderId="0" xfId="22" applyFont="1" applyFill="1" applyAlignment="1"/>
    <xf numFmtId="166" fontId="7" fillId="3" borderId="0" xfId="23" applyNumberFormat="1" applyFont="1" applyFill="1"/>
    <xf numFmtId="0" fontId="7" fillId="3" borderId="0" xfId="23" applyFont="1" applyFill="1"/>
    <xf numFmtId="166" fontId="10" fillId="2" borderId="0" xfId="22" applyFont="1" applyFill="1" applyAlignment="1">
      <alignment horizontal="right"/>
    </xf>
    <xf numFmtId="166" fontId="6" fillId="2" borderId="0" xfId="22" applyFont="1" applyFill="1" applyAlignment="1">
      <alignment horizontal="center"/>
    </xf>
    <xf numFmtId="14" fontId="6" fillId="0" borderId="0" xfId="22" applyNumberFormat="1" applyFont="1" applyAlignment="1">
      <alignment horizontal="center" vertical="top" wrapText="1"/>
    </xf>
    <xf numFmtId="166" fontId="9" fillId="3" borderId="0" xfId="22" applyFont="1" applyFill="1" applyAlignment="1"/>
    <xf numFmtId="166" fontId="6" fillId="3" borderId="0" xfId="22" applyFont="1" applyFill="1" applyAlignment="1"/>
    <xf numFmtId="166" fontId="9" fillId="2" borderId="1" xfId="22" applyFont="1" applyFill="1" applyBorder="1" applyAlignment="1">
      <alignment horizontal="left" vertical="top"/>
    </xf>
    <xf numFmtId="165" fontId="9" fillId="0" borderId="1" xfId="22" applyNumberFormat="1" applyFont="1" applyBorder="1">
      <alignment horizontal="left" vertical="top" wrapText="1"/>
    </xf>
    <xf numFmtId="166" fontId="9" fillId="2" borderId="1" xfId="22" applyFont="1" applyFill="1" applyBorder="1" applyAlignment="1">
      <alignment horizontal="center" vertical="top"/>
    </xf>
    <xf numFmtId="166" fontId="7" fillId="0" borderId="0" xfId="22" applyFont="1" applyAlignment="1"/>
    <xf numFmtId="166" fontId="1" fillId="3" borderId="4" xfId="22" applyFill="1" applyBorder="1" applyAlignment="1" applyProtection="1">
      <alignment horizontal="center"/>
      <protection locked="0" hidden="1"/>
    </xf>
    <xf numFmtId="166" fontId="7" fillId="3" borderId="0" xfId="22" applyFont="1" applyFill="1" applyAlignment="1">
      <alignment horizontal="left"/>
    </xf>
    <xf numFmtId="166" fontId="7" fillId="3" borderId="1" xfId="22" applyFont="1" applyFill="1" applyBorder="1" applyAlignment="1">
      <alignment horizontal="center"/>
    </xf>
    <xf numFmtId="165" fontId="6" fillId="0" borderId="1" xfId="22" applyNumberFormat="1" applyFont="1" applyBorder="1" applyAlignment="1">
      <alignment horizontal="right"/>
    </xf>
    <xf numFmtId="166" fontId="6" fillId="0" borderId="0" xfId="22" applyFont="1" applyAlignment="1">
      <alignment horizontal="left"/>
    </xf>
    <xf numFmtId="166" fontId="6" fillId="0" borderId="0" xfId="22" applyFont="1" applyAlignment="1"/>
    <xf numFmtId="166" fontId="9" fillId="0" borderId="1" xfId="22" applyFont="1" applyBorder="1" applyAlignment="1">
      <alignment horizontal="left" vertical="top"/>
    </xf>
    <xf numFmtId="165" fontId="6" fillId="0" borderId="0" xfId="22" applyNumberFormat="1" applyFont="1" applyAlignment="1">
      <alignment horizontal="center"/>
    </xf>
    <xf numFmtId="166" fontId="9" fillId="2" borderId="0" xfId="22" applyFont="1" applyFill="1" applyAlignment="1">
      <alignment horizontal="left"/>
    </xf>
    <xf numFmtId="166" fontId="9" fillId="0" borderId="0" xfId="22" applyFont="1" applyAlignment="1">
      <alignment horizontal="left"/>
    </xf>
    <xf numFmtId="165" fontId="6" fillId="0" borderId="0" xfId="22" applyNumberFormat="1" applyFont="1" applyAlignment="1">
      <alignment horizontal="center" wrapText="1"/>
    </xf>
    <xf numFmtId="166" fontId="9" fillId="2" borderId="0" xfId="22" applyFont="1" applyFill="1" applyAlignment="1">
      <alignment horizontal="left" vertical="center"/>
    </xf>
    <xf numFmtId="166" fontId="6" fillId="2" borderId="0" xfId="22" applyFont="1" applyFill="1" applyAlignment="1">
      <alignment vertical="top"/>
    </xf>
    <xf numFmtId="166" fontId="58" fillId="0" borderId="0" xfId="22" applyFont="1" applyAlignment="1">
      <alignment vertical="top" wrapText="1"/>
    </xf>
    <xf numFmtId="166" fontId="9" fillId="0" borderId="0" xfId="22" applyFont="1" applyAlignment="1"/>
    <xf numFmtId="166" fontId="1" fillId="2" borderId="0" xfId="22" applyFill="1" applyAlignment="1">
      <alignment wrapText="1"/>
    </xf>
    <xf numFmtId="166" fontId="6" fillId="2" borderId="1" xfId="22" applyFont="1" applyFill="1" applyBorder="1" applyAlignment="1">
      <alignment horizontal="center" vertical="top" wrapText="1"/>
    </xf>
    <xf numFmtId="166" fontId="59" fillId="0" borderId="0" xfId="22" applyFont="1" applyAlignment="1">
      <alignment horizontal="justify" vertical="top"/>
    </xf>
    <xf numFmtId="166" fontId="59" fillId="3" borderId="0" xfId="22" applyFont="1" applyFill="1" applyAlignment="1">
      <alignment horizontal="justify" vertical="top" wrapText="1"/>
    </xf>
    <xf numFmtId="166" fontId="6" fillId="11" borderId="1" xfId="22" applyFont="1" applyFill="1" applyBorder="1" applyAlignment="1">
      <alignment horizontal="center" vertical="center"/>
    </xf>
    <xf numFmtId="166" fontId="9" fillId="0" borderId="0" xfId="22" applyFont="1" applyAlignment="1">
      <alignment horizontal="left" vertical="center"/>
    </xf>
    <xf numFmtId="166" fontId="1" fillId="2" borderId="0" xfId="22" applyFill="1" applyAlignment="1">
      <alignment vertical="center" wrapText="1"/>
    </xf>
    <xf numFmtId="165" fontId="60" fillId="0" borderId="0" xfId="22" applyNumberFormat="1" applyFont="1" applyAlignment="1">
      <alignment horizontal="left" vertical="top"/>
    </xf>
    <xf numFmtId="166" fontId="1" fillId="2" borderId="0" xfId="22" applyFill="1" applyAlignment="1">
      <alignment vertical="center"/>
    </xf>
    <xf numFmtId="166" fontId="7" fillId="2" borderId="1" xfId="22" applyFont="1" applyFill="1" applyBorder="1" applyAlignment="1">
      <alignment vertical="top" wrapText="1"/>
    </xf>
    <xf numFmtId="166" fontId="7" fillId="2" borderId="1" xfId="22" applyFont="1" applyFill="1" applyBorder="1">
      <alignment horizontal="left" vertical="top" wrapText="1"/>
    </xf>
    <xf numFmtId="166" fontId="1" fillId="3" borderId="0" xfId="22" applyFill="1" applyAlignment="1"/>
    <xf numFmtId="0" fontId="1" fillId="3" borderId="0" xfId="23" applyFill="1"/>
    <xf numFmtId="166" fontId="7" fillId="3" borderId="0" xfId="22" applyFont="1" applyFill="1" applyAlignment="1">
      <alignment vertical="top" wrapText="1"/>
    </xf>
    <xf numFmtId="166" fontId="7" fillId="3" borderId="130" xfId="22" applyFont="1" applyFill="1" applyBorder="1" applyAlignment="1">
      <alignment horizontal="center"/>
    </xf>
    <xf numFmtId="14" fontId="9" fillId="3" borderId="1" xfId="22" applyNumberFormat="1" applyFont="1" applyFill="1" applyBorder="1" applyAlignment="1">
      <alignment horizontal="left"/>
    </xf>
    <xf numFmtId="14" fontId="11" fillId="3" borderId="1" xfId="22" applyNumberFormat="1" applyFont="1" applyFill="1" applyBorder="1" applyAlignment="1">
      <alignment horizontal="left"/>
    </xf>
    <xf numFmtId="165" fontId="6" fillId="0" borderId="2" xfId="22" applyNumberFormat="1" applyFont="1" applyBorder="1" applyAlignment="1">
      <alignment horizontal="center"/>
    </xf>
    <xf numFmtId="165" fontId="6" fillId="0" borderId="3" xfId="22" applyNumberFormat="1" applyFont="1" applyBorder="1" applyAlignment="1">
      <alignment horizontal="center"/>
    </xf>
    <xf numFmtId="0" fontId="27" fillId="2" borderId="15" xfId="1" applyFont="1" applyFill="1" applyBorder="1" applyAlignment="1">
      <alignment horizontal="center" vertical="center" wrapText="1"/>
    </xf>
    <xf numFmtId="0" fontId="27" fillId="2" borderId="21" xfId="1" applyFont="1" applyFill="1" applyBorder="1" applyAlignment="1">
      <alignment horizontal="center" vertical="center" wrapText="1"/>
    </xf>
    <xf numFmtId="0" fontId="27" fillId="2" borderId="29" xfId="1" applyFont="1" applyFill="1" applyBorder="1" applyAlignment="1">
      <alignment horizontal="center" vertical="center" wrapText="1"/>
    </xf>
    <xf numFmtId="0" fontId="27" fillId="2" borderId="12" xfId="1" applyFont="1" applyFill="1" applyBorder="1" applyAlignment="1">
      <alignment horizontal="center" vertical="center" wrapText="1"/>
    </xf>
    <xf numFmtId="0" fontId="27" fillId="2" borderId="18" xfId="1" applyFont="1" applyFill="1" applyBorder="1" applyAlignment="1">
      <alignment horizontal="center" vertical="center" wrapText="1"/>
    </xf>
    <xf numFmtId="0" fontId="27" fillId="2" borderId="26" xfId="1" applyFont="1" applyFill="1" applyBorder="1" applyAlignment="1">
      <alignment horizontal="center" vertical="center" wrapText="1"/>
    </xf>
    <xf numFmtId="0" fontId="27" fillId="2" borderId="52" xfId="1" applyFont="1" applyFill="1" applyBorder="1" applyAlignment="1">
      <alignment horizontal="center" vertical="center" wrapText="1"/>
    </xf>
    <xf numFmtId="0" fontId="27" fillId="2" borderId="53" xfId="1" applyFont="1" applyFill="1" applyBorder="1" applyAlignment="1">
      <alignment horizontal="center" vertical="center" wrapText="1"/>
    </xf>
    <xf numFmtId="0" fontId="27" fillId="2" borderId="54" xfId="1" applyFont="1" applyFill="1" applyBorder="1" applyAlignment="1">
      <alignment horizontal="center" vertical="center" wrapText="1"/>
    </xf>
    <xf numFmtId="0" fontId="27" fillId="2" borderId="17" xfId="1" applyFont="1" applyFill="1" applyBorder="1" applyAlignment="1">
      <alignment horizontal="center" vertical="center" wrapText="1"/>
    </xf>
    <xf numFmtId="0" fontId="27" fillId="2" borderId="24" xfId="1" applyFont="1" applyFill="1" applyBorder="1" applyAlignment="1">
      <alignment horizontal="center" vertical="center" wrapText="1"/>
    </xf>
    <xf numFmtId="0" fontId="27" fillId="2" borderId="8" xfId="1" applyFont="1" applyFill="1" applyBorder="1" applyAlignment="1">
      <alignment horizontal="center" vertical="center" wrapText="1"/>
    </xf>
    <xf numFmtId="0" fontId="27" fillId="2" borderId="25" xfId="1" applyFont="1" applyFill="1" applyBorder="1" applyAlignment="1">
      <alignment horizontal="center" vertical="center" wrapText="1"/>
    </xf>
    <xf numFmtId="0" fontId="27" fillId="2" borderId="19" xfId="1" applyFont="1" applyFill="1" applyBorder="1" applyAlignment="1">
      <alignment horizontal="center" vertical="center" wrapText="1"/>
    </xf>
    <xf numFmtId="0" fontId="27" fillId="2" borderId="27" xfId="1" applyFont="1" applyFill="1" applyBorder="1" applyAlignment="1">
      <alignment horizontal="center" vertical="center" wrapText="1"/>
    </xf>
    <xf numFmtId="0" fontId="27" fillId="2" borderId="20" xfId="1" applyFont="1" applyFill="1" applyBorder="1" applyAlignment="1">
      <alignment horizontal="center" vertical="center" wrapText="1"/>
    </xf>
    <xf numFmtId="0" fontId="27" fillId="2" borderId="22" xfId="1" applyFont="1" applyFill="1" applyBorder="1" applyAlignment="1">
      <alignment horizontal="center" vertical="center" wrapText="1"/>
    </xf>
    <xf numFmtId="0" fontId="27" fillId="2" borderId="28" xfId="1" applyFont="1" applyFill="1" applyBorder="1" applyAlignment="1">
      <alignment horizontal="center" vertical="center" wrapText="1"/>
    </xf>
    <xf numFmtId="0" fontId="27" fillId="2" borderId="9" xfId="1" applyFont="1" applyFill="1" applyBorder="1" applyAlignment="1">
      <alignment horizontal="center" vertical="center"/>
    </xf>
    <xf numFmtId="0" fontId="27" fillId="2" borderId="16" xfId="1" applyFont="1" applyFill="1" applyBorder="1" applyAlignment="1">
      <alignment horizontal="center" vertical="center"/>
    </xf>
    <xf numFmtId="0" fontId="27" fillId="2" borderId="23" xfId="1" applyFont="1" applyFill="1" applyBorder="1" applyAlignment="1">
      <alignment horizontal="center" vertical="center"/>
    </xf>
    <xf numFmtId="0" fontId="27" fillId="2" borderId="10" xfId="1" applyFont="1" applyFill="1" applyBorder="1" applyAlignment="1">
      <alignment horizontal="center"/>
    </xf>
    <xf numFmtId="0" fontId="27" fillId="2" borderId="11" xfId="1" applyFont="1" applyFill="1" applyBorder="1" applyAlignment="1">
      <alignment horizontal="center"/>
    </xf>
    <xf numFmtId="0" fontId="27" fillId="2" borderId="12" xfId="1" applyFont="1" applyFill="1" applyBorder="1" applyAlignment="1">
      <alignment horizontal="center"/>
    </xf>
    <xf numFmtId="0" fontId="27" fillId="2" borderId="9" xfId="1" applyFont="1" applyFill="1" applyBorder="1" applyAlignment="1">
      <alignment horizontal="center"/>
    </xf>
    <xf numFmtId="0" fontId="27" fillId="2" borderId="13" xfId="1" applyFont="1" applyFill="1" applyBorder="1" applyAlignment="1">
      <alignment horizontal="center"/>
    </xf>
    <xf numFmtId="0" fontId="27" fillId="2" borderId="14" xfId="1" applyFont="1" applyFill="1" applyBorder="1" applyAlignment="1">
      <alignment horizontal="center"/>
    </xf>
    <xf numFmtId="0" fontId="50" fillId="4" borderId="124" xfId="14" applyFont="1" applyFill="1" applyBorder="1" applyAlignment="1" applyProtection="1">
      <alignment horizontal="center" vertical="center" wrapText="1"/>
      <protection locked="0" hidden="1"/>
    </xf>
    <xf numFmtId="0" fontId="50" fillId="4" borderId="125" xfId="14" applyFont="1" applyFill="1" applyBorder="1" applyAlignment="1" applyProtection="1">
      <alignment horizontal="center" vertical="center" wrapText="1"/>
      <protection locked="0" hidden="1"/>
    </xf>
    <xf numFmtId="0" fontId="27" fillId="4" borderId="0" xfId="14" applyFont="1" applyFill="1" applyBorder="1"/>
    <xf numFmtId="166" fontId="6" fillId="0" borderId="1" xfId="22" applyFont="1" applyBorder="1" applyAlignment="1">
      <alignment horizontal="right"/>
    </xf>
  </cellXfs>
  <cellStyles count="24">
    <cellStyle name="Ezres 2" xfId="13" xr:uid="{332017C4-06BF-4749-B12B-80CCD9BEF178}"/>
    <cellStyle name="Hivatkozás 2" xfId="9" xr:uid="{25196CCF-805F-424D-B359-D4458331882B}"/>
    <cellStyle name="Normál" xfId="0" builtinId="0"/>
    <cellStyle name="Normál 15" xfId="8" xr:uid="{CA0F491D-C69F-454F-B007-ECA181CA73A5}"/>
    <cellStyle name="Normál 2" xfId="3" xr:uid="{250BD63B-632B-4BEA-859B-1C443D229DE5}"/>
    <cellStyle name="Normál 2 11" xfId="18" xr:uid="{236FFB18-7110-4582-B658-A42385A977CE}"/>
    <cellStyle name="Normál 2 2" xfId="7" xr:uid="{A1164211-DDC7-4F19-98DF-E753FA4614A2}"/>
    <cellStyle name="Normál 2 3" xfId="23" xr:uid="{FF79663E-2D20-411C-A708-1BF5838F6F80}"/>
    <cellStyle name="Normál 2 5" xfId="19" xr:uid="{FD685673-1371-4066-B5CB-4345260CAAE5}"/>
    <cellStyle name="Normál 2 5_JAVÍTÁS KM-AII_2011_Targyi_eszkozok" xfId="17" xr:uid="{5EABAEBB-471B-4243-936B-D8C0F6D0CD16}"/>
    <cellStyle name="Normál 2_JAVÍTÁS KM-AII_2011_Targyi_eszkozok" xfId="10" xr:uid="{19EE3A07-5AF3-45EF-AE2E-1C8E12C22F29}"/>
    <cellStyle name="Normál 3" xfId="5" xr:uid="{5D2F41B5-64F0-4EB7-9D59-60EF8D77CCB5}"/>
    <cellStyle name="Normál 3 2" xfId="11" xr:uid="{5EBFF7C3-77A2-4575-A8E0-FF5FBAE06309}"/>
    <cellStyle name="Normál 4" xfId="6" xr:uid="{48F4E742-D57F-40D1-8925-3CAA3D4DE9B9}"/>
    <cellStyle name="Normál 5" xfId="15" xr:uid="{D03488B4-A5D8-4354-AF40-7AB4682E071F}"/>
    <cellStyle name="Normál 6" xfId="1" xr:uid="{4233EA5B-1C1D-4472-944F-C29BA05BC6D0}"/>
    <cellStyle name="Normál 7" xfId="20" xr:uid="{AE35AA83-B406-4A20-90CB-B13442D3BC0E}"/>
    <cellStyle name="Normál 8" xfId="21" xr:uid="{939F7560-FD7F-45A0-B831-B8755065DEDA}"/>
    <cellStyle name="Normál 9" xfId="22" xr:uid="{E0DDC672-CC27-4DB3-B989-AA5D1D347BCF}"/>
    <cellStyle name="Normál_Dunacargo - forgalmi - A 2004-2005-05-25" xfId="2" xr:uid="{52A42F5B-671A-4C81-87AE-7B344F702AEE}"/>
    <cellStyle name="Normál_Leltár összesítők" xfId="14" xr:uid="{D6F705E2-D485-4A2C-9245-8453B51325B7}"/>
    <cellStyle name="Normál_Munka1" xfId="12" xr:uid="{2E86B28E-BEB3-4166-9196-E7D689885EDC}"/>
    <cellStyle name="Normál_Munka9" xfId="16" xr:uid="{38D5843D-6DD3-4191-B618-8B7A83C04443}"/>
    <cellStyle name="Normál_MUNKALAP" xfId="4" xr:uid="{A6ABB38B-9ACA-44CE-A772-91BD0DD61A4C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F405B-5335-4AFD-96AD-23CB623D04C8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514" customWidth="1"/>
    <col min="2" max="2" width="70" style="554" customWidth="1"/>
    <col min="3" max="6" width="13.5" style="514" customWidth="1"/>
    <col min="7" max="7" width="11.375" style="514" customWidth="1"/>
    <col min="8" max="8" width="9" style="514" customWidth="1"/>
    <col min="9" max="9" width="11.5" style="514" bestFit="1" customWidth="1"/>
    <col min="10" max="13" width="9" style="514" customWidth="1"/>
    <col min="14" max="29" width="8" style="516" customWidth="1"/>
    <col min="30" max="16384" width="8" style="516"/>
  </cols>
  <sheetData>
    <row r="1" spans="1:15" ht="18.75" x14ac:dyDescent="0.3">
      <c r="A1" s="510" t="s">
        <v>405</v>
      </c>
      <c r="B1" s="511" t="s">
        <v>0</v>
      </c>
      <c r="C1" s="512"/>
      <c r="D1" s="512"/>
      <c r="E1" s="512"/>
      <c r="F1" s="513"/>
      <c r="M1" s="514" t="s">
        <v>379</v>
      </c>
      <c r="N1" s="515" t="s">
        <v>380</v>
      </c>
      <c r="O1" s="515" t="s">
        <v>381</v>
      </c>
    </row>
    <row r="2" spans="1:15" ht="18.75" x14ac:dyDescent="0.3">
      <c r="A2" s="512"/>
      <c r="B2" s="517"/>
      <c r="C2" s="512"/>
      <c r="D2" s="512"/>
      <c r="E2" s="512"/>
      <c r="F2" s="512"/>
    </row>
    <row r="3" spans="1:15" ht="18.75" x14ac:dyDescent="0.3">
      <c r="A3" s="510" t="s">
        <v>404</v>
      </c>
      <c r="B3" s="512"/>
      <c r="C3" s="518" t="s">
        <v>1</v>
      </c>
      <c r="D3" s="519" t="str">
        <f>IF(Alapa!F12=0,"",Alapa!F12)</f>
        <v/>
      </c>
      <c r="E3" s="512"/>
      <c r="F3" s="512"/>
      <c r="H3" s="520" t="s">
        <v>2</v>
      </c>
      <c r="I3" s="521" t="s">
        <v>23</v>
      </c>
    </row>
    <row r="4" spans="1:15" ht="16.5" customHeight="1" x14ac:dyDescent="0.3">
      <c r="A4" s="522" t="s">
        <v>3</v>
      </c>
      <c r="B4" s="523">
        <f>Alapa!C17</f>
        <v>0</v>
      </c>
      <c r="C4" s="524" t="s">
        <v>4</v>
      </c>
      <c r="D4" s="524" t="s">
        <v>5</v>
      </c>
      <c r="E4" s="525"/>
      <c r="F4" s="525"/>
      <c r="H4" s="526">
        <v>1</v>
      </c>
      <c r="I4" s="527" t="str">
        <f>IF(Alapa!F2=0,"",Alapa!F2)</f>
        <v/>
      </c>
      <c r="J4" s="528" t="str">
        <f>IF(Alapa!G2="","",Alapa!G2)</f>
        <v/>
      </c>
      <c r="K4" s="527" t="str">
        <f>IF(Alapa!H2="","",Alapa!H2)</f>
        <v/>
      </c>
    </row>
    <row r="5" spans="1:15" ht="16.5" customHeight="1" x14ac:dyDescent="0.3">
      <c r="A5" s="522" t="s">
        <v>6</v>
      </c>
      <c r="B5" s="556">
        <f>Alapa!C15</f>
        <v>0</v>
      </c>
      <c r="C5" s="590">
        <f>Alapa!P95</f>
        <v>0</v>
      </c>
      <c r="D5" s="590">
        <f>Alapa!Q95</f>
        <v>0</v>
      </c>
      <c r="E5" s="530" t="s">
        <v>8</v>
      </c>
      <c r="F5" s="525"/>
      <c r="I5" s="527" t="str">
        <f>IF(Alapa!F3=0,"",Alapa!F3)</f>
        <v/>
      </c>
      <c r="J5" s="528" t="str">
        <f>IF(Alapa!G3="","",Alapa!G3)</f>
        <v/>
      </c>
      <c r="K5" s="527" t="str">
        <f>IF(Alapa!H3="","",Alapa!H3)</f>
        <v/>
      </c>
    </row>
    <row r="6" spans="1:15" ht="16.5" customHeight="1" x14ac:dyDescent="0.3">
      <c r="A6" s="522" t="s">
        <v>2</v>
      </c>
      <c r="B6" s="523" t="str">
        <f>IFERROR(VLOOKUP(H4,Alapa!$G$2:$H$22,2),"")</f>
        <v/>
      </c>
      <c r="C6" s="558">
        <f>Alapa!R95</f>
        <v>0</v>
      </c>
      <c r="D6" s="559"/>
      <c r="E6" s="531" t="s">
        <v>7</v>
      </c>
      <c r="F6" s="525"/>
      <c r="H6" s="521" t="s">
        <v>9</v>
      </c>
      <c r="I6" s="527"/>
      <c r="J6" s="528" t="str">
        <f>IF(Alapa!G4="","",Alapa!G4)</f>
        <v/>
      </c>
      <c r="K6" s="527" t="str">
        <f>IF(Alapa!H4="","",Alapa!H4)</f>
        <v/>
      </c>
    </row>
    <row r="7" spans="1:15" ht="16.5" customHeight="1" x14ac:dyDescent="0.3">
      <c r="A7" s="532" t="s">
        <v>9</v>
      </c>
      <c r="B7" s="523" t="str">
        <f>IFERROR(VLOOKUP(H7,Alapa!$G$2:$H$22,2),"")</f>
        <v/>
      </c>
      <c r="C7" s="590">
        <f>C5*C6%</f>
        <v>0</v>
      </c>
      <c r="D7" s="590">
        <f>D5*C6%</f>
        <v>0</v>
      </c>
      <c r="E7" s="530" t="s">
        <v>10</v>
      </c>
      <c r="F7" s="525"/>
      <c r="H7" s="526">
        <v>1</v>
      </c>
      <c r="I7" s="527"/>
      <c r="J7" s="528" t="str">
        <f>IF(Alapa!G5="","",Alapa!G5)</f>
        <v/>
      </c>
      <c r="K7" s="527" t="str">
        <f>IF(Alapa!H5="","",Alapa!H5)</f>
        <v/>
      </c>
    </row>
    <row r="8" spans="1:15" ht="16.5" customHeight="1" x14ac:dyDescent="0.3">
      <c r="A8" s="522" t="s">
        <v>11</v>
      </c>
      <c r="B8" s="557"/>
      <c r="C8" s="529" t="s">
        <v>381</v>
      </c>
      <c r="D8" s="529" t="s">
        <v>381</v>
      </c>
      <c r="E8" s="530" t="s">
        <v>12</v>
      </c>
      <c r="F8" s="525"/>
      <c r="I8" s="527"/>
      <c r="J8" s="528" t="str">
        <f>IF(Alapa!G6="","",Alapa!G6)</f>
        <v/>
      </c>
      <c r="K8" s="527" t="str">
        <f>IF(Alapa!H6="","",Alapa!H6)</f>
        <v/>
      </c>
    </row>
    <row r="9" spans="1:15" ht="16.5" customHeight="1" x14ac:dyDescent="0.3">
      <c r="A9" s="522" t="s">
        <v>13</v>
      </c>
      <c r="B9" s="523" t="str">
        <f>IF(Alapa!N2=0,"",Alapa!N2)</f>
        <v/>
      </c>
      <c r="C9" s="590">
        <f>Alapa!S95</f>
        <v>0</v>
      </c>
      <c r="D9" s="590">
        <f>Alapa!T95</f>
        <v>0</v>
      </c>
      <c r="E9" s="530" t="s">
        <v>14</v>
      </c>
      <c r="F9" s="525"/>
      <c r="I9" s="527"/>
      <c r="J9" s="555"/>
      <c r="K9" s="527"/>
    </row>
    <row r="10" spans="1:15" x14ac:dyDescent="0.3">
      <c r="A10" s="533">
        <f>Alapa!D95</f>
        <v>0</v>
      </c>
      <c r="B10" s="534" t="s">
        <v>15</v>
      </c>
      <c r="C10" s="525"/>
      <c r="D10" s="525"/>
      <c r="E10" s="525"/>
      <c r="F10" s="525"/>
      <c r="I10" s="527"/>
      <c r="J10" s="527"/>
      <c r="K10" s="527"/>
    </row>
    <row r="11" spans="1:15" x14ac:dyDescent="0.3">
      <c r="A11" s="533">
        <f>Alapa!E95</f>
        <v>0</v>
      </c>
      <c r="B11" s="534" t="s">
        <v>24</v>
      </c>
      <c r="C11" s="525"/>
      <c r="D11" s="525"/>
      <c r="E11" s="535"/>
      <c r="F11" s="525"/>
      <c r="I11" s="527"/>
      <c r="J11" s="527"/>
      <c r="K11" s="527"/>
    </row>
    <row r="12" spans="1:15" x14ac:dyDescent="0.3">
      <c r="A12" s="536">
        <f>Alapa!F95</f>
        <v>0</v>
      </c>
      <c r="B12" s="537" t="s">
        <v>16</v>
      </c>
      <c r="C12" s="525"/>
      <c r="D12" s="525"/>
      <c r="E12" s="535"/>
      <c r="F12" s="525"/>
      <c r="I12" s="527"/>
      <c r="J12" s="527"/>
      <c r="K12" s="527"/>
    </row>
    <row r="13" spans="1:15" ht="16.5" customHeight="1" x14ac:dyDescent="0.3">
      <c r="A13" s="538" t="s">
        <v>17</v>
      </c>
      <c r="B13" s="539" t="s">
        <v>18</v>
      </c>
      <c r="C13" s="525"/>
      <c r="D13" s="525"/>
      <c r="E13" s="530"/>
      <c r="F13" s="525"/>
      <c r="I13" s="527"/>
      <c r="J13" s="527"/>
      <c r="K13" s="527"/>
    </row>
    <row r="14" spans="1:15" ht="16.5" customHeight="1" x14ac:dyDescent="0.3">
      <c r="A14" s="538" t="s">
        <v>19</v>
      </c>
      <c r="B14" s="539" t="s">
        <v>18</v>
      </c>
      <c r="C14" s="525"/>
      <c r="D14" s="525"/>
      <c r="E14" s="530"/>
      <c r="F14" s="525"/>
    </row>
    <row r="15" spans="1:15" ht="16.5" customHeight="1" x14ac:dyDescent="0.3">
      <c r="A15" s="538" t="s">
        <v>20</v>
      </c>
      <c r="B15" s="539" t="s">
        <v>18</v>
      </c>
      <c r="C15" s="525"/>
      <c r="D15" s="525"/>
      <c r="E15" s="525"/>
      <c r="F15" s="525"/>
    </row>
    <row r="16" spans="1:15" ht="16.5" customHeight="1" x14ac:dyDescent="0.3">
      <c r="A16" s="540" t="s">
        <v>21</v>
      </c>
      <c r="B16" s="541"/>
      <c r="C16" s="525"/>
      <c r="D16" s="525"/>
      <c r="E16" s="525"/>
      <c r="F16" s="525"/>
      <c r="G16" s="542" t="s">
        <v>382</v>
      </c>
    </row>
    <row r="17" spans="1:7" ht="33" x14ac:dyDescent="0.3">
      <c r="A17" s="543"/>
      <c r="B17" s="544" t="s">
        <v>383</v>
      </c>
      <c r="C17" s="525"/>
      <c r="D17" s="525"/>
      <c r="E17" s="525"/>
      <c r="F17" s="525"/>
      <c r="G17" s="545" t="s">
        <v>379</v>
      </c>
    </row>
    <row r="18" spans="1:7" ht="16.5" customHeight="1" x14ac:dyDescent="0.3">
      <c r="A18" s="546" t="s">
        <v>22</v>
      </c>
      <c r="B18" s="547"/>
      <c r="C18" s="525"/>
      <c r="D18" s="525"/>
      <c r="E18" s="525"/>
      <c r="F18" s="525"/>
    </row>
    <row r="19" spans="1:7" x14ac:dyDescent="0.3">
      <c r="A19" s="543"/>
      <c r="B19" s="544" t="s">
        <v>384</v>
      </c>
      <c r="C19" s="525"/>
      <c r="D19" s="525"/>
      <c r="E19" s="525"/>
      <c r="F19" s="525"/>
    </row>
    <row r="20" spans="1:7" x14ac:dyDescent="0.3">
      <c r="A20" s="548">
        <f>Alapa!U95</f>
        <v>0</v>
      </c>
      <c r="B20" s="549"/>
      <c r="C20" s="525"/>
      <c r="D20" s="525"/>
      <c r="E20" s="525"/>
      <c r="F20" s="525"/>
    </row>
    <row r="21" spans="1:7" x14ac:dyDescent="0.3">
      <c r="A21" s="550"/>
      <c r="B21" s="551"/>
      <c r="C21" s="550"/>
      <c r="D21" s="550"/>
      <c r="E21" s="550"/>
      <c r="F21" s="550"/>
    </row>
    <row r="22" spans="1:7" ht="16.5" customHeight="1" x14ac:dyDescent="0.3">
      <c r="A22" s="550"/>
      <c r="B22" s="551"/>
      <c r="C22" s="550"/>
      <c r="D22" s="550"/>
      <c r="E22" s="550"/>
      <c r="F22" s="550"/>
    </row>
    <row r="23" spans="1:7" ht="16.5" customHeight="1" x14ac:dyDescent="0.3">
      <c r="A23" s="550"/>
      <c r="B23" s="551"/>
      <c r="C23" s="550"/>
      <c r="D23" s="550"/>
      <c r="E23" s="550"/>
      <c r="F23" s="550"/>
    </row>
    <row r="24" spans="1:7" ht="16.5" customHeight="1" x14ac:dyDescent="0.3">
      <c r="A24" s="550"/>
      <c r="B24" s="551"/>
      <c r="C24" s="550"/>
      <c r="D24" s="550"/>
      <c r="E24" s="550"/>
      <c r="F24" s="550"/>
    </row>
    <row r="25" spans="1:7" ht="16.5" customHeight="1" x14ac:dyDescent="0.3">
      <c r="A25" s="550"/>
      <c r="B25" s="551"/>
      <c r="C25" s="550"/>
      <c r="D25" s="550"/>
      <c r="E25" s="550"/>
      <c r="F25" s="550"/>
    </row>
    <row r="26" spans="1:7" ht="16.5" customHeight="1" x14ac:dyDescent="0.3">
      <c r="A26" s="550"/>
      <c r="B26" s="551"/>
      <c r="C26" s="550"/>
      <c r="D26" s="550"/>
      <c r="E26" s="550"/>
      <c r="F26" s="550"/>
    </row>
    <row r="27" spans="1:7" ht="16.5" customHeight="1" x14ac:dyDescent="0.3">
      <c r="A27" s="550"/>
      <c r="B27" s="551"/>
      <c r="C27" s="550"/>
      <c r="D27" s="550"/>
      <c r="E27" s="550"/>
      <c r="F27" s="550"/>
    </row>
    <row r="28" spans="1:7" ht="16.5" customHeight="1" x14ac:dyDescent="0.3">
      <c r="A28" s="550"/>
      <c r="B28" s="551"/>
      <c r="C28" s="550"/>
      <c r="D28" s="550"/>
      <c r="E28" s="550"/>
      <c r="F28" s="550"/>
    </row>
    <row r="29" spans="1:7" ht="16.5" customHeight="1" x14ac:dyDescent="0.3">
      <c r="A29" s="550"/>
      <c r="B29" s="551"/>
      <c r="C29" s="550"/>
      <c r="D29" s="550"/>
      <c r="E29" s="550"/>
      <c r="F29" s="550"/>
    </row>
    <row r="30" spans="1:7" ht="16.5" customHeight="1" x14ac:dyDescent="0.3">
      <c r="A30" s="550"/>
      <c r="B30" s="551"/>
      <c r="C30" s="550"/>
      <c r="D30" s="550"/>
      <c r="E30" s="550"/>
      <c r="F30" s="550"/>
    </row>
    <row r="31" spans="1:7" ht="16.5" customHeight="1" x14ac:dyDescent="0.3">
      <c r="A31" s="550"/>
      <c r="B31" s="551"/>
      <c r="C31" s="550"/>
      <c r="D31" s="550"/>
      <c r="E31" s="550"/>
      <c r="F31" s="550"/>
    </row>
    <row r="32" spans="1:7" ht="16.5" customHeight="1" x14ac:dyDescent="0.3">
      <c r="A32" s="550"/>
      <c r="B32" s="551"/>
      <c r="C32" s="550"/>
      <c r="D32" s="550"/>
      <c r="E32" s="550"/>
      <c r="F32" s="550"/>
    </row>
    <row r="33" spans="1:13" ht="16.5" customHeight="1" x14ac:dyDescent="0.3">
      <c r="A33" s="550"/>
      <c r="B33" s="551"/>
      <c r="C33" s="550"/>
      <c r="D33" s="550"/>
      <c r="E33" s="550"/>
      <c r="F33" s="550"/>
    </row>
    <row r="34" spans="1:13" x14ac:dyDescent="0.3">
      <c r="A34" s="550"/>
      <c r="B34" s="551"/>
      <c r="C34" s="550"/>
      <c r="D34" s="550"/>
      <c r="E34" s="550"/>
      <c r="F34" s="550"/>
    </row>
    <row r="35" spans="1:13" x14ac:dyDescent="0.3">
      <c r="A35" s="550"/>
      <c r="B35" s="551"/>
      <c r="C35" s="550"/>
      <c r="D35" s="550"/>
      <c r="E35" s="550"/>
      <c r="F35" s="550"/>
    </row>
    <row r="36" spans="1:13" x14ac:dyDescent="0.3">
      <c r="A36" s="550"/>
      <c r="B36" s="551"/>
      <c r="C36" s="550"/>
      <c r="D36" s="550"/>
      <c r="E36" s="550"/>
      <c r="F36" s="550"/>
    </row>
    <row r="37" spans="1:13" x14ac:dyDescent="0.3">
      <c r="A37" s="550"/>
      <c r="B37" s="551"/>
      <c r="C37" s="550"/>
      <c r="D37" s="550"/>
      <c r="E37" s="550"/>
      <c r="F37" s="550"/>
    </row>
    <row r="38" spans="1:13" x14ac:dyDescent="0.3">
      <c r="A38" s="550"/>
      <c r="B38" s="551"/>
      <c r="C38" s="550"/>
      <c r="D38" s="550"/>
      <c r="E38" s="550"/>
      <c r="F38" s="550"/>
    </row>
    <row r="39" spans="1:13" x14ac:dyDescent="0.3">
      <c r="A39" s="550"/>
      <c r="B39" s="551"/>
      <c r="C39" s="550"/>
      <c r="D39" s="550"/>
      <c r="E39" s="550"/>
      <c r="F39" s="550"/>
    </row>
    <row r="40" spans="1:13" x14ac:dyDescent="0.3">
      <c r="A40" s="550"/>
      <c r="B40" s="551"/>
      <c r="C40" s="550"/>
      <c r="D40" s="550"/>
      <c r="E40" s="550"/>
      <c r="F40" s="550"/>
    </row>
    <row r="41" spans="1:13" x14ac:dyDescent="0.3">
      <c r="A41" s="550"/>
      <c r="B41" s="551"/>
      <c r="C41" s="550"/>
      <c r="D41" s="550"/>
      <c r="E41" s="550"/>
      <c r="F41" s="550"/>
    </row>
    <row r="42" spans="1:13" x14ac:dyDescent="0.3">
      <c r="A42" s="550"/>
      <c r="B42" s="551"/>
      <c r="C42" s="550"/>
      <c r="D42" s="550"/>
      <c r="E42" s="550"/>
      <c r="F42" s="550"/>
    </row>
    <row r="43" spans="1:13" x14ac:dyDescent="0.3">
      <c r="A43" s="550"/>
      <c r="B43" s="551"/>
      <c r="C43" s="550"/>
      <c r="D43" s="550"/>
      <c r="E43" s="550"/>
      <c r="F43" s="550"/>
    </row>
    <row r="48" spans="1:13" s="553" customFormat="1" x14ac:dyDescent="0.3">
      <c r="A48" s="552"/>
      <c r="B48" s="552"/>
      <c r="C48" s="514"/>
      <c r="D48" s="514"/>
      <c r="E48" s="514"/>
      <c r="F48" s="514"/>
      <c r="G48" s="552"/>
      <c r="H48" s="552"/>
      <c r="I48" s="552"/>
      <c r="J48" s="552"/>
      <c r="K48" s="552"/>
      <c r="L48" s="552"/>
      <c r="M48" s="552"/>
    </row>
    <row r="49" spans="1:13" s="553" customFormat="1" x14ac:dyDescent="0.3">
      <c r="A49" s="514"/>
      <c r="B49" s="514"/>
      <c r="C49" s="514"/>
      <c r="D49" s="514"/>
      <c r="E49" s="514"/>
      <c r="F49" s="514"/>
      <c r="G49" s="552"/>
      <c r="H49" s="552"/>
      <c r="I49" s="552"/>
      <c r="J49" s="552"/>
      <c r="K49" s="552"/>
      <c r="L49" s="552"/>
      <c r="M49" s="552"/>
    </row>
    <row r="50" spans="1:13" s="553" customFormat="1" x14ac:dyDescent="0.3">
      <c r="A50" s="514"/>
      <c r="B50" s="514"/>
      <c r="C50" s="514"/>
      <c r="D50" s="514"/>
      <c r="E50" s="514"/>
      <c r="F50" s="514"/>
      <c r="G50" s="552"/>
      <c r="H50" s="552"/>
      <c r="I50" s="552"/>
      <c r="J50" s="552"/>
      <c r="K50" s="552"/>
      <c r="L50" s="552"/>
      <c r="M50" s="552"/>
    </row>
  </sheetData>
  <mergeCells count="1">
    <mergeCell ref="C6:D6"/>
  </mergeCells>
  <dataValidations count="1">
    <dataValidation type="list" allowBlank="1" showInputMessage="1" showErrorMessage="1" sqref="G17" xr:uid="{46913667-8EA1-4A8C-9B76-C0FFEAFF1441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" defaultRowHeight="12" customHeight="1" x14ac:dyDescent="0.2"/>
  <cols>
    <col min="1" max="1" width="1.625" style="14" customWidth="1"/>
    <col min="2" max="2" width="47.5" style="14" customWidth="1"/>
    <col min="3" max="3" width="48.875" style="14" customWidth="1"/>
    <col min="4" max="4" width="12.625" style="14" customWidth="1"/>
    <col min="5" max="6" width="17.375" style="14" customWidth="1"/>
    <col min="7" max="7" width="7.375" style="14" customWidth="1"/>
    <col min="8" max="8" width="12.125" style="14" customWidth="1"/>
    <col min="9" max="9" width="9" style="14" customWidth="1"/>
    <col min="10" max="11" width="1.875" style="14" customWidth="1"/>
    <col min="12" max="12" width="16.5" style="14" customWidth="1"/>
    <col min="13" max="13" width="26.625" style="14" customWidth="1"/>
    <col min="14" max="14" width="11.25" style="14" customWidth="1"/>
    <col min="15" max="26" width="9" style="14" customWidth="1"/>
    <col min="27" max="16384" width="9" style="14"/>
  </cols>
  <sheetData>
    <row r="1" spans="1:26" ht="32.1" customHeight="1" x14ac:dyDescent="0.25">
      <c r="A1" s="4"/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 x14ac:dyDescent="0.2">
      <c r="A2" s="4"/>
      <c r="B2" s="4"/>
      <c r="C2" s="4"/>
      <c r="D2" s="4"/>
      <c r="E2" s="4"/>
      <c r="F2" s="4"/>
      <c r="G2" s="6"/>
      <c r="H2" s="4"/>
      <c r="I2" s="4"/>
      <c r="J2" s="4"/>
      <c r="K2" s="6"/>
      <c r="L2" s="4"/>
      <c r="M2" s="4"/>
      <c r="N2" s="4"/>
      <c r="O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" customHeight="1" x14ac:dyDescent="0.2">
      <c r="A3" s="4"/>
      <c r="B3" s="4"/>
      <c r="C3" s="4"/>
      <c r="D3" s="4"/>
      <c r="E3" s="4"/>
      <c r="F3" s="4"/>
      <c r="G3" s="11"/>
      <c r="H3" s="4"/>
      <c r="I3" s="4"/>
      <c r="J3" s="4"/>
      <c r="K3" s="6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 x14ac:dyDescent="0.2">
      <c r="A4" s="4"/>
      <c r="B4" s="4"/>
      <c r="C4" s="4"/>
      <c r="D4" s="4"/>
      <c r="E4" s="4"/>
      <c r="F4" s="4"/>
      <c r="G4" s="11"/>
      <c r="H4" s="4"/>
      <c r="I4" s="4"/>
      <c r="J4" s="4"/>
      <c r="K4" s="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" customHeight="1" x14ac:dyDescent="0.2">
      <c r="A7" s="4"/>
      <c r="B7" s="4"/>
      <c r="C7" s="4"/>
      <c r="D7" s="4"/>
      <c r="E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x14ac:dyDescent="0.2">
      <c r="A8" s="4"/>
      <c r="B8" s="4"/>
      <c r="C8" s="4"/>
      <c r="D8" s="4"/>
      <c r="E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x14ac:dyDescent="0.2">
      <c r="A10" s="4"/>
      <c r="B10" s="4"/>
      <c r="C10" s="6"/>
      <c r="D10" s="4"/>
      <c r="E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x14ac:dyDescent="0.2">
      <c r="A11" s="4"/>
      <c r="B11" s="4"/>
      <c r="C11" s="6"/>
      <c r="D11" s="4"/>
      <c r="E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x14ac:dyDescent="0.2">
      <c r="A12" s="4"/>
      <c r="B12" s="4"/>
      <c r="C12" s="4"/>
      <c r="D12" s="4"/>
      <c r="E12" s="4"/>
      <c r="F12" s="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x14ac:dyDescent="0.2">
      <c r="A13" s="4"/>
      <c r="B13" s="4"/>
      <c r="C13" s="4"/>
      <c r="D13" s="4"/>
      <c r="E13" s="4"/>
      <c r="F13" s="7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x14ac:dyDescent="0.2">
      <c r="A15" s="4"/>
      <c r="B15" s="4"/>
      <c r="C15" s="4"/>
      <c r="D15" s="4"/>
      <c r="E15" s="4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x14ac:dyDescent="0.2">
      <c r="A32" s="4"/>
      <c r="B32" s="4"/>
      <c r="C32" s="6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x14ac:dyDescent="0.2">
      <c r="A33" s="4"/>
      <c r="B33" s="4"/>
      <c r="C33" s="4"/>
      <c r="D33" s="6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8" customFormat="1" ht="1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8" customFormat="1" ht="1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s="8" customFormat="1" ht="1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s="8" customFormat="1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8" customFormat="1" ht="1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8" customFormat="1" ht="1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s="8" customFormat="1" ht="1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8" customFormat="1" ht="1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s="8" customFormat="1" ht="1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s="8" customFormat="1" ht="1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s="8" customFormat="1" ht="1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s="8" customFormat="1" ht="1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s="8" customFormat="1" ht="1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s="8" customFormat="1" ht="1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s="8" customFormat="1" ht="1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s="8" customFormat="1" ht="1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s="8" customFormat="1" ht="1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s="8" customFormat="1" ht="1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s="8" customFormat="1" ht="1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s="8" customFormat="1" ht="1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s="8" customFormat="1" ht="1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s="8" customFormat="1" ht="1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s="8" customFormat="1" ht="1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s="8" customFormat="1" ht="1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s="8" customFormat="1" ht="1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s="8" customFormat="1" ht="1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s="8" customFormat="1" ht="1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s="8" customFormat="1" ht="1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s="8" customFormat="1" ht="1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s="8" customFormat="1" ht="1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s="8" customFormat="1" ht="1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s="8" customFormat="1" ht="1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s="8" customFormat="1" ht="1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s="8" customFormat="1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s="8" customFormat="1" ht="1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s="8" customFormat="1" ht="1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s="8" customFormat="1" ht="1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s="8" customFormat="1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s="8" customFormat="1" ht="1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s="8" customFormat="1" ht="1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s="8" customFormat="1" ht="1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s="8" customFormat="1" ht="1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s="8" customFormat="1" ht="1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s="8" customFormat="1" ht="1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8" customFormat="1" ht="15" x14ac:dyDescent="0.25">
      <c r="A94" s="4"/>
      <c r="B94" s="4"/>
      <c r="C94" s="9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9"/>
      <c r="V94" s="4"/>
      <c r="W94" s="4"/>
      <c r="X94" s="4"/>
      <c r="Y94" s="4"/>
      <c r="Z94" s="4"/>
    </row>
    <row r="95" spans="1:26" s="8" customFormat="1" ht="26.2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6"/>
      <c r="Q95" s="6"/>
      <c r="R95" s="6"/>
      <c r="S95" s="6"/>
      <c r="T95" s="6"/>
      <c r="U95" s="9"/>
      <c r="V95" s="4"/>
      <c r="W95" s="4"/>
      <c r="X95" s="4"/>
      <c r="Y95" s="4"/>
      <c r="Z95" s="4"/>
    </row>
    <row r="96" spans="1:26" s="8" customFormat="1" ht="15" x14ac:dyDescent="0.25">
      <c r="A96" s="4"/>
      <c r="B96" s="4"/>
      <c r="C96" s="10"/>
      <c r="D96" s="4"/>
      <c r="E96" s="4"/>
      <c r="F96" s="10"/>
      <c r="G96" s="4"/>
      <c r="H96" s="4"/>
      <c r="I96" s="4"/>
      <c r="J96" s="4"/>
      <c r="K96" s="4"/>
      <c r="L96" s="4"/>
      <c r="M96" s="4"/>
      <c r="N96" s="4"/>
      <c r="O96" s="4"/>
      <c r="P96" s="11"/>
      <c r="Q96" s="11"/>
      <c r="R96" s="4"/>
      <c r="S96" s="4"/>
      <c r="T96" s="4"/>
      <c r="U96" s="4"/>
      <c r="V96" s="4"/>
      <c r="W96" s="4"/>
      <c r="X96" s="4"/>
      <c r="Y96" s="4"/>
      <c r="Z96" s="4"/>
    </row>
    <row r="97" spans="1:26" s="8" customFormat="1" ht="15" x14ac:dyDescent="0.25">
      <c r="A97" s="4"/>
      <c r="B97" s="4"/>
      <c r="C97" s="10"/>
      <c r="D97" s="4"/>
      <c r="E97" s="4"/>
      <c r="F97" s="10"/>
      <c r="G97" s="4"/>
      <c r="H97" s="4"/>
      <c r="I97" s="4"/>
      <c r="J97" s="4"/>
      <c r="K97" s="4"/>
      <c r="L97" s="4"/>
      <c r="M97" s="4"/>
      <c r="N97" s="4"/>
      <c r="O97" s="4"/>
      <c r="P97" s="11"/>
      <c r="Q97" s="11"/>
      <c r="R97" s="4"/>
      <c r="S97" s="4"/>
      <c r="T97" s="4"/>
      <c r="U97" s="4"/>
      <c r="V97" s="4"/>
      <c r="W97" s="4"/>
      <c r="X97" s="4"/>
      <c r="Y97" s="4"/>
      <c r="Z97" s="4"/>
    </row>
    <row r="98" spans="1:26" s="8" customFormat="1" ht="1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11"/>
      <c r="Q98" s="11"/>
      <c r="R98" s="4"/>
      <c r="S98" s="4"/>
      <c r="T98" s="4"/>
      <c r="U98" s="4"/>
      <c r="V98" s="4"/>
      <c r="W98" s="4"/>
      <c r="X98" s="4"/>
      <c r="Y98" s="4"/>
      <c r="Z98" s="4"/>
    </row>
    <row r="99" spans="1:26" s="8" customFormat="1" ht="1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11"/>
      <c r="Q99" s="11"/>
      <c r="R99" s="4"/>
      <c r="S99" s="4"/>
      <c r="T99" s="4"/>
      <c r="U99" s="4"/>
      <c r="V99" s="4"/>
      <c r="W99" s="4"/>
      <c r="X99" s="4"/>
      <c r="Y99" s="4"/>
      <c r="Z99" s="4"/>
    </row>
    <row r="100" spans="1:26" s="8" customFormat="1" ht="15" x14ac:dyDescent="0.25">
      <c r="A100" s="4"/>
      <c r="B100" s="4"/>
      <c r="C100" s="10"/>
      <c r="D100" s="4"/>
      <c r="E100" s="4"/>
      <c r="F100" s="10"/>
      <c r="G100" s="4"/>
      <c r="H100" s="4"/>
      <c r="I100" s="4"/>
      <c r="J100" s="4"/>
      <c r="K100" s="4"/>
      <c r="L100" s="4"/>
      <c r="M100" s="4"/>
      <c r="N100" s="4"/>
      <c r="O100" s="4"/>
      <c r="P100" s="11"/>
      <c r="Q100" s="11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8" customFormat="1" ht="15" x14ac:dyDescent="0.25">
      <c r="A101" s="4"/>
      <c r="B101" s="4"/>
      <c r="C101" s="10"/>
      <c r="D101" s="4"/>
      <c r="E101" s="4"/>
      <c r="F101" s="10"/>
      <c r="G101" s="4"/>
      <c r="H101" s="4"/>
      <c r="I101" s="4"/>
      <c r="J101" s="4"/>
      <c r="K101" s="4"/>
      <c r="L101" s="4"/>
      <c r="M101" s="4"/>
      <c r="N101" s="4"/>
      <c r="O101" s="4"/>
      <c r="P101" s="11"/>
      <c r="Q101" s="11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8" customFormat="1" ht="15" x14ac:dyDescent="0.25">
      <c r="A102" s="4"/>
      <c r="B102" s="4"/>
      <c r="C102" s="10"/>
      <c r="D102" s="4"/>
      <c r="E102" s="4"/>
      <c r="F102" s="10"/>
      <c r="G102" s="4"/>
      <c r="H102" s="4"/>
      <c r="I102" s="4"/>
      <c r="J102" s="4"/>
      <c r="K102" s="4"/>
      <c r="L102" s="4"/>
      <c r="M102" s="4"/>
      <c r="N102" s="4"/>
      <c r="O102" s="4"/>
      <c r="P102" s="11"/>
      <c r="Q102" s="11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8" customFormat="1" ht="15" x14ac:dyDescent="0.25">
      <c r="A103" s="4"/>
      <c r="B103" s="4"/>
      <c r="C103" s="10"/>
      <c r="D103" s="4"/>
      <c r="E103" s="4"/>
      <c r="F103" s="10"/>
      <c r="G103" s="4"/>
      <c r="H103" s="4"/>
      <c r="I103" s="4"/>
      <c r="J103" s="4"/>
      <c r="K103" s="4"/>
      <c r="L103" s="4"/>
      <c r="M103" s="4"/>
      <c r="N103" s="4"/>
      <c r="O103" s="4"/>
      <c r="P103" s="11"/>
      <c r="Q103" s="11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8" customFormat="1" ht="15" x14ac:dyDescent="0.25">
      <c r="A104" s="4"/>
      <c r="B104" s="4"/>
      <c r="C104" s="10"/>
      <c r="D104" s="4"/>
      <c r="E104" s="4"/>
      <c r="F104" s="10"/>
      <c r="G104" s="4"/>
      <c r="H104" s="4"/>
      <c r="I104" s="4"/>
      <c r="J104" s="4"/>
      <c r="K104" s="4"/>
      <c r="L104" s="4"/>
      <c r="M104" s="4"/>
      <c r="N104" s="4"/>
      <c r="O104" s="4"/>
      <c r="P104" s="11"/>
      <c r="Q104" s="11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8" customFormat="1" ht="15" x14ac:dyDescent="0.25">
      <c r="A105" s="4"/>
      <c r="B105" s="4"/>
      <c r="C105" s="10"/>
      <c r="D105" s="4"/>
      <c r="E105" s="4"/>
      <c r="F105" s="10"/>
      <c r="G105" s="4"/>
      <c r="H105" s="4"/>
      <c r="I105" s="4"/>
      <c r="J105" s="4"/>
      <c r="K105" s="4"/>
      <c r="L105" s="4"/>
      <c r="M105" s="4"/>
      <c r="N105" s="4"/>
      <c r="O105" s="4"/>
      <c r="P105" s="11"/>
      <c r="Q105" s="11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8" customFormat="1" ht="15" x14ac:dyDescent="0.25">
      <c r="A106" s="4"/>
      <c r="B106" s="4"/>
      <c r="C106" s="10"/>
      <c r="D106" s="4"/>
      <c r="E106" s="4"/>
      <c r="F106" s="10"/>
      <c r="G106" s="4"/>
      <c r="H106" s="4"/>
      <c r="I106" s="4"/>
      <c r="J106" s="4"/>
      <c r="K106" s="4"/>
      <c r="L106" s="4"/>
      <c r="M106" s="4"/>
      <c r="N106" s="4"/>
      <c r="O106" s="4"/>
      <c r="P106" s="11"/>
      <c r="Q106" s="11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8" customFormat="1" ht="15" x14ac:dyDescent="0.25">
      <c r="A107" s="4"/>
      <c r="B107" s="4"/>
      <c r="C107" s="10"/>
      <c r="D107" s="4"/>
      <c r="E107" s="4"/>
      <c r="F107" s="10"/>
      <c r="G107" s="4"/>
      <c r="H107" s="4"/>
      <c r="I107" s="4"/>
      <c r="J107" s="4"/>
      <c r="K107" s="4"/>
      <c r="L107" s="4"/>
      <c r="M107" s="4"/>
      <c r="N107" s="4"/>
      <c r="O107" s="4"/>
      <c r="P107" s="11"/>
      <c r="Q107" s="11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8" customFormat="1" ht="15" x14ac:dyDescent="0.25">
      <c r="A108" s="4"/>
      <c r="B108" s="4"/>
      <c r="C108" s="10"/>
      <c r="D108" s="4"/>
      <c r="E108" s="4"/>
      <c r="F108" s="10"/>
      <c r="G108" s="4"/>
      <c r="H108" s="4"/>
      <c r="I108" s="4"/>
      <c r="J108" s="4"/>
      <c r="K108" s="4"/>
      <c r="L108" s="4"/>
      <c r="M108" s="4"/>
      <c r="N108" s="4"/>
      <c r="O108" s="4"/>
      <c r="P108" s="11"/>
      <c r="Q108" s="11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8" customFormat="1" ht="15" x14ac:dyDescent="0.25">
      <c r="A109" s="4"/>
      <c r="B109" s="4"/>
      <c r="C109" s="10"/>
      <c r="D109" s="4"/>
      <c r="E109" s="4"/>
      <c r="F109" s="10"/>
      <c r="G109" s="4"/>
      <c r="H109" s="4"/>
      <c r="I109" s="4"/>
      <c r="J109" s="4"/>
      <c r="K109" s="4"/>
      <c r="L109" s="4"/>
      <c r="M109" s="4"/>
      <c r="N109" s="4"/>
      <c r="O109" s="4"/>
      <c r="P109" s="11"/>
      <c r="Q109" s="11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8" customFormat="1" ht="15" x14ac:dyDescent="0.25">
      <c r="A110" s="4"/>
      <c r="B110" s="4"/>
      <c r="C110" s="10"/>
      <c r="D110" s="4"/>
      <c r="E110" s="4"/>
      <c r="F110" s="10"/>
      <c r="G110" s="4"/>
      <c r="H110" s="4"/>
      <c r="I110" s="4"/>
      <c r="J110" s="4"/>
      <c r="K110" s="4"/>
      <c r="L110" s="4"/>
      <c r="M110" s="4"/>
      <c r="N110" s="4"/>
      <c r="O110" s="4"/>
      <c r="P110" s="11"/>
      <c r="Q110" s="11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8" customFormat="1" ht="15" x14ac:dyDescent="0.25">
      <c r="A111" s="4"/>
      <c r="B111" s="4"/>
      <c r="C111" s="10"/>
      <c r="D111" s="4"/>
      <c r="E111" s="4"/>
      <c r="F111" s="10"/>
      <c r="G111" s="4"/>
      <c r="H111" s="4"/>
      <c r="I111" s="4"/>
      <c r="J111" s="4"/>
      <c r="K111" s="4"/>
      <c r="L111" s="4"/>
      <c r="M111" s="4"/>
      <c r="N111" s="4"/>
      <c r="O111" s="4"/>
      <c r="P111" s="11"/>
      <c r="Q111" s="11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8" customFormat="1" ht="15" x14ac:dyDescent="0.25">
      <c r="A112" s="4"/>
      <c r="B112" s="4"/>
      <c r="C112" s="10"/>
      <c r="D112" s="4"/>
      <c r="E112" s="4"/>
      <c r="F112" s="10"/>
      <c r="G112" s="4"/>
      <c r="H112" s="4"/>
      <c r="I112" s="4"/>
      <c r="J112" s="4"/>
      <c r="K112" s="4"/>
      <c r="L112" s="4"/>
      <c r="M112" s="4"/>
      <c r="N112" s="4"/>
      <c r="O112" s="4"/>
      <c r="P112" s="11"/>
      <c r="Q112" s="11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8" customFormat="1" ht="15" x14ac:dyDescent="0.25">
      <c r="A113" s="4"/>
      <c r="B113" s="4"/>
      <c r="C113" s="10"/>
      <c r="D113" s="4"/>
      <c r="E113" s="4"/>
      <c r="F113" s="10"/>
      <c r="G113" s="4"/>
      <c r="H113" s="4"/>
      <c r="I113" s="4"/>
      <c r="J113" s="4"/>
      <c r="K113" s="4"/>
      <c r="L113" s="4"/>
      <c r="M113" s="4"/>
      <c r="N113" s="4"/>
      <c r="O113" s="4"/>
      <c r="P113" s="11"/>
      <c r="Q113" s="11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8" customFormat="1" ht="15" x14ac:dyDescent="0.25">
      <c r="A114" s="4"/>
      <c r="B114" s="4"/>
      <c r="C114" s="10"/>
      <c r="D114" s="4"/>
      <c r="E114" s="4"/>
      <c r="F114" s="10"/>
      <c r="G114" s="4"/>
      <c r="H114" s="4"/>
      <c r="I114" s="4"/>
      <c r="J114" s="4"/>
      <c r="K114" s="4"/>
      <c r="L114" s="4"/>
      <c r="M114" s="4"/>
      <c r="N114" s="4"/>
      <c r="O114" s="4"/>
      <c r="P114" s="11"/>
      <c r="Q114" s="11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8" customFormat="1" ht="15" x14ac:dyDescent="0.25">
      <c r="A115" s="4"/>
      <c r="B115" s="4"/>
      <c r="C115" s="10"/>
      <c r="D115" s="4"/>
      <c r="E115" s="4"/>
      <c r="F115" s="10"/>
      <c r="G115" s="4"/>
      <c r="H115" s="4"/>
      <c r="I115" s="4"/>
      <c r="J115" s="4"/>
      <c r="K115" s="4"/>
      <c r="L115" s="4"/>
      <c r="M115" s="4"/>
      <c r="N115" s="4"/>
      <c r="O115" s="4"/>
      <c r="P115" s="11"/>
      <c r="Q115" s="11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8" customFormat="1" ht="15" x14ac:dyDescent="0.25">
      <c r="A116" s="4"/>
      <c r="B116" s="4"/>
      <c r="C116" s="10"/>
      <c r="D116" s="4"/>
      <c r="E116" s="4"/>
      <c r="F116" s="10"/>
      <c r="G116" s="4"/>
      <c r="H116" s="4"/>
      <c r="I116" s="4"/>
      <c r="J116" s="4"/>
      <c r="K116" s="4"/>
      <c r="L116" s="4"/>
      <c r="M116" s="4"/>
      <c r="N116" s="4"/>
      <c r="O116" s="4"/>
      <c r="P116" s="11"/>
      <c r="Q116" s="11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8" customFormat="1" ht="15" x14ac:dyDescent="0.25">
      <c r="A117" s="4"/>
      <c r="B117" s="4"/>
      <c r="C117" s="10"/>
      <c r="D117" s="4"/>
      <c r="E117" s="4"/>
      <c r="F117" s="10"/>
      <c r="G117" s="4"/>
      <c r="H117" s="4"/>
      <c r="I117" s="4"/>
      <c r="J117" s="4"/>
      <c r="K117" s="4"/>
      <c r="L117" s="4"/>
      <c r="M117" s="4"/>
      <c r="N117" s="4"/>
      <c r="O117" s="4"/>
      <c r="P117" s="11"/>
      <c r="Q117" s="11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8" customFormat="1" ht="15" x14ac:dyDescent="0.25">
      <c r="A118" s="4"/>
      <c r="B118" s="4"/>
      <c r="C118" s="10"/>
      <c r="D118" s="4"/>
      <c r="E118" s="4"/>
      <c r="F118" s="10"/>
      <c r="G118" s="4"/>
      <c r="H118" s="4"/>
      <c r="I118" s="4"/>
      <c r="J118" s="4"/>
      <c r="K118" s="4"/>
      <c r="L118" s="4"/>
      <c r="M118" s="4"/>
      <c r="N118" s="4"/>
      <c r="O118" s="4"/>
      <c r="P118" s="11"/>
      <c r="Q118" s="11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8" customFormat="1" ht="15" x14ac:dyDescent="0.25">
      <c r="A119" s="4"/>
      <c r="B119" s="4"/>
      <c r="C119" s="10"/>
      <c r="D119" s="4"/>
      <c r="E119" s="4"/>
      <c r="F119" s="10"/>
      <c r="G119" s="4"/>
      <c r="H119" s="4"/>
      <c r="I119" s="4"/>
      <c r="J119" s="4"/>
      <c r="K119" s="4"/>
      <c r="L119" s="4"/>
      <c r="M119" s="4"/>
      <c r="N119" s="4"/>
      <c r="O119" s="4"/>
      <c r="P119" s="11"/>
      <c r="Q119" s="11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8" customFormat="1" ht="15" x14ac:dyDescent="0.25">
      <c r="A120" s="4"/>
      <c r="B120" s="4"/>
      <c r="C120" s="10"/>
      <c r="D120" s="4"/>
      <c r="E120" s="4"/>
      <c r="F120" s="10"/>
      <c r="G120" s="4"/>
      <c r="H120" s="4"/>
      <c r="I120" s="4"/>
      <c r="J120" s="4"/>
      <c r="K120" s="4"/>
      <c r="L120" s="4"/>
      <c r="M120" s="4"/>
      <c r="N120" s="4"/>
      <c r="O120" s="4"/>
      <c r="P120" s="11"/>
      <c r="Q120" s="11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8" customFormat="1" ht="15" x14ac:dyDescent="0.25">
      <c r="A121" s="4"/>
      <c r="B121" s="4"/>
      <c r="C121" s="10"/>
      <c r="D121" s="4"/>
      <c r="E121" s="4"/>
      <c r="F121" s="10"/>
      <c r="G121" s="4"/>
      <c r="H121" s="4"/>
      <c r="I121" s="4"/>
      <c r="J121" s="4"/>
      <c r="K121" s="4"/>
      <c r="L121" s="11"/>
      <c r="M121" s="4"/>
      <c r="N121" s="4"/>
      <c r="O121" s="4"/>
      <c r="P121" s="11"/>
      <c r="Q121" s="11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8" customFormat="1" ht="15" x14ac:dyDescent="0.25">
      <c r="A122" s="4"/>
      <c r="B122" s="4"/>
      <c r="C122" s="10"/>
      <c r="D122" s="4"/>
      <c r="E122" s="12"/>
      <c r="F122" s="13"/>
      <c r="G122" s="12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8" customFormat="1" ht="15" x14ac:dyDescent="0.25">
      <c r="A123" s="4"/>
      <c r="B123" s="4"/>
      <c r="C123" s="4"/>
      <c r="D123" s="4"/>
      <c r="E123" s="4"/>
      <c r="F123" s="4"/>
      <c r="G123" s="12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x14ac:dyDescent="0.2">
      <c r="A124" s="4"/>
      <c r="B124" s="12"/>
      <c r="C124" s="13"/>
      <c r="D124" s="12"/>
      <c r="E124" s="12"/>
      <c r="F124" s="13"/>
      <c r="G124" s="12"/>
      <c r="H124" s="12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x14ac:dyDescent="0.2">
      <c r="A125" s="4"/>
      <c r="B125" s="12"/>
      <c r="C125" s="13"/>
      <c r="D125" s="12"/>
      <c r="E125" s="12"/>
      <c r="F125" s="13"/>
      <c r="G125" s="12"/>
      <c r="H125" s="12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x14ac:dyDescent="0.2">
      <c r="A126" s="4"/>
      <c r="B126" s="4"/>
      <c r="C126" s="4"/>
      <c r="D126" s="4"/>
      <c r="E126" s="4"/>
      <c r="F126" s="4"/>
      <c r="G126" s="12"/>
      <c r="H126" s="12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x14ac:dyDescent="0.2">
      <c r="A127" s="4"/>
      <c r="B127" s="4"/>
      <c r="C127" s="4"/>
      <c r="D127" s="4"/>
      <c r="E127" s="4"/>
      <c r="F127" s="4"/>
      <c r="G127" s="12"/>
      <c r="H127" s="12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x14ac:dyDescent="0.2">
      <c r="A128" s="4"/>
      <c r="B128" s="4"/>
      <c r="C128" s="4"/>
      <c r="D128" s="4"/>
      <c r="E128" s="4"/>
      <c r="F128" s="4"/>
      <c r="G128" s="12"/>
      <c r="H128" s="12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x14ac:dyDescent="0.2">
      <c r="A129" s="12"/>
      <c r="B129" s="12"/>
      <c r="C129" s="12"/>
      <c r="D129" s="12"/>
      <c r="E129" s="12"/>
      <c r="F129" s="12"/>
      <c r="G129" s="12"/>
      <c r="H129" s="12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x14ac:dyDescent="0.2">
      <c r="A130" s="12"/>
      <c r="B130" s="12"/>
      <c r="C130" s="12"/>
      <c r="D130" s="12"/>
      <c r="E130" s="12"/>
      <c r="F130" s="12"/>
      <c r="G130" s="12"/>
      <c r="H130" s="12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40" spans="1:26" ht="14.2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x14ac:dyDescent="0.2">
      <c r="A141" s="4"/>
      <c r="B141" s="11"/>
      <c r="C141" s="4"/>
      <c r="D141" s="4"/>
      <c r="E141" s="4"/>
      <c r="F141" s="4"/>
      <c r="G141" s="6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x14ac:dyDescent="0.2">
      <c r="A142" s="4"/>
      <c r="B142" s="4"/>
      <c r="C142" s="4"/>
      <c r="D142" s="4"/>
      <c r="E142" s="4"/>
      <c r="F142" s="4"/>
      <c r="G142" s="6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x14ac:dyDescent="0.2">
      <c r="A143" s="4"/>
      <c r="B143" s="4"/>
      <c r="C143" s="4"/>
      <c r="D143" s="4"/>
      <c r="E143" s="4"/>
      <c r="F143" s="4"/>
      <c r="G143" s="6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x14ac:dyDescent="0.2">
      <c r="A144" s="4"/>
      <c r="B144" s="4"/>
      <c r="C144" s="4"/>
      <c r="D144" s="4"/>
      <c r="E144" s="4"/>
      <c r="F144" s="4"/>
      <c r="G144" s="6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4" customWidth="1"/>
    <col min="2" max="2" width="7.375" style="4" customWidth="1"/>
    <col min="3" max="3" width="76.625" style="4" customWidth="1"/>
    <col min="4" max="4" width="7.875" style="4" customWidth="1"/>
    <col min="5" max="5" width="13.5" style="4" customWidth="1"/>
    <col min="6" max="6" width="7.875" style="4" customWidth="1"/>
    <col min="7" max="7" width="8.875" style="4" customWidth="1"/>
    <col min="8" max="8" width="10.875" style="4" customWidth="1"/>
    <col min="9" max="9" width="13.25" style="4" customWidth="1"/>
    <col min="10" max="10" width="18.125" style="4" customWidth="1"/>
    <col min="11" max="16384" width="8" style="4"/>
  </cols>
  <sheetData>
    <row r="1" spans="1:10" ht="15" customHeight="1" x14ac:dyDescent="0.3">
      <c r="A1" s="15"/>
      <c r="B1" s="2"/>
      <c r="C1" s="2"/>
      <c r="D1" s="2"/>
      <c r="E1" s="2"/>
      <c r="F1" s="2"/>
      <c r="G1" s="2"/>
      <c r="H1" s="2"/>
    </row>
    <row r="2" spans="1:10" ht="14.25" customHeight="1" x14ac:dyDescent="0.2"/>
    <row r="3" spans="1:10" ht="15" customHeight="1" x14ac:dyDescent="0.2">
      <c r="A3" s="6"/>
      <c r="D3" s="6"/>
      <c r="E3" s="6"/>
      <c r="F3" s="6"/>
      <c r="G3" s="6"/>
      <c r="H3" s="6"/>
      <c r="I3" s="11"/>
      <c r="J3" s="11"/>
    </row>
    <row r="4" spans="1:10" ht="15" customHeight="1" x14ac:dyDescent="0.2">
      <c r="A4" s="6"/>
      <c r="D4" s="6"/>
      <c r="E4" s="6"/>
      <c r="F4" s="6"/>
      <c r="G4" s="6"/>
      <c r="H4" s="6"/>
      <c r="I4" s="11"/>
      <c r="J4" s="11"/>
    </row>
    <row r="5" spans="1:10" ht="15" customHeight="1" x14ac:dyDescent="0.2">
      <c r="A5" s="6"/>
      <c r="B5" s="11"/>
      <c r="D5" s="6"/>
      <c r="E5" s="6"/>
      <c r="F5" s="6"/>
      <c r="G5" s="6"/>
      <c r="H5" s="6"/>
      <c r="I5" s="11"/>
      <c r="J5" s="11"/>
    </row>
    <row r="6" spans="1:10" ht="15" customHeight="1" x14ac:dyDescent="0.2">
      <c r="A6" s="6"/>
      <c r="B6" s="11"/>
      <c r="D6" s="6"/>
      <c r="E6" s="6"/>
      <c r="F6" s="6"/>
      <c r="G6" s="6"/>
      <c r="H6" s="6"/>
      <c r="I6" s="11"/>
      <c r="J6" s="11"/>
    </row>
    <row r="7" spans="1:10" ht="15" customHeight="1" x14ac:dyDescent="0.2">
      <c r="A7" s="6"/>
      <c r="B7" s="11"/>
      <c r="D7" s="6"/>
      <c r="E7" s="6"/>
      <c r="F7" s="6"/>
      <c r="G7" s="6"/>
      <c r="H7" s="6"/>
      <c r="I7" s="11"/>
      <c r="J7" s="11"/>
    </row>
    <row r="8" spans="1:10" ht="15" customHeight="1" x14ac:dyDescent="0.2">
      <c r="A8" s="6"/>
      <c r="B8" s="11"/>
      <c r="D8" s="6"/>
      <c r="E8" s="6"/>
      <c r="F8" s="6"/>
      <c r="G8" s="6"/>
      <c r="H8" s="6"/>
      <c r="I8" s="11"/>
      <c r="J8" s="11"/>
    </row>
    <row r="9" spans="1:10" ht="15" customHeight="1" x14ac:dyDescent="0.2">
      <c r="A9" s="6"/>
      <c r="B9" s="11"/>
      <c r="D9" s="6"/>
      <c r="E9" s="6"/>
      <c r="F9" s="6"/>
      <c r="G9" s="6"/>
      <c r="H9" s="6"/>
      <c r="I9" s="11"/>
      <c r="J9" s="11"/>
    </row>
    <row r="10" spans="1:10" ht="15" customHeight="1" x14ac:dyDescent="0.2">
      <c r="A10" s="6"/>
      <c r="B10" s="11"/>
      <c r="D10" s="6"/>
      <c r="E10" s="6"/>
      <c r="F10" s="6"/>
      <c r="G10" s="6"/>
      <c r="H10" s="6"/>
      <c r="I10" s="11"/>
      <c r="J10" s="11"/>
    </row>
    <row r="11" spans="1:10" ht="15" customHeight="1" x14ac:dyDescent="0.2">
      <c r="A11" s="6"/>
      <c r="B11" s="11"/>
      <c r="D11" s="6"/>
      <c r="E11" s="6"/>
      <c r="F11" s="6"/>
      <c r="G11" s="6"/>
      <c r="H11" s="6"/>
      <c r="I11" s="11"/>
      <c r="J11" s="11"/>
    </row>
    <row r="12" spans="1:10" ht="15" customHeight="1" x14ac:dyDescent="0.2">
      <c r="A12" s="6"/>
      <c r="D12" s="6"/>
      <c r="E12" s="6"/>
      <c r="F12" s="6"/>
      <c r="G12" s="6"/>
      <c r="H12" s="6"/>
      <c r="I12" s="11"/>
      <c r="J12" s="11"/>
    </row>
    <row r="13" spans="1:10" ht="15" customHeight="1" x14ac:dyDescent="0.2">
      <c r="A13" s="6"/>
      <c r="B13" s="11"/>
      <c r="D13" s="6"/>
      <c r="E13" s="6"/>
      <c r="F13" s="6"/>
      <c r="G13" s="6"/>
      <c r="H13" s="6"/>
      <c r="I13" s="11"/>
      <c r="J13" s="11"/>
    </row>
    <row r="14" spans="1:10" ht="15" customHeight="1" x14ac:dyDescent="0.2">
      <c r="A14" s="6"/>
      <c r="B14" s="11"/>
      <c r="D14" s="6"/>
      <c r="E14" s="6"/>
      <c r="F14" s="6"/>
      <c r="G14" s="6"/>
      <c r="H14" s="6"/>
      <c r="I14" s="11"/>
      <c r="J14" s="11"/>
    </row>
    <row r="15" spans="1:10" ht="15" customHeight="1" x14ac:dyDescent="0.2">
      <c r="A15" s="6"/>
      <c r="B15" s="11"/>
      <c r="D15" s="6"/>
      <c r="E15" s="6"/>
      <c r="F15" s="6"/>
      <c r="G15" s="6"/>
      <c r="H15" s="6"/>
      <c r="I15" s="11"/>
      <c r="J15" s="11"/>
    </row>
    <row r="16" spans="1:10" ht="15" customHeight="1" x14ac:dyDescent="0.2">
      <c r="A16" s="6"/>
      <c r="B16" s="11"/>
      <c r="D16" s="6"/>
      <c r="E16" s="6"/>
      <c r="F16" s="6"/>
      <c r="G16" s="6"/>
      <c r="H16" s="6"/>
      <c r="I16" s="11"/>
      <c r="J16" s="11"/>
    </row>
    <row r="17" spans="1:10" ht="15" customHeight="1" x14ac:dyDescent="0.2">
      <c r="A17" s="6"/>
      <c r="B17" s="11"/>
      <c r="D17" s="6"/>
      <c r="E17" s="6"/>
      <c r="F17" s="6"/>
      <c r="G17" s="6"/>
      <c r="H17" s="6"/>
      <c r="I17" s="11"/>
      <c r="J17" s="11"/>
    </row>
    <row r="18" spans="1:10" ht="15" customHeight="1" x14ac:dyDescent="0.2">
      <c r="A18" s="6"/>
      <c r="B18" s="11"/>
      <c r="D18" s="6"/>
      <c r="E18" s="6"/>
      <c r="F18" s="6"/>
      <c r="G18" s="6"/>
      <c r="H18" s="6"/>
      <c r="I18" s="11"/>
      <c r="J18" s="11"/>
    </row>
    <row r="19" spans="1:10" ht="15" customHeight="1" x14ac:dyDescent="0.2">
      <c r="A19" s="6"/>
      <c r="B19" s="11"/>
      <c r="D19" s="6"/>
      <c r="E19" s="6"/>
      <c r="F19" s="6"/>
      <c r="G19" s="6"/>
      <c r="H19" s="6"/>
      <c r="I19" s="11"/>
      <c r="J19" s="11"/>
    </row>
    <row r="20" spans="1:10" ht="15" customHeight="1" x14ac:dyDescent="0.2">
      <c r="A20" s="6"/>
      <c r="D20" s="6"/>
      <c r="E20" s="6"/>
      <c r="F20" s="6"/>
      <c r="G20" s="6"/>
      <c r="H20" s="6"/>
      <c r="I20" s="11"/>
      <c r="J20" s="11"/>
    </row>
    <row r="21" spans="1:10" ht="15" customHeight="1" x14ac:dyDescent="0.2">
      <c r="A21" s="6"/>
      <c r="B21" s="11"/>
      <c r="D21" s="6"/>
      <c r="E21" s="6"/>
      <c r="F21" s="6"/>
      <c r="G21" s="6"/>
      <c r="H21" s="6"/>
      <c r="I21" s="11"/>
      <c r="J21" s="11"/>
    </row>
    <row r="22" spans="1:10" ht="15" customHeight="1" x14ac:dyDescent="0.2">
      <c r="A22" s="6"/>
      <c r="B22" s="11"/>
      <c r="D22" s="6"/>
      <c r="E22" s="6"/>
      <c r="F22" s="6"/>
      <c r="G22" s="6"/>
      <c r="H22" s="6"/>
      <c r="I22" s="11"/>
      <c r="J22" s="11"/>
    </row>
    <row r="23" spans="1:10" ht="15" customHeight="1" x14ac:dyDescent="0.2">
      <c r="A23" s="6"/>
      <c r="B23" s="11"/>
      <c r="D23" s="6"/>
      <c r="E23" s="6"/>
      <c r="F23" s="6"/>
      <c r="G23" s="6"/>
      <c r="H23" s="6"/>
      <c r="I23" s="11"/>
      <c r="J23" s="11"/>
    </row>
    <row r="24" spans="1:10" ht="15" customHeight="1" x14ac:dyDescent="0.2">
      <c r="A24" s="6"/>
      <c r="B24" s="11"/>
      <c r="D24" s="6"/>
      <c r="E24" s="6"/>
      <c r="F24" s="6"/>
      <c r="G24" s="6"/>
      <c r="H24" s="6"/>
      <c r="I24" s="11"/>
      <c r="J24" s="11"/>
    </row>
    <row r="25" spans="1:10" ht="15" customHeight="1" x14ac:dyDescent="0.2">
      <c r="A25" s="6"/>
      <c r="B25" s="11"/>
      <c r="D25" s="6"/>
      <c r="E25" s="6"/>
      <c r="F25" s="6"/>
      <c r="G25" s="6"/>
      <c r="H25" s="6"/>
      <c r="I25" s="11"/>
      <c r="J25" s="11"/>
    </row>
    <row r="26" spans="1:10" ht="15" customHeight="1" x14ac:dyDescent="0.2">
      <c r="A26" s="6"/>
      <c r="B26" s="11"/>
      <c r="D26" s="6"/>
      <c r="E26" s="6"/>
      <c r="F26" s="6"/>
      <c r="G26" s="6"/>
      <c r="H26" s="6"/>
      <c r="I26" s="11"/>
      <c r="J26" s="11"/>
    </row>
    <row r="27" spans="1:10" ht="15" customHeight="1" x14ac:dyDescent="0.2">
      <c r="A27" s="6"/>
      <c r="B27" s="11"/>
      <c r="D27" s="6"/>
      <c r="E27" s="6"/>
      <c r="F27" s="6"/>
      <c r="G27" s="6"/>
      <c r="H27" s="6"/>
      <c r="I27" s="11"/>
      <c r="J27" s="11"/>
    </row>
    <row r="28" spans="1:10" ht="15" customHeight="1" x14ac:dyDescent="0.2">
      <c r="A28" s="6"/>
      <c r="B28" s="11"/>
      <c r="D28" s="6"/>
      <c r="E28" s="6"/>
      <c r="F28" s="6"/>
      <c r="G28" s="6"/>
      <c r="H28" s="6"/>
      <c r="I28" s="11"/>
      <c r="J28" s="11"/>
    </row>
    <row r="29" spans="1:10" ht="15" customHeight="1" x14ac:dyDescent="0.2">
      <c r="A29" s="6"/>
      <c r="B29" s="11"/>
      <c r="D29" s="6"/>
      <c r="E29" s="6"/>
      <c r="F29" s="6"/>
      <c r="G29" s="6"/>
      <c r="H29" s="6"/>
      <c r="I29" s="11"/>
      <c r="J29" s="11"/>
    </row>
    <row r="30" spans="1:10" ht="15" customHeight="1" x14ac:dyDescent="0.2">
      <c r="A30" s="6"/>
      <c r="B30" s="11"/>
      <c r="D30" s="6"/>
      <c r="E30" s="6"/>
      <c r="F30" s="6"/>
      <c r="G30" s="6"/>
      <c r="H30" s="6"/>
      <c r="I30" s="11"/>
      <c r="J30" s="11"/>
    </row>
    <row r="31" spans="1:10" ht="15" customHeight="1" x14ac:dyDescent="0.2">
      <c r="A31" s="6"/>
      <c r="D31" s="6"/>
      <c r="E31" s="6"/>
      <c r="F31" s="6"/>
      <c r="G31" s="6"/>
      <c r="H31" s="6"/>
      <c r="I31" s="11"/>
      <c r="J31" s="11"/>
    </row>
    <row r="32" spans="1:10" ht="15" customHeight="1" x14ac:dyDescent="0.2">
      <c r="A32" s="6"/>
      <c r="D32" s="6"/>
      <c r="E32" s="6"/>
      <c r="F32" s="6"/>
      <c r="G32" s="6"/>
      <c r="H32" s="6"/>
      <c r="I32" s="11"/>
      <c r="J32" s="11"/>
    </row>
    <row r="33" spans="1:10" ht="15" customHeight="1" x14ac:dyDescent="0.2">
      <c r="A33" s="6"/>
      <c r="B33" s="11"/>
      <c r="D33" s="6"/>
      <c r="E33" s="6"/>
      <c r="F33" s="6"/>
      <c r="G33" s="6"/>
      <c r="H33" s="6"/>
      <c r="I33" s="11"/>
      <c r="J33" s="11"/>
    </row>
    <row r="34" spans="1:10" ht="15" customHeight="1" x14ac:dyDescent="0.2">
      <c r="A34" s="6"/>
      <c r="B34" s="11"/>
      <c r="D34" s="6"/>
      <c r="E34" s="6"/>
      <c r="F34" s="6"/>
      <c r="G34" s="6"/>
      <c r="H34" s="6"/>
      <c r="I34" s="11"/>
      <c r="J34" s="11"/>
    </row>
    <row r="35" spans="1:10" ht="15" customHeight="1" x14ac:dyDescent="0.2">
      <c r="A35" s="6"/>
      <c r="B35" s="11"/>
      <c r="D35" s="6"/>
      <c r="E35" s="6"/>
      <c r="F35" s="6"/>
      <c r="G35" s="6"/>
      <c r="H35" s="6"/>
      <c r="I35" s="11"/>
      <c r="J35" s="11"/>
    </row>
    <row r="36" spans="1:10" ht="15" customHeight="1" x14ac:dyDescent="0.2">
      <c r="A36" s="6"/>
      <c r="B36" s="11"/>
      <c r="D36" s="6"/>
      <c r="E36" s="6"/>
      <c r="F36" s="6"/>
      <c r="G36" s="6"/>
      <c r="H36" s="6"/>
      <c r="I36" s="11"/>
      <c r="J36" s="11"/>
    </row>
    <row r="37" spans="1:10" ht="15" customHeight="1" x14ac:dyDescent="0.2">
      <c r="A37" s="6"/>
      <c r="B37" s="11"/>
      <c r="D37" s="6"/>
      <c r="E37" s="6"/>
      <c r="F37" s="6"/>
      <c r="G37" s="6"/>
      <c r="H37" s="6"/>
      <c r="I37" s="11"/>
      <c r="J37" s="11"/>
    </row>
    <row r="38" spans="1:10" ht="15" customHeight="1" x14ac:dyDescent="0.2">
      <c r="A38" s="6"/>
      <c r="B38" s="11"/>
      <c r="D38" s="6"/>
      <c r="E38" s="6"/>
      <c r="F38" s="6"/>
      <c r="G38" s="6"/>
      <c r="H38" s="6"/>
      <c r="I38" s="11"/>
      <c r="J38" s="11"/>
    </row>
    <row r="39" spans="1:10" ht="15" customHeight="1" x14ac:dyDescent="0.2">
      <c r="A39" s="6"/>
      <c r="D39" s="6"/>
      <c r="E39" s="6"/>
      <c r="F39" s="6"/>
      <c r="G39" s="6"/>
      <c r="H39" s="6"/>
      <c r="I39" s="11"/>
      <c r="J39" s="11"/>
    </row>
    <row r="40" spans="1:10" ht="15" customHeight="1" x14ac:dyDescent="0.2">
      <c r="A40" s="6"/>
      <c r="B40" s="11"/>
      <c r="D40" s="6"/>
      <c r="E40" s="6"/>
      <c r="F40" s="6"/>
      <c r="G40" s="6"/>
      <c r="H40" s="6"/>
      <c r="I40" s="11"/>
      <c r="J40" s="11"/>
    </row>
    <row r="41" spans="1:10" ht="15" customHeight="1" x14ac:dyDescent="0.2">
      <c r="A41" s="6"/>
      <c r="B41" s="11"/>
      <c r="D41" s="6"/>
      <c r="E41" s="6"/>
      <c r="F41" s="6"/>
      <c r="G41" s="6"/>
      <c r="H41" s="6"/>
      <c r="I41" s="11"/>
      <c r="J41" s="11"/>
    </row>
    <row r="42" spans="1:10" ht="15" customHeight="1" x14ac:dyDescent="0.2">
      <c r="A42" s="6"/>
      <c r="B42" s="11"/>
      <c r="D42" s="6"/>
      <c r="E42" s="6"/>
      <c r="F42" s="6"/>
      <c r="G42" s="6"/>
      <c r="H42" s="6"/>
      <c r="I42" s="11"/>
      <c r="J42" s="11"/>
    </row>
    <row r="43" spans="1:10" ht="15" customHeight="1" x14ac:dyDescent="0.2">
      <c r="A43" s="6"/>
      <c r="B43" s="11"/>
      <c r="D43" s="6"/>
      <c r="E43" s="6"/>
      <c r="F43" s="6"/>
      <c r="G43" s="6"/>
      <c r="H43" s="6"/>
      <c r="I43" s="11"/>
      <c r="J43" s="11"/>
    </row>
    <row r="44" spans="1:10" ht="15" customHeight="1" x14ac:dyDescent="0.2">
      <c r="A44" s="6"/>
      <c r="B44" s="11"/>
      <c r="D44" s="6"/>
      <c r="E44" s="6"/>
      <c r="F44" s="6"/>
      <c r="G44" s="6"/>
      <c r="H44" s="6"/>
      <c r="I44" s="11"/>
      <c r="J44" s="11"/>
    </row>
    <row r="45" spans="1:10" ht="15" customHeight="1" x14ac:dyDescent="0.2">
      <c r="A45" s="6"/>
      <c r="B45" s="11"/>
      <c r="D45" s="6"/>
      <c r="E45" s="6"/>
      <c r="F45" s="6"/>
      <c r="G45" s="6"/>
      <c r="H45" s="6"/>
      <c r="I45" s="11"/>
      <c r="J45" s="11"/>
    </row>
    <row r="46" spans="1:10" ht="15" customHeight="1" x14ac:dyDescent="0.2">
      <c r="A46" s="6"/>
      <c r="B46" s="11"/>
      <c r="D46" s="6"/>
      <c r="E46" s="6"/>
      <c r="F46" s="6"/>
      <c r="G46" s="6"/>
      <c r="H46" s="6"/>
      <c r="I46" s="11"/>
      <c r="J46" s="11"/>
    </row>
    <row r="47" spans="1:10" ht="15" customHeight="1" x14ac:dyDescent="0.2">
      <c r="A47" s="6"/>
      <c r="B47" s="11"/>
      <c r="D47" s="6"/>
      <c r="E47" s="6"/>
      <c r="F47" s="6"/>
      <c r="G47" s="6"/>
      <c r="H47" s="6"/>
      <c r="I47" s="11"/>
      <c r="J47" s="11"/>
    </row>
    <row r="48" spans="1:10" ht="15" customHeight="1" x14ac:dyDescent="0.2">
      <c r="A48" s="6"/>
      <c r="D48" s="6"/>
      <c r="E48" s="6"/>
      <c r="F48" s="6"/>
      <c r="G48" s="6"/>
      <c r="H48" s="6"/>
      <c r="I48" s="11"/>
      <c r="J48" s="11"/>
    </row>
    <row r="49" spans="1:10" ht="15" customHeight="1" x14ac:dyDescent="0.2">
      <c r="A49" s="6"/>
      <c r="B49" s="11"/>
      <c r="D49" s="6"/>
      <c r="E49" s="6"/>
      <c r="F49" s="6"/>
      <c r="G49" s="6"/>
      <c r="H49" s="6"/>
      <c r="I49" s="11"/>
      <c r="J49" s="11"/>
    </row>
    <row r="50" spans="1:10" ht="15" customHeight="1" x14ac:dyDescent="0.2">
      <c r="A50" s="6"/>
      <c r="B50" s="11"/>
      <c r="D50" s="6"/>
      <c r="E50" s="6"/>
      <c r="F50" s="6"/>
      <c r="G50" s="6"/>
      <c r="H50" s="6"/>
      <c r="I50" s="11"/>
      <c r="J50" s="11"/>
    </row>
    <row r="51" spans="1:10" ht="15" customHeight="1" x14ac:dyDescent="0.2">
      <c r="A51" s="6"/>
      <c r="B51" s="11"/>
      <c r="D51" s="6"/>
      <c r="E51" s="6"/>
      <c r="F51" s="6"/>
      <c r="G51" s="6"/>
      <c r="H51" s="6"/>
      <c r="I51" s="11"/>
      <c r="J51" s="11"/>
    </row>
    <row r="52" spans="1:10" ht="15" customHeight="1" x14ac:dyDescent="0.2">
      <c r="A52" s="6"/>
      <c r="B52" s="11"/>
      <c r="D52" s="6"/>
      <c r="E52" s="6"/>
      <c r="F52" s="6"/>
      <c r="G52" s="6"/>
      <c r="H52" s="6"/>
      <c r="I52" s="11"/>
      <c r="J52" s="11"/>
    </row>
    <row r="53" spans="1:10" ht="15" customHeight="1" x14ac:dyDescent="0.2">
      <c r="A53" s="6"/>
      <c r="B53" s="11"/>
      <c r="D53" s="6"/>
      <c r="E53" s="6"/>
      <c r="F53" s="6"/>
      <c r="G53" s="6"/>
      <c r="H53" s="6"/>
      <c r="I53" s="11"/>
      <c r="J53" s="11"/>
    </row>
    <row r="54" spans="1:10" ht="15" customHeight="1" x14ac:dyDescent="0.2">
      <c r="A54" s="6"/>
      <c r="B54" s="11"/>
      <c r="D54" s="6"/>
      <c r="E54" s="6"/>
      <c r="F54" s="6"/>
      <c r="G54" s="6"/>
      <c r="H54" s="6"/>
      <c r="I54" s="11"/>
      <c r="J54" s="11"/>
    </row>
    <row r="55" spans="1:10" ht="15" customHeight="1" x14ac:dyDescent="0.2">
      <c r="A55" s="6"/>
      <c r="D55" s="6"/>
      <c r="E55" s="6"/>
      <c r="F55" s="6"/>
      <c r="G55" s="6"/>
      <c r="H55" s="6"/>
      <c r="I55" s="11"/>
      <c r="J55" s="11"/>
    </row>
    <row r="56" spans="1:10" ht="15" customHeight="1" x14ac:dyDescent="0.2">
      <c r="A56" s="6"/>
      <c r="B56" s="11"/>
      <c r="D56" s="6"/>
      <c r="E56" s="6"/>
      <c r="F56" s="6"/>
      <c r="G56" s="6"/>
      <c r="H56" s="6"/>
      <c r="I56" s="11"/>
      <c r="J56" s="11"/>
    </row>
    <row r="57" spans="1:10" ht="15" customHeight="1" x14ac:dyDescent="0.2">
      <c r="A57" s="6"/>
      <c r="B57" s="11"/>
      <c r="D57" s="6"/>
      <c r="E57" s="6"/>
      <c r="F57" s="6"/>
      <c r="G57" s="6"/>
      <c r="H57" s="6"/>
      <c r="I57" s="11"/>
      <c r="J57" s="11"/>
    </row>
    <row r="58" spans="1:10" ht="15" customHeight="1" x14ac:dyDescent="0.2">
      <c r="A58" s="6"/>
      <c r="D58" s="6"/>
      <c r="E58" s="6"/>
      <c r="F58" s="6"/>
      <c r="G58" s="6"/>
      <c r="H58" s="6"/>
      <c r="I58" s="11"/>
      <c r="J58" s="11"/>
    </row>
    <row r="59" spans="1:10" ht="15" customHeight="1" x14ac:dyDescent="0.2">
      <c r="A59" s="6"/>
      <c r="B59" s="11"/>
      <c r="D59" s="6"/>
      <c r="E59" s="6"/>
      <c r="F59" s="6"/>
      <c r="G59" s="6"/>
      <c r="H59" s="6"/>
      <c r="I59" s="11"/>
      <c r="J59" s="11"/>
    </row>
    <row r="60" spans="1:10" ht="15" customHeight="1" x14ac:dyDescent="0.2">
      <c r="A60" s="6"/>
      <c r="B60" s="11"/>
      <c r="D60" s="6"/>
      <c r="E60" s="6"/>
      <c r="F60" s="6"/>
      <c r="G60" s="6"/>
      <c r="H60" s="6"/>
      <c r="I60" s="11"/>
      <c r="J60" s="11"/>
    </row>
    <row r="61" spans="1:10" ht="15" customHeight="1" x14ac:dyDescent="0.2">
      <c r="A61" s="6"/>
      <c r="B61" s="11"/>
      <c r="D61" s="6"/>
      <c r="E61" s="6"/>
      <c r="F61" s="6"/>
      <c r="G61" s="6"/>
      <c r="H61" s="6"/>
      <c r="I61" s="11"/>
      <c r="J61" s="11"/>
    </row>
    <row r="62" spans="1:10" ht="15" customHeight="1" x14ac:dyDescent="0.2">
      <c r="A62" s="6"/>
      <c r="D62" s="6"/>
      <c r="E62" s="6"/>
      <c r="F62" s="6"/>
      <c r="G62" s="6"/>
      <c r="H62" s="6"/>
      <c r="I62" s="11"/>
      <c r="J62" s="11"/>
    </row>
    <row r="63" spans="1:10" ht="15" customHeight="1" x14ac:dyDescent="0.2">
      <c r="A63" s="6"/>
      <c r="D63" s="6"/>
      <c r="E63" s="6"/>
      <c r="F63" s="6"/>
      <c r="G63" s="6"/>
      <c r="H63" s="6"/>
      <c r="I63" s="11"/>
      <c r="J63" s="11"/>
    </row>
    <row r="64" spans="1:10" ht="15" customHeight="1" x14ac:dyDescent="0.2">
      <c r="A64" s="6"/>
      <c r="D64" s="6"/>
      <c r="E64" s="6"/>
      <c r="F64" s="6"/>
      <c r="G64" s="6"/>
      <c r="H64" s="6"/>
      <c r="I64" s="11"/>
      <c r="J64" s="11"/>
    </row>
    <row r="65" spans="1:10" ht="15" customHeight="1" x14ac:dyDescent="0.2">
      <c r="A65" s="6"/>
      <c r="D65" s="6"/>
      <c r="E65" s="6"/>
      <c r="F65" s="6"/>
      <c r="G65" s="6"/>
      <c r="H65" s="6"/>
      <c r="I65" s="11"/>
      <c r="J65" s="11"/>
    </row>
    <row r="66" spans="1:10" ht="15" customHeight="1" x14ac:dyDescent="0.2">
      <c r="A66" s="6"/>
      <c r="D66" s="6"/>
      <c r="E66" s="6"/>
      <c r="F66" s="6"/>
      <c r="G66" s="6"/>
      <c r="H66" s="6"/>
      <c r="I66" s="11"/>
      <c r="J66" s="11"/>
    </row>
    <row r="67" spans="1:10" ht="15" customHeight="1" x14ac:dyDescent="0.2">
      <c r="A67" s="6"/>
      <c r="D67" s="6"/>
      <c r="E67" s="6"/>
      <c r="F67" s="6"/>
      <c r="G67" s="6"/>
      <c r="H67" s="6"/>
      <c r="I67" s="11"/>
      <c r="J67" s="11"/>
    </row>
    <row r="68" spans="1:10" ht="15" customHeight="1" x14ac:dyDescent="0.2">
      <c r="A68" s="6"/>
      <c r="D68" s="6"/>
      <c r="E68" s="6"/>
      <c r="F68" s="6"/>
      <c r="G68" s="6"/>
      <c r="H68" s="6"/>
      <c r="I68" s="11"/>
      <c r="J68" s="11"/>
    </row>
    <row r="69" spans="1:10" ht="15" customHeight="1" x14ac:dyDescent="0.2">
      <c r="A69" s="6"/>
      <c r="D69" s="6"/>
      <c r="E69" s="6"/>
      <c r="F69" s="6"/>
      <c r="G69" s="6"/>
      <c r="H69" s="6"/>
      <c r="I69" s="11"/>
      <c r="J69" s="11"/>
    </row>
    <row r="70" spans="1:10" ht="15" customHeight="1" x14ac:dyDescent="0.2">
      <c r="A70" s="6"/>
      <c r="D70" s="6"/>
      <c r="E70" s="6"/>
      <c r="F70" s="6"/>
      <c r="G70" s="6"/>
      <c r="H70" s="6"/>
      <c r="I70" s="11"/>
      <c r="J70" s="11"/>
    </row>
    <row r="71" spans="1:10" ht="15" customHeight="1" x14ac:dyDescent="0.2">
      <c r="A71" s="6"/>
      <c r="B71" s="11"/>
      <c r="D71" s="6"/>
      <c r="E71" s="6"/>
      <c r="F71" s="6"/>
      <c r="G71" s="6"/>
      <c r="H71" s="6"/>
      <c r="I71" s="11"/>
      <c r="J71" s="11"/>
    </row>
    <row r="72" spans="1:10" ht="15" customHeight="1" x14ac:dyDescent="0.2">
      <c r="A72" s="6"/>
      <c r="B72" s="11"/>
      <c r="D72" s="6"/>
      <c r="E72" s="6"/>
      <c r="F72" s="6"/>
      <c r="G72" s="6"/>
      <c r="H72" s="6"/>
      <c r="I72" s="11"/>
      <c r="J72" s="11"/>
    </row>
    <row r="73" spans="1:10" ht="15" customHeight="1" x14ac:dyDescent="0.2">
      <c r="A73" s="6"/>
      <c r="D73" s="6"/>
      <c r="E73" s="6"/>
      <c r="F73" s="6"/>
      <c r="G73" s="6"/>
      <c r="H73" s="6"/>
      <c r="I73" s="11"/>
      <c r="J73" s="11"/>
    </row>
    <row r="74" spans="1:10" ht="15" customHeight="1" x14ac:dyDescent="0.2">
      <c r="A74" s="6"/>
      <c r="D74" s="6"/>
      <c r="E74" s="6"/>
      <c r="F74" s="6"/>
      <c r="G74" s="6"/>
      <c r="H74" s="6"/>
      <c r="I74" s="11"/>
      <c r="J74" s="11"/>
    </row>
    <row r="75" spans="1:10" ht="15" customHeight="1" x14ac:dyDescent="0.2">
      <c r="A75" s="6"/>
      <c r="B75" s="11"/>
      <c r="D75" s="6"/>
      <c r="E75" s="6"/>
      <c r="F75" s="6"/>
      <c r="G75" s="6"/>
      <c r="H75" s="6"/>
      <c r="I75" s="11"/>
      <c r="J75" s="11"/>
    </row>
    <row r="76" spans="1:10" ht="15" customHeight="1" x14ac:dyDescent="0.2">
      <c r="A76" s="6"/>
      <c r="B76" s="11"/>
      <c r="D76" s="6"/>
      <c r="E76" s="6"/>
      <c r="F76" s="6"/>
      <c r="G76" s="6"/>
      <c r="H76" s="6"/>
      <c r="I76" s="11"/>
      <c r="J76" s="11"/>
    </row>
    <row r="77" spans="1:10" ht="15" customHeight="1" x14ac:dyDescent="0.2">
      <c r="A77" s="6"/>
      <c r="B77" s="11"/>
      <c r="D77" s="6"/>
      <c r="E77" s="6"/>
      <c r="F77" s="6"/>
      <c r="G77" s="6"/>
      <c r="H77" s="6"/>
      <c r="I77" s="11"/>
      <c r="J77" s="11"/>
    </row>
    <row r="78" spans="1:10" ht="15" customHeight="1" x14ac:dyDescent="0.2">
      <c r="A78" s="6"/>
      <c r="D78" s="6"/>
      <c r="E78" s="6"/>
      <c r="F78" s="6"/>
      <c r="G78" s="6"/>
      <c r="H78" s="6"/>
      <c r="I78" s="11"/>
      <c r="J78" s="11"/>
    </row>
    <row r="79" spans="1:10" ht="15" customHeight="1" x14ac:dyDescent="0.2">
      <c r="A79" s="6"/>
      <c r="D79" s="6"/>
      <c r="E79" s="6"/>
      <c r="F79" s="6"/>
      <c r="G79" s="6"/>
      <c r="H79" s="6"/>
      <c r="I79" s="11"/>
      <c r="J79" s="11"/>
    </row>
    <row r="80" spans="1:10" ht="15" customHeight="1" x14ac:dyDescent="0.2">
      <c r="A80" s="6"/>
      <c r="B80" s="11"/>
      <c r="D80" s="6"/>
      <c r="E80" s="6"/>
      <c r="F80" s="6"/>
      <c r="G80" s="6"/>
      <c r="H80" s="6"/>
      <c r="I80" s="11"/>
      <c r="J80" s="11"/>
    </row>
    <row r="81" spans="1:10" ht="15" customHeight="1" x14ac:dyDescent="0.2">
      <c r="A81" s="6"/>
      <c r="B81" s="11"/>
      <c r="D81" s="6"/>
      <c r="E81" s="6"/>
      <c r="F81" s="6"/>
      <c r="G81" s="6"/>
      <c r="H81" s="6"/>
      <c r="I81" s="11"/>
      <c r="J81" s="11"/>
    </row>
    <row r="82" spans="1:10" ht="15" customHeight="1" x14ac:dyDescent="0.2">
      <c r="A82" s="6"/>
      <c r="B82" s="11"/>
      <c r="D82" s="6"/>
      <c r="E82" s="6"/>
      <c r="F82" s="6"/>
      <c r="G82" s="6"/>
      <c r="H82" s="6"/>
      <c r="I82" s="11"/>
      <c r="J82" s="11"/>
    </row>
    <row r="83" spans="1:10" ht="15" customHeight="1" x14ac:dyDescent="0.2">
      <c r="A83" s="6"/>
      <c r="B83" s="11"/>
      <c r="D83" s="6"/>
      <c r="E83" s="6"/>
      <c r="F83" s="6"/>
      <c r="G83" s="6"/>
      <c r="H83" s="6"/>
      <c r="I83" s="11"/>
      <c r="J83" s="11"/>
    </row>
    <row r="84" spans="1:10" ht="15" customHeight="1" x14ac:dyDescent="0.2">
      <c r="A84" s="6"/>
      <c r="D84" s="6"/>
      <c r="E84" s="6"/>
      <c r="F84" s="6"/>
      <c r="G84" s="6"/>
      <c r="H84" s="6"/>
      <c r="I84" s="11"/>
      <c r="J84" s="11"/>
    </row>
    <row r="85" spans="1:10" ht="15" customHeight="1" x14ac:dyDescent="0.2">
      <c r="A85" s="6"/>
      <c r="B85" s="11"/>
      <c r="D85" s="6"/>
      <c r="E85" s="6"/>
      <c r="F85" s="6"/>
      <c r="G85" s="6"/>
      <c r="H85" s="6"/>
      <c r="I85" s="11"/>
      <c r="J85" s="11"/>
    </row>
    <row r="86" spans="1:10" ht="15" customHeight="1" x14ac:dyDescent="0.2">
      <c r="A86" s="6"/>
      <c r="B86" s="11"/>
      <c r="D86" s="6"/>
      <c r="E86" s="6"/>
      <c r="F86" s="6"/>
      <c r="G86" s="6"/>
      <c r="H86" s="6"/>
      <c r="I86" s="11"/>
      <c r="J86" s="11"/>
    </row>
    <row r="87" spans="1:10" ht="15" customHeight="1" x14ac:dyDescent="0.2">
      <c r="A87" s="6"/>
      <c r="B87" s="11"/>
      <c r="D87" s="6"/>
      <c r="E87" s="6"/>
      <c r="F87" s="6"/>
      <c r="G87" s="6"/>
      <c r="H87" s="6"/>
      <c r="I87" s="11"/>
      <c r="J87" s="11"/>
    </row>
    <row r="88" spans="1:10" ht="15" customHeight="1" x14ac:dyDescent="0.2">
      <c r="A88" s="6"/>
      <c r="B88" s="11"/>
      <c r="D88" s="6"/>
      <c r="E88" s="6"/>
      <c r="F88" s="6"/>
      <c r="G88" s="6"/>
      <c r="H88" s="6"/>
      <c r="I88" s="11"/>
      <c r="J88" s="11"/>
    </row>
    <row r="89" spans="1:10" ht="15" customHeight="1" x14ac:dyDescent="0.2">
      <c r="A89" s="6"/>
      <c r="B89" s="11"/>
      <c r="D89" s="6"/>
      <c r="E89" s="6"/>
      <c r="F89" s="6"/>
      <c r="G89" s="6"/>
      <c r="H89" s="6"/>
      <c r="I89" s="11"/>
      <c r="J89" s="11"/>
    </row>
    <row r="90" spans="1:10" ht="15" customHeight="1" x14ac:dyDescent="0.2">
      <c r="A90" s="6"/>
      <c r="B90" s="11"/>
      <c r="D90" s="6"/>
      <c r="E90" s="6"/>
      <c r="F90" s="6"/>
      <c r="G90" s="6"/>
      <c r="H90" s="6"/>
      <c r="I90" s="11"/>
      <c r="J90" s="11"/>
    </row>
    <row r="91" spans="1:10" ht="15" customHeight="1" x14ac:dyDescent="0.2">
      <c r="A91" s="6"/>
      <c r="B91" s="11"/>
      <c r="D91" s="6"/>
      <c r="E91" s="6"/>
      <c r="F91" s="6"/>
      <c r="G91" s="6"/>
      <c r="H91" s="6"/>
      <c r="I91" s="11"/>
      <c r="J91" s="11"/>
    </row>
    <row r="92" spans="1:10" ht="15" customHeight="1" x14ac:dyDescent="0.2">
      <c r="A92" s="6"/>
      <c r="B92" s="11"/>
      <c r="D92" s="6"/>
      <c r="E92" s="6"/>
      <c r="F92" s="6"/>
      <c r="G92" s="6"/>
      <c r="H92" s="6"/>
      <c r="I92" s="11"/>
      <c r="J92" s="11"/>
    </row>
    <row r="93" spans="1:10" ht="15" customHeight="1" x14ac:dyDescent="0.2">
      <c r="A93" s="6"/>
      <c r="B93" s="11"/>
      <c r="D93" s="6"/>
      <c r="E93" s="6"/>
      <c r="F93" s="6"/>
      <c r="G93" s="6"/>
      <c r="H93" s="6"/>
      <c r="I93" s="11"/>
      <c r="J93" s="11"/>
    </row>
    <row r="94" spans="1:10" ht="15" customHeight="1" x14ac:dyDescent="0.2">
      <c r="A94" s="6"/>
      <c r="D94" s="6"/>
      <c r="E94" s="6"/>
      <c r="F94" s="6"/>
      <c r="G94" s="6"/>
      <c r="H94" s="6"/>
      <c r="I94" s="11"/>
      <c r="J94" s="11"/>
    </row>
    <row r="95" spans="1:10" ht="15" customHeight="1" x14ac:dyDescent="0.2">
      <c r="A95" s="6"/>
      <c r="B95" s="11"/>
      <c r="D95" s="6"/>
      <c r="E95" s="6"/>
      <c r="F95" s="6"/>
      <c r="G95" s="6"/>
      <c r="H95" s="6"/>
      <c r="I95" s="11"/>
      <c r="J95" s="11"/>
    </row>
    <row r="96" spans="1:10" ht="15" customHeight="1" x14ac:dyDescent="0.2">
      <c r="A96" s="6"/>
      <c r="D96" s="6"/>
      <c r="E96" s="6"/>
      <c r="F96" s="6"/>
      <c r="G96" s="6"/>
      <c r="H96" s="6"/>
      <c r="I96" s="11"/>
      <c r="J96" s="11"/>
    </row>
    <row r="97" spans="1:10" ht="15" customHeight="1" x14ac:dyDescent="0.2">
      <c r="A97" s="6"/>
      <c r="B97" s="11"/>
      <c r="D97" s="6"/>
      <c r="E97" s="6"/>
      <c r="F97" s="6"/>
      <c r="G97" s="6"/>
      <c r="H97" s="6"/>
      <c r="I97" s="11"/>
      <c r="J97" s="11"/>
    </row>
    <row r="98" spans="1:10" ht="15" customHeight="1" x14ac:dyDescent="0.2">
      <c r="A98" s="6"/>
      <c r="B98" s="11"/>
      <c r="D98" s="6"/>
      <c r="E98" s="6"/>
      <c r="F98" s="6"/>
      <c r="G98" s="6"/>
      <c r="H98" s="6"/>
      <c r="I98" s="11"/>
      <c r="J98" s="11"/>
    </row>
    <row r="99" spans="1:10" ht="15" customHeight="1" x14ac:dyDescent="0.2">
      <c r="A99" s="6"/>
      <c r="B99" s="11"/>
      <c r="D99" s="6"/>
      <c r="E99" s="6"/>
      <c r="F99" s="6"/>
      <c r="G99" s="6"/>
      <c r="H99" s="6"/>
      <c r="I99" s="11"/>
      <c r="J99" s="11"/>
    </row>
    <row r="100" spans="1:10" ht="15" customHeight="1" x14ac:dyDescent="0.2">
      <c r="A100" s="6"/>
      <c r="B100" s="11"/>
      <c r="D100" s="6"/>
      <c r="E100" s="6"/>
      <c r="F100" s="6"/>
      <c r="G100" s="6"/>
      <c r="H100" s="6"/>
      <c r="I100" s="11"/>
      <c r="J100" s="11"/>
    </row>
    <row r="101" spans="1:10" ht="15" customHeight="1" x14ac:dyDescent="0.2">
      <c r="A101" s="6"/>
      <c r="B101" s="11"/>
      <c r="D101" s="6"/>
      <c r="E101" s="6"/>
      <c r="F101" s="6"/>
      <c r="G101" s="6"/>
      <c r="H101" s="6"/>
      <c r="I101" s="11"/>
      <c r="J101" s="11"/>
    </row>
    <row r="102" spans="1:10" ht="15" customHeight="1" x14ac:dyDescent="0.2">
      <c r="A102" s="6"/>
      <c r="B102" s="11"/>
      <c r="D102" s="6"/>
      <c r="E102" s="6"/>
      <c r="F102" s="6"/>
      <c r="G102" s="6"/>
      <c r="H102" s="6"/>
      <c r="I102" s="11"/>
      <c r="J102" s="11"/>
    </row>
    <row r="103" spans="1:10" ht="15" customHeight="1" x14ac:dyDescent="0.2">
      <c r="A103" s="6"/>
      <c r="B103" s="11"/>
      <c r="D103" s="6"/>
      <c r="E103" s="6"/>
      <c r="F103" s="6"/>
      <c r="G103" s="6"/>
      <c r="H103" s="6"/>
      <c r="I103" s="11"/>
      <c r="J103" s="11"/>
    </row>
    <row r="104" spans="1:10" ht="15" customHeight="1" x14ac:dyDescent="0.2">
      <c r="A104" s="6"/>
      <c r="B104" s="11"/>
      <c r="D104" s="6"/>
      <c r="E104" s="6"/>
      <c r="F104" s="6"/>
      <c r="G104" s="6"/>
      <c r="H104" s="6"/>
      <c r="I104" s="11"/>
      <c r="J104" s="11"/>
    </row>
    <row r="105" spans="1:10" ht="15" customHeight="1" x14ac:dyDescent="0.2">
      <c r="A105" s="6"/>
      <c r="B105" s="11"/>
      <c r="D105" s="6"/>
      <c r="E105" s="6"/>
      <c r="F105" s="6"/>
      <c r="G105" s="6"/>
      <c r="H105" s="6"/>
      <c r="I105" s="11"/>
      <c r="J105" s="11"/>
    </row>
    <row r="106" spans="1:10" ht="15" customHeight="1" x14ac:dyDescent="0.2">
      <c r="A106" s="6"/>
      <c r="B106" s="11"/>
      <c r="D106" s="6"/>
      <c r="E106" s="6"/>
      <c r="F106" s="6"/>
      <c r="G106" s="6"/>
      <c r="H106" s="6"/>
      <c r="I106" s="11"/>
      <c r="J106" s="11"/>
    </row>
    <row r="107" spans="1:10" ht="15" customHeight="1" x14ac:dyDescent="0.2">
      <c r="A107" s="6"/>
      <c r="D107" s="6"/>
      <c r="E107" s="6"/>
      <c r="F107" s="6"/>
      <c r="G107" s="6"/>
      <c r="H107" s="6"/>
      <c r="I107" s="11"/>
      <c r="J107" s="11"/>
    </row>
    <row r="108" spans="1:10" ht="15" customHeight="1" x14ac:dyDescent="0.2">
      <c r="A108" s="6"/>
      <c r="B108" s="11"/>
      <c r="D108" s="6"/>
      <c r="E108" s="6"/>
      <c r="F108" s="6"/>
      <c r="G108" s="6"/>
      <c r="H108" s="6"/>
      <c r="I108" s="11"/>
      <c r="J108" s="11"/>
    </row>
    <row r="109" spans="1:10" ht="15" customHeight="1" x14ac:dyDescent="0.2">
      <c r="A109" s="6"/>
      <c r="B109" s="11"/>
      <c r="D109" s="6"/>
      <c r="E109" s="6"/>
      <c r="F109" s="6"/>
      <c r="G109" s="6"/>
      <c r="H109" s="6"/>
      <c r="I109" s="11"/>
      <c r="J109" s="11"/>
    </row>
    <row r="110" spans="1:10" ht="15" customHeight="1" x14ac:dyDescent="0.2">
      <c r="A110" s="6"/>
      <c r="B110" s="11"/>
      <c r="D110" s="6"/>
      <c r="E110" s="6"/>
      <c r="F110" s="6"/>
      <c r="G110" s="6"/>
      <c r="H110" s="6"/>
      <c r="I110" s="11"/>
      <c r="J110" s="11"/>
    </row>
    <row r="111" spans="1:10" ht="15" customHeight="1" x14ac:dyDescent="0.2">
      <c r="A111" s="6"/>
      <c r="D111" s="6"/>
      <c r="E111" s="6"/>
      <c r="F111" s="6"/>
      <c r="G111" s="6"/>
      <c r="H111" s="6"/>
      <c r="I111" s="11"/>
      <c r="J111" s="11"/>
    </row>
  </sheetData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4" customWidth="1"/>
    <col min="2" max="2" width="8.875" style="4" customWidth="1"/>
    <col min="3" max="3" width="53.375" style="4" customWidth="1"/>
    <col min="4" max="4" width="7.875" style="4" customWidth="1"/>
    <col min="5" max="5" width="13.5" style="4" customWidth="1"/>
    <col min="6" max="6" width="8.75" style="4" customWidth="1"/>
    <col min="7" max="7" width="8.875" style="4" customWidth="1"/>
    <col min="8" max="8" width="11.75" style="4" customWidth="1"/>
    <col min="9" max="9" width="13.25" style="4" customWidth="1"/>
    <col min="10" max="10" width="18.125" style="4" customWidth="1"/>
    <col min="11" max="16384" width="8" style="4"/>
  </cols>
  <sheetData>
    <row r="1" spans="1:10" ht="16.5" x14ac:dyDescent="0.3">
      <c r="A1" s="15"/>
      <c r="B1" s="2"/>
      <c r="C1" s="2"/>
      <c r="D1" s="2"/>
      <c r="E1" s="2"/>
      <c r="F1" s="2"/>
      <c r="G1" s="2"/>
      <c r="H1" s="2"/>
    </row>
    <row r="2" spans="1:10" ht="14.25" customHeight="1" x14ac:dyDescent="0.2"/>
    <row r="3" spans="1:10" ht="14.25" x14ac:dyDescent="0.2">
      <c r="A3" s="6"/>
      <c r="B3" s="11"/>
      <c r="D3" s="6"/>
      <c r="E3" s="6"/>
      <c r="F3" s="6"/>
      <c r="G3" s="6"/>
      <c r="H3" s="6"/>
      <c r="I3" s="11"/>
      <c r="J3" s="11"/>
    </row>
    <row r="4" spans="1:10" ht="14.25" x14ac:dyDescent="0.2">
      <c r="A4" s="6"/>
      <c r="B4" s="11"/>
      <c r="D4" s="6"/>
      <c r="E4" s="6"/>
      <c r="F4" s="6"/>
      <c r="G4" s="6"/>
      <c r="H4" s="6"/>
      <c r="I4" s="11"/>
      <c r="J4" s="11"/>
    </row>
    <row r="5" spans="1:10" ht="14.25" x14ac:dyDescent="0.2">
      <c r="A5" s="6"/>
      <c r="D5" s="6"/>
      <c r="E5" s="6"/>
      <c r="F5" s="6"/>
      <c r="G5" s="6"/>
      <c r="H5" s="6"/>
      <c r="I5" s="11"/>
      <c r="J5" s="11"/>
    </row>
    <row r="6" spans="1:10" ht="14.25" x14ac:dyDescent="0.2">
      <c r="A6" s="6"/>
      <c r="B6" s="11"/>
      <c r="D6" s="6"/>
      <c r="E6" s="6"/>
      <c r="F6" s="6"/>
      <c r="G6" s="6"/>
      <c r="H6" s="6"/>
      <c r="I6" s="11"/>
      <c r="J6" s="11"/>
    </row>
    <row r="7" spans="1:10" ht="14.25" x14ac:dyDescent="0.2">
      <c r="A7" s="6"/>
      <c r="B7" s="11"/>
      <c r="D7" s="6"/>
      <c r="E7" s="6"/>
      <c r="F7" s="6"/>
      <c r="G7" s="6"/>
      <c r="H7" s="6"/>
      <c r="I7" s="11"/>
      <c r="J7" s="11"/>
    </row>
    <row r="8" spans="1:10" ht="14.25" x14ac:dyDescent="0.2">
      <c r="A8" s="6"/>
      <c r="D8" s="6"/>
      <c r="E8" s="6"/>
      <c r="F8" s="6"/>
      <c r="G8" s="6"/>
      <c r="H8" s="6"/>
      <c r="I8" s="11"/>
      <c r="J8" s="11"/>
    </row>
    <row r="9" spans="1:10" ht="14.25" x14ac:dyDescent="0.2">
      <c r="A9" s="6"/>
      <c r="D9" s="6"/>
      <c r="E9" s="6"/>
      <c r="F9" s="6"/>
      <c r="G9" s="6"/>
      <c r="H9" s="6"/>
      <c r="I9" s="11"/>
      <c r="J9" s="11"/>
    </row>
    <row r="10" spans="1:10" ht="14.25" x14ac:dyDescent="0.2">
      <c r="A10" s="6"/>
      <c r="D10" s="6"/>
      <c r="E10" s="6"/>
      <c r="F10" s="6"/>
      <c r="G10" s="6"/>
      <c r="H10" s="6"/>
      <c r="I10" s="11"/>
      <c r="J10" s="11"/>
    </row>
    <row r="11" spans="1:10" ht="14.25" x14ac:dyDescent="0.2">
      <c r="A11" s="6"/>
      <c r="B11" s="11"/>
      <c r="D11" s="6"/>
      <c r="E11" s="6"/>
      <c r="F11" s="6"/>
      <c r="G11" s="6"/>
      <c r="H11" s="6"/>
      <c r="I11" s="11"/>
      <c r="J11" s="11"/>
    </row>
    <row r="12" spans="1:10" ht="14.25" x14ac:dyDescent="0.2">
      <c r="A12" s="6"/>
      <c r="B12" s="11"/>
      <c r="D12" s="6"/>
      <c r="E12" s="6"/>
      <c r="F12" s="6"/>
      <c r="G12" s="6"/>
      <c r="H12" s="6"/>
      <c r="I12" s="11"/>
      <c r="J12" s="11"/>
    </row>
    <row r="13" spans="1:10" ht="14.25" x14ac:dyDescent="0.2">
      <c r="A13" s="6"/>
      <c r="B13" s="11"/>
      <c r="D13" s="6"/>
      <c r="E13" s="6"/>
      <c r="F13" s="6"/>
      <c r="G13" s="6"/>
      <c r="H13" s="6"/>
      <c r="I13" s="11"/>
      <c r="J13" s="11"/>
    </row>
    <row r="14" spans="1:10" ht="14.25" x14ac:dyDescent="0.2">
      <c r="A14" s="6"/>
      <c r="B14" s="11"/>
      <c r="D14" s="6"/>
      <c r="E14" s="6"/>
      <c r="F14" s="6"/>
      <c r="G14" s="6"/>
      <c r="H14" s="6"/>
      <c r="I14" s="11"/>
      <c r="J14" s="11"/>
    </row>
    <row r="15" spans="1:10" ht="14.25" x14ac:dyDescent="0.2">
      <c r="A15" s="6"/>
      <c r="B15" s="11"/>
      <c r="D15" s="6"/>
      <c r="E15" s="6"/>
      <c r="F15" s="6"/>
      <c r="G15" s="6"/>
      <c r="H15" s="6"/>
      <c r="I15" s="11"/>
      <c r="J15" s="11"/>
    </row>
    <row r="16" spans="1:10" ht="14.25" x14ac:dyDescent="0.2">
      <c r="A16" s="6"/>
      <c r="D16" s="6"/>
      <c r="E16" s="6"/>
      <c r="F16" s="6"/>
      <c r="G16" s="6"/>
      <c r="H16" s="6"/>
      <c r="I16" s="11"/>
      <c r="J16" s="11"/>
    </row>
    <row r="17" spans="1:10" ht="14.25" x14ac:dyDescent="0.2">
      <c r="A17" s="6"/>
      <c r="B17" s="11"/>
      <c r="D17" s="6"/>
      <c r="E17" s="6"/>
      <c r="F17" s="6"/>
      <c r="G17" s="6"/>
      <c r="H17" s="6"/>
      <c r="I17" s="11"/>
      <c r="J17" s="11"/>
    </row>
    <row r="18" spans="1:10" ht="14.25" x14ac:dyDescent="0.2">
      <c r="A18" s="6"/>
      <c r="B18" s="11"/>
      <c r="D18" s="6"/>
      <c r="E18" s="6"/>
      <c r="F18" s="6"/>
      <c r="G18" s="6"/>
      <c r="H18" s="6"/>
      <c r="I18" s="11"/>
      <c r="J18" s="11"/>
    </row>
    <row r="19" spans="1:10" ht="14.25" x14ac:dyDescent="0.2">
      <c r="A19" s="6"/>
      <c r="B19" s="11"/>
      <c r="D19" s="6"/>
      <c r="E19" s="6"/>
      <c r="F19" s="6"/>
      <c r="G19" s="6"/>
      <c r="H19" s="6"/>
      <c r="I19" s="11"/>
      <c r="J19" s="11"/>
    </row>
    <row r="20" spans="1:10" ht="14.25" x14ac:dyDescent="0.2">
      <c r="A20" s="6"/>
      <c r="D20" s="6"/>
      <c r="E20" s="6"/>
      <c r="F20" s="6"/>
      <c r="G20" s="6"/>
      <c r="H20" s="6"/>
      <c r="I20" s="11"/>
      <c r="J20" s="11"/>
    </row>
    <row r="21" spans="1:10" ht="14.25" x14ac:dyDescent="0.2">
      <c r="A21" s="6"/>
      <c r="D21" s="6"/>
      <c r="E21" s="6"/>
      <c r="F21" s="6"/>
      <c r="G21" s="6"/>
      <c r="H21" s="6"/>
      <c r="I21" s="11"/>
      <c r="J21" s="11"/>
    </row>
    <row r="22" spans="1:10" ht="14.25" x14ac:dyDescent="0.2">
      <c r="A22" s="6"/>
      <c r="D22" s="6"/>
      <c r="E22" s="6"/>
      <c r="F22" s="6"/>
      <c r="G22" s="6"/>
      <c r="H22" s="6"/>
      <c r="I22" s="11"/>
      <c r="J22" s="11"/>
    </row>
    <row r="23" spans="1:10" ht="14.25" x14ac:dyDescent="0.2">
      <c r="A23" s="6"/>
      <c r="D23" s="6"/>
      <c r="E23" s="6"/>
      <c r="F23" s="6"/>
      <c r="G23" s="6"/>
      <c r="H23" s="6"/>
      <c r="I23" s="11"/>
      <c r="J23" s="11"/>
    </row>
    <row r="24" spans="1:10" ht="14.25" x14ac:dyDescent="0.2">
      <c r="A24" s="6"/>
      <c r="D24" s="6"/>
      <c r="E24" s="6"/>
      <c r="F24" s="6"/>
      <c r="G24" s="6"/>
      <c r="H24" s="6"/>
      <c r="I24" s="11"/>
      <c r="J24" s="11"/>
    </row>
    <row r="25" spans="1:10" ht="14.25" x14ac:dyDescent="0.2">
      <c r="A25" s="6"/>
      <c r="B25" s="11"/>
      <c r="D25" s="6"/>
      <c r="E25" s="6"/>
      <c r="F25" s="6"/>
      <c r="G25" s="6"/>
      <c r="H25" s="6"/>
      <c r="I25" s="11"/>
      <c r="J25" s="11"/>
    </row>
    <row r="26" spans="1:10" ht="14.25" x14ac:dyDescent="0.2">
      <c r="A26" s="6"/>
      <c r="D26" s="6"/>
      <c r="E26" s="6"/>
      <c r="F26" s="6"/>
      <c r="G26" s="6"/>
      <c r="H26" s="6"/>
      <c r="I26" s="11"/>
      <c r="J26" s="11"/>
    </row>
    <row r="27" spans="1:10" ht="14.25" x14ac:dyDescent="0.2">
      <c r="A27" s="6"/>
      <c r="B27" s="11"/>
      <c r="D27" s="6"/>
      <c r="E27" s="6"/>
      <c r="F27" s="6"/>
      <c r="G27" s="6"/>
      <c r="H27" s="6"/>
      <c r="I27" s="11"/>
      <c r="J27" s="11"/>
    </row>
    <row r="28" spans="1:10" ht="14.25" x14ac:dyDescent="0.2">
      <c r="A28" s="6"/>
      <c r="D28" s="6"/>
      <c r="E28" s="6"/>
      <c r="F28" s="6"/>
      <c r="G28" s="6"/>
      <c r="H28" s="6"/>
      <c r="I28" s="11"/>
      <c r="J28" s="11"/>
    </row>
    <row r="29" spans="1:10" ht="14.25" x14ac:dyDescent="0.2">
      <c r="A29" s="6"/>
      <c r="B29" s="11"/>
      <c r="D29" s="6"/>
      <c r="E29" s="6"/>
      <c r="F29" s="6"/>
      <c r="G29" s="6"/>
      <c r="H29" s="6"/>
      <c r="I29" s="11"/>
      <c r="J29" s="11"/>
    </row>
    <row r="30" spans="1:10" ht="14.25" x14ac:dyDescent="0.2">
      <c r="A30" s="6"/>
      <c r="D30" s="6"/>
      <c r="E30" s="6"/>
      <c r="F30" s="6"/>
      <c r="G30" s="6"/>
      <c r="H30" s="6"/>
      <c r="I30" s="11"/>
      <c r="J30" s="11"/>
    </row>
    <row r="31" spans="1:10" ht="14.25" x14ac:dyDescent="0.2">
      <c r="A31" s="6"/>
      <c r="B31" s="11"/>
      <c r="D31" s="6"/>
      <c r="E31" s="6"/>
      <c r="F31" s="6"/>
      <c r="G31" s="6"/>
      <c r="H31" s="6"/>
      <c r="I31" s="11"/>
      <c r="J31" s="11"/>
    </row>
    <row r="32" spans="1:10" ht="14.25" x14ac:dyDescent="0.2">
      <c r="A32" s="6"/>
      <c r="D32" s="6"/>
      <c r="E32" s="6"/>
      <c r="F32" s="6"/>
      <c r="G32" s="6"/>
      <c r="H32" s="6"/>
      <c r="I32" s="11"/>
      <c r="J32" s="11"/>
    </row>
    <row r="33" spans="1:10" ht="14.25" x14ac:dyDescent="0.2">
      <c r="A33" s="6"/>
      <c r="B33" s="11"/>
      <c r="D33" s="6"/>
      <c r="E33" s="6"/>
      <c r="F33" s="6"/>
      <c r="G33" s="6"/>
      <c r="H33" s="6"/>
      <c r="I33" s="11"/>
      <c r="J33" s="11"/>
    </row>
    <row r="34" spans="1:10" ht="14.25" x14ac:dyDescent="0.2">
      <c r="A34" s="6"/>
      <c r="D34" s="6"/>
      <c r="E34" s="6"/>
      <c r="F34" s="6"/>
      <c r="G34" s="6"/>
      <c r="H34" s="6"/>
      <c r="I34" s="11"/>
      <c r="J34" s="11"/>
    </row>
    <row r="35" spans="1:10" ht="14.25" x14ac:dyDescent="0.2">
      <c r="A35" s="6"/>
      <c r="D35" s="6"/>
      <c r="E35" s="6"/>
      <c r="F35" s="6"/>
      <c r="G35" s="6"/>
      <c r="H35" s="6"/>
      <c r="I35" s="11"/>
      <c r="J35" s="11"/>
    </row>
    <row r="36" spans="1:10" ht="14.25" x14ac:dyDescent="0.2">
      <c r="A36" s="6"/>
      <c r="B36" s="11"/>
      <c r="D36" s="6"/>
      <c r="E36" s="6"/>
      <c r="F36" s="6"/>
      <c r="G36" s="6"/>
      <c r="H36" s="6"/>
      <c r="I36" s="11"/>
      <c r="J36" s="11"/>
    </row>
    <row r="37" spans="1:10" ht="14.25" x14ac:dyDescent="0.2">
      <c r="A37" s="6"/>
      <c r="D37" s="6"/>
      <c r="E37" s="6"/>
      <c r="F37" s="6"/>
      <c r="G37" s="6"/>
      <c r="H37" s="6"/>
      <c r="I37" s="11"/>
      <c r="J37" s="11"/>
    </row>
    <row r="38" spans="1:10" ht="14.25" x14ac:dyDescent="0.2">
      <c r="A38" s="6"/>
      <c r="B38" s="11"/>
      <c r="D38" s="6"/>
      <c r="E38" s="6"/>
      <c r="F38" s="6"/>
      <c r="G38" s="6"/>
      <c r="H38" s="6"/>
      <c r="I38" s="11"/>
      <c r="J38" s="11"/>
    </row>
    <row r="39" spans="1:10" ht="14.25" x14ac:dyDescent="0.2">
      <c r="A39" s="6"/>
      <c r="D39" s="6"/>
      <c r="E39" s="6"/>
      <c r="F39" s="6"/>
      <c r="G39" s="6"/>
      <c r="H39" s="6"/>
      <c r="I39" s="11"/>
      <c r="J39" s="11"/>
    </row>
    <row r="40" spans="1:10" ht="14.25" x14ac:dyDescent="0.2">
      <c r="A40" s="6"/>
      <c r="B40" s="11"/>
      <c r="D40" s="6"/>
      <c r="E40" s="6"/>
      <c r="F40" s="6"/>
      <c r="G40" s="6"/>
      <c r="H40" s="6"/>
      <c r="I40" s="11"/>
      <c r="J40" s="11"/>
    </row>
    <row r="41" spans="1:10" ht="14.25" x14ac:dyDescent="0.2">
      <c r="A41" s="6"/>
      <c r="D41" s="6"/>
      <c r="E41" s="6"/>
      <c r="F41" s="6"/>
      <c r="G41" s="6"/>
      <c r="H41" s="6"/>
      <c r="I41" s="11"/>
      <c r="J41" s="11"/>
    </row>
    <row r="42" spans="1:10" ht="14.25" x14ac:dyDescent="0.2">
      <c r="A42" s="6"/>
      <c r="B42" s="11"/>
      <c r="D42" s="6"/>
      <c r="E42" s="6"/>
      <c r="F42" s="6"/>
      <c r="G42" s="6"/>
      <c r="H42" s="6"/>
      <c r="I42" s="11"/>
      <c r="J42" s="11"/>
    </row>
    <row r="43" spans="1:10" ht="14.25" x14ac:dyDescent="0.2">
      <c r="A43" s="6"/>
      <c r="B43" s="11"/>
      <c r="D43" s="6"/>
      <c r="E43" s="6"/>
      <c r="F43" s="6"/>
      <c r="G43" s="6"/>
      <c r="H43" s="6"/>
      <c r="I43" s="11"/>
      <c r="J43" s="11"/>
    </row>
    <row r="44" spans="1:10" ht="14.25" x14ac:dyDescent="0.2">
      <c r="A44" s="6"/>
      <c r="D44" s="6"/>
      <c r="E44" s="6"/>
      <c r="F44" s="6"/>
      <c r="G44" s="6"/>
      <c r="H44" s="6"/>
      <c r="I44" s="11"/>
      <c r="J44" s="11"/>
    </row>
    <row r="45" spans="1:10" ht="14.25" x14ac:dyDescent="0.2">
      <c r="A45" s="6"/>
      <c r="D45" s="6"/>
      <c r="E45" s="6"/>
      <c r="F45" s="6"/>
      <c r="G45" s="6"/>
      <c r="H45" s="6"/>
      <c r="I45" s="11"/>
      <c r="J45" s="11"/>
    </row>
    <row r="46" spans="1:10" ht="14.25" x14ac:dyDescent="0.2">
      <c r="A46" s="6"/>
      <c r="D46" s="6"/>
      <c r="E46" s="6"/>
      <c r="F46" s="6"/>
      <c r="G46" s="6"/>
      <c r="H46" s="6"/>
      <c r="I46" s="11"/>
      <c r="J46" s="11"/>
    </row>
    <row r="47" spans="1:10" ht="14.25" x14ac:dyDescent="0.2">
      <c r="A47" s="6"/>
      <c r="D47" s="6"/>
      <c r="E47" s="6"/>
      <c r="F47" s="6"/>
      <c r="G47" s="6"/>
      <c r="H47" s="6"/>
      <c r="I47" s="11"/>
      <c r="J47" s="11"/>
    </row>
    <row r="48" spans="1:10" ht="14.25" x14ac:dyDescent="0.2">
      <c r="A48" s="6"/>
      <c r="D48" s="6"/>
      <c r="E48" s="6"/>
      <c r="F48" s="6"/>
      <c r="G48" s="6"/>
      <c r="H48" s="6"/>
      <c r="I48" s="11"/>
      <c r="J48" s="11"/>
    </row>
    <row r="49" spans="1:10" ht="14.25" x14ac:dyDescent="0.2">
      <c r="A49" s="6"/>
      <c r="D49" s="6"/>
      <c r="E49" s="6"/>
      <c r="F49" s="6"/>
      <c r="G49" s="6"/>
      <c r="H49" s="6"/>
      <c r="I49" s="11"/>
      <c r="J49" s="11"/>
    </row>
    <row r="50" spans="1:10" ht="14.25" x14ac:dyDescent="0.2"/>
    <row r="51" spans="1:10" ht="14.25" x14ac:dyDescent="0.2"/>
    <row r="52" spans="1:10" ht="14.25" x14ac:dyDescent="0.2"/>
    <row r="53" spans="1:10" ht="14.25" x14ac:dyDescent="0.2"/>
    <row r="54" spans="1:10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4" customWidth="1"/>
    <col min="2" max="2" width="8.875" style="4" customWidth="1"/>
    <col min="3" max="3" width="90.375" style="4" customWidth="1"/>
    <col min="4" max="4" width="7.875" style="4" customWidth="1"/>
    <col min="5" max="5" width="13.5" style="4" customWidth="1"/>
    <col min="6" max="6" width="8.75" style="4" customWidth="1"/>
    <col min="7" max="7" width="8.875" style="4" customWidth="1"/>
    <col min="8" max="8" width="11.75" style="4" customWidth="1"/>
    <col min="9" max="9" width="13.25" style="4" customWidth="1"/>
    <col min="10" max="10" width="18.125" style="4" customWidth="1"/>
    <col min="11" max="16384" width="8" style="4"/>
  </cols>
  <sheetData>
    <row r="1" spans="1:10" ht="16.5" x14ac:dyDescent="0.3">
      <c r="A1" s="15"/>
      <c r="B1" s="2"/>
      <c r="C1" s="2"/>
      <c r="D1" s="2"/>
      <c r="E1" s="2"/>
      <c r="F1" s="2"/>
      <c r="G1" s="2"/>
      <c r="H1" s="2"/>
    </row>
    <row r="2" spans="1:10" ht="14.25" customHeight="1" x14ac:dyDescent="0.2"/>
    <row r="3" spans="1:10" ht="14.25" x14ac:dyDescent="0.2">
      <c r="A3" s="6"/>
      <c r="D3" s="6"/>
      <c r="E3" s="6"/>
      <c r="F3" s="6"/>
      <c r="G3" s="6"/>
      <c r="H3" s="6"/>
      <c r="I3" s="11"/>
      <c r="J3" s="11"/>
    </row>
    <row r="4" spans="1:10" ht="14.25" x14ac:dyDescent="0.2">
      <c r="A4" s="6"/>
      <c r="D4" s="6"/>
      <c r="E4" s="6"/>
      <c r="F4" s="6"/>
      <c r="G4" s="6"/>
      <c r="H4" s="6"/>
      <c r="I4" s="11"/>
      <c r="J4" s="11"/>
    </row>
    <row r="5" spans="1:10" ht="14.25" x14ac:dyDescent="0.2">
      <c r="A5" s="6"/>
      <c r="D5" s="6"/>
      <c r="E5" s="6"/>
      <c r="F5" s="6"/>
      <c r="G5" s="6"/>
      <c r="H5" s="6"/>
      <c r="I5" s="11"/>
      <c r="J5" s="11"/>
    </row>
    <row r="6" spans="1:10" ht="14.25" x14ac:dyDescent="0.2">
      <c r="A6" s="6"/>
      <c r="D6" s="6"/>
      <c r="E6" s="6"/>
      <c r="F6" s="6"/>
      <c r="G6" s="6"/>
      <c r="H6" s="6"/>
      <c r="I6" s="11"/>
      <c r="J6" s="11"/>
    </row>
    <row r="7" spans="1:10" ht="14.25" x14ac:dyDescent="0.2">
      <c r="A7" s="6"/>
      <c r="D7" s="6"/>
      <c r="E7" s="6"/>
      <c r="F7" s="6"/>
      <c r="G7" s="6"/>
      <c r="H7" s="6"/>
      <c r="I7" s="11"/>
      <c r="J7" s="11"/>
    </row>
    <row r="8" spans="1:10" ht="14.25" x14ac:dyDescent="0.2">
      <c r="A8" s="6"/>
      <c r="D8" s="6"/>
      <c r="E8" s="6"/>
      <c r="F8" s="6"/>
      <c r="G8" s="6"/>
      <c r="H8" s="6"/>
      <c r="I8" s="11"/>
      <c r="J8" s="11"/>
    </row>
    <row r="9" spans="1:10" ht="14.25" x14ac:dyDescent="0.2">
      <c r="A9" s="6"/>
      <c r="D9" s="6"/>
      <c r="E9" s="6"/>
      <c r="F9" s="6"/>
      <c r="G9" s="6"/>
      <c r="H9" s="6"/>
      <c r="I9" s="11"/>
      <c r="J9" s="11"/>
    </row>
    <row r="10" spans="1:10" ht="14.25" x14ac:dyDescent="0.2">
      <c r="A10" s="6"/>
      <c r="D10" s="6"/>
      <c r="E10" s="6"/>
      <c r="F10" s="6"/>
      <c r="G10" s="6"/>
      <c r="H10" s="6"/>
      <c r="I10" s="11"/>
      <c r="J10" s="11"/>
    </row>
    <row r="11" spans="1:10" ht="14.25" x14ac:dyDescent="0.2">
      <c r="A11" s="6"/>
      <c r="D11" s="6"/>
      <c r="E11" s="6"/>
      <c r="F11" s="6"/>
      <c r="G11" s="6"/>
      <c r="H11" s="6"/>
      <c r="I11" s="11"/>
      <c r="J11" s="11"/>
    </row>
    <row r="12" spans="1:10" ht="14.25" x14ac:dyDescent="0.2">
      <c r="A12" s="6"/>
      <c r="D12" s="6"/>
      <c r="E12" s="6"/>
      <c r="F12" s="6"/>
      <c r="G12" s="6"/>
      <c r="H12" s="6"/>
      <c r="I12" s="11"/>
      <c r="J12" s="11"/>
    </row>
    <row r="13" spans="1:10" ht="14.25" x14ac:dyDescent="0.2">
      <c r="A13" s="6"/>
      <c r="D13" s="6"/>
      <c r="E13" s="6"/>
      <c r="F13" s="6"/>
      <c r="G13" s="6"/>
      <c r="H13" s="6"/>
      <c r="I13" s="11"/>
      <c r="J13" s="11"/>
    </row>
    <row r="14" spans="1:10" ht="14.25" x14ac:dyDescent="0.2">
      <c r="A14" s="6"/>
      <c r="D14" s="6"/>
      <c r="E14" s="6"/>
      <c r="F14" s="6"/>
      <c r="G14" s="6"/>
      <c r="H14" s="6"/>
      <c r="I14" s="11"/>
      <c r="J14" s="11"/>
    </row>
    <row r="15" spans="1:10" ht="14.25" x14ac:dyDescent="0.2">
      <c r="A15" s="6"/>
      <c r="D15" s="6"/>
      <c r="E15" s="6"/>
      <c r="F15" s="6"/>
      <c r="G15" s="6"/>
      <c r="H15" s="6"/>
      <c r="I15" s="11"/>
      <c r="J15" s="11"/>
    </row>
    <row r="16" spans="1:10" ht="14.25" x14ac:dyDescent="0.2">
      <c r="A16" s="6"/>
      <c r="D16" s="6"/>
      <c r="E16" s="6"/>
      <c r="F16" s="6"/>
      <c r="G16" s="6"/>
      <c r="H16" s="6"/>
      <c r="I16" s="11"/>
      <c r="J16" s="11"/>
    </row>
    <row r="17" spans="1:10" ht="14.25" x14ac:dyDescent="0.2">
      <c r="A17" s="6"/>
      <c r="D17" s="6"/>
      <c r="E17" s="6"/>
      <c r="F17" s="6"/>
      <c r="G17" s="6"/>
      <c r="H17" s="6"/>
      <c r="I17" s="11"/>
      <c r="J17" s="11"/>
    </row>
    <row r="18" spans="1:10" ht="14.25" x14ac:dyDescent="0.2">
      <c r="A18" s="6"/>
      <c r="D18" s="6"/>
      <c r="E18" s="6"/>
      <c r="F18" s="6"/>
      <c r="G18" s="6"/>
      <c r="H18" s="6"/>
      <c r="I18" s="11"/>
      <c r="J18" s="11"/>
    </row>
    <row r="19" spans="1:10" ht="14.25" x14ac:dyDescent="0.2">
      <c r="A19" s="6"/>
      <c r="D19" s="6"/>
      <c r="E19" s="6"/>
      <c r="F19" s="6"/>
      <c r="G19" s="6"/>
      <c r="H19" s="6"/>
      <c r="I19" s="11"/>
      <c r="J19" s="11"/>
    </row>
    <row r="20" spans="1:10" ht="14.25" x14ac:dyDescent="0.2">
      <c r="A20" s="6"/>
      <c r="D20" s="6"/>
      <c r="E20" s="6"/>
      <c r="F20" s="6"/>
      <c r="G20" s="6"/>
      <c r="H20" s="6"/>
      <c r="I20" s="11"/>
      <c r="J20" s="11"/>
    </row>
    <row r="21" spans="1:10" ht="14.25" x14ac:dyDescent="0.2">
      <c r="A21" s="6"/>
      <c r="D21" s="6"/>
      <c r="E21" s="6"/>
      <c r="F21" s="6"/>
      <c r="G21" s="6"/>
      <c r="H21" s="6"/>
      <c r="I21" s="11"/>
      <c r="J21" s="11"/>
    </row>
    <row r="22" spans="1:10" ht="14.25" x14ac:dyDescent="0.2">
      <c r="A22" s="6"/>
      <c r="D22" s="6"/>
      <c r="E22" s="6"/>
      <c r="F22" s="6"/>
      <c r="G22" s="6"/>
      <c r="H22" s="6"/>
      <c r="I22" s="11"/>
      <c r="J22" s="11"/>
    </row>
    <row r="23" spans="1:10" ht="14.25" x14ac:dyDescent="0.2">
      <c r="A23" s="6"/>
      <c r="D23" s="6"/>
      <c r="E23" s="6"/>
      <c r="F23" s="6"/>
      <c r="G23" s="6"/>
      <c r="H23" s="6"/>
      <c r="I23" s="11"/>
      <c r="J23" s="11"/>
    </row>
    <row r="24" spans="1:10" ht="14.25" x14ac:dyDescent="0.2">
      <c r="A24" s="6"/>
      <c r="D24" s="6"/>
      <c r="E24" s="6"/>
      <c r="F24" s="6"/>
      <c r="G24" s="6"/>
      <c r="H24" s="6"/>
      <c r="I24" s="11"/>
      <c r="J24" s="11"/>
    </row>
    <row r="25" spans="1:10" ht="14.25" x14ac:dyDescent="0.2">
      <c r="A25" s="6"/>
      <c r="D25" s="6"/>
      <c r="E25" s="6"/>
      <c r="F25" s="6"/>
      <c r="G25" s="6"/>
      <c r="H25" s="6"/>
      <c r="I25" s="11"/>
      <c r="J25" s="11"/>
    </row>
    <row r="26" spans="1:10" ht="14.25" x14ac:dyDescent="0.2">
      <c r="A26" s="6"/>
      <c r="D26" s="6"/>
      <c r="E26" s="6"/>
      <c r="F26" s="6"/>
      <c r="G26" s="6"/>
      <c r="H26" s="6"/>
      <c r="I26" s="11"/>
      <c r="J26" s="11"/>
    </row>
    <row r="27" spans="1:10" ht="14.25" x14ac:dyDescent="0.2">
      <c r="A27" s="6"/>
      <c r="D27" s="6"/>
      <c r="E27" s="6"/>
      <c r="F27" s="6"/>
      <c r="G27" s="6"/>
      <c r="H27" s="6"/>
      <c r="I27" s="11"/>
      <c r="J27" s="11"/>
    </row>
    <row r="28" spans="1:10" ht="14.25" x14ac:dyDescent="0.2">
      <c r="A28" s="6"/>
      <c r="D28" s="6"/>
      <c r="E28" s="6"/>
      <c r="F28" s="6"/>
      <c r="G28" s="6"/>
      <c r="H28" s="6"/>
      <c r="I28" s="11"/>
      <c r="J28" s="11"/>
    </row>
    <row r="29" spans="1:10" ht="14.25" x14ac:dyDescent="0.2">
      <c r="A29" s="6"/>
      <c r="D29" s="6"/>
      <c r="E29" s="6"/>
      <c r="F29" s="6"/>
      <c r="G29" s="6"/>
      <c r="H29" s="6"/>
      <c r="I29" s="11"/>
      <c r="J29" s="11"/>
    </row>
    <row r="30" spans="1:10" ht="14.25" x14ac:dyDescent="0.2">
      <c r="A30" s="6"/>
      <c r="D30" s="6"/>
      <c r="E30" s="6"/>
      <c r="F30" s="6"/>
      <c r="G30" s="6"/>
      <c r="H30" s="6"/>
      <c r="I30" s="11"/>
      <c r="J30" s="11"/>
    </row>
    <row r="31" spans="1:10" ht="14.25" x14ac:dyDescent="0.2">
      <c r="A31" s="6"/>
      <c r="D31" s="6"/>
      <c r="E31" s="6"/>
      <c r="F31" s="6"/>
      <c r="G31" s="6"/>
      <c r="H31" s="6"/>
      <c r="I31" s="11"/>
      <c r="J31" s="11"/>
    </row>
    <row r="32" spans="1:10" ht="14.25" x14ac:dyDescent="0.2">
      <c r="A32" s="6"/>
      <c r="D32" s="6"/>
      <c r="E32" s="6"/>
      <c r="F32" s="6"/>
      <c r="G32" s="6"/>
      <c r="H32" s="6"/>
      <c r="I32" s="11"/>
      <c r="J32" s="11"/>
    </row>
    <row r="33" spans="1:10" ht="14.25" x14ac:dyDescent="0.2">
      <c r="A33" s="6"/>
      <c r="D33" s="6"/>
      <c r="E33" s="6"/>
      <c r="F33" s="6"/>
      <c r="G33" s="6"/>
      <c r="H33" s="6"/>
      <c r="I33" s="11"/>
      <c r="J33" s="11"/>
    </row>
    <row r="34" spans="1:10" ht="14.25" x14ac:dyDescent="0.2">
      <c r="A34" s="6"/>
      <c r="D34" s="6"/>
      <c r="E34" s="6"/>
      <c r="F34" s="6"/>
      <c r="G34" s="6"/>
      <c r="H34" s="6"/>
      <c r="I34" s="11"/>
      <c r="J34" s="11"/>
    </row>
    <row r="35" spans="1:10" ht="14.25" x14ac:dyDescent="0.2">
      <c r="A35" s="6"/>
      <c r="D35" s="6"/>
      <c r="E35" s="6"/>
      <c r="F35" s="6"/>
      <c r="G35" s="6"/>
      <c r="H35" s="6"/>
      <c r="I35" s="11"/>
      <c r="J35" s="11"/>
    </row>
    <row r="36" spans="1:10" ht="14.25" x14ac:dyDescent="0.2">
      <c r="A36" s="6"/>
      <c r="D36" s="6"/>
      <c r="E36" s="6"/>
      <c r="F36" s="6"/>
      <c r="G36" s="6"/>
      <c r="H36" s="6"/>
      <c r="I36" s="11"/>
      <c r="J36" s="11"/>
    </row>
    <row r="37" spans="1:10" ht="14.25" x14ac:dyDescent="0.2">
      <c r="A37" s="6"/>
      <c r="D37" s="6"/>
      <c r="E37" s="6"/>
      <c r="F37" s="6"/>
      <c r="G37" s="6"/>
      <c r="H37" s="6"/>
      <c r="I37" s="11"/>
      <c r="J37" s="11"/>
    </row>
    <row r="38" spans="1:10" ht="14.25" x14ac:dyDescent="0.2">
      <c r="A38" s="6"/>
      <c r="D38" s="6"/>
      <c r="E38" s="6"/>
      <c r="F38" s="6"/>
      <c r="G38" s="6"/>
      <c r="H38" s="6"/>
      <c r="I38" s="11"/>
      <c r="J38" s="11"/>
    </row>
    <row r="39" spans="1:10" ht="14.25" x14ac:dyDescent="0.2">
      <c r="A39" s="6"/>
      <c r="D39" s="6"/>
      <c r="E39" s="6"/>
      <c r="F39" s="6"/>
      <c r="G39" s="6"/>
      <c r="H39" s="6"/>
      <c r="I39" s="11"/>
      <c r="J39" s="11"/>
    </row>
    <row r="40" spans="1:10" ht="14.25" x14ac:dyDescent="0.2">
      <c r="A40" s="6"/>
      <c r="D40" s="6"/>
      <c r="E40" s="6"/>
      <c r="F40" s="6"/>
      <c r="G40" s="6"/>
      <c r="H40" s="6"/>
      <c r="I40" s="11"/>
      <c r="J40" s="11"/>
    </row>
    <row r="41" spans="1:10" ht="14.25" x14ac:dyDescent="0.2">
      <c r="A41" s="6"/>
      <c r="D41" s="6"/>
      <c r="E41" s="6"/>
      <c r="F41" s="6"/>
      <c r="G41" s="6"/>
      <c r="H41" s="6"/>
      <c r="I41" s="11"/>
      <c r="J41" s="11"/>
    </row>
    <row r="42" spans="1:10" ht="14.25" x14ac:dyDescent="0.2">
      <c r="A42" s="6"/>
      <c r="D42" s="6"/>
      <c r="E42" s="6"/>
      <c r="F42" s="6"/>
      <c r="G42" s="6"/>
      <c r="H42" s="6"/>
      <c r="I42" s="11"/>
      <c r="J42" s="11"/>
    </row>
    <row r="43" spans="1:10" ht="14.25" x14ac:dyDescent="0.2">
      <c r="A43" s="6"/>
      <c r="D43" s="6"/>
      <c r="E43" s="6"/>
      <c r="F43" s="6"/>
      <c r="G43" s="6"/>
      <c r="H43" s="6"/>
      <c r="I43" s="11"/>
      <c r="J43" s="11"/>
    </row>
    <row r="44" spans="1:10" ht="14.25" x14ac:dyDescent="0.2">
      <c r="A44" s="6"/>
      <c r="D44" s="6"/>
      <c r="E44" s="6"/>
      <c r="F44" s="6"/>
      <c r="G44" s="6"/>
      <c r="H44" s="6"/>
      <c r="I44" s="11"/>
      <c r="J44" s="11"/>
    </row>
    <row r="45" spans="1:10" ht="14.25" x14ac:dyDescent="0.2"/>
    <row r="46" spans="1:10" ht="14.25" x14ac:dyDescent="0.2"/>
    <row r="47" spans="1:10" ht="14.25" x14ac:dyDescent="0.2"/>
    <row r="48" spans="1:10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" defaultRowHeight="14.25" customHeight="1" x14ac:dyDescent="0.2"/>
  <cols>
    <col min="1" max="1" width="8" style="4" customWidth="1"/>
    <col min="2" max="2" width="24.25" style="4" bestFit="1" customWidth="1"/>
    <col min="3" max="3" width="9.5" style="4" customWidth="1"/>
    <col min="4" max="4" width="24" style="4" bestFit="1" customWidth="1"/>
    <col min="5" max="5" width="36.875" style="4" bestFit="1" customWidth="1"/>
    <col min="6" max="7" width="13.625" style="4" bestFit="1" customWidth="1"/>
    <col min="8" max="10" width="8" style="4" customWidth="1"/>
    <col min="11" max="11" width="24.25" style="4" bestFit="1" customWidth="1"/>
    <col min="12" max="12" width="11.125" style="4" customWidth="1"/>
    <col min="13" max="13" width="24" style="4" bestFit="1" customWidth="1"/>
    <col min="14" max="14" width="29.125" style="4" customWidth="1"/>
    <col min="15" max="15" width="13.625" style="4" bestFit="1" customWidth="1"/>
    <col min="16" max="16" width="14.625" style="4" bestFit="1" customWidth="1"/>
    <col min="17" max="19" width="8" style="4" customWidth="1"/>
    <col min="20" max="20" width="24.25" style="4" bestFit="1" customWidth="1"/>
    <col min="21" max="21" width="17.875" style="4" customWidth="1"/>
    <col min="22" max="22" width="24" style="4" bestFit="1" customWidth="1"/>
    <col min="23" max="23" width="35.25" style="4" bestFit="1" customWidth="1"/>
    <col min="24" max="24" width="13.625" style="4" bestFit="1" customWidth="1"/>
    <col min="25" max="25" width="14.625" style="4" bestFit="1" customWidth="1"/>
    <col min="26" max="16384" width="8" style="4"/>
  </cols>
  <sheetData>
    <row r="7" spans="2:25" ht="14.25" customHeight="1" x14ac:dyDescent="0.2">
      <c r="F7" s="6"/>
      <c r="G7" s="6"/>
      <c r="O7" s="6"/>
      <c r="P7" s="6"/>
      <c r="X7" s="6"/>
      <c r="Y7" s="6"/>
    </row>
    <row r="10" spans="2:25" ht="14.25" customHeight="1" x14ac:dyDescent="0.25">
      <c r="B10" s="19"/>
      <c r="C10" s="19"/>
      <c r="D10" s="19"/>
      <c r="F10" s="18"/>
      <c r="G10" s="18"/>
      <c r="K10" s="19"/>
      <c r="L10" s="19"/>
      <c r="M10" s="19"/>
      <c r="N10" s="19"/>
      <c r="O10" s="18"/>
      <c r="P10" s="18"/>
      <c r="T10" s="19"/>
      <c r="U10" s="19"/>
      <c r="V10" s="19"/>
      <c r="W10" s="19"/>
      <c r="X10" s="18"/>
      <c r="Y10" s="18"/>
    </row>
    <row r="11" spans="2:25" ht="14.25" customHeight="1" x14ac:dyDescent="0.25">
      <c r="B11" s="19"/>
      <c r="C11" s="19"/>
      <c r="D11" s="19"/>
      <c r="F11" s="18"/>
      <c r="G11" s="18"/>
      <c r="K11" s="19"/>
      <c r="L11" s="19"/>
      <c r="M11" s="19"/>
      <c r="N11" s="19"/>
      <c r="O11" s="18"/>
      <c r="P11" s="18"/>
      <c r="T11" s="19"/>
      <c r="U11" s="19"/>
      <c r="V11" s="19"/>
      <c r="W11" s="19"/>
      <c r="X11" s="18"/>
      <c r="Y11" s="18"/>
    </row>
    <row r="12" spans="2:25" ht="14.25" customHeight="1" x14ac:dyDescent="0.25">
      <c r="B12" s="19"/>
      <c r="C12" s="19"/>
      <c r="D12" s="19"/>
      <c r="F12" s="18"/>
      <c r="G12" s="18"/>
      <c r="K12" s="19"/>
      <c r="L12" s="19"/>
      <c r="M12" s="19"/>
      <c r="N12" s="19"/>
      <c r="O12" s="18"/>
      <c r="P12" s="18"/>
      <c r="T12" s="19"/>
      <c r="U12" s="19"/>
      <c r="V12" s="19"/>
      <c r="W12" s="19"/>
      <c r="X12" s="18"/>
      <c r="Y12" s="18"/>
    </row>
    <row r="13" spans="2:25" ht="14.25" customHeight="1" x14ac:dyDescent="0.25">
      <c r="C13" s="19"/>
      <c r="D13" s="19"/>
      <c r="F13" s="18"/>
      <c r="G13" s="18"/>
      <c r="K13" s="19"/>
      <c r="L13" s="19"/>
      <c r="M13" s="19"/>
      <c r="N13" s="19"/>
      <c r="O13" s="18"/>
      <c r="P13" s="18"/>
      <c r="T13" s="19"/>
      <c r="U13" s="19"/>
      <c r="V13" s="19"/>
      <c r="W13" s="19"/>
      <c r="X13" s="18"/>
      <c r="Y13" s="18"/>
    </row>
    <row r="14" spans="2:25" ht="14.25" customHeight="1" x14ac:dyDescent="0.2">
      <c r="D14" s="6"/>
      <c r="F14" s="6"/>
      <c r="G14" s="6"/>
      <c r="M14" s="6"/>
      <c r="O14" s="6"/>
      <c r="P14" s="6"/>
      <c r="V14" s="6"/>
      <c r="X14" s="6"/>
      <c r="Y14" s="6"/>
    </row>
    <row r="15" spans="2:25" ht="14.25" customHeight="1" x14ac:dyDescent="0.2">
      <c r="D15" s="6"/>
      <c r="F15" s="6"/>
      <c r="G15" s="6"/>
      <c r="M15" s="6"/>
      <c r="O15" s="6"/>
      <c r="P15" s="6"/>
      <c r="V15" s="6"/>
      <c r="X15" s="6"/>
      <c r="Y15" s="6"/>
    </row>
    <row r="16" spans="2:25" ht="14.25" customHeight="1" x14ac:dyDescent="0.2">
      <c r="M16" s="6"/>
      <c r="O16" s="6"/>
      <c r="P16" s="6"/>
      <c r="V16" s="6"/>
      <c r="X16" s="6"/>
      <c r="Y16" s="6"/>
    </row>
    <row r="17" spans="2:25" ht="14.25" customHeight="1" x14ac:dyDescent="0.25">
      <c r="C17" s="19"/>
      <c r="D17" s="19"/>
      <c r="F17" s="18"/>
      <c r="G17" s="18"/>
      <c r="M17" s="6"/>
      <c r="O17" s="6"/>
      <c r="P17" s="6"/>
      <c r="V17" s="6"/>
      <c r="X17" s="6"/>
      <c r="Y17" s="6"/>
    </row>
    <row r="18" spans="2:25" ht="14.25" customHeight="1" x14ac:dyDescent="0.25">
      <c r="C18" s="19"/>
      <c r="D18" s="19"/>
      <c r="F18" s="18"/>
      <c r="G18" s="18"/>
      <c r="M18" s="6"/>
      <c r="O18" s="6"/>
      <c r="P18" s="6"/>
      <c r="V18" s="6"/>
      <c r="X18" s="6"/>
      <c r="Y18" s="6"/>
    </row>
    <row r="19" spans="2:25" ht="14.25" customHeight="1" x14ac:dyDescent="0.25">
      <c r="C19" s="19"/>
      <c r="D19" s="19"/>
      <c r="F19" s="18"/>
      <c r="G19" s="18"/>
    </row>
    <row r="20" spans="2:25" ht="14.25" customHeight="1" x14ac:dyDescent="0.25">
      <c r="D20" s="6"/>
      <c r="F20" s="6"/>
      <c r="G20" s="6"/>
      <c r="K20" s="19"/>
      <c r="L20" s="19"/>
      <c r="M20" s="19"/>
      <c r="N20" s="19"/>
      <c r="O20" s="18"/>
      <c r="P20" s="18"/>
      <c r="T20" s="19"/>
      <c r="U20" s="19"/>
      <c r="V20" s="19"/>
      <c r="W20" s="19"/>
      <c r="X20" s="18"/>
      <c r="Y20" s="18"/>
    </row>
    <row r="21" spans="2:25" ht="14.25" customHeight="1" x14ac:dyDescent="0.25">
      <c r="D21" s="6"/>
      <c r="F21" s="6"/>
      <c r="G21" s="6"/>
      <c r="K21" s="19"/>
      <c r="L21" s="19"/>
      <c r="M21" s="19"/>
      <c r="N21" s="19"/>
      <c r="O21" s="18"/>
      <c r="P21" s="18"/>
      <c r="T21" s="19"/>
      <c r="U21" s="19"/>
      <c r="V21" s="19"/>
      <c r="W21" s="19"/>
      <c r="X21" s="18"/>
      <c r="Y21" s="18"/>
    </row>
    <row r="22" spans="2:25" ht="14.25" customHeight="1" x14ac:dyDescent="0.2">
      <c r="D22" s="6"/>
      <c r="F22" s="6"/>
      <c r="G22" s="6"/>
      <c r="M22" s="6"/>
      <c r="O22" s="6"/>
      <c r="P22" s="6"/>
      <c r="V22" s="6"/>
      <c r="X22" s="6"/>
      <c r="Y22" s="6"/>
    </row>
    <row r="23" spans="2:25" ht="14.25" customHeight="1" x14ac:dyDescent="0.2">
      <c r="D23" s="6"/>
      <c r="F23" s="6"/>
      <c r="G23" s="6"/>
      <c r="M23" s="6"/>
      <c r="O23" s="6"/>
      <c r="P23" s="6"/>
      <c r="V23" s="6"/>
      <c r="X23" s="6"/>
      <c r="Y23" s="6"/>
    </row>
    <row r="24" spans="2:25" ht="14.25" customHeight="1" x14ac:dyDescent="0.2">
      <c r="D24" s="6"/>
      <c r="F24" s="6"/>
      <c r="G24" s="6"/>
      <c r="M24" s="6"/>
      <c r="O24" s="6"/>
      <c r="P24" s="6"/>
      <c r="V24" s="6"/>
      <c r="X24" s="6"/>
      <c r="Y24" s="6"/>
    </row>
    <row r="25" spans="2:25" ht="14.25" customHeight="1" x14ac:dyDescent="0.2">
      <c r="F25" s="11"/>
      <c r="G25" s="11"/>
      <c r="O25" s="11"/>
      <c r="P25" s="11"/>
      <c r="X25" s="11"/>
      <c r="Y25" s="11"/>
    </row>
    <row r="26" spans="2:25" ht="14.25" customHeight="1" x14ac:dyDescent="0.25">
      <c r="B26" s="19"/>
      <c r="C26" s="19"/>
      <c r="D26" s="19"/>
      <c r="E26" s="19"/>
      <c r="F26" s="18"/>
      <c r="G26" s="18"/>
      <c r="K26" s="19"/>
      <c r="L26" s="19"/>
      <c r="M26" s="18"/>
      <c r="N26" s="19"/>
      <c r="O26" s="18"/>
      <c r="P26" s="18"/>
      <c r="T26" s="19"/>
      <c r="U26" s="19"/>
      <c r="V26" s="19"/>
      <c r="W26" s="19"/>
      <c r="X26" s="18"/>
      <c r="Y26" s="18"/>
    </row>
    <row r="27" spans="2:25" ht="14.25" customHeight="1" x14ac:dyDescent="0.25">
      <c r="B27" s="19"/>
      <c r="C27" s="19"/>
      <c r="D27" s="18"/>
      <c r="E27" s="19"/>
      <c r="F27" s="18"/>
      <c r="G27" s="18"/>
      <c r="K27" s="19"/>
      <c r="L27" s="19"/>
      <c r="M27" s="19"/>
      <c r="N27" s="19"/>
      <c r="O27" s="18"/>
      <c r="P27" s="18"/>
      <c r="T27" s="19"/>
      <c r="U27" s="19"/>
      <c r="V27" s="18"/>
      <c r="W27" s="19"/>
      <c r="X27" s="18"/>
      <c r="Y27" s="18"/>
    </row>
    <row r="28" spans="2:25" ht="14.25" customHeight="1" x14ac:dyDescent="0.25">
      <c r="D28" s="6"/>
      <c r="F28" s="6"/>
      <c r="G28" s="6"/>
      <c r="M28" s="6"/>
      <c r="O28" s="6"/>
      <c r="P28" s="6"/>
      <c r="T28" s="19"/>
      <c r="U28" s="19"/>
      <c r="V28" s="19"/>
      <c r="W28" s="19"/>
      <c r="X28" s="18"/>
      <c r="Y28" s="18"/>
    </row>
    <row r="29" spans="2:25" ht="14.25" customHeight="1" x14ac:dyDescent="0.2">
      <c r="D29" s="6"/>
      <c r="F29" s="6"/>
      <c r="G29" s="6"/>
      <c r="M29" s="6"/>
      <c r="O29" s="6"/>
      <c r="P29" s="6"/>
      <c r="V29" s="6"/>
      <c r="X29" s="6"/>
      <c r="Y29" s="6"/>
    </row>
    <row r="30" spans="2:25" ht="14.25" customHeight="1" x14ac:dyDescent="0.2">
      <c r="D30" s="6"/>
      <c r="F30" s="6"/>
      <c r="G30" s="6"/>
      <c r="M30" s="6"/>
      <c r="O30" s="6"/>
      <c r="P30" s="6"/>
      <c r="X30" s="11"/>
      <c r="Y30" s="11"/>
    </row>
    <row r="31" spans="2:25" ht="14.25" customHeight="1" x14ac:dyDescent="0.25">
      <c r="D31" s="6"/>
      <c r="F31" s="6"/>
      <c r="G31" s="6"/>
      <c r="M31" s="6"/>
      <c r="O31" s="6"/>
      <c r="P31" s="6"/>
      <c r="T31" s="19"/>
      <c r="U31" s="19"/>
      <c r="V31" s="18"/>
      <c r="W31" s="19"/>
      <c r="X31" s="18"/>
      <c r="Y31" s="18"/>
    </row>
    <row r="32" spans="2:25" ht="14.25" customHeight="1" x14ac:dyDescent="0.25">
      <c r="D32" s="6"/>
      <c r="F32" s="6"/>
      <c r="G32" s="6"/>
      <c r="M32" s="6"/>
      <c r="O32" s="6"/>
      <c r="P32" s="6"/>
      <c r="T32" s="19"/>
      <c r="U32" s="19"/>
      <c r="V32" s="18"/>
      <c r="W32" s="19"/>
      <c r="X32" s="18"/>
      <c r="Y32" s="18"/>
    </row>
    <row r="33" spans="2:25" ht="14.25" customHeight="1" x14ac:dyDescent="0.2">
      <c r="D33" s="6"/>
      <c r="F33" s="6"/>
      <c r="G33" s="6"/>
      <c r="M33" s="6"/>
      <c r="O33" s="6"/>
      <c r="P33" s="6"/>
      <c r="V33" s="6"/>
      <c r="X33" s="6"/>
      <c r="Y33" s="6"/>
    </row>
    <row r="34" spans="2:25" ht="14.25" customHeight="1" x14ac:dyDescent="0.2">
      <c r="D34" s="11"/>
      <c r="F34" s="11"/>
      <c r="G34" s="11"/>
      <c r="M34" s="6"/>
      <c r="O34" s="6"/>
      <c r="P34" s="6"/>
      <c r="V34" s="11"/>
      <c r="X34" s="11"/>
      <c r="Y34" s="11"/>
    </row>
    <row r="35" spans="2:25" ht="14.25" customHeight="1" x14ac:dyDescent="0.25">
      <c r="B35" s="19"/>
      <c r="C35" s="19"/>
      <c r="D35" s="18"/>
      <c r="E35" s="19"/>
      <c r="F35" s="18"/>
      <c r="G35" s="18"/>
      <c r="M35" s="6"/>
      <c r="O35" s="6"/>
      <c r="P35" s="6"/>
      <c r="T35" s="19"/>
      <c r="U35" s="19"/>
      <c r="V35" s="18"/>
      <c r="W35" s="19"/>
      <c r="X35" s="18"/>
      <c r="Y35" s="18"/>
    </row>
    <row r="36" spans="2:25" ht="14.25" customHeight="1" x14ac:dyDescent="0.25">
      <c r="B36" s="19"/>
      <c r="C36" s="19"/>
      <c r="D36" s="18"/>
      <c r="E36" s="19"/>
      <c r="F36" s="18"/>
      <c r="G36" s="18"/>
      <c r="M36" s="6"/>
      <c r="O36" s="6"/>
      <c r="P36" s="6"/>
      <c r="T36" s="19"/>
      <c r="U36" s="19"/>
      <c r="V36" s="18"/>
      <c r="W36" s="19"/>
      <c r="X36" s="18"/>
      <c r="Y36" s="18"/>
    </row>
    <row r="37" spans="2:25" ht="14.25" customHeight="1" x14ac:dyDescent="0.2">
      <c r="D37" s="6"/>
      <c r="F37" s="6"/>
      <c r="G37" s="6"/>
      <c r="M37" s="6"/>
      <c r="O37" s="6"/>
      <c r="P37" s="6"/>
      <c r="V37" s="6"/>
      <c r="X37" s="6"/>
      <c r="Y37" s="6"/>
    </row>
    <row r="38" spans="2:25" ht="14.25" customHeight="1" x14ac:dyDescent="0.2">
      <c r="D38" s="6"/>
      <c r="F38" s="6"/>
      <c r="G38" s="6"/>
      <c r="M38" s="6"/>
      <c r="O38" s="6"/>
      <c r="P38" s="6"/>
      <c r="V38" s="6"/>
      <c r="X38" s="6"/>
      <c r="Y38" s="6"/>
    </row>
    <row r="39" spans="2:25" ht="14.25" customHeight="1" x14ac:dyDescent="0.2">
      <c r="D39" s="6"/>
      <c r="F39" s="6"/>
      <c r="G39" s="6"/>
      <c r="M39" s="6"/>
      <c r="O39" s="6"/>
      <c r="P39" s="6"/>
      <c r="V39" s="6"/>
      <c r="X39" s="6"/>
      <c r="Y39" s="6"/>
    </row>
    <row r="40" spans="2:25" ht="14.25" customHeight="1" x14ac:dyDescent="0.2">
      <c r="D40" s="6"/>
      <c r="F40" s="6"/>
      <c r="G40" s="6"/>
      <c r="M40" s="6"/>
      <c r="O40" s="6"/>
      <c r="P40" s="6"/>
      <c r="V40" s="6"/>
      <c r="X40" s="6"/>
      <c r="Y40" s="6"/>
    </row>
    <row r="41" spans="2:25" ht="14.25" customHeight="1" x14ac:dyDescent="0.2">
      <c r="D41" s="6"/>
      <c r="F41" s="6"/>
      <c r="G41" s="6"/>
      <c r="M41" s="11"/>
      <c r="O41" s="11"/>
      <c r="P41" s="11"/>
      <c r="V41" s="6"/>
      <c r="X41" s="6"/>
      <c r="Y41" s="6"/>
    </row>
    <row r="42" spans="2:25" ht="14.25" customHeight="1" x14ac:dyDescent="0.25">
      <c r="D42" s="6"/>
      <c r="F42" s="6"/>
      <c r="G42" s="6"/>
      <c r="K42" s="19"/>
      <c r="L42" s="19"/>
      <c r="M42" s="18"/>
      <c r="N42" s="19"/>
      <c r="O42" s="18"/>
      <c r="P42" s="18"/>
      <c r="V42" s="6"/>
      <c r="X42" s="6"/>
      <c r="Y42" s="6"/>
    </row>
    <row r="43" spans="2:25" ht="14.25" customHeight="1" x14ac:dyDescent="0.25">
      <c r="D43" s="6"/>
      <c r="F43" s="6"/>
      <c r="G43" s="6"/>
      <c r="K43" s="19"/>
      <c r="L43" s="19"/>
      <c r="M43" s="18"/>
      <c r="N43" s="19"/>
      <c r="O43" s="18"/>
      <c r="P43" s="18"/>
      <c r="V43" s="6"/>
      <c r="X43" s="6"/>
      <c r="Y43" s="6"/>
    </row>
    <row r="44" spans="2:25" ht="14.25" customHeight="1" x14ac:dyDescent="0.25">
      <c r="D44" s="6"/>
      <c r="F44" s="6"/>
      <c r="G44" s="6"/>
      <c r="K44" s="19"/>
      <c r="L44" s="19"/>
      <c r="M44" s="18"/>
      <c r="N44" s="19"/>
      <c r="O44" s="18"/>
      <c r="P44" s="18"/>
      <c r="V44" s="6"/>
      <c r="X44" s="6"/>
      <c r="Y44" s="6"/>
    </row>
    <row r="45" spans="2:25" ht="14.25" customHeight="1" x14ac:dyDescent="0.2">
      <c r="D45" s="6"/>
      <c r="F45" s="6"/>
      <c r="G45" s="6"/>
      <c r="M45" s="6"/>
      <c r="O45" s="6"/>
      <c r="P45" s="6"/>
      <c r="V45" s="6"/>
      <c r="X45" s="6"/>
      <c r="Y45" s="6"/>
    </row>
    <row r="46" spans="2:25" ht="14.25" customHeight="1" x14ac:dyDescent="0.2">
      <c r="D46" s="6"/>
      <c r="F46" s="6"/>
      <c r="G46" s="6"/>
      <c r="M46" s="6"/>
      <c r="O46" s="6"/>
      <c r="P46" s="6"/>
      <c r="V46" s="6"/>
      <c r="X46" s="6"/>
      <c r="Y46" s="6"/>
    </row>
    <row r="47" spans="2:25" ht="14.25" customHeight="1" x14ac:dyDescent="0.2">
      <c r="D47" s="11"/>
      <c r="F47" s="11"/>
      <c r="G47" s="11"/>
      <c r="M47" s="6"/>
      <c r="O47" s="6"/>
      <c r="P47" s="6"/>
      <c r="V47" s="6"/>
      <c r="X47" s="6"/>
      <c r="Y47" s="6"/>
    </row>
    <row r="48" spans="2:25" ht="14.25" customHeight="1" x14ac:dyDescent="0.25">
      <c r="B48" s="19"/>
      <c r="C48" s="19"/>
      <c r="D48" s="18"/>
      <c r="E48" s="19"/>
      <c r="F48" s="18"/>
      <c r="G48" s="18"/>
      <c r="M48" s="6"/>
      <c r="O48" s="6"/>
      <c r="P48" s="6"/>
      <c r="V48" s="6"/>
      <c r="X48" s="6"/>
      <c r="Y48" s="6"/>
    </row>
    <row r="49" spans="2:25" ht="14.25" customHeight="1" x14ac:dyDescent="0.25">
      <c r="B49" s="19"/>
      <c r="C49" s="19"/>
      <c r="D49" s="19"/>
      <c r="E49" s="19"/>
      <c r="F49" s="18"/>
      <c r="G49" s="18"/>
      <c r="M49" s="6"/>
      <c r="O49" s="6"/>
      <c r="P49" s="6"/>
      <c r="V49" s="6"/>
      <c r="X49" s="6"/>
      <c r="Y49" s="6"/>
    </row>
    <row r="50" spans="2:25" ht="14.25" customHeight="1" x14ac:dyDescent="0.2">
      <c r="D50" s="6"/>
      <c r="F50" s="6"/>
      <c r="G50" s="6"/>
      <c r="M50" s="6"/>
      <c r="O50" s="6"/>
      <c r="P50" s="6"/>
      <c r="X50" s="11"/>
      <c r="Y50" s="11"/>
    </row>
    <row r="51" spans="2:25" ht="14.25" customHeight="1" x14ac:dyDescent="0.25">
      <c r="F51" s="11"/>
      <c r="G51" s="11"/>
      <c r="M51" s="6"/>
      <c r="O51" s="6"/>
      <c r="P51" s="6"/>
      <c r="T51" s="19"/>
      <c r="U51" s="19"/>
      <c r="V51" s="19"/>
      <c r="W51" s="19"/>
      <c r="X51" s="18"/>
      <c r="Y51" s="18"/>
    </row>
    <row r="52" spans="2:25" ht="14.25" customHeight="1" x14ac:dyDescent="0.25">
      <c r="B52" s="19"/>
      <c r="C52" s="19"/>
      <c r="D52" s="19"/>
      <c r="E52" s="19"/>
      <c r="F52" s="18"/>
      <c r="G52" s="18"/>
      <c r="M52" s="6"/>
      <c r="O52" s="6"/>
      <c r="P52" s="6"/>
      <c r="T52" s="19"/>
      <c r="U52" s="19"/>
      <c r="V52" s="19"/>
      <c r="W52" s="19"/>
      <c r="X52" s="18"/>
      <c r="Y52" s="18"/>
    </row>
    <row r="53" spans="2:25" ht="14.25" customHeight="1" x14ac:dyDescent="0.25">
      <c r="B53" s="19"/>
      <c r="C53" s="19"/>
      <c r="D53" s="18"/>
      <c r="E53" s="19"/>
      <c r="F53" s="18"/>
      <c r="G53" s="18"/>
      <c r="M53" s="6"/>
      <c r="O53" s="6"/>
      <c r="P53" s="6"/>
      <c r="V53" s="6"/>
      <c r="X53" s="6"/>
      <c r="Y53" s="6"/>
    </row>
    <row r="54" spans="2:25" ht="14.25" customHeight="1" x14ac:dyDescent="0.2">
      <c r="D54" s="6"/>
      <c r="F54" s="6"/>
      <c r="G54" s="6"/>
      <c r="M54" s="6"/>
      <c r="O54" s="6"/>
      <c r="P54" s="6"/>
      <c r="V54" s="6"/>
      <c r="X54" s="6"/>
      <c r="Y54" s="6"/>
    </row>
    <row r="55" spans="2:25" ht="14.25" customHeight="1" x14ac:dyDescent="0.2">
      <c r="D55" s="6"/>
      <c r="F55" s="6"/>
      <c r="G55" s="6"/>
      <c r="M55" s="6"/>
      <c r="O55" s="6"/>
      <c r="P55" s="6"/>
      <c r="V55" s="6"/>
      <c r="X55" s="6"/>
      <c r="Y55" s="6"/>
    </row>
    <row r="56" spans="2:25" ht="14.25" customHeight="1" x14ac:dyDescent="0.2">
      <c r="F56" s="11"/>
      <c r="G56" s="11"/>
      <c r="M56" s="6"/>
      <c r="O56" s="6"/>
      <c r="P56" s="6"/>
      <c r="V56" s="6"/>
      <c r="X56" s="6"/>
      <c r="Y56" s="6"/>
    </row>
    <row r="57" spans="2:25" ht="14.25" customHeight="1" x14ac:dyDescent="0.25">
      <c r="B57" s="19"/>
      <c r="C57" s="19"/>
      <c r="D57" s="19"/>
      <c r="E57" s="19"/>
      <c r="F57" s="18"/>
      <c r="G57" s="18"/>
      <c r="V57" s="6"/>
      <c r="X57" s="6"/>
      <c r="Y57" s="6"/>
    </row>
    <row r="58" spans="2:25" ht="14.25" customHeight="1" x14ac:dyDescent="0.25">
      <c r="B58" s="19"/>
      <c r="C58" s="19"/>
      <c r="D58" s="18"/>
      <c r="E58" s="19"/>
      <c r="F58" s="18"/>
      <c r="G58" s="18"/>
      <c r="K58" s="19"/>
      <c r="L58" s="19"/>
      <c r="M58" s="19"/>
      <c r="N58" s="19"/>
      <c r="O58" s="18"/>
      <c r="P58" s="18"/>
      <c r="V58" s="6"/>
      <c r="X58" s="6"/>
      <c r="Y58" s="6"/>
    </row>
    <row r="59" spans="2:25" ht="14.25" customHeight="1" x14ac:dyDescent="0.25">
      <c r="B59" s="19"/>
      <c r="C59" s="19"/>
      <c r="D59" s="18"/>
      <c r="E59" s="19"/>
      <c r="F59" s="18"/>
      <c r="G59" s="18"/>
      <c r="K59" s="19"/>
      <c r="L59" s="19"/>
      <c r="M59" s="19"/>
      <c r="N59" s="19"/>
      <c r="O59" s="18"/>
      <c r="P59" s="18"/>
      <c r="V59" s="6"/>
      <c r="X59" s="6"/>
      <c r="Y59" s="6"/>
    </row>
    <row r="60" spans="2:25" ht="14.25" customHeight="1" x14ac:dyDescent="0.25">
      <c r="B60" s="19"/>
      <c r="C60" s="19"/>
      <c r="D60" s="18"/>
      <c r="E60" s="19"/>
      <c r="F60" s="18"/>
      <c r="G60" s="18"/>
      <c r="M60" s="6"/>
      <c r="O60" s="6"/>
      <c r="P60" s="6"/>
      <c r="V60" s="6"/>
      <c r="X60" s="6"/>
      <c r="Y60" s="6"/>
    </row>
    <row r="61" spans="2:25" ht="14.25" customHeight="1" x14ac:dyDescent="0.2">
      <c r="D61" s="6"/>
      <c r="F61" s="6"/>
      <c r="G61" s="6"/>
      <c r="M61" s="6"/>
      <c r="O61" s="6"/>
      <c r="P61" s="6"/>
      <c r="V61" s="6"/>
      <c r="X61" s="6"/>
      <c r="Y61" s="6"/>
    </row>
    <row r="62" spans="2:25" ht="14.25" customHeight="1" x14ac:dyDescent="0.2">
      <c r="F62" s="11"/>
      <c r="G62" s="11"/>
      <c r="M62" s="6"/>
      <c r="O62" s="6"/>
      <c r="P62" s="6"/>
      <c r="V62" s="6"/>
      <c r="X62" s="6"/>
      <c r="Y62" s="6"/>
    </row>
    <row r="63" spans="2:25" ht="14.25" customHeight="1" x14ac:dyDescent="0.25">
      <c r="B63" s="19"/>
      <c r="C63" s="19"/>
      <c r="D63" s="18"/>
      <c r="E63" s="19"/>
      <c r="F63" s="18"/>
      <c r="G63" s="18"/>
      <c r="M63" s="6"/>
      <c r="O63" s="6"/>
      <c r="P63" s="6"/>
      <c r="V63" s="6"/>
      <c r="X63" s="6"/>
      <c r="Y63" s="6"/>
    </row>
    <row r="64" spans="2:25" ht="14.25" customHeight="1" x14ac:dyDescent="0.25">
      <c r="B64" s="19"/>
      <c r="C64" s="19"/>
      <c r="D64" s="18"/>
      <c r="E64" s="19"/>
      <c r="F64" s="18"/>
      <c r="G64" s="18"/>
      <c r="M64" s="6"/>
      <c r="O64" s="6"/>
      <c r="P64" s="6"/>
      <c r="V64" s="6"/>
      <c r="X64" s="6"/>
      <c r="Y64" s="6"/>
    </row>
    <row r="65" spans="2:25" ht="14.25" customHeight="1" x14ac:dyDescent="0.2">
      <c r="D65" s="6"/>
      <c r="F65" s="6"/>
      <c r="G65" s="6"/>
      <c r="M65" s="6"/>
      <c r="O65" s="6"/>
      <c r="P65" s="6"/>
      <c r="V65" s="6"/>
      <c r="X65" s="6"/>
      <c r="Y65" s="6"/>
    </row>
    <row r="66" spans="2:25" ht="14.25" customHeight="1" x14ac:dyDescent="0.2">
      <c r="D66" s="6"/>
      <c r="F66" s="6"/>
      <c r="G66" s="6"/>
      <c r="M66" s="6"/>
      <c r="O66" s="6"/>
      <c r="P66" s="6"/>
      <c r="V66" s="6"/>
      <c r="X66" s="6"/>
      <c r="Y66" s="6"/>
    </row>
    <row r="67" spans="2:25" ht="14.25" customHeight="1" x14ac:dyDescent="0.2">
      <c r="D67" s="6"/>
      <c r="F67" s="6"/>
      <c r="G67" s="6"/>
      <c r="M67" s="6"/>
      <c r="O67" s="6"/>
      <c r="P67" s="6"/>
      <c r="V67" s="6"/>
      <c r="X67" s="6"/>
      <c r="Y67" s="6"/>
    </row>
    <row r="68" spans="2:25" ht="14.25" customHeight="1" x14ac:dyDescent="0.2">
      <c r="D68" s="11"/>
      <c r="F68" s="11"/>
      <c r="G68" s="11"/>
      <c r="M68" s="6"/>
      <c r="O68" s="6"/>
      <c r="P68" s="6"/>
      <c r="V68" s="6"/>
      <c r="X68" s="6"/>
      <c r="Y68" s="6"/>
    </row>
    <row r="69" spans="2:25" ht="14.25" customHeight="1" x14ac:dyDescent="0.25">
      <c r="B69" s="19"/>
      <c r="C69" s="19"/>
      <c r="D69" s="18"/>
      <c r="E69" s="19"/>
      <c r="F69" s="18"/>
      <c r="G69" s="18"/>
      <c r="M69" s="6"/>
      <c r="O69" s="6"/>
      <c r="P69" s="6"/>
      <c r="V69" s="6"/>
      <c r="X69" s="6"/>
      <c r="Y69" s="6"/>
    </row>
    <row r="70" spans="2:25" ht="14.25" customHeight="1" x14ac:dyDescent="0.25">
      <c r="B70" s="19"/>
      <c r="C70" s="19"/>
      <c r="D70" s="19"/>
      <c r="E70" s="19"/>
      <c r="F70" s="18"/>
      <c r="G70" s="18"/>
      <c r="M70" s="6"/>
      <c r="O70" s="6"/>
      <c r="P70" s="6"/>
    </row>
    <row r="71" spans="2:25" ht="14.25" customHeight="1" x14ac:dyDescent="0.25">
      <c r="D71" s="6"/>
      <c r="F71" s="6"/>
      <c r="G71" s="6"/>
      <c r="M71" s="6"/>
      <c r="O71" s="6"/>
      <c r="P71" s="6"/>
      <c r="T71" s="19"/>
      <c r="U71" s="19"/>
      <c r="V71" s="19"/>
      <c r="W71" s="19"/>
      <c r="X71" s="18"/>
      <c r="Y71" s="18"/>
    </row>
    <row r="72" spans="2:25" ht="14.25" customHeight="1" x14ac:dyDescent="0.25">
      <c r="D72" s="6"/>
      <c r="F72" s="6"/>
      <c r="G72" s="6"/>
      <c r="M72" s="6"/>
      <c r="O72" s="6"/>
      <c r="P72" s="6"/>
      <c r="T72" s="19"/>
      <c r="U72" s="19"/>
      <c r="V72" s="19"/>
      <c r="W72" s="19"/>
      <c r="X72" s="18"/>
      <c r="Y72" s="18"/>
    </row>
    <row r="73" spans="2:25" ht="14.25" customHeight="1" x14ac:dyDescent="0.25">
      <c r="D73" s="11"/>
      <c r="F73" s="11"/>
      <c r="G73" s="11"/>
      <c r="M73" s="6"/>
      <c r="O73" s="6"/>
      <c r="P73" s="6"/>
      <c r="T73" s="19"/>
      <c r="U73" s="19"/>
      <c r="V73" s="19"/>
      <c r="W73" s="19"/>
      <c r="X73" s="18"/>
      <c r="Y73" s="18"/>
    </row>
    <row r="74" spans="2:25" ht="14.25" customHeight="1" x14ac:dyDescent="0.25">
      <c r="B74" s="19"/>
      <c r="C74" s="19"/>
      <c r="D74" s="19"/>
      <c r="E74" s="19"/>
      <c r="F74" s="18"/>
      <c r="G74" s="18"/>
      <c r="M74" s="6"/>
      <c r="O74" s="6"/>
      <c r="P74" s="6"/>
      <c r="T74" s="19"/>
      <c r="U74" s="19"/>
      <c r="V74" s="19"/>
      <c r="W74" s="19"/>
      <c r="X74" s="18"/>
      <c r="Y74" s="18"/>
    </row>
    <row r="75" spans="2:25" ht="14.25" customHeight="1" x14ac:dyDescent="0.25">
      <c r="B75" s="19"/>
      <c r="C75" s="19"/>
      <c r="D75" s="19"/>
      <c r="E75" s="19"/>
      <c r="F75" s="18"/>
      <c r="G75" s="18"/>
      <c r="M75" s="6"/>
      <c r="O75" s="6"/>
      <c r="P75" s="6"/>
      <c r="V75" s="6"/>
      <c r="X75" s="6"/>
      <c r="Y75" s="6"/>
    </row>
    <row r="76" spans="2:25" ht="14.25" customHeight="1" x14ac:dyDescent="0.25">
      <c r="B76" s="19"/>
      <c r="C76" s="19"/>
      <c r="D76" s="18"/>
      <c r="E76" s="19"/>
      <c r="F76" s="18"/>
      <c r="G76" s="18"/>
      <c r="M76" s="6"/>
      <c r="O76" s="6"/>
      <c r="P76" s="6"/>
    </row>
    <row r="77" spans="2:25" ht="14.25" customHeight="1" x14ac:dyDescent="0.25">
      <c r="D77" s="6"/>
      <c r="F77" s="6"/>
      <c r="G77" s="6"/>
      <c r="M77" s="6"/>
      <c r="O77" s="6"/>
      <c r="P77" s="6"/>
      <c r="T77" s="19"/>
      <c r="U77" s="19"/>
      <c r="V77" s="19"/>
      <c r="W77" s="19"/>
      <c r="X77" s="18"/>
      <c r="Y77" s="18"/>
    </row>
    <row r="78" spans="2:25" ht="14.25" customHeight="1" x14ac:dyDescent="0.25">
      <c r="D78" s="6"/>
      <c r="F78" s="6"/>
      <c r="G78" s="6"/>
      <c r="M78" s="6"/>
      <c r="O78" s="6"/>
      <c r="P78" s="6"/>
      <c r="T78" s="19"/>
      <c r="U78" s="19"/>
      <c r="V78" s="19"/>
      <c r="W78" s="19"/>
      <c r="X78" s="18"/>
      <c r="Y78" s="18"/>
    </row>
    <row r="79" spans="2:25" ht="14.25" customHeight="1" x14ac:dyDescent="0.2">
      <c r="D79" s="6"/>
      <c r="F79" s="6"/>
      <c r="G79" s="6"/>
      <c r="M79" s="6"/>
      <c r="O79" s="6"/>
      <c r="P79" s="6"/>
      <c r="V79" s="6"/>
      <c r="X79" s="6"/>
      <c r="Y79" s="6"/>
    </row>
    <row r="80" spans="2:25" ht="14.25" customHeight="1" x14ac:dyDescent="0.2">
      <c r="D80" s="11"/>
      <c r="F80" s="11"/>
      <c r="G80" s="11"/>
      <c r="M80" s="6"/>
      <c r="O80" s="6"/>
      <c r="P80" s="6"/>
      <c r="V80" s="6"/>
      <c r="X80" s="6"/>
      <c r="Y80" s="6"/>
    </row>
    <row r="81" spans="2:25" ht="14.25" customHeight="1" x14ac:dyDescent="0.25">
      <c r="B81" s="19"/>
      <c r="C81" s="19"/>
      <c r="D81" s="18"/>
      <c r="E81" s="19"/>
      <c r="F81" s="18"/>
      <c r="G81" s="18"/>
      <c r="M81" s="6"/>
      <c r="O81" s="6"/>
      <c r="P81" s="6"/>
      <c r="V81" s="6"/>
      <c r="X81" s="6"/>
      <c r="Y81" s="6"/>
    </row>
    <row r="82" spans="2:25" ht="14.25" customHeight="1" x14ac:dyDescent="0.25">
      <c r="B82" s="19"/>
      <c r="C82" s="19"/>
      <c r="D82" s="19"/>
      <c r="E82" s="19"/>
      <c r="F82" s="18"/>
      <c r="G82" s="18"/>
      <c r="M82" s="6"/>
      <c r="O82" s="6"/>
      <c r="P82" s="6"/>
    </row>
    <row r="83" spans="2:25" ht="14.25" customHeight="1" x14ac:dyDescent="0.25">
      <c r="D83" s="6"/>
      <c r="F83" s="6"/>
      <c r="G83" s="6"/>
      <c r="M83" s="6"/>
      <c r="O83" s="6"/>
      <c r="P83" s="6"/>
      <c r="T83" s="19"/>
      <c r="U83" s="19"/>
      <c r="V83" s="19"/>
      <c r="W83" s="19"/>
      <c r="X83" s="18"/>
      <c r="Y83" s="18"/>
    </row>
    <row r="84" spans="2:25" ht="14.25" customHeight="1" x14ac:dyDescent="0.25">
      <c r="D84" s="6"/>
      <c r="F84" s="6"/>
      <c r="G84" s="6"/>
      <c r="M84" s="6"/>
      <c r="O84" s="6"/>
      <c r="P84" s="6"/>
      <c r="T84" s="19"/>
      <c r="U84" s="19"/>
      <c r="V84" s="19"/>
      <c r="W84" s="19"/>
      <c r="X84" s="18"/>
      <c r="Y84" s="18"/>
    </row>
    <row r="85" spans="2:25" ht="14.25" customHeight="1" x14ac:dyDescent="0.2">
      <c r="D85" s="6"/>
      <c r="F85" s="6"/>
      <c r="G85" s="6"/>
      <c r="M85" s="6"/>
      <c r="O85" s="6"/>
      <c r="P85" s="6"/>
      <c r="V85" s="6"/>
      <c r="X85" s="6"/>
      <c r="Y85" s="6"/>
    </row>
    <row r="86" spans="2:25" ht="14.25" customHeight="1" x14ac:dyDescent="0.2">
      <c r="D86" s="6"/>
      <c r="F86" s="6"/>
      <c r="G86" s="6"/>
      <c r="M86" s="6"/>
      <c r="O86" s="6"/>
      <c r="P86" s="6"/>
      <c r="V86" s="6"/>
      <c r="X86" s="6"/>
      <c r="Y86" s="6"/>
    </row>
    <row r="87" spans="2:25" ht="14.25" customHeight="1" x14ac:dyDescent="0.2">
      <c r="D87" s="11"/>
      <c r="F87" s="11"/>
      <c r="G87" s="11"/>
      <c r="M87" s="6"/>
      <c r="O87" s="6"/>
      <c r="P87" s="6"/>
    </row>
    <row r="88" spans="2:25" ht="14.25" customHeight="1" x14ac:dyDescent="0.25">
      <c r="B88" s="19"/>
      <c r="C88" s="19"/>
      <c r="D88" s="19"/>
      <c r="E88" s="19"/>
      <c r="F88" s="18"/>
      <c r="G88" s="18"/>
      <c r="M88" s="6"/>
      <c r="O88" s="6"/>
      <c r="P88" s="6"/>
      <c r="T88" s="19"/>
      <c r="U88" s="19"/>
      <c r="V88" s="19"/>
      <c r="W88" s="19"/>
      <c r="X88" s="18"/>
      <c r="Y88" s="18"/>
    </row>
    <row r="89" spans="2:25" ht="14.25" customHeight="1" x14ac:dyDescent="0.25">
      <c r="B89" s="19"/>
      <c r="C89" s="19"/>
      <c r="D89" s="19"/>
      <c r="E89" s="19"/>
      <c r="F89" s="18"/>
      <c r="G89" s="18"/>
      <c r="M89" s="6"/>
      <c r="O89" s="6"/>
      <c r="P89" s="6"/>
      <c r="T89" s="19"/>
      <c r="U89" s="19"/>
      <c r="V89" s="19"/>
      <c r="W89" s="19"/>
      <c r="X89" s="18"/>
      <c r="Y89" s="18"/>
    </row>
    <row r="90" spans="2:25" ht="14.25" customHeight="1" x14ac:dyDescent="0.25">
      <c r="D90" s="6"/>
      <c r="F90" s="6"/>
      <c r="G90" s="6"/>
      <c r="M90" s="6"/>
      <c r="O90" s="6"/>
      <c r="P90" s="6"/>
      <c r="T90" s="19"/>
      <c r="U90" s="19"/>
      <c r="V90" s="19"/>
      <c r="W90" s="19"/>
      <c r="X90" s="18"/>
      <c r="Y90" s="18"/>
    </row>
    <row r="91" spans="2:25" ht="14.25" customHeight="1" x14ac:dyDescent="0.2">
      <c r="D91" s="6"/>
      <c r="F91" s="6"/>
      <c r="G91" s="6"/>
      <c r="M91" s="6"/>
      <c r="O91" s="6"/>
      <c r="P91" s="6"/>
      <c r="V91" s="6"/>
      <c r="X91" s="6"/>
      <c r="Y91" s="6"/>
    </row>
    <row r="92" spans="2:25" ht="14.25" customHeight="1" x14ac:dyDescent="0.2">
      <c r="D92" s="6"/>
      <c r="F92" s="6"/>
      <c r="G92" s="6"/>
      <c r="M92" s="6"/>
      <c r="O92" s="6"/>
      <c r="P92" s="6"/>
      <c r="V92" s="6"/>
      <c r="X92" s="6"/>
      <c r="Y92" s="6"/>
    </row>
    <row r="93" spans="2:25" ht="14.25" customHeight="1" x14ac:dyDescent="0.2">
      <c r="D93" s="6"/>
      <c r="F93" s="6"/>
      <c r="G93" s="6"/>
      <c r="M93" s="6"/>
      <c r="O93" s="6"/>
      <c r="P93" s="6"/>
      <c r="V93" s="6"/>
      <c r="X93" s="6"/>
      <c r="Y93" s="6"/>
    </row>
    <row r="94" spans="2:25" ht="14.25" customHeight="1" x14ac:dyDescent="0.2">
      <c r="D94" s="6"/>
      <c r="F94" s="6"/>
      <c r="G94" s="6"/>
      <c r="M94" s="6"/>
      <c r="O94" s="6"/>
      <c r="P94" s="6"/>
    </row>
    <row r="95" spans="2:25" ht="14.25" customHeight="1" x14ac:dyDescent="0.25">
      <c r="D95" s="6"/>
      <c r="F95" s="6"/>
      <c r="G95" s="6"/>
      <c r="M95" s="6"/>
      <c r="O95" s="6"/>
      <c r="P95" s="6"/>
      <c r="T95" s="19"/>
      <c r="U95" s="19"/>
      <c r="V95" s="19"/>
      <c r="W95" s="19"/>
      <c r="X95" s="18"/>
      <c r="Y95" s="18"/>
    </row>
    <row r="96" spans="2:25" ht="14.25" customHeight="1" x14ac:dyDescent="0.25">
      <c r="D96" s="6"/>
      <c r="F96" s="6"/>
      <c r="G96" s="6"/>
      <c r="M96" s="11"/>
      <c r="O96" s="11"/>
      <c r="P96" s="11"/>
      <c r="T96" s="19"/>
      <c r="U96" s="19"/>
      <c r="V96" s="19"/>
      <c r="W96" s="19"/>
      <c r="X96" s="18"/>
      <c r="Y96" s="18"/>
    </row>
    <row r="97" spans="2:25" ht="14.25" customHeight="1" x14ac:dyDescent="0.25">
      <c r="D97" s="6"/>
      <c r="F97" s="6"/>
      <c r="G97" s="6"/>
      <c r="K97" s="19"/>
      <c r="L97" s="19"/>
      <c r="M97" s="18"/>
      <c r="N97" s="19"/>
      <c r="O97" s="18"/>
      <c r="P97" s="18"/>
      <c r="V97" s="6"/>
      <c r="X97" s="6"/>
      <c r="Y97" s="6"/>
    </row>
    <row r="98" spans="2:25" ht="14.25" customHeight="1" x14ac:dyDescent="0.25">
      <c r="D98" s="6"/>
      <c r="F98" s="6"/>
      <c r="G98" s="6"/>
      <c r="K98" s="19"/>
      <c r="L98" s="19"/>
      <c r="M98" s="18"/>
      <c r="N98" s="19"/>
      <c r="O98" s="18"/>
      <c r="P98" s="18"/>
      <c r="V98" s="6"/>
      <c r="X98" s="6"/>
      <c r="Y98" s="6"/>
    </row>
    <row r="99" spans="2:25" ht="14.25" customHeight="1" x14ac:dyDescent="0.2">
      <c r="D99" s="6"/>
      <c r="F99" s="6"/>
      <c r="G99" s="6"/>
      <c r="M99" s="6"/>
      <c r="O99" s="6"/>
      <c r="P99" s="6"/>
    </row>
    <row r="100" spans="2:25" ht="14.25" customHeight="1" x14ac:dyDescent="0.25">
      <c r="D100" s="6"/>
      <c r="F100" s="6"/>
      <c r="G100" s="6"/>
      <c r="M100" s="6"/>
      <c r="O100" s="6"/>
      <c r="P100" s="6"/>
      <c r="T100" s="19"/>
      <c r="U100" s="19"/>
      <c r="V100" s="19"/>
      <c r="W100" s="19"/>
      <c r="X100" s="18"/>
      <c r="Y100" s="18"/>
    </row>
    <row r="101" spans="2:25" ht="14.25" customHeight="1" x14ac:dyDescent="0.25">
      <c r="D101" s="6"/>
      <c r="F101" s="6"/>
      <c r="G101" s="6"/>
      <c r="M101" s="6"/>
      <c r="O101" s="6"/>
      <c r="P101" s="6"/>
      <c r="T101" s="19"/>
      <c r="U101" s="19"/>
      <c r="V101" s="19"/>
      <c r="W101" s="19"/>
      <c r="X101" s="18"/>
      <c r="Y101" s="18"/>
    </row>
    <row r="102" spans="2:25" ht="14.25" customHeight="1" x14ac:dyDescent="0.2">
      <c r="D102" s="6"/>
      <c r="F102" s="6"/>
      <c r="G102" s="6"/>
      <c r="M102" s="6"/>
      <c r="O102" s="6"/>
      <c r="P102" s="6"/>
    </row>
    <row r="103" spans="2:25" ht="14.25" customHeight="1" x14ac:dyDescent="0.2">
      <c r="D103" s="6"/>
      <c r="F103" s="6"/>
      <c r="G103" s="6"/>
      <c r="M103" s="6"/>
      <c r="O103" s="6"/>
      <c r="P103" s="6"/>
    </row>
    <row r="104" spans="2:25" ht="14.25" customHeight="1" x14ac:dyDescent="0.2">
      <c r="D104" s="6"/>
      <c r="F104" s="6"/>
      <c r="G104" s="6"/>
      <c r="M104" s="6"/>
      <c r="O104" s="6"/>
      <c r="P104" s="6"/>
    </row>
    <row r="105" spans="2:25" ht="14.25" customHeight="1" x14ac:dyDescent="0.2">
      <c r="D105" s="6"/>
      <c r="F105" s="6"/>
      <c r="G105" s="6"/>
      <c r="M105" s="6"/>
      <c r="O105" s="6"/>
      <c r="P105" s="6"/>
    </row>
    <row r="106" spans="2:25" ht="14.25" customHeight="1" x14ac:dyDescent="0.2">
      <c r="D106" s="6"/>
      <c r="F106" s="6"/>
      <c r="G106" s="6"/>
      <c r="M106" s="6"/>
      <c r="O106" s="6"/>
      <c r="P106" s="6"/>
    </row>
    <row r="107" spans="2:25" ht="14.25" customHeight="1" x14ac:dyDescent="0.2">
      <c r="D107" s="6"/>
      <c r="F107" s="6"/>
      <c r="G107" s="6"/>
      <c r="M107" s="6"/>
      <c r="O107" s="6"/>
      <c r="P107" s="6"/>
    </row>
    <row r="108" spans="2:25" ht="14.25" customHeight="1" x14ac:dyDescent="0.2">
      <c r="D108" s="6"/>
      <c r="F108" s="6"/>
      <c r="G108" s="6"/>
      <c r="M108" s="6"/>
      <c r="O108" s="6"/>
      <c r="P108" s="6"/>
    </row>
    <row r="109" spans="2:25" ht="14.25" customHeight="1" x14ac:dyDescent="0.2">
      <c r="D109" s="6"/>
      <c r="F109" s="6"/>
      <c r="G109" s="6"/>
      <c r="M109" s="6"/>
      <c r="O109" s="6"/>
      <c r="P109" s="6"/>
    </row>
    <row r="110" spans="2:25" ht="14.25" customHeight="1" x14ac:dyDescent="0.2">
      <c r="D110" s="11"/>
      <c r="F110" s="11"/>
      <c r="G110" s="11"/>
      <c r="M110" s="6"/>
      <c r="O110" s="6"/>
      <c r="P110" s="6"/>
    </row>
    <row r="111" spans="2:25" ht="14.25" customHeight="1" x14ac:dyDescent="0.25">
      <c r="B111" s="19"/>
      <c r="C111" s="19"/>
      <c r="D111" s="18"/>
      <c r="E111" s="19"/>
      <c r="F111" s="18"/>
      <c r="G111" s="18"/>
      <c r="M111" s="11"/>
      <c r="O111" s="11"/>
      <c r="P111" s="11"/>
    </row>
    <row r="112" spans="2:25" ht="14.25" customHeight="1" x14ac:dyDescent="0.25">
      <c r="B112" s="19"/>
      <c r="C112" s="19"/>
      <c r="D112" s="18"/>
      <c r="E112" s="19"/>
      <c r="F112" s="18"/>
      <c r="G112" s="18"/>
      <c r="K112" s="19"/>
      <c r="L112" s="19"/>
      <c r="M112" s="18"/>
      <c r="N112" s="19"/>
      <c r="O112" s="18"/>
      <c r="P112" s="18"/>
    </row>
    <row r="113" spans="2:16" ht="14.25" customHeight="1" x14ac:dyDescent="0.25">
      <c r="D113" s="6"/>
      <c r="F113" s="6"/>
      <c r="G113" s="6"/>
      <c r="K113" s="19"/>
      <c r="L113" s="19"/>
      <c r="M113" s="19"/>
      <c r="N113" s="19"/>
      <c r="O113" s="18"/>
      <c r="P113" s="18"/>
    </row>
    <row r="114" spans="2:16" ht="14.25" customHeight="1" x14ac:dyDescent="0.2">
      <c r="D114" s="11"/>
      <c r="F114" s="11"/>
      <c r="G114" s="11"/>
      <c r="M114" s="6"/>
      <c r="O114" s="6"/>
      <c r="P114" s="6"/>
    </row>
    <row r="115" spans="2:16" ht="14.25" customHeight="1" x14ac:dyDescent="0.25">
      <c r="B115" s="19"/>
      <c r="C115" s="19"/>
      <c r="D115" s="18"/>
      <c r="E115" s="19"/>
      <c r="F115" s="18"/>
      <c r="G115" s="18"/>
      <c r="O115" s="11"/>
      <c r="P115" s="11"/>
    </row>
    <row r="116" spans="2:16" ht="14.25" customHeight="1" x14ac:dyDescent="0.25">
      <c r="B116" s="19"/>
      <c r="C116" s="19"/>
      <c r="D116" s="18"/>
      <c r="E116" s="19"/>
      <c r="F116" s="18"/>
      <c r="G116" s="18"/>
      <c r="K116" s="19"/>
      <c r="L116" s="19"/>
      <c r="M116" s="18"/>
      <c r="N116" s="19"/>
      <c r="O116" s="18"/>
      <c r="P116" s="18"/>
    </row>
    <row r="117" spans="2:16" ht="14.25" customHeight="1" x14ac:dyDescent="0.25">
      <c r="D117" s="6"/>
      <c r="F117" s="6"/>
      <c r="G117" s="6"/>
      <c r="K117" s="19"/>
      <c r="L117" s="19"/>
      <c r="M117" s="19"/>
      <c r="N117" s="19"/>
      <c r="O117" s="18"/>
      <c r="P117" s="18"/>
    </row>
    <row r="118" spans="2:16" ht="14.25" customHeight="1" x14ac:dyDescent="0.2">
      <c r="D118" s="11"/>
      <c r="F118" s="11"/>
      <c r="G118" s="11"/>
      <c r="M118" s="6"/>
      <c r="O118" s="6"/>
      <c r="P118" s="6"/>
    </row>
    <row r="119" spans="2:16" ht="14.25" customHeight="1" x14ac:dyDescent="0.25">
      <c r="B119" s="19"/>
      <c r="C119" s="19"/>
      <c r="D119" s="18"/>
      <c r="E119" s="19"/>
      <c r="F119" s="18"/>
      <c r="G119" s="18"/>
      <c r="O119" s="11"/>
      <c r="P119" s="11"/>
    </row>
    <row r="120" spans="2:16" ht="14.25" customHeight="1" x14ac:dyDescent="0.25">
      <c r="B120" s="19"/>
      <c r="C120" s="19"/>
      <c r="D120" s="18"/>
      <c r="E120" s="19"/>
      <c r="F120" s="18"/>
      <c r="G120" s="18"/>
      <c r="K120" s="19"/>
      <c r="L120" s="19"/>
      <c r="M120" s="18"/>
      <c r="N120" s="19"/>
      <c r="O120" s="18"/>
      <c r="P120" s="18"/>
    </row>
    <row r="121" spans="2:16" ht="14.25" customHeight="1" x14ac:dyDescent="0.25">
      <c r="D121" s="6"/>
      <c r="F121" s="6"/>
      <c r="G121" s="6"/>
      <c r="K121" s="19"/>
      <c r="L121" s="19"/>
      <c r="M121" s="19"/>
      <c r="N121" s="19"/>
      <c r="O121" s="18"/>
      <c r="P121" s="18"/>
    </row>
    <row r="122" spans="2:16" ht="14.25" customHeight="1" x14ac:dyDescent="0.25">
      <c r="F122" s="11"/>
      <c r="G122" s="11"/>
      <c r="K122" s="19"/>
      <c r="L122" s="19"/>
      <c r="M122" s="19"/>
      <c r="N122" s="19"/>
      <c r="O122" s="18"/>
      <c r="P122" s="18"/>
    </row>
    <row r="123" spans="2:16" ht="14.25" customHeight="1" x14ac:dyDescent="0.25">
      <c r="B123" s="19"/>
      <c r="C123" s="19"/>
      <c r="D123" s="19"/>
      <c r="E123" s="19"/>
      <c r="F123" s="18"/>
      <c r="G123" s="18"/>
      <c r="M123" s="6"/>
      <c r="O123" s="6"/>
      <c r="P123" s="6"/>
    </row>
    <row r="124" spans="2:16" ht="14.25" customHeight="1" x14ac:dyDescent="0.25">
      <c r="B124" s="19"/>
      <c r="C124" s="19"/>
      <c r="D124" s="19"/>
      <c r="E124" s="19"/>
      <c r="F124" s="18"/>
      <c r="G124" s="18"/>
      <c r="M124" s="6"/>
      <c r="O124" s="6"/>
      <c r="P124" s="6"/>
    </row>
    <row r="125" spans="2:16" ht="14.25" customHeight="1" x14ac:dyDescent="0.2">
      <c r="D125" s="6"/>
      <c r="F125" s="6"/>
      <c r="G125" s="6"/>
      <c r="M125" s="11"/>
      <c r="O125" s="11"/>
      <c r="P125" s="11"/>
    </row>
    <row r="126" spans="2:16" ht="14.25" customHeight="1" x14ac:dyDescent="0.25">
      <c r="D126" s="6"/>
      <c r="F126" s="6"/>
      <c r="G126" s="6"/>
      <c r="K126" s="19"/>
      <c r="L126" s="19"/>
      <c r="M126" s="19"/>
      <c r="N126" s="19"/>
      <c r="O126" s="18"/>
      <c r="P126" s="18"/>
    </row>
    <row r="127" spans="2:16" ht="14.25" customHeight="1" x14ac:dyDescent="0.25">
      <c r="D127" s="6"/>
      <c r="F127" s="6"/>
      <c r="G127" s="6"/>
      <c r="K127" s="19"/>
      <c r="L127" s="19"/>
      <c r="M127" s="19"/>
      <c r="N127" s="19"/>
      <c r="O127" s="18"/>
      <c r="P127" s="18"/>
    </row>
    <row r="128" spans="2:16" ht="14.25" customHeight="1" x14ac:dyDescent="0.2">
      <c r="D128" s="6"/>
      <c r="F128" s="6"/>
      <c r="G128" s="6"/>
      <c r="M128" s="6"/>
      <c r="O128" s="6"/>
      <c r="P128" s="6"/>
    </row>
    <row r="129" spans="2:16" ht="14.25" customHeight="1" x14ac:dyDescent="0.2">
      <c r="D129" s="6"/>
      <c r="F129" s="6"/>
      <c r="G129" s="6"/>
      <c r="M129" s="6"/>
      <c r="O129" s="6"/>
      <c r="P129" s="6"/>
    </row>
    <row r="130" spans="2:16" ht="14.25" customHeight="1" x14ac:dyDescent="0.2">
      <c r="D130" s="6"/>
      <c r="F130" s="6"/>
      <c r="G130" s="6"/>
      <c r="M130" s="6"/>
      <c r="O130" s="6"/>
      <c r="P130" s="6"/>
    </row>
    <row r="131" spans="2:16" ht="14.25" customHeight="1" x14ac:dyDescent="0.2">
      <c r="M131" s="6"/>
      <c r="O131" s="6"/>
      <c r="P131" s="6"/>
    </row>
    <row r="132" spans="2:16" ht="14.25" customHeight="1" x14ac:dyDescent="0.25">
      <c r="B132" s="19"/>
      <c r="C132" s="19"/>
      <c r="D132" s="19"/>
      <c r="E132" s="19"/>
      <c r="F132" s="18"/>
      <c r="G132" s="18"/>
      <c r="M132" s="6"/>
      <c r="O132" s="6"/>
      <c r="P132" s="6"/>
    </row>
    <row r="133" spans="2:16" ht="14.25" customHeight="1" x14ac:dyDescent="0.25">
      <c r="B133" s="19"/>
      <c r="C133" s="19"/>
      <c r="D133" s="19"/>
      <c r="E133" s="19"/>
      <c r="F133" s="18"/>
      <c r="G133" s="18"/>
      <c r="M133" s="6"/>
      <c r="O133" s="6"/>
      <c r="P133" s="6"/>
    </row>
    <row r="134" spans="2:16" ht="14.25" customHeight="1" x14ac:dyDescent="0.2">
      <c r="D134" s="6"/>
      <c r="F134" s="6"/>
      <c r="G134" s="6"/>
      <c r="M134" s="6"/>
      <c r="O134" s="6"/>
      <c r="P134" s="6"/>
    </row>
    <row r="135" spans="2:16" ht="14.25" customHeight="1" x14ac:dyDescent="0.2">
      <c r="M135" s="6"/>
      <c r="O135" s="6"/>
      <c r="P135" s="6"/>
    </row>
    <row r="136" spans="2:16" ht="14.25" customHeight="1" x14ac:dyDescent="0.25">
      <c r="B136" s="19"/>
      <c r="C136" s="19"/>
      <c r="D136" s="19"/>
      <c r="E136" s="19"/>
      <c r="F136" s="18"/>
      <c r="G136" s="18"/>
      <c r="M136" s="6"/>
      <c r="O136" s="6"/>
      <c r="P136" s="6"/>
    </row>
    <row r="137" spans="2:16" ht="14.25" customHeight="1" x14ac:dyDescent="0.25">
      <c r="B137" s="19"/>
      <c r="C137" s="19"/>
      <c r="D137" s="19"/>
      <c r="E137" s="19"/>
      <c r="F137" s="18"/>
      <c r="G137" s="18"/>
      <c r="M137" s="6"/>
      <c r="O137" s="6"/>
      <c r="P137" s="6"/>
    </row>
    <row r="138" spans="2:16" ht="14.25" customHeight="1" x14ac:dyDescent="0.2">
      <c r="D138" s="6"/>
      <c r="F138" s="6"/>
      <c r="G138" s="6"/>
      <c r="M138" s="6"/>
      <c r="O138" s="6"/>
      <c r="P138" s="6"/>
    </row>
    <row r="139" spans="2:16" ht="14.25" customHeight="1" x14ac:dyDescent="0.2">
      <c r="F139" s="11"/>
      <c r="G139" s="11"/>
      <c r="M139" s="6"/>
      <c r="O139" s="6"/>
      <c r="P139" s="6"/>
    </row>
    <row r="140" spans="2:16" ht="14.25" customHeight="1" x14ac:dyDescent="0.25">
      <c r="B140" s="19"/>
      <c r="C140" s="19"/>
      <c r="D140" s="18"/>
      <c r="E140" s="19"/>
      <c r="F140" s="18"/>
      <c r="G140" s="18"/>
      <c r="M140" s="6"/>
      <c r="O140" s="6"/>
      <c r="P140" s="6"/>
    </row>
    <row r="141" spans="2:16" ht="14.25" customHeight="1" x14ac:dyDescent="0.25">
      <c r="B141" s="19"/>
      <c r="C141" s="19"/>
      <c r="D141" s="18"/>
      <c r="E141" s="19"/>
      <c r="F141" s="18"/>
      <c r="G141" s="18"/>
      <c r="M141" s="6"/>
      <c r="O141" s="6"/>
      <c r="P141" s="6"/>
    </row>
    <row r="142" spans="2:16" ht="14.25" customHeight="1" x14ac:dyDescent="0.2">
      <c r="D142" s="6"/>
      <c r="F142" s="6"/>
      <c r="G142" s="6"/>
      <c r="M142" s="6"/>
      <c r="O142" s="6"/>
      <c r="P142" s="6"/>
    </row>
    <row r="143" spans="2:16" ht="14.25" customHeight="1" x14ac:dyDescent="0.2">
      <c r="F143" s="11"/>
      <c r="G143" s="11"/>
      <c r="M143" s="6"/>
      <c r="O143" s="6"/>
      <c r="P143" s="6"/>
    </row>
    <row r="144" spans="2:16" ht="14.25" customHeight="1" x14ac:dyDescent="0.25">
      <c r="B144" s="19"/>
      <c r="C144" s="19"/>
      <c r="D144" s="18"/>
      <c r="E144" s="19"/>
      <c r="F144" s="18"/>
      <c r="G144" s="18"/>
      <c r="M144" s="6"/>
      <c r="O144" s="6"/>
      <c r="P144" s="6"/>
    </row>
    <row r="145" spans="2:16" ht="14.25" customHeight="1" x14ac:dyDescent="0.25">
      <c r="B145" s="19"/>
      <c r="C145" s="19"/>
      <c r="D145" s="18"/>
      <c r="E145" s="19"/>
      <c r="F145" s="18"/>
      <c r="G145" s="18"/>
      <c r="M145" s="6"/>
      <c r="O145" s="6"/>
      <c r="P145" s="6"/>
    </row>
    <row r="146" spans="2:16" ht="14.25" customHeight="1" x14ac:dyDescent="0.2">
      <c r="D146" s="6"/>
      <c r="F146" s="6"/>
      <c r="G146" s="6"/>
      <c r="M146" s="6"/>
      <c r="O146" s="6"/>
      <c r="P146" s="6"/>
    </row>
    <row r="147" spans="2:16" ht="14.25" customHeight="1" x14ac:dyDescent="0.2">
      <c r="D147" s="11"/>
      <c r="F147" s="11"/>
      <c r="G147" s="11"/>
      <c r="M147" s="6"/>
      <c r="O147" s="6"/>
      <c r="P147" s="6"/>
    </row>
    <row r="148" spans="2:16" ht="14.25" customHeight="1" x14ac:dyDescent="0.25">
      <c r="B148" s="19"/>
      <c r="C148" s="19"/>
      <c r="D148" s="18"/>
      <c r="E148" s="19"/>
      <c r="F148" s="18"/>
      <c r="G148" s="18"/>
      <c r="M148" s="6"/>
      <c r="O148" s="6"/>
      <c r="P148" s="6"/>
    </row>
    <row r="149" spans="2:16" ht="14.25" customHeight="1" x14ac:dyDescent="0.25">
      <c r="B149" s="19"/>
      <c r="C149" s="19"/>
      <c r="D149" s="18"/>
      <c r="E149" s="19"/>
      <c r="F149" s="18"/>
      <c r="G149" s="18"/>
    </row>
    <row r="150" spans="2:16" ht="14.25" customHeight="1" x14ac:dyDescent="0.25">
      <c r="D150" s="6"/>
      <c r="F150" s="6"/>
      <c r="G150" s="6"/>
      <c r="K150" s="19"/>
      <c r="L150" s="19"/>
      <c r="M150" s="19"/>
      <c r="N150" s="19"/>
      <c r="O150" s="18"/>
      <c r="P150" s="18"/>
    </row>
    <row r="151" spans="2:16" ht="14.25" customHeight="1" x14ac:dyDescent="0.25">
      <c r="D151" s="11"/>
      <c r="F151" s="11"/>
      <c r="G151" s="11"/>
      <c r="K151" s="19"/>
      <c r="L151" s="19"/>
      <c r="M151" s="19"/>
      <c r="N151" s="19"/>
      <c r="O151" s="18"/>
      <c r="P151" s="18"/>
    </row>
    <row r="152" spans="2:16" ht="14.25" customHeight="1" x14ac:dyDescent="0.25">
      <c r="B152" s="19"/>
      <c r="C152" s="19"/>
      <c r="D152" s="19"/>
      <c r="E152" s="19"/>
      <c r="F152" s="18"/>
      <c r="G152" s="18"/>
      <c r="M152" s="6"/>
      <c r="O152" s="6"/>
      <c r="P152" s="6"/>
    </row>
    <row r="153" spans="2:16" ht="14.25" customHeight="1" x14ac:dyDescent="0.25">
      <c r="B153" s="19"/>
      <c r="C153" s="19"/>
      <c r="D153" s="18"/>
      <c r="E153" s="19"/>
      <c r="F153" s="18"/>
      <c r="G153" s="18"/>
      <c r="M153" s="6"/>
      <c r="O153" s="6"/>
      <c r="P153" s="6"/>
    </row>
    <row r="154" spans="2:16" ht="14.25" customHeight="1" x14ac:dyDescent="0.25">
      <c r="B154" s="19"/>
      <c r="C154" s="19"/>
      <c r="D154" s="19"/>
      <c r="E154" s="19"/>
      <c r="F154" s="18"/>
      <c r="G154" s="18"/>
      <c r="M154" s="6"/>
      <c r="O154" s="6"/>
      <c r="P154" s="6"/>
    </row>
    <row r="155" spans="2:16" ht="14.25" customHeight="1" x14ac:dyDescent="0.2">
      <c r="D155" s="6"/>
      <c r="F155" s="6"/>
      <c r="G155" s="6"/>
      <c r="M155" s="6"/>
      <c r="O155" s="6"/>
      <c r="P155" s="6"/>
    </row>
    <row r="156" spans="2:16" ht="14.25" customHeight="1" x14ac:dyDescent="0.2">
      <c r="D156" s="6"/>
      <c r="F156" s="6"/>
      <c r="G156" s="6"/>
    </row>
    <row r="157" spans="2:16" ht="14.25" customHeight="1" x14ac:dyDescent="0.25">
      <c r="D157" s="6"/>
      <c r="F157" s="6"/>
      <c r="G157" s="6"/>
      <c r="K157" s="19"/>
      <c r="L157" s="19"/>
      <c r="M157" s="19"/>
      <c r="N157" s="19"/>
      <c r="O157" s="18"/>
      <c r="P157" s="18"/>
    </row>
    <row r="158" spans="2:16" ht="14.25" customHeight="1" x14ac:dyDescent="0.25">
      <c r="D158" s="6"/>
      <c r="F158" s="6"/>
      <c r="G158" s="6"/>
      <c r="K158" s="19"/>
      <c r="L158" s="19"/>
      <c r="M158" s="19"/>
      <c r="N158" s="19"/>
      <c r="O158" s="18"/>
      <c r="P158" s="18"/>
    </row>
    <row r="159" spans="2:16" ht="14.25" customHeight="1" x14ac:dyDescent="0.2">
      <c r="D159" s="6"/>
      <c r="F159" s="6"/>
      <c r="G159" s="6"/>
      <c r="M159" s="6"/>
      <c r="O159" s="6"/>
      <c r="P159" s="6"/>
    </row>
    <row r="160" spans="2:16" ht="14.25" customHeight="1" x14ac:dyDescent="0.2">
      <c r="D160" s="6"/>
      <c r="F160" s="6"/>
      <c r="G160" s="6"/>
      <c r="M160" s="6"/>
      <c r="O160" s="6"/>
      <c r="P160" s="6"/>
    </row>
    <row r="161" spans="2:16" ht="14.25" customHeight="1" x14ac:dyDescent="0.2">
      <c r="D161" s="6"/>
      <c r="F161" s="6"/>
      <c r="G161" s="6"/>
    </row>
    <row r="162" spans="2:16" ht="14.25" customHeight="1" x14ac:dyDescent="0.25">
      <c r="D162" s="6"/>
      <c r="F162" s="6"/>
      <c r="G162" s="6"/>
      <c r="K162" s="19"/>
      <c r="L162" s="19"/>
      <c r="M162" s="19"/>
      <c r="N162" s="19"/>
      <c r="O162" s="18"/>
      <c r="P162" s="18"/>
    </row>
    <row r="163" spans="2:16" ht="14.25" customHeight="1" x14ac:dyDescent="0.25">
      <c r="D163" s="6"/>
      <c r="F163" s="6"/>
      <c r="G163" s="6"/>
      <c r="K163" s="19"/>
      <c r="L163" s="19"/>
      <c r="M163" s="19"/>
      <c r="N163" s="19"/>
      <c r="O163" s="18"/>
      <c r="P163" s="18"/>
    </row>
    <row r="164" spans="2:16" ht="14.25" customHeight="1" x14ac:dyDescent="0.2">
      <c r="D164" s="6"/>
      <c r="F164" s="6"/>
      <c r="G164" s="6"/>
      <c r="M164" s="6"/>
      <c r="O164" s="6"/>
      <c r="P164" s="6"/>
    </row>
    <row r="165" spans="2:16" ht="14.25" customHeight="1" x14ac:dyDescent="0.2">
      <c r="D165" s="11"/>
      <c r="F165" s="11"/>
      <c r="G165" s="11"/>
      <c r="M165" s="6"/>
      <c r="O165" s="6"/>
      <c r="P165" s="6"/>
    </row>
    <row r="166" spans="2:16" ht="14.25" customHeight="1" x14ac:dyDescent="0.25">
      <c r="B166" s="19"/>
      <c r="C166" s="19"/>
      <c r="D166" s="18"/>
      <c r="E166" s="19"/>
      <c r="F166" s="18"/>
      <c r="G166" s="18"/>
      <c r="M166" s="6"/>
      <c r="O166" s="6"/>
      <c r="P166" s="6"/>
    </row>
    <row r="167" spans="2:16" ht="14.25" customHeight="1" x14ac:dyDescent="0.25">
      <c r="B167" s="19"/>
      <c r="C167" s="19"/>
      <c r="D167" s="19"/>
      <c r="E167" s="19"/>
      <c r="F167" s="18"/>
      <c r="G167" s="18"/>
      <c r="M167" s="6"/>
      <c r="O167" s="6"/>
      <c r="P167" s="6"/>
    </row>
    <row r="168" spans="2:16" ht="14.25" customHeight="1" x14ac:dyDescent="0.2">
      <c r="D168" s="6"/>
      <c r="F168" s="6"/>
      <c r="G168" s="6"/>
      <c r="M168" s="6"/>
      <c r="O168" s="6"/>
      <c r="P168" s="6"/>
    </row>
    <row r="169" spans="2:16" ht="14.25" customHeight="1" x14ac:dyDescent="0.2">
      <c r="D169" s="6"/>
      <c r="F169" s="6"/>
      <c r="G169" s="6"/>
      <c r="M169" s="6"/>
      <c r="O169" s="6"/>
      <c r="P169" s="6"/>
    </row>
    <row r="170" spans="2:16" ht="14.25" customHeight="1" x14ac:dyDescent="0.2">
      <c r="D170" s="6"/>
      <c r="F170" s="6"/>
      <c r="G170" s="6"/>
      <c r="M170" s="6"/>
      <c r="O170" s="6"/>
      <c r="P170" s="6"/>
    </row>
    <row r="171" spans="2:16" ht="14.25" customHeight="1" x14ac:dyDescent="0.2">
      <c r="D171" s="6"/>
      <c r="F171" s="6"/>
      <c r="G171" s="6"/>
      <c r="M171" s="6"/>
      <c r="O171" s="6"/>
      <c r="P171" s="6"/>
    </row>
    <row r="172" spans="2:16" ht="14.25" customHeight="1" x14ac:dyDescent="0.2">
      <c r="D172" s="6"/>
      <c r="F172" s="6"/>
      <c r="G172" s="6"/>
      <c r="M172" s="6"/>
      <c r="O172" s="6"/>
      <c r="P172" s="6"/>
    </row>
    <row r="173" spans="2:16" ht="14.25" customHeight="1" x14ac:dyDescent="0.2">
      <c r="D173" s="6"/>
      <c r="F173" s="6"/>
      <c r="G173" s="6"/>
      <c r="M173" s="6"/>
      <c r="O173" s="6"/>
      <c r="P173" s="6"/>
    </row>
    <row r="174" spans="2:16" ht="14.25" customHeight="1" x14ac:dyDescent="0.2">
      <c r="D174" s="6"/>
      <c r="F174" s="6"/>
      <c r="G174" s="6"/>
      <c r="M174" s="6"/>
      <c r="O174" s="6"/>
      <c r="P174" s="6"/>
    </row>
    <row r="175" spans="2:16" ht="14.25" customHeight="1" x14ac:dyDescent="0.2">
      <c r="D175" s="6"/>
      <c r="F175" s="6"/>
      <c r="G175" s="6"/>
      <c r="M175" s="6"/>
      <c r="O175" s="6"/>
      <c r="P175" s="6"/>
    </row>
    <row r="176" spans="2:16" ht="14.25" customHeight="1" x14ac:dyDescent="0.2">
      <c r="D176" s="6"/>
      <c r="F176" s="6"/>
      <c r="G176" s="6"/>
      <c r="M176" s="6"/>
      <c r="O176" s="6"/>
      <c r="P176" s="6"/>
    </row>
    <row r="177" spans="2:16" ht="14.25" customHeight="1" x14ac:dyDescent="0.2">
      <c r="D177" s="11"/>
      <c r="F177" s="11"/>
      <c r="G177" s="11"/>
      <c r="M177" s="6"/>
      <c r="O177" s="6"/>
      <c r="P177" s="6"/>
    </row>
    <row r="178" spans="2:16" ht="14.25" customHeight="1" x14ac:dyDescent="0.25">
      <c r="B178" s="19"/>
      <c r="C178" s="19"/>
      <c r="D178" s="18"/>
      <c r="E178" s="19"/>
      <c r="F178" s="18"/>
      <c r="G178" s="18"/>
      <c r="M178" s="6"/>
      <c r="O178" s="6"/>
      <c r="P178" s="6"/>
    </row>
    <row r="179" spans="2:16" ht="14.25" customHeight="1" x14ac:dyDescent="0.25">
      <c r="B179" s="19"/>
      <c r="C179" s="19"/>
      <c r="D179" s="19"/>
      <c r="E179" s="19"/>
      <c r="F179" s="18"/>
      <c r="G179" s="18"/>
      <c r="M179" s="6"/>
      <c r="O179" s="6"/>
      <c r="P179" s="6"/>
    </row>
    <row r="180" spans="2:16" ht="14.25" customHeight="1" x14ac:dyDescent="0.25">
      <c r="B180" s="19"/>
      <c r="C180" s="19"/>
      <c r="D180" s="19"/>
      <c r="E180" s="19"/>
      <c r="F180" s="18"/>
      <c r="G180" s="18"/>
      <c r="M180" s="6"/>
      <c r="O180" s="6"/>
      <c r="P180" s="6"/>
    </row>
    <row r="181" spans="2:16" ht="14.25" customHeight="1" x14ac:dyDescent="0.2">
      <c r="D181" s="6"/>
      <c r="F181" s="6"/>
      <c r="G181" s="6"/>
    </row>
    <row r="182" spans="2:16" ht="14.25" customHeight="1" x14ac:dyDescent="0.25">
      <c r="D182" s="11"/>
      <c r="F182" s="11"/>
      <c r="G182" s="11"/>
      <c r="K182" s="19"/>
      <c r="L182" s="19"/>
      <c r="M182" s="19"/>
      <c r="N182" s="19"/>
      <c r="O182" s="18"/>
      <c r="P182" s="18"/>
    </row>
    <row r="183" spans="2:16" ht="14.25" customHeight="1" x14ac:dyDescent="0.25">
      <c r="B183" s="19"/>
      <c r="C183" s="19"/>
      <c r="D183" s="18"/>
      <c r="E183" s="19"/>
      <c r="F183" s="18"/>
      <c r="G183" s="18"/>
      <c r="K183" s="19"/>
      <c r="L183" s="19"/>
      <c r="M183" s="19"/>
      <c r="N183" s="19"/>
      <c r="O183" s="18"/>
      <c r="P183" s="18"/>
    </row>
    <row r="184" spans="2:16" ht="14.25" customHeight="1" x14ac:dyDescent="0.25">
      <c r="B184" s="19"/>
      <c r="C184" s="19"/>
      <c r="D184" s="18"/>
      <c r="E184" s="19"/>
      <c r="F184" s="18"/>
      <c r="G184" s="18"/>
      <c r="K184" s="19"/>
      <c r="L184" s="19"/>
      <c r="M184" s="19"/>
      <c r="N184" s="19"/>
      <c r="O184" s="18"/>
      <c r="P184" s="18"/>
    </row>
    <row r="185" spans="2:16" ht="14.25" customHeight="1" x14ac:dyDescent="0.25">
      <c r="D185" s="6"/>
      <c r="F185" s="6"/>
      <c r="G185" s="6"/>
      <c r="K185" s="19"/>
      <c r="L185" s="19"/>
      <c r="M185" s="19"/>
      <c r="N185" s="19"/>
      <c r="O185" s="18"/>
      <c r="P185" s="18"/>
    </row>
    <row r="186" spans="2:16" ht="14.25" customHeight="1" x14ac:dyDescent="0.2">
      <c r="D186" s="11"/>
      <c r="F186" s="11"/>
      <c r="G186" s="11"/>
      <c r="M186" s="6"/>
      <c r="O186" s="6"/>
      <c r="P186" s="6"/>
    </row>
    <row r="187" spans="2:16" ht="14.25" customHeight="1" x14ac:dyDescent="0.25">
      <c r="B187" s="19"/>
      <c r="C187" s="19"/>
      <c r="D187" s="18"/>
      <c r="E187" s="19"/>
      <c r="F187" s="18"/>
      <c r="G187" s="18"/>
    </row>
    <row r="188" spans="2:16" ht="14.25" customHeight="1" x14ac:dyDescent="0.25">
      <c r="B188" s="19"/>
      <c r="C188" s="19"/>
      <c r="D188" s="18"/>
      <c r="E188" s="19"/>
      <c r="F188" s="18"/>
      <c r="G188" s="18"/>
      <c r="K188" s="19"/>
      <c r="L188" s="19"/>
      <c r="M188" s="19"/>
      <c r="N188" s="19"/>
      <c r="O188" s="18"/>
      <c r="P188" s="18"/>
    </row>
    <row r="189" spans="2:16" ht="14.25" customHeight="1" x14ac:dyDescent="0.25">
      <c r="B189" s="19"/>
      <c r="C189" s="19"/>
      <c r="D189" s="19"/>
      <c r="E189" s="19"/>
      <c r="F189" s="18"/>
      <c r="G189" s="18"/>
      <c r="K189" s="19"/>
      <c r="L189" s="19"/>
      <c r="M189" s="19"/>
      <c r="N189" s="19"/>
      <c r="O189" s="18"/>
      <c r="P189" s="18"/>
    </row>
    <row r="190" spans="2:16" ht="14.25" customHeight="1" x14ac:dyDescent="0.2">
      <c r="D190" s="6"/>
      <c r="F190" s="6"/>
      <c r="G190" s="6"/>
      <c r="M190" s="6"/>
      <c r="O190" s="6"/>
      <c r="P190" s="6"/>
    </row>
    <row r="191" spans="2:16" ht="14.25" customHeight="1" x14ac:dyDescent="0.2">
      <c r="F191" s="11"/>
      <c r="G191" s="11"/>
    </row>
    <row r="192" spans="2:16" ht="14.25" customHeight="1" x14ac:dyDescent="0.25">
      <c r="B192" s="19"/>
      <c r="C192" s="19"/>
      <c r="D192" s="19"/>
      <c r="E192" s="19"/>
      <c r="F192" s="18"/>
      <c r="G192" s="18"/>
      <c r="K192" s="19"/>
      <c r="L192" s="19"/>
      <c r="M192" s="19"/>
      <c r="N192" s="19"/>
      <c r="O192" s="18"/>
      <c r="P192" s="18"/>
    </row>
    <row r="193" spans="2:16" ht="14.25" customHeight="1" x14ac:dyDescent="0.25">
      <c r="B193" s="19"/>
      <c r="C193" s="19"/>
      <c r="D193" s="18"/>
      <c r="E193" s="19"/>
      <c r="F193" s="18"/>
      <c r="G193" s="18"/>
      <c r="K193" s="19"/>
      <c r="L193" s="19"/>
      <c r="M193" s="19"/>
      <c r="N193" s="19"/>
      <c r="O193" s="18"/>
      <c r="P193" s="18"/>
    </row>
    <row r="194" spans="2:16" ht="14.25" customHeight="1" x14ac:dyDescent="0.2">
      <c r="D194" s="6"/>
      <c r="F194" s="6"/>
      <c r="G194" s="6"/>
      <c r="M194" s="6"/>
      <c r="O194" s="6"/>
      <c r="P194" s="6"/>
    </row>
    <row r="195" spans="2:16" ht="14.25" customHeight="1" x14ac:dyDescent="0.2">
      <c r="D195" s="6"/>
      <c r="F195" s="6"/>
      <c r="G195" s="6"/>
      <c r="M195" s="6"/>
      <c r="O195" s="6"/>
      <c r="P195" s="6"/>
    </row>
    <row r="196" spans="2:16" ht="14.25" customHeight="1" x14ac:dyDescent="0.2">
      <c r="D196" s="6"/>
      <c r="F196" s="6"/>
      <c r="G196" s="6"/>
      <c r="M196" s="6"/>
      <c r="O196" s="6"/>
      <c r="P196" s="6"/>
    </row>
    <row r="197" spans="2:16" ht="14.25" customHeight="1" x14ac:dyDescent="0.2">
      <c r="D197" s="6"/>
      <c r="F197" s="6"/>
      <c r="G197" s="6"/>
    </row>
    <row r="198" spans="2:16" ht="14.25" customHeight="1" x14ac:dyDescent="0.25">
      <c r="D198" s="6"/>
      <c r="F198" s="6"/>
      <c r="G198" s="6"/>
      <c r="K198" s="19"/>
      <c r="L198" s="19"/>
      <c r="M198" s="19"/>
      <c r="N198" s="19"/>
      <c r="O198" s="18"/>
      <c r="P198" s="18"/>
    </row>
    <row r="199" spans="2:16" ht="14.25" customHeight="1" x14ac:dyDescent="0.25">
      <c r="K199" s="19"/>
      <c r="L199" s="19"/>
      <c r="M199" s="19"/>
      <c r="N199" s="19"/>
      <c r="O199" s="18"/>
      <c r="P199" s="18"/>
    </row>
    <row r="200" spans="2:16" ht="14.25" customHeight="1" x14ac:dyDescent="0.25">
      <c r="B200" s="19"/>
      <c r="C200" s="19"/>
      <c r="D200" s="19"/>
      <c r="E200" s="19"/>
      <c r="F200" s="18"/>
      <c r="G200" s="18"/>
      <c r="M200" s="6"/>
      <c r="O200" s="6"/>
      <c r="P200" s="6"/>
    </row>
    <row r="201" spans="2:16" ht="14.25" customHeight="1" x14ac:dyDescent="0.25">
      <c r="B201" s="19"/>
      <c r="C201" s="19"/>
      <c r="D201" s="19"/>
      <c r="E201" s="19"/>
      <c r="F201" s="18"/>
      <c r="G201" s="18"/>
    </row>
    <row r="202" spans="2:16" ht="14.25" customHeight="1" x14ac:dyDescent="0.25">
      <c r="F202" s="6"/>
      <c r="G202" s="6"/>
      <c r="K202" s="19"/>
      <c r="L202" s="19"/>
      <c r="M202" s="19"/>
      <c r="N202" s="19"/>
      <c r="O202" s="18"/>
      <c r="P202" s="18"/>
    </row>
    <row r="203" spans="2:16" ht="14.25" customHeight="1" x14ac:dyDescent="0.25">
      <c r="K203" s="19"/>
      <c r="L203" s="19"/>
      <c r="M203" s="19"/>
      <c r="N203" s="19"/>
      <c r="O203" s="18"/>
      <c r="P203" s="18"/>
    </row>
    <row r="204" spans="2:16" ht="14.25" customHeight="1" x14ac:dyDescent="0.25">
      <c r="B204" s="19"/>
      <c r="C204" s="19"/>
      <c r="D204" s="19"/>
      <c r="E204" s="19"/>
      <c r="F204" s="18"/>
      <c r="G204" s="18"/>
      <c r="M204" s="6"/>
      <c r="O204" s="6"/>
      <c r="P204" s="6"/>
    </row>
    <row r="205" spans="2:16" ht="14.25" customHeight="1" x14ac:dyDescent="0.25">
      <c r="B205" s="19"/>
      <c r="C205" s="19"/>
      <c r="D205" s="19"/>
      <c r="E205" s="19"/>
      <c r="F205" s="18"/>
      <c r="G205" s="18"/>
      <c r="M205" s="6"/>
      <c r="O205" s="6"/>
      <c r="P205" s="6"/>
    </row>
    <row r="206" spans="2:16" ht="14.25" customHeight="1" x14ac:dyDescent="0.25">
      <c r="B206" s="19"/>
      <c r="C206" s="19"/>
      <c r="D206" s="19"/>
      <c r="E206" s="19"/>
      <c r="F206" s="18"/>
      <c r="G206" s="18"/>
    </row>
    <row r="207" spans="2:16" ht="14.25" customHeight="1" x14ac:dyDescent="0.25">
      <c r="B207" s="19"/>
      <c r="C207" s="19"/>
      <c r="D207" s="19"/>
      <c r="E207" s="19"/>
      <c r="F207" s="18"/>
      <c r="G207" s="18"/>
      <c r="K207" s="19"/>
      <c r="L207" s="19"/>
      <c r="M207" s="19"/>
      <c r="N207" s="19"/>
      <c r="O207" s="18"/>
      <c r="P207" s="18"/>
    </row>
    <row r="208" spans="2:16" ht="14.25" customHeight="1" x14ac:dyDescent="0.25">
      <c r="D208" s="6"/>
      <c r="F208" s="6"/>
      <c r="G208" s="6"/>
      <c r="K208" s="19"/>
      <c r="L208" s="19"/>
      <c r="M208" s="19"/>
      <c r="N208" s="19"/>
      <c r="O208" s="18"/>
      <c r="P208" s="18"/>
    </row>
    <row r="209" spans="2:16" ht="14.25" customHeight="1" x14ac:dyDescent="0.25">
      <c r="D209" s="6"/>
      <c r="F209" s="6"/>
      <c r="G209" s="6"/>
      <c r="K209" s="19"/>
      <c r="L209" s="19"/>
      <c r="M209" s="19"/>
      <c r="N209" s="19"/>
      <c r="O209" s="18"/>
      <c r="P209" s="18"/>
    </row>
    <row r="210" spans="2:16" ht="14.25" customHeight="1" x14ac:dyDescent="0.2">
      <c r="M210" s="6"/>
      <c r="O210" s="6"/>
      <c r="P210" s="6"/>
    </row>
    <row r="211" spans="2:16" ht="14.25" customHeight="1" x14ac:dyDescent="0.25">
      <c r="B211" s="19"/>
      <c r="C211" s="19"/>
      <c r="D211" s="19"/>
      <c r="E211" s="19"/>
      <c r="F211" s="18"/>
      <c r="G211" s="18"/>
      <c r="M211" s="6"/>
      <c r="O211" s="6"/>
      <c r="P211" s="6"/>
    </row>
    <row r="212" spans="2:16" ht="14.25" customHeight="1" x14ac:dyDescent="0.25">
      <c r="B212" s="19"/>
      <c r="C212" s="19"/>
      <c r="D212" s="19"/>
      <c r="E212" s="19"/>
      <c r="F212" s="18"/>
      <c r="G212" s="18"/>
      <c r="M212" s="6"/>
      <c r="O212" s="6"/>
      <c r="P212" s="6"/>
    </row>
    <row r="213" spans="2:16" ht="14.25" customHeight="1" x14ac:dyDescent="0.25">
      <c r="B213" s="19"/>
      <c r="C213" s="19"/>
      <c r="D213" s="19"/>
      <c r="E213" s="19"/>
      <c r="F213" s="18"/>
      <c r="G213" s="18"/>
    </row>
    <row r="214" spans="2:16" ht="14.25" customHeight="1" x14ac:dyDescent="0.25">
      <c r="D214" s="6"/>
      <c r="F214" s="6"/>
      <c r="G214" s="6"/>
      <c r="K214" s="19"/>
      <c r="L214" s="19"/>
      <c r="M214" s="19"/>
      <c r="N214" s="19"/>
      <c r="O214" s="18"/>
      <c r="P214" s="18"/>
    </row>
    <row r="215" spans="2:16" ht="14.25" customHeight="1" x14ac:dyDescent="0.25">
      <c r="K215" s="19"/>
      <c r="L215" s="19"/>
      <c r="M215" s="19"/>
      <c r="N215" s="19"/>
      <c r="O215" s="18"/>
      <c r="P215" s="18"/>
    </row>
    <row r="216" spans="2:16" ht="14.25" customHeight="1" x14ac:dyDescent="0.25">
      <c r="B216" s="19"/>
      <c r="C216" s="19"/>
      <c r="D216" s="19"/>
      <c r="E216" s="19"/>
      <c r="F216" s="18"/>
      <c r="G216" s="18"/>
      <c r="M216" s="6"/>
      <c r="O216" s="6"/>
      <c r="P216" s="6"/>
    </row>
    <row r="217" spans="2:16" ht="14.25" customHeight="1" x14ac:dyDescent="0.25">
      <c r="B217" s="19"/>
      <c r="C217" s="19"/>
      <c r="D217" s="19"/>
      <c r="E217" s="19"/>
      <c r="F217" s="18"/>
      <c r="G217" s="18"/>
    </row>
    <row r="218" spans="2:16" ht="14.25" customHeight="1" x14ac:dyDescent="0.25">
      <c r="D218" s="6"/>
      <c r="F218" s="6"/>
      <c r="G218" s="6"/>
      <c r="K218" s="19"/>
      <c r="L218" s="19"/>
      <c r="M218" s="19"/>
      <c r="N218" s="19"/>
      <c r="O218" s="18"/>
      <c r="P218" s="18"/>
    </row>
    <row r="219" spans="2:16" ht="14.25" customHeight="1" x14ac:dyDescent="0.25">
      <c r="D219" s="6"/>
      <c r="F219" s="6"/>
      <c r="G219" s="6"/>
      <c r="K219" s="19"/>
      <c r="L219" s="19"/>
      <c r="M219" s="19"/>
      <c r="N219" s="19"/>
      <c r="O219" s="18"/>
      <c r="P219" s="18"/>
    </row>
    <row r="220" spans="2:16" ht="14.25" customHeight="1" x14ac:dyDescent="0.2">
      <c r="D220" s="6"/>
      <c r="F220" s="6"/>
      <c r="G220" s="6"/>
      <c r="M220" s="6"/>
      <c r="O220" s="6"/>
      <c r="P220" s="6"/>
    </row>
    <row r="221" spans="2:16" ht="14.25" customHeight="1" x14ac:dyDescent="0.2">
      <c r="M221" s="6"/>
      <c r="O221" s="6"/>
      <c r="P221" s="6"/>
    </row>
    <row r="222" spans="2:16" ht="14.25" customHeight="1" x14ac:dyDescent="0.25">
      <c r="B222" s="19"/>
      <c r="C222" s="19"/>
      <c r="D222" s="19"/>
      <c r="E222" s="19"/>
      <c r="F222" s="18"/>
      <c r="G222" s="18"/>
    </row>
    <row r="223" spans="2:16" ht="14.25" customHeight="1" x14ac:dyDescent="0.25">
      <c r="B223" s="19"/>
      <c r="C223" s="19"/>
      <c r="D223" s="19"/>
      <c r="E223" s="19"/>
      <c r="F223" s="18"/>
      <c r="G223" s="18"/>
      <c r="K223" s="19"/>
      <c r="L223" s="19"/>
      <c r="M223" s="19"/>
      <c r="N223" s="19"/>
      <c r="O223" s="18"/>
      <c r="P223" s="18"/>
    </row>
    <row r="224" spans="2:16" ht="14.25" customHeight="1" x14ac:dyDescent="0.25">
      <c r="D224" s="6"/>
      <c r="F224" s="6"/>
      <c r="G224" s="6"/>
      <c r="K224" s="19"/>
      <c r="L224" s="19"/>
      <c r="M224" s="19"/>
      <c r="N224" s="19"/>
      <c r="O224" s="18"/>
      <c r="P224" s="18"/>
    </row>
    <row r="225" spans="2:7" ht="14.25" customHeight="1" x14ac:dyDescent="0.2">
      <c r="D225" s="6"/>
      <c r="F225" s="6"/>
      <c r="G225" s="6"/>
    </row>
    <row r="226" spans="2:7" ht="14.25" customHeight="1" x14ac:dyDescent="0.2">
      <c r="D226" s="6"/>
      <c r="F226" s="6"/>
      <c r="G226" s="6"/>
    </row>
    <row r="227" spans="2:7" ht="14.25" customHeight="1" x14ac:dyDescent="0.2">
      <c r="D227" s="6"/>
      <c r="F227" s="6"/>
      <c r="G227" s="6"/>
    </row>
    <row r="228" spans="2:7" ht="14.25" customHeight="1" x14ac:dyDescent="0.2">
      <c r="D228" s="6"/>
      <c r="F228" s="6"/>
      <c r="G228" s="6"/>
    </row>
    <row r="229" spans="2:7" ht="14.25" customHeight="1" x14ac:dyDescent="0.2">
      <c r="D229" s="6"/>
      <c r="F229" s="6"/>
      <c r="G229" s="6"/>
    </row>
    <row r="231" spans="2:7" ht="14.25" customHeight="1" x14ac:dyDescent="0.25">
      <c r="B231" s="19"/>
      <c r="C231" s="19"/>
      <c r="D231" s="19"/>
      <c r="E231" s="19"/>
      <c r="F231" s="18"/>
      <c r="G231" s="18"/>
    </row>
    <row r="232" spans="2:7" ht="14.25" customHeight="1" x14ac:dyDescent="0.25">
      <c r="B232" s="19"/>
      <c r="C232" s="19"/>
      <c r="D232" s="19"/>
      <c r="E232" s="19"/>
      <c r="F232" s="18"/>
      <c r="G232" s="18"/>
    </row>
    <row r="233" spans="2:7" ht="14.25" customHeight="1" x14ac:dyDescent="0.2">
      <c r="D233" s="6"/>
      <c r="F233" s="6"/>
      <c r="G233" s="6"/>
    </row>
    <row r="234" spans="2:7" ht="14.25" customHeight="1" x14ac:dyDescent="0.2">
      <c r="D234" s="6"/>
      <c r="F234" s="6"/>
      <c r="G234" s="6"/>
    </row>
    <row r="235" spans="2:7" ht="14.25" customHeight="1" x14ac:dyDescent="0.2">
      <c r="D235" s="6"/>
      <c r="F235" s="6"/>
      <c r="G235" s="6"/>
    </row>
    <row r="236" spans="2:7" ht="14.25" customHeight="1" x14ac:dyDescent="0.2">
      <c r="D236" s="6"/>
      <c r="F236" s="6"/>
      <c r="G236" s="6"/>
    </row>
    <row r="237" spans="2:7" ht="14.25" customHeight="1" x14ac:dyDescent="0.2">
      <c r="D237" s="6"/>
      <c r="F237" s="6"/>
      <c r="G237" s="6"/>
    </row>
    <row r="238" spans="2:7" ht="14.25" customHeight="1" x14ac:dyDescent="0.2">
      <c r="D238" s="6"/>
      <c r="F238" s="6"/>
      <c r="G238" s="6"/>
    </row>
    <row r="239" spans="2:7" ht="14.25" customHeight="1" x14ac:dyDescent="0.2">
      <c r="D239" s="6"/>
      <c r="F239" s="6"/>
      <c r="G239" s="6"/>
    </row>
    <row r="240" spans="2:7" ht="14.25" customHeight="1" x14ac:dyDescent="0.2">
      <c r="D240" s="6"/>
      <c r="F240" s="6"/>
      <c r="G240" s="6"/>
    </row>
    <row r="241" spans="2:7" ht="14.25" customHeight="1" x14ac:dyDescent="0.2">
      <c r="D241" s="6"/>
      <c r="F241" s="6"/>
      <c r="G241" s="6"/>
    </row>
    <row r="242" spans="2:7" ht="14.25" customHeight="1" x14ac:dyDescent="0.2">
      <c r="D242" s="6"/>
      <c r="F242" s="6"/>
      <c r="G242" s="6"/>
    </row>
    <row r="243" spans="2:7" ht="14.25" customHeight="1" x14ac:dyDescent="0.2">
      <c r="D243" s="6"/>
      <c r="F243" s="6"/>
      <c r="G243" s="6"/>
    </row>
    <row r="244" spans="2:7" ht="14.25" customHeight="1" x14ac:dyDescent="0.2">
      <c r="D244" s="6"/>
      <c r="F244" s="6"/>
      <c r="G244" s="6"/>
    </row>
    <row r="245" spans="2:7" ht="14.25" customHeight="1" x14ac:dyDescent="0.2">
      <c r="D245" s="6"/>
      <c r="F245" s="6"/>
      <c r="G245" s="6"/>
    </row>
    <row r="246" spans="2:7" ht="14.25" customHeight="1" x14ac:dyDescent="0.2">
      <c r="D246" s="6"/>
      <c r="F246" s="6"/>
      <c r="G246" s="6"/>
    </row>
    <row r="247" spans="2:7" ht="14.25" customHeight="1" x14ac:dyDescent="0.2">
      <c r="D247" s="6"/>
      <c r="F247" s="6"/>
      <c r="G247" s="6"/>
    </row>
    <row r="249" spans="2:7" ht="14.25" customHeight="1" x14ac:dyDescent="0.25">
      <c r="B249" s="19"/>
      <c r="C249" s="19"/>
      <c r="D249" s="19"/>
      <c r="E249" s="19"/>
      <c r="F249" s="18"/>
      <c r="G249" s="18"/>
    </row>
    <row r="250" spans="2:7" ht="14.25" customHeight="1" x14ac:dyDescent="0.25">
      <c r="B250" s="19"/>
      <c r="C250" s="19"/>
      <c r="D250" s="19"/>
      <c r="E250" s="19"/>
      <c r="F250" s="18"/>
      <c r="G250" s="18"/>
    </row>
    <row r="251" spans="2:7" ht="14.25" customHeight="1" x14ac:dyDescent="0.2">
      <c r="D251" s="6"/>
      <c r="F251" s="6"/>
      <c r="G251" s="6"/>
    </row>
    <row r="253" spans="2:7" ht="14.25" customHeight="1" x14ac:dyDescent="0.25">
      <c r="B253" s="19"/>
      <c r="C253" s="19"/>
      <c r="D253" s="19"/>
      <c r="E253" s="19"/>
      <c r="F253" s="18"/>
      <c r="G253" s="18"/>
    </row>
    <row r="254" spans="2:7" ht="14.25" customHeight="1" x14ac:dyDescent="0.25">
      <c r="B254" s="19"/>
      <c r="C254" s="19"/>
      <c r="D254" s="19"/>
      <c r="E254" s="19"/>
      <c r="F254" s="18"/>
      <c r="G254" s="18"/>
    </row>
    <row r="255" spans="2:7" ht="14.25" customHeight="1" x14ac:dyDescent="0.2">
      <c r="D255" s="6"/>
      <c r="F255" s="6"/>
      <c r="G255" s="6"/>
    </row>
    <row r="257" spans="2:7" ht="14.25" customHeight="1" x14ac:dyDescent="0.25">
      <c r="B257" s="19"/>
      <c r="C257" s="19"/>
      <c r="D257" s="19"/>
      <c r="E257" s="19"/>
      <c r="F257" s="18"/>
      <c r="G257" s="18"/>
    </row>
    <row r="258" spans="2:7" ht="14.25" customHeight="1" x14ac:dyDescent="0.25">
      <c r="B258" s="19"/>
      <c r="C258" s="19"/>
      <c r="D258" s="19"/>
      <c r="E258" s="19"/>
      <c r="F258" s="18"/>
      <c r="G258" s="18"/>
    </row>
    <row r="259" spans="2:7" ht="14.25" customHeight="1" x14ac:dyDescent="0.2">
      <c r="D259" s="6"/>
      <c r="F259" s="6"/>
      <c r="G259" s="6"/>
    </row>
    <row r="261" spans="2:7" ht="14.25" customHeight="1" x14ac:dyDescent="0.25">
      <c r="B261" s="19"/>
      <c r="C261" s="19"/>
      <c r="D261" s="19"/>
      <c r="E261" s="19"/>
      <c r="F261" s="18"/>
      <c r="G261" s="18"/>
    </row>
    <row r="262" spans="2:7" ht="14.25" customHeight="1" x14ac:dyDescent="0.25">
      <c r="B262" s="19"/>
      <c r="C262" s="19"/>
      <c r="D262" s="19"/>
      <c r="E262" s="19"/>
      <c r="F262" s="18"/>
      <c r="G262" s="18"/>
    </row>
    <row r="263" spans="2:7" ht="14.25" customHeight="1" x14ac:dyDescent="0.2">
      <c r="D263" s="6"/>
      <c r="F263" s="6"/>
      <c r="G263" s="6"/>
    </row>
    <row r="264" spans="2:7" ht="14.25" customHeight="1" x14ac:dyDescent="0.2">
      <c r="D264" s="6"/>
      <c r="F264" s="6"/>
      <c r="G264" s="6"/>
    </row>
    <row r="265" spans="2:7" ht="14.25" customHeight="1" x14ac:dyDescent="0.2">
      <c r="D265" s="6"/>
      <c r="F265" s="6"/>
      <c r="G265" s="6"/>
    </row>
    <row r="266" spans="2:7" ht="14.25" customHeight="1" x14ac:dyDescent="0.2">
      <c r="D266" s="6"/>
      <c r="F266" s="6"/>
      <c r="G266" s="6"/>
    </row>
    <row r="267" spans="2:7" ht="14.25" customHeight="1" x14ac:dyDescent="0.2">
      <c r="D267" s="6"/>
      <c r="F267" s="6"/>
      <c r="G267" s="6"/>
    </row>
    <row r="268" spans="2:7" ht="14.25" customHeight="1" x14ac:dyDescent="0.2">
      <c r="D268" s="6"/>
      <c r="F268" s="6"/>
      <c r="G268" s="6"/>
    </row>
    <row r="269" spans="2:7" ht="14.25" customHeight="1" x14ac:dyDescent="0.2">
      <c r="D269" s="6"/>
      <c r="F269" s="6"/>
      <c r="G269" s="6"/>
    </row>
    <row r="271" spans="2:7" ht="14.25" customHeight="1" x14ac:dyDescent="0.25">
      <c r="B271" s="19"/>
      <c r="C271" s="19"/>
      <c r="D271" s="19"/>
      <c r="E271" s="19"/>
      <c r="F271" s="18"/>
      <c r="G271" s="18"/>
    </row>
    <row r="272" spans="2:7" ht="14.25" customHeight="1" x14ac:dyDescent="0.25">
      <c r="B272" s="19"/>
      <c r="C272" s="19"/>
      <c r="D272" s="19"/>
      <c r="E272" s="19"/>
      <c r="F272" s="18"/>
      <c r="G272" s="18"/>
    </row>
    <row r="273" spans="2:7" ht="14.25" customHeight="1" x14ac:dyDescent="0.2">
      <c r="D273" s="6"/>
      <c r="F273" s="6"/>
      <c r="G273" s="6"/>
    </row>
    <row r="275" spans="2:7" ht="14.25" customHeight="1" x14ac:dyDescent="0.25">
      <c r="B275" s="19"/>
      <c r="C275" s="19"/>
      <c r="D275" s="19"/>
      <c r="E275" s="19"/>
      <c r="F275" s="18"/>
      <c r="G275" s="18"/>
    </row>
    <row r="276" spans="2:7" ht="14.25" customHeight="1" x14ac:dyDescent="0.25">
      <c r="B276" s="19"/>
      <c r="C276" s="19"/>
      <c r="D276" s="19"/>
      <c r="E276" s="19"/>
      <c r="F276" s="18"/>
      <c r="G276" s="18"/>
    </row>
    <row r="277" spans="2:7" ht="14.25" customHeight="1" x14ac:dyDescent="0.2">
      <c r="D277" s="6"/>
      <c r="F277" s="6"/>
      <c r="G277" s="6"/>
    </row>
    <row r="279" spans="2:7" ht="14.25" customHeight="1" x14ac:dyDescent="0.25">
      <c r="B279" s="19"/>
      <c r="C279" s="19"/>
      <c r="D279" s="19"/>
      <c r="E279" s="19"/>
      <c r="F279" s="18"/>
      <c r="G279" s="18"/>
    </row>
    <row r="280" spans="2:7" ht="14.25" customHeight="1" x14ac:dyDescent="0.25">
      <c r="B280" s="19"/>
      <c r="C280" s="19"/>
      <c r="D280" s="19"/>
      <c r="E280" s="19"/>
      <c r="F280" s="18"/>
      <c r="G280" s="18"/>
    </row>
    <row r="281" spans="2:7" ht="14.25" customHeight="1" x14ac:dyDescent="0.2">
      <c r="D281" s="6"/>
      <c r="F281" s="6"/>
      <c r="G281" s="6"/>
    </row>
    <row r="283" spans="2:7" ht="14.25" customHeight="1" x14ac:dyDescent="0.25">
      <c r="B283" s="19"/>
      <c r="C283" s="19"/>
      <c r="D283" s="19"/>
      <c r="E283" s="19"/>
      <c r="F283" s="18"/>
      <c r="G283" s="18"/>
    </row>
    <row r="284" spans="2:7" ht="14.25" customHeight="1" x14ac:dyDescent="0.25">
      <c r="B284" s="19"/>
      <c r="C284" s="19"/>
      <c r="D284" s="19"/>
      <c r="E284" s="19"/>
      <c r="F284" s="18"/>
      <c r="G284" s="18"/>
    </row>
    <row r="285" spans="2:7" ht="14.25" customHeight="1" x14ac:dyDescent="0.2">
      <c r="D285" s="6"/>
      <c r="F285" s="6"/>
      <c r="G285" s="6"/>
    </row>
    <row r="287" spans="2:7" ht="14.25" customHeight="1" x14ac:dyDescent="0.25">
      <c r="B287" s="19"/>
      <c r="C287" s="19"/>
      <c r="D287" s="19"/>
      <c r="E287" s="19"/>
      <c r="F287" s="18"/>
      <c r="G287" s="18"/>
    </row>
    <row r="288" spans="2:7" ht="14.25" customHeight="1" x14ac:dyDescent="0.25">
      <c r="B288" s="19"/>
      <c r="C288" s="19"/>
      <c r="D288" s="19"/>
      <c r="E288" s="19"/>
      <c r="F288" s="18"/>
      <c r="G288" s="18"/>
    </row>
    <row r="289" spans="2:7" ht="14.25" customHeight="1" x14ac:dyDescent="0.2">
      <c r="D289" s="6"/>
      <c r="F289" s="6"/>
      <c r="G289" s="6"/>
    </row>
    <row r="291" spans="2:7" ht="14.25" customHeight="1" x14ac:dyDescent="0.25">
      <c r="B291" s="19"/>
      <c r="C291" s="19"/>
      <c r="D291" s="19"/>
      <c r="E291" s="19"/>
      <c r="F291" s="18"/>
      <c r="G291" s="18"/>
    </row>
    <row r="292" spans="2:7" ht="14.25" customHeight="1" x14ac:dyDescent="0.25">
      <c r="B292" s="19"/>
      <c r="C292" s="19"/>
      <c r="D292" s="19"/>
      <c r="E292" s="19"/>
      <c r="F292" s="18"/>
      <c r="G292" s="18"/>
    </row>
    <row r="293" spans="2:7" ht="14.25" customHeight="1" x14ac:dyDescent="0.2">
      <c r="D293" s="6"/>
      <c r="F293" s="6"/>
      <c r="G293" s="6"/>
    </row>
    <row r="295" spans="2:7" ht="14.25" customHeight="1" x14ac:dyDescent="0.25">
      <c r="B295" s="19"/>
      <c r="C295" s="19"/>
      <c r="D295" s="19"/>
      <c r="E295" s="19"/>
      <c r="F295" s="18"/>
      <c r="G295" s="18"/>
    </row>
    <row r="296" spans="2:7" ht="14.25" customHeight="1" x14ac:dyDescent="0.25">
      <c r="B296" s="19"/>
      <c r="C296" s="19"/>
      <c r="D296" s="19"/>
      <c r="E296" s="19"/>
      <c r="F296" s="18"/>
      <c r="G296" s="18"/>
    </row>
    <row r="297" spans="2:7" ht="14.25" customHeight="1" x14ac:dyDescent="0.2">
      <c r="D297" s="6"/>
      <c r="F297" s="6"/>
      <c r="G297" s="6"/>
    </row>
    <row r="299" spans="2:7" ht="14.25" customHeight="1" x14ac:dyDescent="0.25">
      <c r="B299" s="19"/>
      <c r="C299" s="19"/>
      <c r="D299" s="19"/>
      <c r="E299" s="19"/>
      <c r="F299" s="18"/>
      <c r="G299" s="18"/>
    </row>
    <row r="300" spans="2:7" ht="14.25" customHeight="1" x14ac:dyDescent="0.25">
      <c r="B300" s="19"/>
      <c r="C300" s="19"/>
      <c r="D300" s="19"/>
      <c r="E300" s="19"/>
      <c r="F300" s="18"/>
      <c r="G300" s="18"/>
    </row>
    <row r="301" spans="2:7" ht="14.25" customHeight="1" x14ac:dyDescent="0.2">
      <c r="D301" s="6"/>
      <c r="F301" s="6"/>
      <c r="G301" s="6"/>
    </row>
    <row r="303" spans="2:7" ht="14.25" customHeight="1" x14ac:dyDescent="0.25">
      <c r="B303" s="19"/>
      <c r="C303" s="19"/>
      <c r="D303" s="19"/>
      <c r="E303" s="19"/>
      <c r="F303" s="18"/>
      <c r="G303" s="18"/>
    </row>
    <row r="304" spans="2:7" ht="14.25" customHeight="1" x14ac:dyDescent="0.25">
      <c r="B304" s="19"/>
      <c r="C304" s="19"/>
      <c r="D304" s="19"/>
      <c r="E304" s="19"/>
      <c r="F304" s="18"/>
      <c r="G304" s="18"/>
    </row>
    <row r="305" spans="2:7" ht="14.25" customHeight="1" x14ac:dyDescent="0.2">
      <c r="D305" s="6"/>
      <c r="F305" s="6"/>
      <c r="G305" s="6"/>
    </row>
    <row r="306" spans="2:7" ht="14.25" customHeight="1" x14ac:dyDescent="0.2">
      <c r="D306" s="6"/>
      <c r="F306" s="6"/>
      <c r="G306" s="6"/>
    </row>
    <row r="308" spans="2:7" ht="14.25" customHeight="1" x14ac:dyDescent="0.25">
      <c r="B308" s="19"/>
      <c r="C308" s="19"/>
      <c r="D308" s="19"/>
      <c r="E308" s="19"/>
      <c r="F308" s="18"/>
      <c r="G308" s="18"/>
    </row>
    <row r="309" spans="2:7" ht="14.25" customHeight="1" x14ac:dyDescent="0.25">
      <c r="B309" s="19"/>
      <c r="C309" s="19"/>
      <c r="D309" s="19"/>
      <c r="E309" s="19"/>
      <c r="F309" s="18"/>
      <c r="G309" s="18"/>
    </row>
    <row r="310" spans="2:7" ht="14.25" customHeight="1" x14ac:dyDescent="0.2">
      <c r="D310" s="6"/>
      <c r="F310" s="6"/>
      <c r="G310" s="6"/>
    </row>
    <row r="312" spans="2:7" ht="14.25" customHeight="1" x14ac:dyDescent="0.25">
      <c r="B312" s="19"/>
      <c r="C312" s="19"/>
      <c r="D312" s="19"/>
      <c r="E312" s="19"/>
      <c r="F312" s="18"/>
      <c r="G312" s="18"/>
    </row>
    <row r="313" spans="2:7" ht="14.25" customHeight="1" x14ac:dyDescent="0.25">
      <c r="B313" s="19"/>
      <c r="C313" s="19"/>
      <c r="D313" s="19"/>
      <c r="E313" s="19"/>
      <c r="F313" s="18"/>
      <c r="G313" s="18"/>
    </row>
    <row r="314" spans="2:7" ht="14.25" customHeight="1" x14ac:dyDescent="0.25">
      <c r="B314" s="19"/>
      <c r="C314" s="19"/>
      <c r="D314" s="19"/>
      <c r="E314" s="19"/>
      <c r="F314" s="18"/>
      <c r="G314" s="18"/>
    </row>
    <row r="315" spans="2:7" ht="14.25" customHeight="1" x14ac:dyDescent="0.2">
      <c r="D315" s="6"/>
      <c r="F315" s="6"/>
      <c r="G315" s="6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" defaultRowHeight="12.75" customHeight="1" x14ac:dyDescent="0.2"/>
  <cols>
    <col min="1" max="16384" width="10" style="16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428C-1EAD-4EC2-9B32-D15916FFA73F}">
  <sheetPr>
    <pageSetUpPr fitToPage="1"/>
  </sheetPr>
  <dimension ref="A1:Y64"/>
  <sheetViews>
    <sheetView showGridLines="0" workbookViewId="0"/>
  </sheetViews>
  <sheetFormatPr defaultColWidth="10" defaultRowHeight="16.5" customHeight="1" x14ac:dyDescent="0.25"/>
  <cols>
    <col min="1" max="1" width="30.375" style="24" customWidth="1"/>
    <col min="2" max="12" width="8.25" style="24" customWidth="1"/>
    <col min="13" max="13" width="9.875" style="24" customWidth="1"/>
    <col min="14" max="14" width="8.625" style="24" customWidth="1"/>
    <col min="15" max="15" width="15.875" style="24" customWidth="1"/>
    <col min="16" max="25" width="10" style="24" customWidth="1"/>
    <col min="26" max="26" width="27.875" style="24" customWidth="1"/>
    <col min="27" max="16384" width="10" style="24"/>
  </cols>
  <sheetData>
    <row r="1" spans="1:16" ht="16.5" customHeight="1" x14ac:dyDescent="0.3">
      <c r="A1" s="20" t="s">
        <v>375</v>
      </c>
      <c r="B1" s="21"/>
      <c r="C1" s="21"/>
      <c r="D1" s="21"/>
      <c r="E1" s="21"/>
      <c r="F1" s="21"/>
      <c r="G1" s="21"/>
      <c r="H1" s="22"/>
      <c r="I1" s="21"/>
      <c r="J1" s="23"/>
      <c r="K1" s="23"/>
      <c r="L1" s="23"/>
      <c r="M1" s="23"/>
    </row>
    <row r="2" spans="1:16" ht="16.5" customHeight="1" x14ac:dyDescent="0.25">
      <c r="A2" s="25"/>
      <c r="B2" s="25"/>
      <c r="C2" s="25"/>
      <c r="D2" s="25"/>
      <c r="E2" s="21"/>
      <c r="F2" s="21"/>
      <c r="G2" s="21"/>
      <c r="H2" s="22"/>
      <c r="I2" s="21"/>
      <c r="J2" s="21"/>
      <c r="K2" s="21"/>
      <c r="L2" s="21"/>
      <c r="M2" s="21"/>
      <c r="N2" s="26"/>
    </row>
    <row r="3" spans="1:16" ht="16.5" customHeight="1" x14ac:dyDescent="0.3">
      <c r="A3" s="20" t="s">
        <v>376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6" ht="16.5" customHeight="1" x14ac:dyDescent="0.3">
      <c r="A4" s="28" t="s">
        <v>3</v>
      </c>
      <c r="B4" s="29">
        <f xml:space="preserve"> Alapa!$C$17</f>
        <v>0</v>
      </c>
      <c r="C4" s="29"/>
      <c r="D4" s="29"/>
      <c r="E4" s="30"/>
      <c r="F4" s="31" t="s">
        <v>25</v>
      </c>
      <c r="G4" s="32">
        <f>Alapa!$C$15</f>
        <v>0</v>
      </c>
      <c r="H4" s="29"/>
      <c r="I4" s="29"/>
      <c r="J4" s="30"/>
      <c r="K4" s="27"/>
      <c r="L4" s="27"/>
      <c r="M4" s="27"/>
      <c r="N4" s="33"/>
    </row>
    <row r="5" spans="1:16" ht="16.5" customHeight="1" x14ac:dyDescent="0.3">
      <c r="A5" s="28" t="s">
        <v>1</v>
      </c>
      <c r="B5" s="29">
        <f xml:space="preserve"> Alapa!$C$12</f>
        <v>0</v>
      </c>
      <c r="C5" s="34"/>
      <c r="D5" s="29"/>
      <c r="E5" s="30"/>
      <c r="F5" s="28" t="s">
        <v>2</v>
      </c>
      <c r="G5" s="29" t="e">
        <f>VLOOKUP(N5,Alapa!$G$2:$H$22,2)</f>
        <v>#N/A</v>
      </c>
      <c r="H5" s="29"/>
      <c r="I5" s="29" t="s">
        <v>13</v>
      </c>
      <c r="J5" s="35" t="str">
        <f>IF(Alapa!$N$2=0," ",Alapa!$N$2)</f>
        <v xml:space="preserve"> </v>
      </c>
      <c r="K5" s="27"/>
      <c r="L5" s="27"/>
      <c r="M5" s="27"/>
      <c r="N5" s="36">
        <v>1</v>
      </c>
    </row>
    <row r="6" spans="1:16" ht="16.5" customHeight="1" x14ac:dyDescent="0.25">
      <c r="A6" s="37"/>
      <c r="B6" s="38"/>
      <c r="C6" s="37" t="s">
        <v>26</v>
      </c>
      <c r="D6" s="37"/>
      <c r="E6" s="21"/>
      <c r="F6" s="21"/>
      <c r="G6" s="21"/>
      <c r="H6" s="21"/>
      <c r="I6" s="21"/>
      <c r="J6" s="21"/>
      <c r="K6" s="27"/>
      <c r="L6" s="21"/>
      <c r="M6" s="21"/>
      <c r="N6" s="33"/>
      <c r="P6" s="26"/>
    </row>
    <row r="7" spans="1:16" ht="16.5" customHeight="1" x14ac:dyDescent="0.25">
      <c r="A7" s="39"/>
      <c r="B7" s="39"/>
      <c r="C7" s="39"/>
      <c r="D7" s="39"/>
      <c r="E7" s="40" t="s">
        <v>27</v>
      </c>
      <c r="F7" s="39"/>
      <c r="G7" s="39"/>
      <c r="H7" s="39"/>
      <c r="I7" s="39"/>
      <c r="J7" s="39"/>
      <c r="K7" s="39"/>
      <c r="L7" s="39"/>
      <c r="M7" s="39"/>
    </row>
    <row r="8" spans="1:16" ht="16.5" customHeight="1" thickBot="1" x14ac:dyDescent="0.3">
      <c r="A8" s="41" t="s">
        <v>28</v>
      </c>
      <c r="B8" s="41"/>
      <c r="C8" s="39"/>
      <c r="D8" s="41"/>
      <c r="E8" s="41"/>
      <c r="F8" s="41"/>
      <c r="G8" s="41"/>
      <c r="H8" s="41"/>
      <c r="I8" s="21"/>
      <c r="J8" s="23" t="s">
        <v>29</v>
      </c>
      <c r="K8" s="39"/>
      <c r="L8" s="39"/>
      <c r="M8" s="39"/>
    </row>
    <row r="9" spans="1:16" ht="16.5" customHeight="1" x14ac:dyDescent="0.25">
      <c r="A9" s="578" t="str">
        <f t="shared" ref="A9:E12" si="0">A35</f>
        <v>Megnevezése</v>
      </c>
      <c r="B9" s="581" t="str">
        <f t="shared" si="0"/>
        <v>Bruttó érték</v>
      </c>
      <c r="C9" s="582"/>
      <c r="D9" s="582"/>
      <c r="E9" s="583"/>
      <c r="F9" s="584" t="str">
        <f>F35</f>
        <v>Értékcsökkenés</v>
      </c>
      <c r="G9" s="585"/>
      <c r="H9" s="585"/>
      <c r="I9" s="586"/>
      <c r="J9" s="560" t="str">
        <f>J35</f>
        <v>Nettó érték</v>
      </c>
      <c r="K9" s="39"/>
      <c r="L9" s="39"/>
      <c r="M9" s="39"/>
    </row>
    <row r="10" spans="1:16" ht="16.5" customHeight="1" x14ac:dyDescent="0.25">
      <c r="A10" s="579">
        <f t="shared" si="0"/>
        <v>0</v>
      </c>
      <c r="B10" s="569" t="str">
        <f t="shared" si="0"/>
        <v>Nyitó érték</v>
      </c>
      <c r="C10" s="571" t="str">
        <f t="shared" si="0"/>
        <v>Növekedés</v>
      </c>
      <c r="D10" s="571" t="str">
        <f t="shared" si="0"/>
        <v>Csökkenés</v>
      </c>
      <c r="E10" s="564" t="str">
        <f t="shared" si="0"/>
        <v>Záró érték</v>
      </c>
      <c r="F10" s="569" t="str">
        <f>F36</f>
        <v>Nyitó érték</v>
      </c>
      <c r="G10" s="573" t="str">
        <f t="shared" ref="G10:I12" si="1">G36</f>
        <v>Növekedés</v>
      </c>
      <c r="H10" s="575" t="str">
        <f t="shared" si="1"/>
        <v>Csökkenés</v>
      </c>
      <c r="I10" s="575" t="str">
        <f t="shared" si="1"/>
        <v>Záró érték</v>
      </c>
      <c r="J10" s="561">
        <f>J36</f>
        <v>0</v>
      </c>
      <c r="K10" s="39"/>
      <c r="L10" s="39"/>
      <c r="M10" s="39"/>
    </row>
    <row r="11" spans="1:16" ht="16.5" customHeight="1" x14ac:dyDescent="0.25">
      <c r="A11" s="579">
        <f t="shared" si="0"/>
        <v>0</v>
      </c>
      <c r="B11" s="569">
        <f t="shared" si="0"/>
        <v>0</v>
      </c>
      <c r="C11" s="571">
        <f t="shared" si="0"/>
        <v>0</v>
      </c>
      <c r="D11" s="571">
        <f t="shared" si="0"/>
        <v>0</v>
      </c>
      <c r="E11" s="564">
        <f t="shared" si="0"/>
        <v>0</v>
      </c>
      <c r="F11" s="569">
        <f>F37</f>
        <v>0</v>
      </c>
      <c r="G11" s="573">
        <f t="shared" si="1"/>
        <v>0</v>
      </c>
      <c r="H11" s="576">
        <f t="shared" si="1"/>
        <v>0</v>
      </c>
      <c r="I11" s="576">
        <f t="shared" si="1"/>
        <v>0</v>
      </c>
      <c r="J11" s="561">
        <f>J37</f>
        <v>0</v>
      </c>
      <c r="K11" s="39"/>
      <c r="L11" s="39"/>
      <c r="M11" s="39"/>
    </row>
    <row r="12" spans="1:16" ht="16.5" customHeight="1" thickBot="1" x14ac:dyDescent="0.3">
      <c r="A12" s="580">
        <f t="shared" si="0"/>
        <v>0</v>
      </c>
      <c r="B12" s="570" t="str">
        <f t="shared" si="0"/>
        <v>A. Fixed assets</v>
      </c>
      <c r="C12" s="572">
        <f t="shared" si="0"/>
        <v>0</v>
      </c>
      <c r="D12" s="572">
        <f t="shared" si="0"/>
        <v>0</v>
      </c>
      <c r="E12" s="565">
        <f t="shared" si="0"/>
        <v>0</v>
      </c>
      <c r="F12" s="570">
        <f>F38</f>
        <v>0</v>
      </c>
      <c r="G12" s="574">
        <f t="shared" si="1"/>
        <v>0</v>
      </c>
      <c r="H12" s="577">
        <f t="shared" si="1"/>
        <v>0</v>
      </c>
      <c r="I12" s="577">
        <f t="shared" si="1"/>
        <v>0</v>
      </c>
      <c r="J12" s="562">
        <f>J38</f>
        <v>0</v>
      </c>
      <c r="K12" s="39"/>
      <c r="L12" s="39"/>
      <c r="M12" s="39"/>
    </row>
    <row r="13" spans="1:16" ht="16.5" customHeight="1" thickBot="1" x14ac:dyDescent="0.3">
      <c r="A13" s="42"/>
      <c r="B13" s="43"/>
      <c r="C13" s="44"/>
      <c r="D13" s="44"/>
      <c r="E13" s="45"/>
      <c r="F13" s="46"/>
      <c r="G13" s="47"/>
      <c r="H13" s="47"/>
      <c r="I13" s="48"/>
      <c r="J13" s="49"/>
      <c r="K13" s="39"/>
      <c r="L13" s="39"/>
      <c r="M13" s="39"/>
    </row>
    <row r="14" spans="1:16" ht="16.5" customHeight="1" x14ac:dyDescent="0.25">
      <c r="A14" s="50" t="str">
        <f t="shared" ref="A14:A32" si="2">A40</f>
        <v>1. Alapítás-átszervezés aktívált értéke</v>
      </c>
      <c r="B14" s="51" t="str">
        <f t="shared" ref="B14:J29" si="3">IF(B40/1000=0,"",B40/1000)</f>
        <v/>
      </c>
      <c r="C14" s="52" t="str">
        <f t="shared" si="3"/>
        <v/>
      </c>
      <c r="D14" s="52" t="str">
        <f t="shared" si="3"/>
        <v/>
      </c>
      <c r="E14" s="53" t="str">
        <f t="shared" si="3"/>
        <v/>
      </c>
      <c r="F14" s="54" t="str">
        <f t="shared" si="3"/>
        <v/>
      </c>
      <c r="G14" s="55" t="str">
        <f t="shared" si="3"/>
        <v/>
      </c>
      <c r="H14" s="55" t="str">
        <f t="shared" si="3"/>
        <v/>
      </c>
      <c r="I14" s="53" t="str">
        <f t="shared" si="3"/>
        <v/>
      </c>
      <c r="J14" s="56" t="str">
        <f t="shared" si="3"/>
        <v/>
      </c>
      <c r="K14" s="39"/>
      <c r="L14" s="39"/>
      <c r="M14" s="39"/>
    </row>
    <row r="15" spans="1:16" ht="16.5" customHeight="1" x14ac:dyDescent="0.25">
      <c r="A15" s="50" t="str">
        <f t="shared" si="2"/>
        <v>2. Kísérleti fejlesztés aktivált értéke</v>
      </c>
      <c r="B15" s="57" t="str">
        <f t="shared" si="3"/>
        <v/>
      </c>
      <c r="C15" s="58" t="str">
        <f t="shared" si="3"/>
        <v/>
      </c>
      <c r="D15" s="58" t="str">
        <f t="shared" si="3"/>
        <v/>
      </c>
      <c r="E15" s="59" t="str">
        <f t="shared" si="3"/>
        <v/>
      </c>
      <c r="F15" s="57" t="str">
        <f t="shared" si="3"/>
        <v/>
      </c>
      <c r="G15" s="58" t="str">
        <f t="shared" si="3"/>
        <v/>
      </c>
      <c r="H15" s="58" t="str">
        <f t="shared" si="3"/>
        <v/>
      </c>
      <c r="I15" s="59" t="str">
        <f t="shared" si="3"/>
        <v/>
      </c>
      <c r="J15" s="60" t="str">
        <f t="shared" si="3"/>
        <v/>
      </c>
      <c r="K15" s="39"/>
      <c r="L15" s="39"/>
      <c r="M15" s="39"/>
    </row>
    <row r="16" spans="1:16" ht="16.5" customHeight="1" x14ac:dyDescent="0.25">
      <c r="A16" s="50" t="str">
        <f t="shared" si="2"/>
        <v>3. Vagyoni értékű jogok</v>
      </c>
      <c r="B16" s="57" t="str">
        <f t="shared" si="3"/>
        <v/>
      </c>
      <c r="C16" s="58" t="str">
        <f t="shared" si="3"/>
        <v/>
      </c>
      <c r="D16" s="58" t="str">
        <f t="shared" si="3"/>
        <v/>
      </c>
      <c r="E16" s="59" t="str">
        <f t="shared" si="3"/>
        <v/>
      </c>
      <c r="F16" s="57" t="str">
        <f t="shared" si="3"/>
        <v/>
      </c>
      <c r="G16" s="58" t="str">
        <f t="shared" si="3"/>
        <v/>
      </c>
      <c r="H16" s="58" t="str">
        <f t="shared" si="3"/>
        <v/>
      </c>
      <c r="I16" s="59" t="str">
        <f t="shared" si="3"/>
        <v/>
      </c>
      <c r="J16" s="60" t="str">
        <f t="shared" si="3"/>
        <v/>
      </c>
      <c r="K16" s="39"/>
      <c r="L16" s="39"/>
      <c r="M16" s="39"/>
    </row>
    <row r="17" spans="1:13" ht="16.5" customHeight="1" x14ac:dyDescent="0.25">
      <c r="A17" s="50" t="str">
        <f t="shared" si="2"/>
        <v>4. Szellemi termékek</v>
      </c>
      <c r="B17" s="57" t="str">
        <f t="shared" si="3"/>
        <v/>
      </c>
      <c r="C17" s="58" t="str">
        <f t="shared" si="3"/>
        <v/>
      </c>
      <c r="D17" s="58" t="str">
        <f t="shared" si="3"/>
        <v/>
      </c>
      <c r="E17" s="59" t="str">
        <f t="shared" si="3"/>
        <v/>
      </c>
      <c r="F17" s="57" t="str">
        <f t="shared" si="3"/>
        <v/>
      </c>
      <c r="G17" s="58" t="str">
        <f t="shared" si="3"/>
        <v/>
      </c>
      <c r="H17" s="58" t="str">
        <f t="shared" si="3"/>
        <v/>
      </c>
      <c r="I17" s="59" t="str">
        <f t="shared" si="3"/>
        <v/>
      </c>
      <c r="J17" s="60" t="str">
        <f t="shared" si="3"/>
        <v/>
      </c>
      <c r="K17" s="39"/>
      <c r="L17" s="39"/>
      <c r="M17" s="39"/>
    </row>
    <row r="18" spans="1:13" ht="16.5" customHeight="1" x14ac:dyDescent="0.25">
      <c r="A18" s="50" t="str">
        <f t="shared" si="2"/>
        <v>5. Üzleti vagy cégérték</v>
      </c>
      <c r="B18" s="57" t="str">
        <f t="shared" si="3"/>
        <v/>
      </c>
      <c r="C18" s="58" t="str">
        <f t="shared" si="3"/>
        <v/>
      </c>
      <c r="D18" s="58" t="str">
        <f t="shared" si="3"/>
        <v/>
      </c>
      <c r="E18" s="59" t="str">
        <f t="shared" si="3"/>
        <v/>
      </c>
      <c r="F18" s="57" t="str">
        <f t="shared" si="3"/>
        <v/>
      </c>
      <c r="G18" s="58" t="str">
        <f t="shared" si="3"/>
        <v/>
      </c>
      <c r="H18" s="58" t="str">
        <f t="shared" si="3"/>
        <v/>
      </c>
      <c r="I18" s="59" t="str">
        <f t="shared" si="3"/>
        <v/>
      </c>
      <c r="J18" s="60" t="str">
        <f t="shared" si="3"/>
        <v/>
      </c>
      <c r="K18" s="39"/>
      <c r="L18" s="39"/>
      <c r="M18" s="39"/>
    </row>
    <row r="19" spans="1:13" ht="16.5" customHeight="1" x14ac:dyDescent="0.25">
      <c r="A19" s="50" t="str">
        <f t="shared" si="2"/>
        <v>6. Immateriális javakra adott előlegek</v>
      </c>
      <c r="B19" s="57" t="str">
        <f t="shared" si="3"/>
        <v/>
      </c>
      <c r="C19" s="58" t="str">
        <f t="shared" si="3"/>
        <v/>
      </c>
      <c r="D19" s="58" t="str">
        <f t="shared" si="3"/>
        <v/>
      </c>
      <c r="E19" s="59" t="str">
        <f t="shared" si="3"/>
        <v/>
      </c>
      <c r="F19" s="57" t="str">
        <f t="shared" si="3"/>
        <v/>
      </c>
      <c r="G19" s="58" t="str">
        <f t="shared" si="3"/>
        <v/>
      </c>
      <c r="H19" s="58" t="str">
        <f t="shared" si="3"/>
        <v/>
      </c>
      <c r="I19" s="59" t="str">
        <f t="shared" si="3"/>
        <v/>
      </c>
      <c r="J19" s="60" t="str">
        <f t="shared" si="3"/>
        <v/>
      </c>
      <c r="K19" s="39"/>
      <c r="L19" s="39"/>
      <c r="M19" s="39"/>
    </row>
    <row r="20" spans="1:13" ht="16.5" customHeight="1" x14ac:dyDescent="0.25">
      <c r="A20" s="50" t="str">
        <f t="shared" si="2"/>
        <v>7. Immateriális javak értékhelyesbítése</v>
      </c>
      <c r="B20" s="57" t="str">
        <f t="shared" si="3"/>
        <v/>
      </c>
      <c r="C20" s="58" t="str">
        <f t="shared" si="3"/>
        <v/>
      </c>
      <c r="D20" s="58" t="str">
        <f t="shared" si="3"/>
        <v/>
      </c>
      <c r="E20" s="59" t="str">
        <f t="shared" si="3"/>
        <v/>
      </c>
      <c r="F20" s="57" t="str">
        <f t="shared" si="3"/>
        <v/>
      </c>
      <c r="G20" s="58" t="str">
        <f t="shared" si="3"/>
        <v/>
      </c>
      <c r="H20" s="58" t="str">
        <f t="shared" si="3"/>
        <v/>
      </c>
      <c r="I20" s="59" t="str">
        <f t="shared" si="3"/>
        <v/>
      </c>
      <c r="J20" s="60" t="str">
        <f t="shared" si="3"/>
        <v/>
      </c>
      <c r="K20" s="39"/>
      <c r="L20" s="39"/>
      <c r="M20" s="39"/>
    </row>
    <row r="21" spans="1:13" ht="16.5" customHeight="1" thickBot="1" x14ac:dyDescent="0.3">
      <c r="A21" s="61" t="str">
        <f t="shared" si="2"/>
        <v>Kis értékű immateriális javak</v>
      </c>
      <c r="B21" s="62" t="str">
        <f t="shared" si="3"/>
        <v/>
      </c>
      <c r="C21" s="63" t="str">
        <f t="shared" si="3"/>
        <v/>
      </c>
      <c r="D21" s="63" t="str">
        <f t="shared" si="3"/>
        <v/>
      </c>
      <c r="E21" s="64" t="str">
        <f t="shared" si="3"/>
        <v/>
      </c>
      <c r="F21" s="65" t="str">
        <f t="shared" si="3"/>
        <v/>
      </c>
      <c r="G21" s="66" t="str">
        <f t="shared" si="3"/>
        <v/>
      </c>
      <c r="H21" s="66" t="str">
        <f t="shared" si="3"/>
        <v/>
      </c>
      <c r="I21" s="64" t="str">
        <f t="shared" si="3"/>
        <v/>
      </c>
      <c r="J21" s="67" t="str">
        <f t="shared" si="3"/>
        <v/>
      </c>
      <c r="K21" s="39"/>
      <c r="L21" s="39"/>
      <c r="M21" s="39"/>
    </row>
    <row r="22" spans="1:13" ht="16.5" customHeight="1" thickBot="1" x14ac:dyDescent="0.3">
      <c r="A22" s="68" t="str">
        <f t="shared" si="2"/>
        <v>I. IMMATERIÁLIS JAVAK</v>
      </c>
      <c r="B22" s="69" t="str">
        <f t="shared" si="3"/>
        <v/>
      </c>
      <c r="C22" s="70" t="str">
        <f t="shared" si="3"/>
        <v/>
      </c>
      <c r="D22" s="70" t="str">
        <f t="shared" si="3"/>
        <v/>
      </c>
      <c r="E22" s="71" t="str">
        <f t="shared" si="3"/>
        <v/>
      </c>
      <c r="F22" s="72" t="str">
        <f t="shared" si="3"/>
        <v/>
      </c>
      <c r="G22" s="73" t="str">
        <f t="shared" si="3"/>
        <v/>
      </c>
      <c r="H22" s="73" t="str">
        <f t="shared" si="3"/>
        <v/>
      </c>
      <c r="I22" s="73" t="str">
        <f t="shared" si="3"/>
        <v/>
      </c>
      <c r="J22" s="74" t="str">
        <f t="shared" si="3"/>
        <v/>
      </c>
      <c r="K22" s="39"/>
      <c r="L22" s="39"/>
      <c r="M22" s="39"/>
    </row>
    <row r="23" spans="1:13" ht="16.5" customHeight="1" x14ac:dyDescent="0.25">
      <c r="A23" s="75" t="str">
        <f t="shared" si="2"/>
        <v>1. Ingatlanok és a kapcsolódó vagyoni értékű jogok</v>
      </c>
      <c r="B23" s="54" t="str">
        <f t="shared" si="3"/>
        <v/>
      </c>
      <c r="C23" s="55" t="str">
        <f t="shared" si="3"/>
        <v/>
      </c>
      <c r="D23" s="55" t="str">
        <f t="shared" si="3"/>
        <v/>
      </c>
      <c r="E23" s="76" t="str">
        <f t="shared" si="3"/>
        <v/>
      </c>
      <c r="F23" s="54" t="str">
        <f t="shared" si="3"/>
        <v/>
      </c>
      <c r="G23" s="55" t="str">
        <f t="shared" si="3"/>
        <v/>
      </c>
      <c r="H23" s="55" t="str">
        <f t="shared" si="3"/>
        <v/>
      </c>
      <c r="I23" s="77" t="str">
        <f t="shared" si="3"/>
        <v/>
      </c>
      <c r="J23" s="56" t="str">
        <f t="shared" si="3"/>
        <v/>
      </c>
      <c r="K23" s="39"/>
      <c r="L23" s="39"/>
      <c r="M23" s="39"/>
    </row>
    <row r="24" spans="1:13" ht="16.5" customHeight="1" x14ac:dyDescent="0.25">
      <c r="A24" s="50" t="str">
        <f t="shared" si="2"/>
        <v>2. Műszaki berendezések, gépek, járművek</v>
      </c>
      <c r="B24" s="57" t="str">
        <f t="shared" si="3"/>
        <v/>
      </c>
      <c r="C24" s="58" t="str">
        <f t="shared" si="3"/>
        <v/>
      </c>
      <c r="D24" s="58" t="str">
        <f t="shared" si="3"/>
        <v/>
      </c>
      <c r="E24" s="78" t="str">
        <f t="shared" si="3"/>
        <v/>
      </c>
      <c r="F24" s="57" t="str">
        <f t="shared" si="3"/>
        <v/>
      </c>
      <c r="G24" s="58" t="str">
        <f t="shared" si="3"/>
        <v/>
      </c>
      <c r="H24" s="58" t="str">
        <f t="shared" si="3"/>
        <v/>
      </c>
      <c r="I24" s="79" t="str">
        <f t="shared" si="3"/>
        <v/>
      </c>
      <c r="J24" s="60" t="str">
        <f t="shared" si="3"/>
        <v/>
      </c>
      <c r="K24" s="39"/>
      <c r="L24" s="39"/>
      <c r="M24" s="39"/>
    </row>
    <row r="25" spans="1:13" ht="16.5" customHeight="1" x14ac:dyDescent="0.25">
      <c r="A25" s="50" t="str">
        <f t="shared" si="2"/>
        <v>3. Egyéb berendezések, felszerelések, járművek</v>
      </c>
      <c r="B25" s="57" t="str">
        <f t="shared" si="3"/>
        <v/>
      </c>
      <c r="C25" s="58" t="str">
        <f t="shared" si="3"/>
        <v/>
      </c>
      <c r="D25" s="58" t="str">
        <f t="shared" si="3"/>
        <v/>
      </c>
      <c r="E25" s="78" t="str">
        <f t="shared" si="3"/>
        <v/>
      </c>
      <c r="F25" s="57" t="str">
        <f t="shared" si="3"/>
        <v/>
      </c>
      <c r="G25" s="58" t="str">
        <f t="shared" si="3"/>
        <v/>
      </c>
      <c r="H25" s="58" t="str">
        <f t="shared" si="3"/>
        <v/>
      </c>
      <c r="I25" s="79" t="str">
        <f t="shared" si="3"/>
        <v/>
      </c>
      <c r="J25" s="60" t="str">
        <f t="shared" si="3"/>
        <v/>
      </c>
      <c r="K25" s="39"/>
      <c r="L25" s="39"/>
      <c r="M25" s="39"/>
    </row>
    <row r="26" spans="1:13" ht="16.5" customHeight="1" x14ac:dyDescent="0.25">
      <c r="A26" s="75" t="str">
        <f t="shared" si="2"/>
        <v>4. Tenyészállatok</v>
      </c>
      <c r="B26" s="57" t="str">
        <f t="shared" si="3"/>
        <v/>
      </c>
      <c r="C26" s="58" t="str">
        <f t="shared" si="3"/>
        <v/>
      </c>
      <c r="D26" s="58" t="str">
        <f t="shared" si="3"/>
        <v/>
      </c>
      <c r="E26" s="78" t="str">
        <f t="shared" si="3"/>
        <v/>
      </c>
      <c r="F26" s="57" t="str">
        <f t="shared" si="3"/>
        <v/>
      </c>
      <c r="G26" s="58" t="str">
        <f t="shared" si="3"/>
        <v/>
      </c>
      <c r="H26" s="58" t="str">
        <f t="shared" si="3"/>
        <v/>
      </c>
      <c r="I26" s="79" t="str">
        <f t="shared" si="3"/>
        <v/>
      </c>
      <c r="J26" s="60" t="str">
        <f t="shared" si="3"/>
        <v/>
      </c>
      <c r="K26" s="39"/>
      <c r="L26" s="39"/>
      <c r="M26" s="39"/>
    </row>
    <row r="27" spans="1:13" ht="16.5" customHeight="1" x14ac:dyDescent="0.25">
      <c r="A27" s="50" t="str">
        <f t="shared" si="2"/>
        <v>5. Beruházások, felújítások</v>
      </c>
      <c r="B27" s="57" t="str">
        <f t="shared" si="3"/>
        <v/>
      </c>
      <c r="C27" s="58" t="str">
        <f t="shared" si="3"/>
        <v/>
      </c>
      <c r="D27" s="58" t="str">
        <f t="shared" si="3"/>
        <v/>
      </c>
      <c r="E27" s="78" t="str">
        <f t="shared" si="3"/>
        <v/>
      </c>
      <c r="F27" s="57" t="str">
        <f t="shared" si="3"/>
        <v/>
      </c>
      <c r="G27" s="58" t="str">
        <f t="shared" si="3"/>
        <v/>
      </c>
      <c r="H27" s="58" t="str">
        <f t="shared" si="3"/>
        <v/>
      </c>
      <c r="I27" s="79" t="str">
        <f t="shared" si="3"/>
        <v/>
      </c>
      <c r="J27" s="60" t="str">
        <f t="shared" si="3"/>
        <v/>
      </c>
      <c r="K27" s="39"/>
      <c r="L27" s="39"/>
      <c r="M27" s="39"/>
    </row>
    <row r="28" spans="1:13" ht="16.5" customHeight="1" x14ac:dyDescent="0.25">
      <c r="A28" s="50" t="str">
        <f t="shared" si="2"/>
        <v>6. Beruházásokra adott előlegek</v>
      </c>
      <c r="B28" s="57" t="str">
        <f t="shared" si="3"/>
        <v/>
      </c>
      <c r="C28" s="58" t="str">
        <f t="shared" si="3"/>
        <v/>
      </c>
      <c r="D28" s="58" t="str">
        <f t="shared" si="3"/>
        <v/>
      </c>
      <c r="E28" s="78" t="str">
        <f t="shared" si="3"/>
        <v/>
      </c>
      <c r="F28" s="57" t="str">
        <f t="shared" si="3"/>
        <v/>
      </c>
      <c r="G28" s="58" t="str">
        <f t="shared" si="3"/>
        <v/>
      </c>
      <c r="H28" s="58" t="str">
        <f t="shared" si="3"/>
        <v/>
      </c>
      <c r="I28" s="79" t="str">
        <f t="shared" si="3"/>
        <v/>
      </c>
      <c r="J28" s="60" t="str">
        <f t="shared" si="3"/>
        <v/>
      </c>
      <c r="K28" s="39"/>
      <c r="L28" s="39"/>
      <c r="M28" s="39"/>
    </row>
    <row r="29" spans="1:13" ht="16.5" customHeight="1" x14ac:dyDescent="0.25">
      <c r="A29" s="50" t="str">
        <f t="shared" si="2"/>
        <v>7. Tárgyi eszközök értékhelyesbítése</v>
      </c>
      <c r="B29" s="57" t="str">
        <f t="shared" si="3"/>
        <v/>
      </c>
      <c r="C29" s="58" t="str">
        <f t="shared" si="3"/>
        <v/>
      </c>
      <c r="D29" s="58" t="str">
        <f t="shared" si="3"/>
        <v/>
      </c>
      <c r="E29" s="78" t="str">
        <f t="shared" si="3"/>
        <v/>
      </c>
      <c r="F29" s="57" t="str">
        <f t="shared" si="3"/>
        <v/>
      </c>
      <c r="G29" s="58" t="str">
        <f t="shared" si="3"/>
        <v/>
      </c>
      <c r="H29" s="58" t="str">
        <f t="shared" si="3"/>
        <v/>
      </c>
      <c r="I29" s="79" t="str">
        <f t="shared" si="3"/>
        <v/>
      </c>
      <c r="J29" s="60" t="str">
        <f t="shared" si="3"/>
        <v/>
      </c>
      <c r="K29" s="39"/>
      <c r="L29" s="39"/>
      <c r="M29" s="39"/>
    </row>
    <row r="30" spans="1:13" ht="16.5" customHeight="1" thickBot="1" x14ac:dyDescent="0.3">
      <c r="A30" s="50" t="str">
        <f t="shared" si="2"/>
        <v>Kis értékű tárgyi eszközök</v>
      </c>
      <c r="B30" s="57" t="str">
        <f t="shared" ref="B30:J32" si="4">IF(B56/1000=0,"",B56/1000)</f>
        <v/>
      </c>
      <c r="C30" s="58" t="str">
        <f t="shared" si="4"/>
        <v/>
      </c>
      <c r="D30" s="58" t="str">
        <f t="shared" si="4"/>
        <v/>
      </c>
      <c r="E30" s="78" t="str">
        <f t="shared" si="4"/>
        <v/>
      </c>
      <c r="F30" s="65" t="str">
        <f t="shared" si="4"/>
        <v/>
      </c>
      <c r="G30" s="66" t="str">
        <f t="shared" si="4"/>
        <v/>
      </c>
      <c r="H30" s="66" t="str">
        <f t="shared" si="4"/>
        <v/>
      </c>
      <c r="I30" s="80" t="str">
        <f t="shared" si="4"/>
        <v/>
      </c>
      <c r="J30" s="67" t="str">
        <f t="shared" si="4"/>
        <v/>
      </c>
      <c r="K30" s="39"/>
      <c r="L30" s="39"/>
      <c r="M30" s="39"/>
    </row>
    <row r="31" spans="1:13" ht="16.5" customHeight="1" thickBot="1" x14ac:dyDescent="0.3">
      <c r="A31" s="68" t="str">
        <f t="shared" si="2"/>
        <v>II. TÁRGYI ESZKÖZÖK</v>
      </c>
      <c r="B31" s="72" t="str">
        <f t="shared" si="4"/>
        <v/>
      </c>
      <c r="C31" s="73" t="str">
        <f t="shared" si="4"/>
        <v/>
      </c>
      <c r="D31" s="73" t="str">
        <f t="shared" si="4"/>
        <v/>
      </c>
      <c r="E31" s="74" t="str">
        <f t="shared" si="4"/>
        <v/>
      </c>
      <c r="F31" s="72" t="str">
        <f t="shared" si="4"/>
        <v/>
      </c>
      <c r="G31" s="73" t="str">
        <f t="shared" si="4"/>
        <v/>
      </c>
      <c r="H31" s="73" t="str">
        <f t="shared" si="4"/>
        <v/>
      </c>
      <c r="I31" s="73" t="str">
        <f t="shared" si="4"/>
        <v/>
      </c>
      <c r="J31" s="74" t="str">
        <f t="shared" si="4"/>
        <v/>
      </c>
      <c r="K31" s="39"/>
      <c r="L31" s="39"/>
      <c r="M31" s="39"/>
    </row>
    <row r="32" spans="1:13" ht="16.5" customHeight="1" thickBot="1" x14ac:dyDescent="0.3">
      <c r="A32" s="81" t="str">
        <f t="shared" si="2"/>
        <v>Mindösszesen</v>
      </c>
      <c r="B32" s="82" t="str">
        <f t="shared" si="4"/>
        <v/>
      </c>
      <c r="C32" s="83" t="str">
        <f t="shared" si="4"/>
        <v/>
      </c>
      <c r="D32" s="83" t="str">
        <f t="shared" si="4"/>
        <v/>
      </c>
      <c r="E32" s="84" t="str">
        <f t="shared" si="4"/>
        <v/>
      </c>
      <c r="F32" s="85" t="str">
        <f t="shared" si="4"/>
        <v/>
      </c>
      <c r="G32" s="86" t="str">
        <f t="shared" si="4"/>
        <v/>
      </c>
      <c r="H32" s="86" t="str">
        <f t="shared" si="4"/>
        <v/>
      </c>
      <c r="I32" s="86" t="str">
        <f t="shared" si="4"/>
        <v/>
      </c>
      <c r="J32" s="87" t="str">
        <f t="shared" si="4"/>
        <v/>
      </c>
      <c r="K32" s="39"/>
      <c r="L32" s="39"/>
      <c r="M32" s="39"/>
    </row>
    <row r="33" spans="1:25" ht="16.5" customHeight="1" x14ac:dyDescent="0.25">
      <c r="A33" s="88"/>
      <c r="B33" s="89"/>
      <c r="C33" s="89"/>
      <c r="D33" s="89"/>
      <c r="E33" s="89"/>
      <c r="F33" s="89"/>
      <c r="G33" s="89"/>
      <c r="H33" s="89"/>
      <c r="I33" s="89"/>
      <c r="J33" s="89"/>
      <c r="K33" s="39"/>
      <c r="L33" s="39"/>
      <c r="M33" s="39"/>
    </row>
    <row r="34" spans="1:25" ht="16.5" customHeight="1" thickBot="1" x14ac:dyDescent="0.3">
      <c r="A34" s="41" t="s">
        <v>30</v>
      </c>
      <c r="B34" s="41"/>
      <c r="C34" s="41"/>
      <c r="D34" s="41"/>
      <c r="E34" s="41"/>
      <c r="F34" s="41"/>
      <c r="G34" s="41"/>
      <c r="H34" s="41"/>
      <c r="I34" s="21"/>
      <c r="J34" s="21"/>
      <c r="K34" s="23"/>
      <c r="L34" s="23" t="s">
        <v>31</v>
      </c>
      <c r="M34" s="23"/>
    </row>
    <row r="35" spans="1:25" ht="16.5" customHeight="1" x14ac:dyDescent="0.25">
      <c r="A35" s="578" t="s">
        <v>32</v>
      </c>
      <c r="B35" s="581" t="s">
        <v>33</v>
      </c>
      <c r="C35" s="582"/>
      <c r="D35" s="582"/>
      <c r="E35" s="583"/>
      <c r="F35" s="584" t="s">
        <v>34</v>
      </c>
      <c r="G35" s="585"/>
      <c r="H35" s="585"/>
      <c r="I35" s="586"/>
      <c r="J35" s="560" t="s">
        <v>35</v>
      </c>
      <c r="K35" s="560" t="s">
        <v>36</v>
      </c>
      <c r="L35" s="563" t="s">
        <v>37</v>
      </c>
      <c r="M35" s="566" t="s">
        <v>38</v>
      </c>
    </row>
    <row r="36" spans="1:25" ht="16.5" customHeight="1" x14ac:dyDescent="0.25">
      <c r="A36" s="579"/>
      <c r="B36" s="569" t="s">
        <v>39</v>
      </c>
      <c r="C36" s="571" t="s">
        <v>40</v>
      </c>
      <c r="D36" s="571" t="s">
        <v>41</v>
      </c>
      <c r="E36" s="564" t="s">
        <v>42</v>
      </c>
      <c r="F36" s="569" t="s">
        <v>39</v>
      </c>
      <c r="G36" s="573" t="s">
        <v>40</v>
      </c>
      <c r="H36" s="575" t="s">
        <v>41</v>
      </c>
      <c r="I36" s="575" t="s">
        <v>42</v>
      </c>
      <c r="J36" s="561"/>
      <c r="K36" s="561"/>
      <c r="L36" s="564"/>
      <c r="M36" s="567"/>
    </row>
    <row r="37" spans="1:25" ht="16.5" customHeight="1" x14ac:dyDescent="0.25">
      <c r="A37" s="579"/>
      <c r="B37" s="569">
        <v>0</v>
      </c>
      <c r="C37" s="571"/>
      <c r="D37" s="571"/>
      <c r="E37" s="564"/>
      <c r="F37" s="569">
        <v>0</v>
      </c>
      <c r="G37" s="573"/>
      <c r="H37" s="576"/>
      <c r="I37" s="576"/>
      <c r="J37" s="561"/>
      <c r="K37" s="561"/>
      <c r="L37" s="564"/>
      <c r="M37" s="567"/>
    </row>
    <row r="38" spans="1:25" ht="16.5" customHeight="1" thickBot="1" x14ac:dyDescent="0.3">
      <c r="A38" s="580"/>
      <c r="B38" s="570" t="s">
        <v>43</v>
      </c>
      <c r="C38" s="572"/>
      <c r="D38" s="572"/>
      <c r="E38" s="565"/>
      <c r="F38" s="570">
        <v>0</v>
      </c>
      <c r="G38" s="574"/>
      <c r="H38" s="577"/>
      <c r="I38" s="577"/>
      <c r="J38" s="562"/>
      <c r="K38" s="562"/>
      <c r="L38" s="565"/>
      <c r="M38" s="568"/>
    </row>
    <row r="39" spans="1:25" ht="16.5" customHeight="1" thickBot="1" x14ac:dyDescent="0.3">
      <c r="A39" s="42"/>
      <c r="B39" s="90"/>
      <c r="C39" s="91"/>
      <c r="D39" s="91"/>
      <c r="E39" s="92"/>
      <c r="F39" s="93"/>
      <c r="G39" s="94"/>
      <c r="H39" s="94"/>
      <c r="I39" s="95"/>
      <c r="J39" s="96"/>
      <c r="K39" s="96"/>
      <c r="L39" s="96"/>
      <c r="M39" s="97"/>
      <c r="Y39" s="98"/>
    </row>
    <row r="40" spans="1:25" ht="16.5" customHeight="1" x14ac:dyDescent="0.25">
      <c r="A40" s="50" t="s">
        <v>44</v>
      </c>
      <c r="B40" s="99"/>
      <c r="C40" s="100"/>
      <c r="D40" s="100"/>
      <c r="E40" s="53">
        <f t="shared" ref="E40:E47" si="5">B40+C40-D40</f>
        <v>0</v>
      </c>
      <c r="F40" s="101"/>
      <c r="G40" s="102"/>
      <c r="H40" s="102"/>
      <c r="I40" s="53">
        <f t="shared" ref="I40:I47" si="6">F40+G40-H40</f>
        <v>0</v>
      </c>
      <c r="J40" s="56">
        <f t="shared" ref="J40:J47" si="7">E40-I40</f>
        <v>0</v>
      </c>
      <c r="K40" s="103">
        <f>Import_M!H5</f>
        <v>0</v>
      </c>
      <c r="L40" s="103">
        <f t="shared" ref="L40:L46" si="8">K40-J40</f>
        <v>0</v>
      </c>
      <c r="M40" s="104"/>
      <c r="Y40" s="105"/>
    </row>
    <row r="41" spans="1:25" ht="16.5" customHeight="1" x14ac:dyDescent="0.25">
      <c r="A41" s="50" t="s">
        <v>45</v>
      </c>
      <c r="B41" s="106"/>
      <c r="C41" s="107"/>
      <c r="D41" s="107"/>
      <c r="E41" s="59">
        <f t="shared" si="5"/>
        <v>0</v>
      </c>
      <c r="F41" s="106"/>
      <c r="G41" s="107"/>
      <c r="H41" s="107"/>
      <c r="I41" s="59">
        <f t="shared" si="6"/>
        <v>0</v>
      </c>
      <c r="J41" s="60">
        <f t="shared" si="7"/>
        <v>0</v>
      </c>
      <c r="K41" s="103">
        <f>Import_M!H6</f>
        <v>0</v>
      </c>
      <c r="L41" s="103">
        <f t="shared" si="8"/>
        <v>0</v>
      </c>
      <c r="M41" s="108"/>
    </row>
    <row r="42" spans="1:25" ht="16.5" customHeight="1" x14ac:dyDescent="0.25">
      <c r="A42" s="50" t="s">
        <v>46</v>
      </c>
      <c r="B42" s="106"/>
      <c r="C42" s="107"/>
      <c r="D42" s="107"/>
      <c r="E42" s="59">
        <f t="shared" si="5"/>
        <v>0</v>
      </c>
      <c r="F42" s="106"/>
      <c r="G42" s="107"/>
      <c r="H42" s="107"/>
      <c r="I42" s="59">
        <f t="shared" si="6"/>
        <v>0</v>
      </c>
      <c r="J42" s="60">
        <f t="shared" si="7"/>
        <v>0</v>
      </c>
      <c r="K42" s="103">
        <f>Import_M!H7</f>
        <v>0</v>
      </c>
      <c r="L42" s="103">
        <f t="shared" si="8"/>
        <v>0</v>
      </c>
      <c r="M42" s="108"/>
    </row>
    <row r="43" spans="1:25" ht="16.5" customHeight="1" x14ac:dyDescent="0.25">
      <c r="A43" s="50" t="s">
        <v>47</v>
      </c>
      <c r="B43" s="106"/>
      <c r="C43" s="107"/>
      <c r="D43" s="107"/>
      <c r="E43" s="59">
        <f t="shared" si="5"/>
        <v>0</v>
      </c>
      <c r="F43" s="106"/>
      <c r="G43" s="107"/>
      <c r="H43" s="107"/>
      <c r="I43" s="59">
        <f t="shared" si="6"/>
        <v>0</v>
      </c>
      <c r="J43" s="60">
        <f t="shared" si="7"/>
        <v>0</v>
      </c>
      <c r="K43" s="103">
        <f>Import_M!H8</f>
        <v>0</v>
      </c>
      <c r="L43" s="103">
        <f t="shared" si="8"/>
        <v>0</v>
      </c>
      <c r="M43" s="108"/>
    </row>
    <row r="44" spans="1:25" ht="16.5" customHeight="1" x14ac:dyDescent="0.25">
      <c r="A44" s="50" t="s">
        <v>48</v>
      </c>
      <c r="B44" s="106"/>
      <c r="C44" s="107"/>
      <c r="D44" s="107"/>
      <c r="E44" s="59">
        <f t="shared" si="5"/>
        <v>0</v>
      </c>
      <c r="F44" s="106"/>
      <c r="G44" s="107"/>
      <c r="H44" s="107"/>
      <c r="I44" s="59">
        <f t="shared" si="6"/>
        <v>0</v>
      </c>
      <c r="J44" s="60">
        <f t="shared" si="7"/>
        <v>0</v>
      </c>
      <c r="K44" s="103">
        <f>Import_M!H9</f>
        <v>0</v>
      </c>
      <c r="L44" s="103">
        <f t="shared" si="8"/>
        <v>0</v>
      </c>
      <c r="M44" s="108"/>
    </row>
    <row r="45" spans="1:25" ht="16.5" customHeight="1" x14ac:dyDescent="0.25">
      <c r="A45" s="109" t="s">
        <v>49</v>
      </c>
      <c r="B45" s="106"/>
      <c r="C45" s="107"/>
      <c r="D45" s="107"/>
      <c r="E45" s="59">
        <f t="shared" si="5"/>
        <v>0</v>
      </c>
      <c r="F45" s="106"/>
      <c r="G45" s="107"/>
      <c r="H45" s="107"/>
      <c r="I45" s="59">
        <f t="shared" si="6"/>
        <v>0</v>
      </c>
      <c r="J45" s="60">
        <f t="shared" si="7"/>
        <v>0</v>
      </c>
      <c r="K45" s="103">
        <f>Import_M!H10</f>
        <v>0</v>
      </c>
      <c r="L45" s="103">
        <f t="shared" si="8"/>
        <v>0</v>
      </c>
      <c r="M45" s="110"/>
    </row>
    <row r="46" spans="1:25" ht="16.5" customHeight="1" x14ac:dyDescent="0.25">
      <c r="A46" s="50" t="s">
        <v>50</v>
      </c>
      <c r="B46" s="106"/>
      <c r="C46" s="107"/>
      <c r="D46" s="107"/>
      <c r="E46" s="59">
        <f t="shared" si="5"/>
        <v>0</v>
      </c>
      <c r="F46" s="106"/>
      <c r="G46" s="107"/>
      <c r="H46" s="107"/>
      <c r="I46" s="59">
        <f t="shared" si="6"/>
        <v>0</v>
      </c>
      <c r="J46" s="60">
        <f t="shared" si="7"/>
        <v>0</v>
      </c>
      <c r="K46" s="103">
        <f>Import_M!H11</f>
        <v>0</v>
      </c>
      <c r="L46" s="103">
        <f t="shared" si="8"/>
        <v>0</v>
      </c>
      <c r="M46" s="108"/>
    </row>
    <row r="47" spans="1:25" ht="16.5" customHeight="1" thickBot="1" x14ac:dyDescent="0.3">
      <c r="A47" s="61" t="s">
        <v>51</v>
      </c>
      <c r="B47" s="111"/>
      <c r="C47" s="112"/>
      <c r="D47" s="112"/>
      <c r="E47" s="64">
        <f t="shared" si="5"/>
        <v>0</v>
      </c>
      <c r="F47" s="113"/>
      <c r="G47" s="114"/>
      <c r="H47" s="114"/>
      <c r="I47" s="64">
        <f t="shared" si="6"/>
        <v>0</v>
      </c>
      <c r="J47" s="67">
        <f t="shared" si="7"/>
        <v>0</v>
      </c>
      <c r="K47" s="115"/>
      <c r="L47" s="115"/>
      <c r="M47" s="116"/>
    </row>
    <row r="48" spans="1:25" ht="16.5" customHeight="1" thickBot="1" x14ac:dyDescent="0.3">
      <c r="A48" s="68" t="s">
        <v>52</v>
      </c>
      <c r="B48" s="69">
        <f t="shared" ref="B48:L48" si="9">SUM(B40:B47)</f>
        <v>0</v>
      </c>
      <c r="C48" s="70">
        <f t="shared" si="9"/>
        <v>0</v>
      </c>
      <c r="D48" s="70">
        <f t="shared" si="9"/>
        <v>0</v>
      </c>
      <c r="E48" s="71">
        <f t="shared" si="9"/>
        <v>0</v>
      </c>
      <c r="F48" s="72">
        <f t="shared" si="9"/>
        <v>0</v>
      </c>
      <c r="G48" s="73">
        <f t="shared" si="9"/>
        <v>0</v>
      </c>
      <c r="H48" s="73">
        <f t="shared" si="9"/>
        <v>0</v>
      </c>
      <c r="I48" s="73">
        <f t="shared" si="9"/>
        <v>0</v>
      </c>
      <c r="J48" s="74">
        <f t="shared" si="9"/>
        <v>0</v>
      </c>
      <c r="K48" s="74">
        <f t="shared" si="9"/>
        <v>0</v>
      </c>
      <c r="L48" s="74">
        <f t="shared" si="9"/>
        <v>0</v>
      </c>
      <c r="M48" s="116"/>
    </row>
    <row r="49" spans="1:13" ht="16.5" customHeight="1" x14ac:dyDescent="0.25">
      <c r="A49" s="75" t="s">
        <v>53</v>
      </c>
      <c r="B49" s="101"/>
      <c r="C49" s="102"/>
      <c r="D49" s="102"/>
      <c r="E49" s="76">
        <f t="shared" ref="E49:E56" si="10">B49+C49-D49</f>
        <v>0</v>
      </c>
      <c r="F49" s="101"/>
      <c r="G49" s="102"/>
      <c r="H49" s="102"/>
      <c r="I49" s="77">
        <f t="shared" ref="I49:I56" si="11">F49+G49-H49</f>
        <v>0</v>
      </c>
      <c r="J49" s="56">
        <f t="shared" ref="J49:J56" si="12">E49-I49</f>
        <v>0</v>
      </c>
      <c r="K49" s="56">
        <f>Import_M!H13</f>
        <v>0</v>
      </c>
      <c r="L49" s="103">
        <f t="shared" ref="L49:L55" si="13">K49-J49</f>
        <v>0</v>
      </c>
      <c r="M49" s="116"/>
    </row>
    <row r="50" spans="1:13" ht="16.5" customHeight="1" x14ac:dyDescent="0.25">
      <c r="A50" s="50" t="s">
        <v>54</v>
      </c>
      <c r="B50" s="106"/>
      <c r="C50" s="107"/>
      <c r="D50" s="107"/>
      <c r="E50" s="78">
        <f t="shared" si="10"/>
        <v>0</v>
      </c>
      <c r="F50" s="106"/>
      <c r="G50" s="107"/>
      <c r="H50" s="107"/>
      <c r="I50" s="79">
        <f t="shared" si="11"/>
        <v>0</v>
      </c>
      <c r="J50" s="60">
        <f t="shared" si="12"/>
        <v>0</v>
      </c>
      <c r="K50" s="56">
        <f>Import_M!H14</f>
        <v>0</v>
      </c>
      <c r="L50" s="103">
        <f t="shared" si="13"/>
        <v>0</v>
      </c>
      <c r="M50" s="116"/>
    </row>
    <row r="51" spans="1:13" ht="16.5" customHeight="1" x14ac:dyDescent="0.25">
      <c r="A51" s="50" t="s">
        <v>55</v>
      </c>
      <c r="B51" s="106"/>
      <c r="C51" s="107"/>
      <c r="D51" s="107"/>
      <c r="E51" s="78">
        <f t="shared" si="10"/>
        <v>0</v>
      </c>
      <c r="F51" s="106"/>
      <c r="G51" s="107"/>
      <c r="H51" s="107"/>
      <c r="I51" s="79">
        <f t="shared" si="11"/>
        <v>0</v>
      </c>
      <c r="J51" s="60">
        <f t="shared" si="12"/>
        <v>0</v>
      </c>
      <c r="K51" s="56">
        <f>Import_M!H15</f>
        <v>0</v>
      </c>
      <c r="L51" s="103">
        <f t="shared" si="13"/>
        <v>0</v>
      </c>
      <c r="M51" s="116"/>
    </row>
    <row r="52" spans="1:13" ht="16.5" customHeight="1" x14ac:dyDescent="0.25">
      <c r="A52" s="75" t="s">
        <v>56</v>
      </c>
      <c r="B52" s="106"/>
      <c r="C52" s="107"/>
      <c r="D52" s="107"/>
      <c r="E52" s="78">
        <f t="shared" si="10"/>
        <v>0</v>
      </c>
      <c r="F52" s="106"/>
      <c r="G52" s="107"/>
      <c r="H52" s="107"/>
      <c r="I52" s="79">
        <f t="shared" si="11"/>
        <v>0</v>
      </c>
      <c r="J52" s="60">
        <f t="shared" si="12"/>
        <v>0</v>
      </c>
      <c r="K52" s="56">
        <f>Import_M!H16</f>
        <v>0</v>
      </c>
      <c r="L52" s="103">
        <f t="shared" si="13"/>
        <v>0</v>
      </c>
      <c r="M52" s="116"/>
    </row>
    <row r="53" spans="1:13" ht="16.5" customHeight="1" x14ac:dyDescent="0.25">
      <c r="A53" s="50" t="s">
        <v>57</v>
      </c>
      <c r="B53" s="106"/>
      <c r="C53" s="107"/>
      <c r="D53" s="107"/>
      <c r="E53" s="78">
        <f t="shared" si="10"/>
        <v>0</v>
      </c>
      <c r="F53" s="106"/>
      <c r="G53" s="107"/>
      <c r="H53" s="107"/>
      <c r="I53" s="79">
        <f t="shared" si="11"/>
        <v>0</v>
      </c>
      <c r="J53" s="60">
        <f t="shared" si="12"/>
        <v>0</v>
      </c>
      <c r="K53" s="56">
        <f>Import_M!H17</f>
        <v>0</v>
      </c>
      <c r="L53" s="103">
        <f t="shared" si="13"/>
        <v>0</v>
      </c>
      <c r="M53" s="116"/>
    </row>
    <row r="54" spans="1:13" ht="16.5" customHeight="1" x14ac:dyDescent="0.25">
      <c r="A54" s="50" t="s">
        <v>58</v>
      </c>
      <c r="B54" s="106"/>
      <c r="C54" s="107"/>
      <c r="D54" s="107"/>
      <c r="E54" s="78">
        <f t="shared" si="10"/>
        <v>0</v>
      </c>
      <c r="F54" s="106"/>
      <c r="G54" s="107"/>
      <c r="H54" s="107"/>
      <c r="I54" s="79">
        <f t="shared" si="11"/>
        <v>0</v>
      </c>
      <c r="J54" s="60">
        <f t="shared" si="12"/>
        <v>0</v>
      </c>
      <c r="K54" s="56">
        <f>Import_M!H18</f>
        <v>0</v>
      </c>
      <c r="L54" s="103">
        <f t="shared" si="13"/>
        <v>0</v>
      </c>
      <c r="M54" s="116"/>
    </row>
    <row r="55" spans="1:13" ht="16.5" customHeight="1" x14ac:dyDescent="0.25">
      <c r="A55" s="50" t="s">
        <v>59</v>
      </c>
      <c r="B55" s="106"/>
      <c r="C55" s="107"/>
      <c r="D55" s="107"/>
      <c r="E55" s="78">
        <f t="shared" si="10"/>
        <v>0</v>
      </c>
      <c r="F55" s="106"/>
      <c r="G55" s="107"/>
      <c r="H55" s="107"/>
      <c r="I55" s="79">
        <f t="shared" si="11"/>
        <v>0</v>
      </c>
      <c r="J55" s="60">
        <f t="shared" si="12"/>
        <v>0</v>
      </c>
      <c r="K55" s="56">
        <f>Import_M!H19</f>
        <v>0</v>
      </c>
      <c r="L55" s="103">
        <f t="shared" si="13"/>
        <v>0</v>
      </c>
      <c r="M55" s="116"/>
    </row>
    <row r="56" spans="1:13" ht="16.5" customHeight="1" thickBot="1" x14ac:dyDescent="0.3">
      <c r="A56" s="50" t="s">
        <v>60</v>
      </c>
      <c r="B56" s="106"/>
      <c r="C56" s="107"/>
      <c r="D56" s="107"/>
      <c r="E56" s="78">
        <f t="shared" si="10"/>
        <v>0</v>
      </c>
      <c r="F56" s="113"/>
      <c r="G56" s="114"/>
      <c r="H56" s="114"/>
      <c r="I56" s="80">
        <f t="shared" si="11"/>
        <v>0</v>
      </c>
      <c r="J56" s="67">
        <f t="shared" si="12"/>
        <v>0</v>
      </c>
      <c r="K56" s="115"/>
      <c r="L56" s="115"/>
      <c r="M56" s="116"/>
    </row>
    <row r="57" spans="1:13" ht="16.5" customHeight="1" thickBot="1" x14ac:dyDescent="0.3">
      <c r="A57" s="68" t="s">
        <v>61</v>
      </c>
      <c r="B57" s="72">
        <f t="shared" ref="B57:L57" si="14">SUM(B49:B56)</f>
        <v>0</v>
      </c>
      <c r="C57" s="73">
        <f t="shared" si="14"/>
        <v>0</v>
      </c>
      <c r="D57" s="73">
        <f t="shared" si="14"/>
        <v>0</v>
      </c>
      <c r="E57" s="74">
        <f t="shared" si="14"/>
        <v>0</v>
      </c>
      <c r="F57" s="72">
        <f t="shared" si="14"/>
        <v>0</v>
      </c>
      <c r="G57" s="73">
        <f t="shared" si="14"/>
        <v>0</v>
      </c>
      <c r="H57" s="73">
        <f t="shared" si="14"/>
        <v>0</v>
      </c>
      <c r="I57" s="73">
        <f t="shared" si="14"/>
        <v>0</v>
      </c>
      <c r="J57" s="74">
        <f t="shared" si="14"/>
        <v>0</v>
      </c>
      <c r="K57" s="74">
        <f t="shared" si="14"/>
        <v>0</v>
      </c>
      <c r="L57" s="74">
        <f t="shared" si="14"/>
        <v>0</v>
      </c>
      <c r="M57" s="116"/>
    </row>
    <row r="58" spans="1:13" ht="16.5" customHeight="1" thickBot="1" x14ac:dyDescent="0.3">
      <c r="A58" s="81" t="s">
        <v>62</v>
      </c>
      <c r="B58" s="82">
        <f t="shared" ref="B58:L58" si="15">B48+B57</f>
        <v>0</v>
      </c>
      <c r="C58" s="83">
        <f t="shared" si="15"/>
        <v>0</v>
      </c>
      <c r="D58" s="83">
        <f t="shared" si="15"/>
        <v>0</v>
      </c>
      <c r="E58" s="84">
        <f t="shared" si="15"/>
        <v>0</v>
      </c>
      <c r="F58" s="85">
        <f t="shared" si="15"/>
        <v>0</v>
      </c>
      <c r="G58" s="86">
        <f t="shared" si="15"/>
        <v>0</v>
      </c>
      <c r="H58" s="86">
        <f t="shared" si="15"/>
        <v>0</v>
      </c>
      <c r="I58" s="86">
        <f t="shared" si="15"/>
        <v>0</v>
      </c>
      <c r="J58" s="87">
        <f t="shared" si="15"/>
        <v>0</v>
      </c>
      <c r="K58" s="87">
        <f t="shared" si="15"/>
        <v>0</v>
      </c>
      <c r="L58" s="87">
        <f t="shared" si="15"/>
        <v>0</v>
      </c>
      <c r="M58" s="117"/>
    </row>
    <row r="59" spans="1:13" ht="16.5" customHeight="1" x14ac:dyDescent="0.25">
      <c r="A59" s="118"/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</row>
    <row r="60" spans="1:13" ht="16.5" customHeight="1" x14ac:dyDescent="0.25">
      <c r="A60" s="120" t="s">
        <v>21</v>
      </c>
      <c r="B60" s="120"/>
      <c r="C60" s="120"/>
      <c r="D60" s="120"/>
      <c r="E60" s="120"/>
      <c r="F60" s="120"/>
      <c r="G60" s="121"/>
      <c r="H60" s="121"/>
      <c r="I60" s="121"/>
      <c r="J60" s="121"/>
      <c r="K60" s="121"/>
      <c r="L60" s="121"/>
      <c r="M60" s="121"/>
    </row>
    <row r="61" spans="1:13" ht="16.5" customHeight="1" x14ac:dyDescent="0.25">
      <c r="A61" s="122"/>
      <c r="B61" s="122"/>
      <c r="C61" s="122"/>
      <c r="D61" s="122"/>
      <c r="E61" s="122"/>
      <c r="F61" s="122"/>
      <c r="G61" s="33"/>
      <c r="H61" s="33"/>
      <c r="I61" s="33"/>
      <c r="J61" s="33"/>
      <c r="K61" s="33"/>
      <c r="L61" s="33"/>
      <c r="M61" s="33"/>
    </row>
    <row r="62" spans="1:13" ht="16.5" customHeight="1" x14ac:dyDescent="0.25">
      <c r="A62" s="123" t="s">
        <v>22</v>
      </c>
      <c r="B62" s="123"/>
      <c r="C62" s="123"/>
      <c r="D62" s="123"/>
      <c r="E62" s="123"/>
      <c r="F62" s="123"/>
      <c r="G62" s="121"/>
      <c r="H62" s="121"/>
      <c r="I62" s="121"/>
      <c r="J62" s="121"/>
      <c r="K62" s="121"/>
      <c r="L62" s="121"/>
      <c r="M62" s="121"/>
    </row>
    <row r="63" spans="1:13" ht="16.5" customHeight="1" x14ac:dyDescent="0.25">
      <c r="A63" s="122"/>
      <c r="B63" s="122"/>
      <c r="C63" s="122"/>
      <c r="D63" s="122"/>
      <c r="E63" s="122"/>
      <c r="F63" s="122"/>
      <c r="G63" s="33"/>
      <c r="H63" s="33"/>
      <c r="I63" s="33"/>
      <c r="J63" s="33"/>
      <c r="K63" s="33"/>
      <c r="L63" s="33"/>
      <c r="M63" s="33"/>
    </row>
    <row r="64" spans="1:13" ht="16.5" customHeight="1" x14ac:dyDescent="0.25">
      <c r="A64" s="123"/>
      <c r="B64" s="123"/>
      <c r="C64" s="123"/>
      <c r="D64" s="123"/>
      <c r="E64" s="123"/>
      <c r="F64" s="123"/>
      <c r="G64" s="121"/>
      <c r="H64" s="121"/>
      <c r="I64" s="121"/>
      <c r="J64" s="121"/>
      <c r="K64" s="121"/>
      <c r="L64" s="121"/>
      <c r="M64" s="121"/>
    </row>
  </sheetData>
  <mergeCells count="27">
    <mergeCell ref="J9:J12"/>
    <mergeCell ref="B10:B12"/>
    <mergeCell ref="C10:C12"/>
    <mergeCell ref="D10:D12"/>
    <mergeCell ref="E10:E12"/>
    <mergeCell ref="F10:F12"/>
    <mergeCell ref="G10:G12"/>
    <mergeCell ref="H10:H12"/>
    <mergeCell ref="I10:I12"/>
    <mergeCell ref="A35:A38"/>
    <mergeCell ref="B35:E35"/>
    <mergeCell ref="F35:I35"/>
    <mergeCell ref="I36:I38"/>
    <mergeCell ref="A9:A12"/>
    <mergeCell ref="B9:E9"/>
    <mergeCell ref="F9:I9"/>
    <mergeCell ref="K35:K38"/>
    <mergeCell ref="L35:L38"/>
    <mergeCell ref="M35:M38"/>
    <mergeCell ref="B36:B38"/>
    <mergeCell ref="C36:C38"/>
    <mergeCell ref="D36:D38"/>
    <mergeCell ref="E36:E38"/>
    <mergeCell ref="F36:F38"/>
    <mergeCell ref="G36:G38"/>
    <mergeCell ref="H36:H38"/>
    <mergeCell ref="J35:J38"/>
  </mergeCells>
  <dataValidations count="2">
    <dataValidation allowBlank="1" showInputMessage="1" showErrorMessage="1" prompt="Nem szerkeszthető!" sqref="A2:M2 N4:N6 D4:J6 L6:M6" xr:uid="{36D89D78-57AD-4FF2-88B8-08C56C58914A}"/>
    <dataValidation allowBlank="1" showInputMessage="1" showErrorMessage="1" promptTitle="AA14:AA30" prompt="Nem szerkeszthető!" sqref="AA37" xr:uid="{C2C5B1D6-3F46-4DD3-8AB4-7F60D94B4786}"/>
  </dataValidations>
  <printOptions horizontalCentered="1" verticalCentered="1"/>
  <pageMargins left="0.59055118110236204" right="0.59055118110236204" top="0.78740157480314998" bottom="0.59055118110236204" header="0.511811023622047" footer="0.511811023622047"/>
  <pageSetup paperSize="9" scale="4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C3DC-1428-4B24-AB3B-4071702F121B}">
  <sheetPr>
    <pageSetUpPr fitToPage="1"/>
  </sheetPr>
  <dimension ref="A1:V48"/>
  <sheetViews>
    <sheetView showGridLines="0" zoomScaleNormal="100" workbookViewId="0"/>
  </sheetViews>
  <sheetFormatPr defaultColWidth="9" defaultRowHeight="16.5" x14ac:dyDescent="0.3"/>
  <cols>
    <col min="1" max="1" width="14.125" style="258" customWidth="1"/>
    <col min="2" max="2" width="10.5" style="258" customWidth="1"/>
    <col min="3" max="3" width="5" style="258" customWidth="1"/>
    <col min="4" max="5" width="12.5" style="258" customWidth="1"/>
    <col min="6" max="6" width="11.375" style="258" customWidth="1"/>
    <col min="7" max="7" width="10.375" style="258" customWidth="1"/>
    <col min="8" max="8" width="12.25" style="258" customWidth="1"/>
    <col min="9" max="9" width="7" style="258" customWidth="1"/>
    <col min="10" max="11" width="12.25" style="258" customWidth="1"/>
    <col min="12" max="12" width="12.125" style="258" customWidth="1"/>
    <col min="13" max="14" width="11.5" style="258" customWidth="1"/>
    <col min="15" max="16" width="9" style="258"/>
    <col min="17" max="17" width="9.75" style="258" customWidth="1"/>
    <col min="18" max="18" width="9" style="258"/>
    <col min="19" max="19" width="9.875" style="258" customWidth="1"/>
    <col min="20" max="20" width="9.75" style="258" customWidth="1"/>
    <col min="21" max="21" width="10" style="258" customWidth="1"/>
    <col min="22" max="22" width="10.25" style="258" customWidth="1"/>
    <col min="23" max="16384" width="9" style="258"/>
  </cols>
  <sheetData>
    <row r="1" spans="1:22" x14ac:dyDescent="0.3">
      <c r="A1" s="255" t="s">
        <v>269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7"/>
      <c r="P1" s="256"/>
      <c r="Q1" s="256"/>
      <c r="R1" s="256"/>
      <c r="S1" s="256"/>
      <c r="T1" s="256"/>
    </row>
    <row r="2" spans="1:22" x14ac:dyDescent="0.3">
      <c r="A2" s="259"/>
      <c r="B2" s="259"/>
      <c r="C2" s="259"/>
      <c r="D2" s="260">
        <f>A45</f>
        <v>0</v>
      </c>
      <c r="E2" s="260">
        <f>A47</f>
        <v>0</v>
      </c>
      <c r="F2" s="259"/>
      <c r="G2" s="259"/>
      <c r="H2" s="259"/>
      <c r="I2" s="259"/>
      <c r="J2" s="259"/>
      <c r="K2" s="256"/>
      <c r="L2" s="256"/>
      <c r="M2" s="256"/>
      <c r="N2" s="256"/>
      <c r="O2" s="257"/>
      <c r="P2" s="256"/>
      <c r="Q2" s="256"/>
      <c r="R2" s="256"/>
      <c r="S2" s="256"/>
      <c r="T2" s="256"/>
      <c r="U2" s="131" t="s">
        <v>212</v>
      </c>
    </row>
    <row r="3" spans="1:22" x14ac:dyDescent="0.3">
      <c r="A3" s="261" t="s">
        <v>377</v>
      </c>
      <c r="B3" s="259"/>
      <c r="C3" s="259"/>
      <c r="D3" s="259"/>
      <c r="E3" s="259"/>
      <c r="F3" s="259"/>
      <c r="G3" s="259"/>
      <c r="H3" s="259"/>
      <c r="I3" s="259"/>
      <c r="J3" s="259"/>
      <c r="K3" s="256"/>
      <c r="L3" s="256"/>
      <c r="M3" s="256"/>
      <c r="N3" s="256"/>
      <c r="O3" s="257"/>
      <c r="P3" s="256"/>
      <c r="Q3" s="256"/>
      <c r="R3" s="256"/>
      <c r="S3" s="256"/>
      <c r="T3" s="256"/>
    </row>
    <row r="4" spans="1:22" x14ac:dyDescent="0.3">
      <c r="A4" s="28" t="s">
        <v>3</v>
      </c>
      <c r="B4" s="29">
        <f xml:space="preserve"> Alapa!$C$17</f>
        <v>0</v>
      </c>
      <c r="C4" s="29"/>
      <c r="D4" s="29"/>
      <c r="E4" s="29"/>
      <c r="F4" s="29"/>
      <c r="G4" s="31" t="s">
        <v>25</v>
      </c>
      <c r="H4" s="29">
        <f>Alapa!$C$15</f>
        <v>0</v>
      </c>
      <c r="I4" s="29"/>
      <c r="J4" s="29"/>
      <c r="K4" s="29"/>
      <c r="L4" s="262"/>
      <c r="M4" s="256"/>
      <c r="N4" s="256"/>
      <c r="O4" s="257"/>
      <c r="P4" s="256"/>
      <c r="Q4" s="256"/>
      <c r="R4" s="256"/>
      <c r="S4" s="256"/>
      <c r="T4" s="256"/>
      <c r="U4" s="263" t="s">
        <v>2</v>
      </c>
      <c r="V4" s="264">
        <v>1</v>
      </c>
    </row>
    <row r="5" spans="1:22" x14ac:dyDescent="0.3">
      <c r="A5" s="28" t="s">
        <v>1</v>
      </c>
      <c r="B5" s="29">
        <f xml:space="preserve"> Alapa!$C$12</f>
        <v>0</v>
      </c>
      <c r="C5" s="34"/>
      <c r="D5" s="29"/>
      <c r="E5" s="29"/>
      <c r="F5" s="29"/>
      <c r="G5" s="29" t="s">
        <v>2</v>
      </c>
      <c r="H5" s="29" t="e">
        <f>VLOOKUP(V4,Alapa!$G$2:$H$22,2)</f>
        <v>#N/A</v>
      </c>
      <c r="I5" s="29"/>
      <c r="J5" s="29" t="s">
        <v>13</v>
      </c>
      <c r="K5" s="265" t="str">
        <f>IF(Alapa!$N$2=0," ",Alapa!$N$2)</f>
        <v xml:space="preserve"> </v>
      </c>
      <c r="L5" s="262"/>
      <c r="M5" s="256"/>
      <c r="N5" s="256"/>
      <c r="O5" s="257"/>
      <c r="P5" s="256"/>
      <c r="Q5" s="256"/>
      <c r="R5" s="256"/>
      <c r="S5" s="256"/>
      <c r="T5" s="256"/>
    </row>
    <row r="6" spans="1:22" x14ac:dyDescent="0.3">
      <c r="A6" s="266"/>
      <c r="B6" s="266"/>
      <c r="C6" s="267"/>
      <c r="D6" s="266"/>
      <c r="E6" s="266"/>
      <c r="F6" s="266"/>
      <c r="G6" s="268"/>
      <c r="H6" s="266"/>
      <c r="I6" s="266"/>
      <c r="J6" s="266"/>
      <c r="K6" s="266"/>
      <c r="L6" s="268"/>
      <c r="M6" s="256"/>
      <c r="N6" s="256"/>
      <c r="O6" s="257"/>
      <c r="P6" s="256"/>
      <c r="Q6" s="256"/>
      <c r="R6" s="256"/>
      <c r="S6" s="256"/>
      <c r="T6" s="256"/>
    </row>
    <row r="7" spans="1:22" x14ac:dyDescent="0.3">
      <c r="A7" s="256"/>
      <c r="B7" s="269" t="s">
        <v>270</v>
      </c>
      <c r="C7" s="256"/>
      <c r="D7" s="270"/>
      <c r="E7" s="256"/>
      <c r="F7" s="256"/>
      <c r="G7" s="266"/>
      <c r="H7" s="266"/>
      <c r="I7" s="266"/>
      <c r="J7" s="266"/>
      <c r="K7" s="256"/>
      <c r="L7" s="256"/>
      <c r="M7" s="256"/>
      <c r="N7" s="256"/>
      <c r="O7" s="257"/>
      <c r="P7" s="256"/>
      <c r="Q7" s="256"/>
      <c r="R7" s="256"/>
      <c r="S7" s="256"/>
      <c r="T7" s="256"/>
    </row>
    <row r="8" spans="1:22" ht="17.25" thickBot="1" x14ac:dyDescent="0.35">
      <c r="A8" s="256"/>
      <c r="B8" s="269" t="s">
        <v>271</v>
      </c>
      <c r="C8" s="256"/>
      <c r="D8" s="270"/>
      <c r="E8" s="256"/>
      <c r="F8" s="256"/>
      <c r="G8" s="256"/>
      <c r="H8" s="271" t="s">
        <v>272</v>
      </c>
      <c r="I8" s="272">
        <f>D8-D7+1</f>
        <v>1</v>
      </c>
      <c r="J8" s="256"/>
      <c r="K8" s="256"/>
      <c r="L8" s="256"/>
      <c r="M8" s="256"/>
      <c r="N8" s="256"/>
      <c r="O8" s="273"/>
      <c r="P8" s="256"/>
      <c r="Q8" s="256"/>
      <c r="R8" s="256"/>
      <c r="S8" s="256"/>
      <c r="T8" s="256"/>
    </row>
    <row r="9" spans="1:22" ht="38.25" x14ac:dyDescent="0.3">
      <c r="A9" s="274" t="s">
        <v>235</v>
      </c>
      <c r="B9" s="275" t="s">
        <v>229</v>
      </c>
      <c r="C9" s="275" t="s">
        <v>273</v>
      </c>
      <c r="D9" s="276" t="s">
        <v>274</v>
      </c>
      <c r="E9" s="276" t="s">
        <v>275</v>
      </c>
      <c r="F9" s="276" t="s">
        <v>276</v>
      </c>
      <c r="G9" s="277" t="s">
        <v>277</v>
      </c>
      <c r="H9" s="276" t="s">
        <v>278</v>
      </c>
      <c r="I9" s="276" t="s">
        <v>279</v>
      </c>
      <c r="J9" s="276" t="s">
        <v>280</v>
      </c>
      <c r="K9" s="276" t="s">
        <v>281</v>
      </c>
      <c r="L9" s="276" t="s">
        <v>282</v>
      </c>
      <c r="M9" s="276" t="s">
        <v>283</v>
      </c>
      <c r="N9" s="276" t="s">
        <v>37</v>
      </c>
      <c r="O9" s="276" t="s">
        <v>284</v>
      </c>
      <c r="P9" s="276" t="s">
        <v>285</v>
      </c>
      <c r="Q9" s="276" t="s">
        <v>286</v>
      </c>
      <c r="R9" s="276" t="s">
        <v>287</v>
      </c>
      <c r="S9" s="276" t="s">
        <v>288</v>
      </c>
      <c r="T9" s="278" t="s">
        <v>289</v>
      </c>
    </row>
    <row r="10" spans="1:22" x14ac:dyDescent="0.3">
      <c r="A10" s="279"/>
      <c r="B10" s="280"/>
      <c r="C10" s="281"/>
      <c r="D10" s="282"/>
      <c r="E10" s="282"/>
      <c r="F10" s="283"/>
      <c r="G10" s="284"/>
      <c r="H10" s="282"/>
      <c r="I10" s="285">
        <f t="shared" ref="I10:I15" si="0">IF(F10-$D$7&lt;0,$I$8,$D$8-F10+1)</f>
        <v>1</v>
      </c>
      <c r="J10" s="282"/>
      <c r="K10" s="285">
        <f>IF(J10=D10,0,IF(F10-$D$7&lt;0,IF(H10&gt;(D10-E10)*G10/$I$8*I10,(D10-E10)*G10/$I$8*I10,H10),(D10-E10)*G10/$I$8*I10))</f>
        <v>0</v>
      </c>
      <c r="L10" s="282"/>
      <c r="M10" s="285">
        <f>SUM(J10:K10)</f>
        <v>0</v>
      </c>
      <c r="N10" s="285">
        <f>L10-M10</f>
        <v>0</v>
      </c>
      <c r="O10" s="282"/>
      <c r="P10" s="282"/>
      <c r="Q10" s="282"/>
      <c r="R10" s="282"/>
      <c r="S10" s="285">
        <f>IF(F10-$D$7&lt;0,H10-M10-O10+P10,D10-M10-O10+P10)</f>
        <v>0</v>
      </c>
      <c r="T10" s="286">
        <f>D10-S10</f>
        <v>0</v>
      </c>
    </row>
    <row r="11" spans="1:22" x14ac:dyDescent="0.3">
      <c r="A11" s="279"/>
      <c r="B11" s="287"/>
      <c r="C11" s="281"/>
      <c r="D11" s="282"/>
      <c r="E11" s="282"/>
      <c r="F11" s="283"/>
      <c r="G11" s="284"/>
      <c r="H11" s="282"/>
      <c r="I11" s="285">
        <f>IF(F11-$D$7&lt;0,$I$8,$D$8-F11+1)</f>
        <v>1</v>
      </c>
      <c r="J11" s="282"/>
      <c r="K11" s="285">
        <f t="shared" ref="K11:K14" si="1">IF(J11=D11,0,IF(F11-$D$7&lt;0,IF(H11&gt;(D11-E11)*G11/$I$8*I11,(D11-E11)*G11/$I$8*I11,H11),(D11-E11)*G11/$I$8*I11))</f>
        <v>0</v>
      </c>
      <c r="L11" s="282"/>
      <c r="M11" s="285">
        <f t="shared" ref="M11:M15" si="2">SUM(J11:K11)</f>
        <v>0</v>
      </c>
      <c r="N11" s="285">
        <f t="shared" ref="N11:N15" si="3">L11-M11</f>
        <v>0</v>
      </c>
      <c r="O11" s="282"/>
      <c r="P11" s="282"/>
      <c r="Q11" s="282"/>
      <c r="R11" s="282"/>
      <c r="S11" s="285">
        <f t="shared" ref="S11:S15" si="4">IF(F11-$D$7&lt;0,H11-M11-O11+P11,D11-M11-O11+P11)</f>
        <v>0</v>
      </c>
      <c r="T11" s="286">
        <f t="shared" ref="T11:T15" si="5">D11-S11</f>
        <v>0</v>
      </c>
    </row>
    <row r="12" spans="1:22" x14ac:dyDescent="0.3">
      <c r="A12" s="279"/>
      <c r="B12" s="287"/>
      <c r="C12" s="281"/>
      <c r="D12" s="282"/>
      <c r="E12" s="282"/>
      <c r="F12" s="283"/>
      <c r="G12" s="284"/>
      <c r="H12" s="282"/>
      <c r="I12" s="285">
        <f t="shared" si="0"/>
        <v>1</v>
      </c>
      <c r="J12" s="282"/>
      <c r="K12" s="285">
        <f t="shared" si="1"/>
        <v>0</v>
      </c>
      <c r="L12" s="282"/>
      <c r="M12" s="285">
        <f t="shared" si="2"/>
        <v>0</v>
      </c>
      <c r="N12" s="285">
        <f t="shared" si="3"/>
        <v>0</v>
      </c>
      <c r="O12" s="282"/>
      <c r="P12" s="282"/>
      <c r="Q12" s="282"/>
      <c r="R12" s="282"/>
      <c r="S12" s="285">
        <f t="shared" si="4"/>
        <v>0</v>
      </c>
      <c r="T12" s="286">
        <f t="shared" si="5"/>
        <v>0</v>
      </c>
    </row>
    <row r="13" spans="1:22" x14ac:dyDescent="0.3">
      <c r="A13" s="279"/>
      <c r="B13" s="287"/>
      <c r="C13" s="281"/>
      <c r="D13" s="282"/>
      <c r="E13" s="282"/>
      <c r="F13" s="283"/>
      <c r="G13" s="284"/>
      <c r="H13" s="282"/>
      <c r="I13" s="285">
        <f t="shared" si="0"/>
        <v>1</v>
      </c>
      <c r="J13" s="282"/>
      <c r="K13" s="285">
        <f t="shared" si="1"/>
        <v>0</v>
      </c>
      <c r="L13" s="282"/>
      <c r="M13" s="285">
        <f t="shared" si="2"/>
        <v>0</v>
      </c>
      <c r="N13" s="285">
        <f t="shared" si="3"/>
        <v>0</v>
      </c>
      <c r="O13" s="282"/>
      <c r="P13" s="282"/>
      <c r="Q13" s="282"/>
      <c r="R13" s="282"/>
      <c r="S13" s="285">
        <f t="shared" si="4"/>
        <v>0</v>
      </c>
      <c r="T13" s="286">
        <f t="shared" si="5"/>
        <v>0</v>
      </c>
    </row>
    <row r="14" spans="1:22" x14ac:dyDescent="0.3">
      <c r="A14" s="279"/>
      <c r="B14" s="287"/>
      <c r="C14" s="281"/>
      <c r="D14" s="282"/>
      <c r="E14" s="282"/>
      <c r="F14" s="283"/>
      <c r="G14" s="284"/>
      <c r="H14" s="282"/>
      <c r="I14" s="285">
        <f t="shared" si="0"/>
        <v>1</v>
      </c>
      <c r="J14" s="282"/>
      <c r="K14" s="285">
        <f t="shared" si="1"/>
        <v>0</v>
      </c>
      <c r="L14" s="282"/>
      <c r="M14" s="285">
        <f t="shared" si="2"/>
        <v>0</v>
      </c>
      <c r="N14" s="285">
        <f t="shared" si="3"/>
        <v>0</v>
      </c>
      <c r="O14" s="282"/>
      <c r="P14" s="282"/>
      <c r="Q14" s="282"/>
      <c r="R14" s="282"/>
      <c r="S14" s="285">
        <f t="shared" si="4"/>
        <v>0</v>
      </c>
      <c r="T14" s="286">
        <f t="shared" si="5"/>
        <v>0</v>
      </c>
    </row>
    <row r="15" spans="1:22" x14ac:dyDescent="0.3">
      <c r="A15" s="279"/>
      <c r="B15" s="287"/>
      <c r="C15" s="281"/>
      <c r="D15" s="282"/>
      <c r="E15" s="282"/>
      <c r="F15" s="283"/>
      <c r="G15" s="284"/>
      <c r="H15" s="282"/>
      <c r="I15" s="285">
        <f t="shared" si="0"/>
        <v>1</v>
      </c>
      <c r="J15" s="282"/>
      <c r="K15" s="285">
        <f>IF(J15=D15,0,IF(F15-$D$7&lt;0,IF(H15&gt;(D15-E15)*G15/$I$8*I15,(D15-E15)*G15/$I$8*I15,H15),(D15-E15)*G15/$I$8*I15))</f>
        <v>0</v>
      </c>
      <c r="L15" s="282"/>
      <c r="M15" s="285">
        <f t="shared" si="2"/>
        <v>0</v>
      </c>
      <c r="N15" s="285">
        <f t="shared" si="3"/>
        <v>0</v>
      </c>
      <c r="O15" s="282"/>
      <c r="P15" s="282"/>
      <c r="Q15" s="282"/>
      <c r="R15" s="282"/>
      <c r="S15" s="285">
        <f t="shared" si="4"/>
        <v>0</v>
      </c>
      <c r="T15" s="286">
        <f t="shared" si="5"/>
        <v>0</v>
      </c>
      <c r="U15" s="288"/>
      <c r="V15" s="288"/>
    </row>
    <row r="16" spans="1:22" x14ac:dyDescent="0.3">
      <c r="A16" s="289" t="s">
        <v>290</v>
      </c>
      <c r="B16" s="290"/>
      <c r="C16" s="291">
        <f>SUM(C10:C15)</f>
        <v>0</v>
      </c>
      <c r="D16" s="292">
        <f>SUM(D10:D15)</f>
        <v>0</v>
      </c>
      <c r="E16" s="292">
        <f>SUM(E10:E15)</f>
        <v>0</v>
      </c>
      <c r="F16" s="293"/>
      <c r="G16" s="294"/>
      <c r="H16" s="292">
        <f>SUM(H10:H15)</f>
        <v>0</v>
      </c>
      <c r="I16" s="292"/>
      <c r="J16" s="292">
        <f t="shared" ref="J16:T16" si="6">SUM(J10:J15)</f>
        <v>0</v>
      </c>
      <c r="K16" s="292">
        <f t="shared" si="6"/>
        <v>0</v>
      </c>
      <c r="L16" s="292">
        <f t="shared" si="6"/>
        <v>0</v>
      </c>
      <c r="M16" s="292">
        <f t="shared" si="6"/>
        <v>0</v>
      </c>
      <c r="N16" s="292">
        <f t="shared" si="6"/>
        <v>0</v>
      </c>
      <c r="O16" s="292">
        <f t="shared" si="6"/>
        <v>0</v>
      </c>
      <c r="P16" s="292">
        <f t="shared" si="6"/>
        <v>0</v>
      </c>
      <c r="Q16" s="292">
        <f t="shared" si="6"/>
        <v>0</v>
      </c>
      <c r="R16" s="292">
        <f t="shared" si="6"/>
        <v>0</v>
      </c>
      <c r="S16" s="292">
        <f t="shared" si="6"/>
        <v>0</v>
      </c>
      <c r="T16" s="295">
        <f t="shared" si="6"/>
        <v>0</v>
      </c>
      <c r="U16" s="288"/>
      <c r="V16" s="288"/>
    </row>
    <row r="17" spans="1:22" x14ac:dyDescent="0.3">
      <c r="A17" s="296" t="s">
        <v>291</v>
      </c>
      <c r="B17" s="297"/>
      <c r="C17" s="297"/>
      <c r="D17" s="298"/>
      <c r="E17" s="298"/>
      <c r="F17" s="298"/>
      <c r="G17" s="299"/>
      <c r="H17" s="292">
        <f>Import_M!D13</f>
        <v>0</v>
      </c>
      <c r="I17" s="300" t="s">
        <v>292</v>
      </c>
      <c r="J17" s="300"/>
      <c r="K17" s="300"/>
      <c r="L17" s="300"/>
      <c r="M17" s="300"/>
      <c r="N17" s="300"/>
      <c r="O17" s="300"/>
      <c r="P17" s="300"/>
      <c r="Q17" s="300"/>
      <c r="R17" s="300"/>
      <c r="S17" s="292">
        <f>Import_M!F13</f>
        <v>0</v>
      </c>
      <c r="T17" s="301" t="s">
        <v>292</v>
      </c>
      <c r="U17" s="288"/>
      <c r="V17" s="288"/>
    </row>
    <row r="18" spans="1:22" x14ac:dyDescent="0.3">
      <c r="A18" s="296" t="s">
        <v>293</v>
      </c>
      <c r="B18" s="302"/>
      <c r="C18" s="297"/>
      <c r="D18" s="298"/>
      <c r="E18" s="298"/>
      <c r="F18" s="298"/>
      <c r="G18" s="299"/>
      <c r="H18" s="303" t="e">
        <f>H16/1000/H17%</f>
        <v>#DIV/0!</v>
      </c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3" t="e">
        <f>S16/1000/S17%</f>
        <v>#DIV/0!</v>
      </c>
      <c r="T18" s="301"/>
      <c r="U18" s="288"/>
      <c r="V18" s="288"/>
    </row>
    <row r="19" spans="1:22" x14ac:dyDescent="0.3">
      <c r="A19" s="304"/>
      <c r="B19" s="302"/>
      <c r="C19" s="297"/>
      <c r="D19" s="300"/>
      <c r="E19" s="300"/>
      <c r="F19" s="298"/>
      <c r="G19" s="299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1"/>
      <c r="U19" s="288"/>
      <c r="V19" s="288"/>
    </row>
    <row r="20" spans="1:22" x14ac:dyDescent="0.3">
      <c r="A20" s="279"/>
      <c r="B20" s="287"/>
      <c r="C20" s="281"/>
      <c r="D20" s="282"/>
      <c r="E20" s="282"/>
      <c r="F20" s="283"/>
      <c r="G20" s="284"/>
      <c r="H20" s="282"/>
      <c r="I20" s="285">
        <f>IF(F20-$D$7&lt;0,$I$8,$D$8-F20+1)</f>
        <v>1</v>
      </c>
      <c r="J20" s="282"/>
      <c r="K20" s="285">
        <f>IF(J20=D20,0,IF(F20-$D$7&lt;0,IF(H20&gt;(D20-E20)*G20/$I$8*I20,(D20-E20)*G20/$I$8*I20,H20),(D20-E20)*G20/$I$8*I20))</f>
        <v>0</v>
      </c>
      <c r="L20" s="282"/>
      <c r="M20" s="285">
        <f>SUM(J20:K20)</f>
        <v>0</v>
      </c>
      <c r="N20" s="285">
        <f>L20-M20</f>
        <v>0</v>
      </c>
      <c r="O20" s="282"/>
      <c r="P20" s="282"/>
      <c r="Q20" s="282"/>
      <c r="R20" s="282"/>
      <c r="S20" s="285">
        <f>IF(F20-$D$7&lt;0,H20-M20-O20+P20,D20-M20-O20+P20)</f>
        <v>0</v>
      </c>
      <c r="T20" s="286">
        <f t="shared" ref="T20:T25" si="7">D20-S20</f>
        <v>0</v>
      </c>
      <c r="U20" s="288"/>
      <c r="V20" s="288"/>
    </row>
    <row r="21" spans="1:22" x14ac:dyDescent="0.3">
      <c r="A21" s="279"/>
      <c r="B21" s="287"/>
      <c r="C21" s="281"/>
      <c r="D21" s="282"/>
      <c r="E21" s="282"/>
      <c r="F21" s="283"/>
      <c r="G21" s="284"/>
      <c r="H21" s="282"/>
      <c r="I21" s="285">
        <f t="shared" ref="I21:I25" si="8">IF(F21-$D$7&lt;0,$I$8,$D$8-F21+1)</f>
        <v>1</v>
      </c>
      <c r="J21" s="282"/>
      <c r="K21" s="285">
        <f t="shared" ref="K21:K24" si="9">IF(J21=D21,0,IF(F21-$D$7&lt;0,IF(H21&gt;(D21-E21)*G21/$I$8*I21,(D21-E21)*G21/$I$8*I21,H21),(D21-E21)*G21/$I$8*I21))</f>
        <v>0</v>
      </c>
      <c r="L21" s="282"/>
      <c r="M21" s="285">
        <f t="shared" ref="M21:M25" si="10">SUM(J21:K21)</f>
        <v>0</v>
      </c>
      <c r="N21" s="285">
        <f t="shared" ref="N21:N25" si="11">L21-M21</f>
        <v>0</v>
      </c>
      <c r="O21" s="282"/>
      <c r="P21" s="282"/>
      <c r="Q21" s="282"/>
      <c r="R21" s="282"/>
      <c r="S21" s="285">
        <f t="shared" ref="S21:S25" si="12">IF(F21-$D$7&lt;0,H21-M21-O21+P21,D21-M21-O21+P21)</f>
        <v>0</v>
      </c>
      <c r="T21" s="286">
        <f t="shared" si="7"/>
        <v>0</v>
      </c>
      <c r="U21" s="288"/>
      <c r="V21" s="288"/>
    </row>
    <row r="22" spans="1:22" x14ac:dyDescent="0.3">
      <c r="A22" s="279"/>
      <c r="B22" s="287"/>
      <c r="C22" s="281"/>
      <c r="D22" s="282"/>
      <c r="E22" s="282"/>
      <c r="F22" s="283"/>
      <c r="G22" s="284"/>
      <c r="H22" s="282"/>
      <c r="I22" s="285">
        <f>IF(F22-$D$7&lt;0,$I$8,$D$8-F22+1)</f>
        <v>1</v>
      </c>
      <c r="J22" s="282"/>
      <c r="K22" s="285">
        <f t="shared" si="9"/>
        <v>0</v>
      </c>
      <c r="L22" s="282"/>
      <c r="M22" s="285">
        <f t="shared" si="10"/>
        <v>0</v>
      </c>
      <c r="N22" s="285">
        <f t="shared" si="11"/>
        <v>0</v>
      </c>
      <c r="O22" s="282"/>
      <c r="P22" s="282"/>
      <c r="Q22" s="282"/>
      <c r="R22" s="282"/>
      <c r="S22" s="285">
        <f t="shared" si="12"/>
        <v>0</v>
      </c>
      <c r="T22" s="286">
        <f t="shared" si="7"/>
        <v>0</v>
      </c>
      <c r="U22" s="288"/>
      <c r="V22" s="288"/>
    </row>
    <row r="23" spans="1:22" x14ac:dyDescent="0.3">
      <c r="A23" s="279"/>
      <c r="B23" s="287"/>
      <c r="C23" s="281"/>
      <c r="D23" s="282"/>
      <c r="E23" s="282"/>
      <c r="F23" s="283"/>
      <c r="G23" s="284"/>
      <c r="H23" s="282"/>
      <c r="I23" s="285">
        <f t="shared" si="8"/>
        <v>1</v>
      </c>
      <c r="J23" s="282"/>
      <c r="K23" s="285">
        <f t="shared" si="9"/>
        <v>0</v>
      </c>
      <c r="L23" s="282"/>
      <c r="M23" s="285">
        <f t="shared" si="10"/>
        <v>0</v>
      </c>
      <c r="N23" s="285">
        <f t="shared" si="11"/>
        <v>0</v>
      </c>
      <c r="O23" s="282"/>
      <c r="P23" s="282"/>
      <c r="Q23" s="282"/>
      <c r="R23" s="282"/>
      <c r="S23" s="285">
        <f t="shared" si="12"/>
        <v>0</v>
      </c>
      <c r="T23" s="286">
        <f t="shared" si="7"/>
        <v>0</v>
      </c>
      <c r="U23" s="288"/>
      <c r="V23" s="288"/>
    </row>
    <row r="24" spans="1:22" x14ac:dyDescent="0.3">
      <c r="A24" s="279"/>
      <c r="B24" s="287"/>
      <c r="C24" s="281"/>
      <c r="D24" s="282"/>
      <c r="E24" s="282"/>
      <c r="F24" s="283"/>
      <c r="G24" s="284"/>
      <c r="H24" s="282"/>
      <c r="I24" s="285">
        <f t="shared" si="8"/>
        <v>1</v>
      </c>
      <c r="J24" s="282"/>
      <c r="K24" s="285">
        <f t="shared" si="9"/>
        <v>0</v>
      </c>
      <c r="L24" s="282"/>
      <c r="M24" s="285">
        <f t="shared" si="10"/>
        <v>0</v>
      </c>
      <c r="N24" s="285">
        <f t="shared" si="11"/>
        <v>0</v>
      </c>
      <c r="O24" s="282"/>
      <c r="P24" s="282"/>
      <c r="Q24" s="282"/>
      <c r="R24" s="282"/>
      <c r="S24" s="285">
        <f>IF(F24-$D$7&lt;0,H24-M24-O24+P24,D24-M24-O24+P24)</f>
        <v>0</v>
      </c>
      <c r="T24" s="286">
        <f t="shared" si="7"/>
        <v>0</v>
      </c>
      <c r="U24" s="288"/>
      <c r="V24" s="288"/>
    </row>
    <row r="25" spans="1:22" x14ac:dyDescent="0.3">
      <c r="A25" s="279"/>
      <c r="B25" s="287"/>
      <c r="C25" s="281"/>
      <c r="D25" s="282"/>
      <c r="E25" s="282"/>
      <c r="F25" s="283"/>
      <c r="G25" s="284"/>
      <c r="H25" s="282"/>
      <c r="I25" s="285">
        <f t="shared" si="8"/>
        <v>1</v>
      </c>
      <c r="J25" s="282"/>
      <c r="K25" s="285">
        <f>IF(J25=D25,0,IF(F25-$D$7&lt;0,IF(H25&gt;(D25-E25)*G25/$I$8*I25,(D25-E25)*G25/$I$8*I25,H25),(D25-E25)*G25/$I$8*I25))</f>
        <v>0</v>
      </c>
      <c r="L25" s="282"/>
      <c r="M25" s="285">
        <f t="shared" si="10"/>
        <v>0</v>
      </c>
      <c r="N25" s="285">
        <f t="shared" si="11"/>
        <v>0</v>
      </c>
      <c r="O25" s="282"/>
      <c r="P25" s="282"/>
      <c r="Q25" s="282"/>
      <c r="R25" s="282"/>
      <c r="S25" s="285">
        <f t="shared" si="12"/>
        <v>0</v>
      </c>
      <c r="T25" s="286">
        <f t="shared" si="7"/>
        <v>0</v>
      </c>
      <c r="U25" s="288"/>
      <c r="V25" s="288"/>
    </row>
    <row r="26" spans="1:22" x14ac:dyDescent="0.3">
      <c r="A26" s="289" t="s">
        <v>294</v>
      </c>
      <c r="B26" s="290"/>
      <c r="C26" s="291">
        <f>SUM(C20:C25)</f>
        <v>0</v>
      </c>
      <c r="D26" s="292">
        <f>SUM(D20:D25)</f>
        <v>0</v>
      </c>
      <c r="E26" s="292">
        <f>SUM(E20:E25)</f>
        <v>0</v>
      </c>
      <c r="F26" s="292"/>
      <c r="G26" s="305"/>
      <c r="H26" s="292">
        <f>SUM(H20:H25)</f>
        <v>0</v>
      </c>
      <c r="I26" s="292"/>
      <c r="J26" s="292">
        <f t="shared" ref="J26:T26" si="13">SUM(J20:J25)</f>
        <v>0</v>
      </c>
      <c r="K26" s="292">
        <f t="shared" si="13"/>
        <v>0</v>
      </c>
      <c r="L26" s="292">
        <f t="shared" si="13"/>
        <v>0</v>
      </c>
      <c r="M26" s="292">
        <f t="shared" si="13"/>
        <v>0</v>
      </c>
      <c r="N26" s="292">
        <f t="shared" si="13"/>
        <v>0</v>
      </c>
      <c r="O26" s="292">
        <f t="shared" si="13"/>
        <v>0</v>
      </c>
      <c r="P26" s="292">
        <f t="shared" si="13"/>
        <v>0</v>
      </c>
      <c r="Q26" s="292">
        <f t="shared" si="13"/>
        <v>0</v>
      </c>
      <c r="R26" s="292">
        <f t="shared" si="13"/>
        <v>0</v>
      </c>
      <c r="S26" s="292">
        <f t="shared" si="13"/>
        <v>0</v>
      </c>
      <c r="T26" s="295">
        <f t="shared" si="13"/>
        <v>0</v>
      </c>
      <c r="U26" s="288"/>
      <c r="V26" s="288"/>
    </row>
    <row r="27" spans="1:22" x14ac:dyDescent="0.3">
      <c r="A27" s="296" t="s">
        <v>291</v>
      </c>
      <c r="B27" s="297"/>
      <c r="C27" s="297"/>
      <c r="D27" s="298"/>
      <c r="E27" s="298"/>
      <c r="F27" s="298"/>
      <c r="G27" s="299"/>
      <c r="H27" s="292">
        <f>Import_M!D14</f>
        <v>0</v>
      </c>
      <c r="I27" s="300" t="s">
        <v>292</v>
      </c>
      <c r="J27" s="300"/>
      <c r="K27" s="300"/>
      <c r="L27" s="300"/>
      <c r="M27" s="300"/>
      <c r="N27" s="300"/>
      <c r="O27" s="300"/>
      <c r="P27" s="300"/>
      <c r="Q27" s="300"/>
      <c r="R27" s="300"/>
      <c r="S27" s="292">
        <f>Import_M!F14</f>
        <v>0</v>
      </c>
      <c r="T27" s="301" t="s">
        <v>292</v>
      </c>
      <c r="U27" s="288"/>
      <c r="V27" s="288"/>
    </row>
    <row r="28" spans="1:22" x14ac:dyDescent="0.3">
      <c r="A28" s="296" t="s">
        <v>293</v>
      </c>
      <c r="B28" s="302"/>
      <c r="C28" s="297"/>
      <c r="D28" s="298"/>
      <c r="E28" s="298"/>
      <c r="F28" s="298"/>
      <c r="G28" s="299"/>
      <c r="H28" s="303" t="e">
        <f>H26/1000/H27%</f>
        <v>#DIV/0!</v>
      </c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3" t="e">
        <f>S26/1000/S27%</f>
        <v>#DIV/0!</v>
      </c>
      <c r="T28" s="301"/>
      <c r="U28" s="288"/>
      <c r="V28" s="288"/>
    </row>
    <row r="29" spans="1:22" x14ac:dyDescent="0.3">
      <c r="A29" s="304"/>
      <c r="B29" s="302"/>
      <c r="C29" s="297"/>
      <c r="D29" s="300"/>
      <c r="E29" s="300"/>
      <c r="F29" s="298"/>
      <c r="G29" s="299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1"/>
      <c r="U29" s="288"/>
      <c r="V29" s="288"/>
    </row>
    <row r="30" spans="1:22" x14ac:dyDescent="0.3">
      <c r="A30" s="279"/>
      <c r="B30" s="287"/>
      <c r="C30" s="281"/>
      <c r="D30" s="282"/>
      <c r="E30" s="282"/>
      <c r="F30" s="283"/>
      <c r="G30" s="284"/>
      <c r="H30" s="282"/>
      <c r="I30" s="285">
        <f t="shared" ref="I30:I35" si="14">IF(F30-$D$7&lt;0,$I$8,$D$8-F30+1)</f>
        <v>1</v>
      </c>
      <c r="J30" s="282"/>
      <c r="K30" s="285">
        <f t="shared" ref="K30:K35" si="15">IF(J30=D30,0,IF(F30-$D$7&lt;0,IF(H30&gt;(D30-E30)*G30/$I$8*I30,(D30-E30)*G30/$I$8*I30,H30),(D30-E30)*G30/$I$8*I30))</f>
        <v>0</v>
      </c>
      <c r="L30" s="282"/>
      <c r="M30" s="285">
        <f t="shared" ref="M30:M35" si="16">SUM(J30:K30)</f>
        <v>0</v>
      </c>
      <c r="N30" s="285">
        <f t="shared" ref="N30:N35" si="17">L30-M30</f>
        <v>0</v>
      </c>
      <c r="O30" s="282"/>
      <c r="P30" s="282"/>
      <c r="Q30" s="282"/>
      <c r="R30" s="282"/>
      <c r="S30" s="285">
        <f>IF(F30-$D$7&lt;0,H30-M30-O30+P30,D30-M30-O30+P30)</f>
        <v>0</v>
      </c>
      <c r="T30" s="286">
        <f t="shared" ref="T30:T35" si="18">D30-S30</f>
        <v>0</v>
      </c>
      <c r="U30" s="288"/>
      <c r="V30" s="288"/>
    </row>
    <row r="31" spans="1:22" x14ac:dyDescent="0.3">
      <c r="A31" s="279"/>
      <c r="B31" s="287"/>
      <c r="C31" s="281"/>
      <c r="D31" s="282"/>
      <c r="E31" s="282"/>
      <c r="F31" s="283"/>
      <c r="G31" s="284"/>
      <c r="H31" s="282"/>
      <c r="I31" s="285">
        <f t="shared" si="14"/>
        <v>1</v>
      </c>
      <c r="J31" s="282"/>
      <c r="K31" s="285">
        <f t="shared" si="15"/>
        <v>0</v>
      </c>
      <c r="L31" s="282"/>
      <c r="M31" s="285">
        <f t="shared" si="16"/>
        <v>0</v>
      </c>
      <c r="N31" s="285">
        <f t="shared" si="17"/>
        <v>0</v>
      </c>
      <c r="O31" s="282"/>
      <c r="P31" s="282"/>
      <c r="Q31" s="282"/>
      <c r="R31" s="282"/>
      <c r="S31" s="285">
        <f t="shared" ref="S31:S34" si="19">IF(F31-$D$7&lt;0,H31-M31-O31+P31,D31-M31-O31+P31)</f>
        <v>0</v>
      </c>
      <c r="T31" s="286">
        <f t="shared" si="18"/>
        <v>0</v>
      </c>
      <c r="U31" s="288"/>
      <c r="V31" s="288"/>
    </row>
    <row r="32" spans="1:22" x14ac:dyDescent="0.3">
      <c r="A32" s="279"/>
      <c r="B32" s="287"/>
      <c r="C32" s="281"/>
      <c r="D32" s="282"/>
      <c r="E32" s="282"/>
      <c r="F32" s="283"/>
      <c r="G32" s="284"/>
      <c r="H32" s="282"/>
      <c r="I32" s="285">
        <f>IF(F32-$D$7&lt;0,$I$8,$D$8-F32+1)</f>
        <v>1</v>
      </c>
      <c r="J32" s="282"/>
      <c r="K32" s="285">
        <f>IF(J32=D32,0,IF(F32-$D$7&lt;0,IF(H32&gt;(D32-E32)*G32/$I$8*I32,(D32-E32)*G32/$I$8*I32,H32),(D32-E32)*G32/$I$8*I32))</f>
        <v>0</v>
      </c>
      <c r="L32" s="282"/>
      <c r="M32" s="285">
        <f>SUM(J32:K32)</f>
        <v>0</v>
      </c>
      <c r="N32" s="285">
        <f>L32-M32</f>
        <v>0</v>
      </c>
      <c r="O32" s="282"/>
      <c r="P32" s="282"/>
      <c r="Q32" s="282"/>
      <c r="R32" s="282"/>
      <c r="S32" s="285">
        <f t="shared" si="19"/>
        <v>0</v>
      </c>
      <c r="T32" s="286">
        <f t="shared" si="18"/>
        <v>0</v>
      </c>
      <c r="U32" s="288"/>
      <c r="V32" s="288"/>
    </row>
    <row r="33" spans="1:22" x14ac:dyDescent="0.3">
      <c r="A33" s="279"/>
      <c r="B33" s="287"/>
      <c r="C33" s="281"/>
      <c r="D33" s="282"/>
      <c r="E33" s="282"/>
      <c r="F33" s="283"/>
      <c r="G33" s="284"/>
      <c r="H33" s="282"/>
      <c r="I33" s="285">
        <f t="shared" si="14"/>
        <v>1</v>
      </c>
      <c r="J33" s="282"/>
      <c r="K33" s="285">
        <f t="shared" si="15"/>
        <v>0</v>
      </c>
      <c r="L33" s="282"/>
      <c r="M33" s="285">
        <f t="shared" si="16"/>
        <v>0</v>
      </c>
      <c r="N33" s="285">
        <f t="shared" si="17"/>
        <v>0</v>
      </c>
      <c r="O33" s="282"/>
      <c r="P33" s="282"/>
      <c r="Q33" s="282"/>
      <c r="R33" s="282"/>
      <c r="S33" s="285">
        <f t="shared" si="19"/>
        <v>0</v>
      </c>
      <c r="T33" s="286">
        <f t="shared" si="18"/>
        <v>0</v>
      </c>
      <c r="U33" s="288"/>
      <c r="V33" s="288"/>
    </row>
    <row r="34" spans="1:22" x14ac:dyDescent="0.3">
      <c r="A34" s="279"/>
      <c r="B34" s="287"/>
      <c r="C34" s="281"/>
      <c r="D34" s="282"/>
      <c r="E34" s="282"/>
      <c r="F34" s="283"/>
      <c r="G34" s="284"/>
      <c r="H34" s="282"/>
      <c r="I34" s="285">
        <f t="shared" si="14"/>
        <v>1</v>
      </c>
      <c r="J34" s="282"/>
      <c r="K34" s="285">
        <f t="shared" si="15"/>
        <v>0</v>
      </c>
      <c r="L34" s="282"/>
      <c r="M34" s="285">
        <f t="shared" si="16"/>
        <v>0</v>
      </c>
      <c r="N34" s="285">
        <f t="shared" si="17"/>
        <v>0</v>
      </c>
      <c r="O34" s="282"/>
      <c r="P34" s="282"/>
      <c r="Q34" s="282"/>
      <c r="R34" s="282"/>
      <c r="S34" s="285">
        <f t="shared" si="19"/>
        <v>0</v>
      </c>
      <c r="T34" s="286">
        <f t="shared" si="18"/>
        <v>0</v>
      </c>
      <c r="U34" s="288"/>
      <c r="V34" s="288"/>
    </row>
    <row r="35" spans="1:22" x14ac:dyDescent="0.3">
      <c r="A35" s="279"/>
      <c r="B35" s="287"/>
      <c r="C35" s="281"/>
      <c r="D35" s="282"/>
      <c r="E35" s="282"/>
      <c r="F35" s="283"/>
      <c r="G35" s="284"/>
      <c r="H35" s="282"/>
      <c r="I35" s="285">
        <f t="shared" si="14"/>
        <v>1</v>
      </c>
      <c r="J35" s="282"/>
      <c r="K35" s="285">
        <f t="shared" si="15"/>
        <v>0</v>
      </c>
      <c r="L35" s="282"/>
      <c r="M35" s="285">
        <f t="shared" si="16"/>
        <v>0</v>
      </c>
      <c r="N35" s="285">
        <f t="shared" si="17"/>
        <v>0</v>
      </c>
      <c r="O35" s="282"/>
      <c r="P35" s="282"/>
      <c r="Q35" s="282"/>
      <c r="R35" s="282"/>
      <c r="S35" s="285">
        <f>IF(F35-$D$7&lt;0,H35-M35-O35+P35,D35-M35-O35+P35)</f>
        <v>0</v>
      </c>
      <c r="T35" s="286">
        <f t="shared" si="18"/>
        <v>0</v>
      </c>
      <c r="U35" s="288"/>
      <c r="V35" s="288"/>
    </row>
    <row r="36" spans="1:22" x14ac:dyDescent="0.3">
      <c r="A36" s="289" t="s">
        <v>295</v>
      </c>
      <c r="B36" s="290"/>
      <c r="C36" s="291">
        <f>SUM(C30:C35)</f>
        <v>0</v>
      </c>
      <c r="D36" s="292">
        <f>SUM(D30:D35)</f>
        <v>0</v>
      </c>
      <c r="E36" s="292">
        <f>SUM(E30:E35)</f>
        <v>0</v>
      </c>
      <c r="F36" s="292"/>
      <c r="G36" s="305"/>
      <c r="H36" s="292">
        <f>SUM(H30:H35)</f>
        <v>0</v>
      </c>
      <c r="I36" s="292"/>
      <c r="J36" s="292">
        <f t="shared" ref="J36:T36" si="20">SUM(J30:J35)</f>
        <v>0</v>
      </c>
      <c r="K36" s="292">
        <f t="shared" si="20"/>
        <v>0</v>
      </c>
      <c r="L36" s="292">
        <f t="shared" si="20"/>
        <v>0</v>
      </c>
      <c r="M36" s="292">
        <f t="shared" si="20"/>
        <v>0</v>
      </c>
      <c r="N36" s="292">
        <f t="shared" si="20"/>
        <v>0</v>
      </c>
      <c r="O36" s="292">
        <f t="shared" si="20"/>
        <v>0</v>
      </c>
      <c r="P36" s="292">
        <f t="shared" si="20"/>
        <v>0</v>
      </c>
      <c r="Q36" s="292">
        <f t="shared" si="20"/>
        <v>0</v>
      </c>
      <c r="R36" s="292">
        <f t="shared" si="20"/>
        <v>0</v>
      </c>
      <c r="S36" s="292">
        <f t="shared" si="20"/>
        <v>0</v>
      </c>
      <c r="T36" s="295">
        <f t="shared" si="20"/>
        <v>0</v>
      </c>
      <c r="U36" s="288"/>
      <c r="V36" s="288"/>
    </row>
    <row r="37" spans="1:22" x14ac:dyDescent="0.3">
      <c r="A37" s="296" t="s">
        <v>291</v>
      </c>
      <c r="B37" s="297"/>
      <c r="C37" s="297"/>
      <c r="D37" s="298"/>
      <c r="E37" s="298"/>
      <c r="F37" s="298"/>
      <c r="G37" s="299"/>
      <c r="H37" s="292">
        <f>Import_M!D15</f>
        <v>0</v>
      </c>
      <c r="I37" s="300" t="s">
        <v>292</v>
      </c>
      <c r="J37" s="300"/>
      <c r="K37" s="300"/>
      <c r="L37" s="300"/>
      <c r="M37" s="300"/>
      <c r="N37" s="300"/>
      <c r="O37" s="300"/>
      <c r="P37" s="300"/>
      <c r="Q37" s="300"/>
      <c r="R37" s="300"/>
      <c r="S37" s="292">
        <f>Import_M!F15</f>
        <v>0</v>
      </c>
      <c r="T37" s="301" t="s">
        <v>292</v>
      </c>
      <c r="U37" s="288"/>
      <c r="V37" s="288"/>
    </row>
    <row r="38" spans="1:22" x14ac:dyDescent="0.3">
      <c r="A38" s="296" t="s">
        <v>293</v>
      </c>
      <c r="B38" s="302"/>
      <c r="C38" s="297"/>
      <c r="D38" s="298"/>
      <c r="E38" s="298"/>
      <c r="F38" s="298"/>
      <c r="G38" s="299"/>
      <c r="H38" s="306" t="e">
        <f>H36/1000/H37%</f>
        <v>#DIV/0!</v>
      </c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6" t="e">
        <f>S36/1000/S37%</f>
        <v>#DIV/0!</v>
      </c>
      <c r="T38" s="301"/>
      <c r="U38" s="288"/>
      <c r="V38" s="288"/>
    </row>
    <row r="39" spans="1:22" ht="17.25" thickBot="1" x14ac:dyDescent="0.35">
      <c r="A39" s="307"/>
      <c r="B39" s="308"/>
      <c r="C39" s="308"/>
      <c r="D39" s="309"/>
      <c r="E39" s="309"/>
      <c r="F39" s="310"/>
      <c r="G39" s="311"/>
      <c r="H39" s="309"/>
      <c r="I39" s="309"/>
      <c r="J39" s="309"/>
      <c r="K39" s="309"/>
      <c r="L39" s="308"/>
      <c r="M39" s="309"/>
      <c r="N39" s="309"/>
      <c r="O39" s="309"/>
      <c r="P39" s="309"/>
      <c r="Q39" s="309"/>
      <c r="R39" s="309"/>
      <c r="S39" s="309"/>
      <c r="T39" s="312"/>
      <c r="U39" s="288"/>
      <c r="V39" s="288"/>
    </row>
    <row r="40" spans="1:22" ht="17.25" thickBot="1" x14ac:dyDescent="0.35">
      <c r="A40" s="313" t="s">
        <v>247</v>
      </c>
      <c r="B40" s="314"/>
      <c r="C40" s="315">
        <f>C16+C26+C36</f>
        <v>0</v>
      </c>
      <c r="D40" s="316">
        <f>D16+D26+D36</f>
        <v>0</v>
      </c>
      <c r="E40" s="316">
        <f>E16+E26+E36</f>
        <v>0</v>
      </c>
      <c r="F40" s="316"/>
      <c r="G40" s="316"/>
      <c r="H40" s="316">
        <f>H16+H26+H36</f>
        <v>0</v>
      </c>
      <c r="I40" s="316"/>
      <c r="J40" s="316">
        <f t="shared" ref="J40:T40" si="21">J16+J26+J36</f>
        <v>0</v>
      </c>
      <c r="K40" s="316">
        <f t="shared" si="21"/>
        <v>0</v>
      </c>
      <c r="L40" s="316">
        <f t="shared" si="21"/>
        <v>0</v>
      </c>
      <c r="M40" s="316">
        <f t="shared" si="21"/>
        <v>0</v>
      </c>
      <c r="N40" s="316">
        <f t="shared" si="21"/>
        <v>0</v>
      </c>
      <c r="O40" s="316">
        <f t="shared" si="21"/>
        <v>0</v>
      </c>
      <c r="P40" s="316">
        <f t="shared" si="21"/>
        <v>0</v>
      </c>
      <c r="Q40" s="316">
        <f t="shared" si="21"/>
        <v>0</v>
      </c>
      <c r="R40" s="316">
        <f t="shared" si="21"/>
        <v>0</v>
      </c>
      <c r="S40" s="316">
        <f t="shared" si="21"/>
        <v>0</v>
      </c>
      <c r="T40" s="317">
        <f t="shared" si="21"/>
        <v>0</v>
      </c>
      <c r="U40" s="288"/>
      <c r="V40" s="288"/>
    </row>
    <row r="41" spans="1:22" x14ac:dyDescent="0.3">
      <c r="A41" s="296" t="s">
        <v>296</v>
      </c>
      <c r="B41" s="297"/>
      <c r="C41" s="297"/>
      <c r="D41" s="298"/>
      <c r="E41" s="298"/>
      <c r="F41" s="298"/>
      <c r="G41" s="299"/>
      <c r="H41" s="292">
        <f>H17+H27+H37</f>
        <v>0</v>
      </c>
      <c r="I41" s="300" t="s">
        <v>292</v>
      </c>
      <c r="J41" s="300"/>
      <c r="K41" s="300"/>
      <c r="L41" s="300"/>
      <c r="M41" s="300"/>
      <c r="N41" s="300"/>
      <c r="O41" s="300"/>
      <c r="P41" s="300"/>
      <c r="Q41" s="300"/>
      <c r="R41" s="300"/>
      <c r="S41" s="292">
        <f>S17+S27+S37</f>
        <v>0</v>
      </c>
      <c r="T41" s="301" t="s">
        <v>292</v>
      </c>
      <c r="U41" s="288"/>
      <c r="V41" s="288"/>
    </row>
    <row r="42" spans="1:22" ht="17.25" thickBot="1" x14ac:dyDescent="0.35">
      <c r="A42" s="318" t="s">
        <v>293</v>
      </c>
      <c r="B42" s="319"/>
      <c r="C42" s="320"/>
      <c r="D42" s="321"/>
      <c r="E42" s="321"/>
      <c r="F42" s="321"/>
      <c r="G42" s="322"/>
      <c r="H42" s="323" t="e">
        <f>H40/1000/H41%</f>
        <v>#DIV/0!</v>
      </c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3" t="e">
        <f>S40/1000/S41%</f>
        <v>#DIV/0!</v>
      </c>
      <c r="T42" s="325"/>
      <c r="U42" s="288"/>
      <c r="V42" s="288"/>
    </row>
    <row r="43" spans="1:22" x14ac:dyDescent="0.3">
      <c r="A43" s="326"/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</row>
    <row r="44" spans="1:22" x14ac:dyDescent="0.3">
      <c r="A44" s="327" t="s">
        <v>21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328"/>
      <c r="P44" s="328"/>
      <c r="Q44" s="328"/>
      <c r="R44" s="328"/>
      <c r="S44" s="328"/>
      <c r="T44" s="328"/>
    </row>
    <row r="45" spans="1:22" x14ac:dyDescent="0.3">
      <c r="A45" s="329"/>
      <c r="B45" s="330"/>
      <c r="C45" s="331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</row>
    <row r="46" spans="1:22" x14ac:dyDescent="0.3">
      <c r="A46" s="333" t="s">
        <v>22</v>
      </c>
      <c r="B46" s="334"/>
      <c r="C46" s="334"/>
      <c r="D46" s="335"/>
      <c r="E46" s="335"/>
      <c r="F46" s="335"/>
      <c r="G46" s="335"/>
      <c r="H46" s="335"/>
      <c r="I46" s="335"/>
      <c r="J46" s="335"/>
      <c r="K46" s="335"/>
      <c r="L46" s="335"/>
      <c r="M46" s="335"/>
      <c r="N46" s="335"/>
      <c r="O46" s="335"/>
      <c r="P46" s="335"/>
      <c r="Q46" s="335"/>
      <c r="R46" s="335"/>
      <c r="S46" s="335"/>
      <c r="T46" s="335"/>
    </row>
    <row r="47" spans="1:22" x14ac:dyDescent="0.3">
      <c r="A47" s="329"/>
      <c r="B47" s="336"/>
      <c r="C47" s="336"/>
      <c r="D47" s="337"/>
      <c r="E47" s="337"/>
      <c r="F47" s="337"/>
      <c r="G47" s="337"/>
      <c r="H47" s="337"/>
      <c r="I47" s="337"/>
      <c r="J47" s="337"/>
      <c r="K47" s="337"/>
      <c r="L47" s="337"/>
      <c r="M47" s="337"/>
      <c r="N47" s="337"/>
      <c r="O47" s="337"/>
      <c r="P47" s="337"/>
      <c r="Q47" s="337"/>
      <c r="R47" s="337"/>
      <c r="S47" s="337"/>
      <c r="T47" s="337"/>
    </row>
    <row r="48" spans="1:22" x14ac:dyDescent="0.3">
      <c r="A48" s="338"/>
      <c r="B48" s="338"/>
      <c r="C48" s="338"/>
      <c r="D48" s="338"/>
      <c r="E48" s="338"/>
      <c r="F48" s="338"/>
      <c r="G48" s="338"/>
      <c r="H48" s="338"/>
      <c r="I48" s="338"/>
      <c r="J48" s="338"/>
      <c r="K48" s="338"/>
      <c r="L48" s="338"/>
      <c r="M48" s="338"/>
      <c r="N48" s="338"/>
      <c r="O48" s="338"/>
      <c r="P48" s="338"/>
      <c r="Q48" s="338"/>
      <c r="R48" s="338"/>
      <c r="S48" s="338"/>
      <c r="T48" s="33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8" fitToHeight="4" orientation="landscape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514C8-8602-4D67-B4E4-429AD9D4CD7F}">
  <dimension ref="A1:M31"/>
  <sheetViews>
    <sheetView showGridLines="0" zoomScaleNormal="100" workbookViewId="0"/>
  </sheetViews>
  <sheetFormatPr defaultColWidth="9" defaultRowHeight="16.5" x14ac:dyDescent="0.3"/>
  <cols>
    <col min="1" max="1" width="11.375" style="342" customWidth="1"/>
    <col min="2" max="2" width="28" style="342" customWidth="1"/>
    <col min="3" max="3" width="13.75" style="342" customWidth="1"/>
    <col min="4" max="4" width="14.625" style="342" customWidth="1"/>
    <col min="5" max="6" width="12.875" style="342" customWidth="1"/>
    <col min="7" max="7" width="16" style="342" customWidth="1"/>
    <col min="8" max="8" width="13.75" style="342" customWidth="1"/>
    <col min="9" max="9" width="14.5" style="342" customWidth="1"/>
    <col min="10" max="13" width="11.5" style="342" customWidth="1"/>
    <col min="14" max="16384" width="9" style="342"/>
  </cols>
  <sheetData>
    <row r="1" spans="1:13" x14ac:dyDescent="0.3">
      <c r="A1" s="339" t="s">
        <v>297</v>
      </c>
      <c r="B1" s="340"/>
      <c r="C1" s="340"/>
      <c r="D1" s="340"/>
      <c r="E1" s="340"/>
      <c r="F1" s="340"/>
      <c r="G1" s="340"/>
      <c r="H1" s="340"/>
      <c r="I1" s="341"/>
    </row>
    <row r="2" spans="1:13" x14ac:dyDescent="0.3">
      <c r="A2" s="341"/>
      <c r="B2" s="341"/>
      <c r="C2" s="341"/>
      <c r="D2" s="343">
        <f>A28</f>
        <v>0</v>
      </c>
      <c r="E2" s="343">
        <f>A30</f>
        <v>0</v>
      </c>
      <c r="F2" s="341"/>
      <c r="G2" s="341"/>
      <c r="H2" s="341"/>
      <c r="I2" s="341"/>
      <c r="J2" s="131" t="s">
        <v>212</v>
      </c>
    </row>
    <row r="3" spans="1:13" x14ac:dyDescent="0.3">
      <c r="A3" s="344" t="s">
        <v>298</v>
      </c>
      <c r="B3" s="341"/>
      <c r="C3" s="341"/>
      <c r="D3" s="341"/>
      <c r="E3" s="341"/>
      <c r="F3" s="341"/>
      <c r="G3" s="341"/>
      <c r="H3" s="341"/>
      <c r="I3" s="341"/>
    </row>
    <row r="4" spans="1:13" x14ac:dyDescent="0.3">
      <c r="A4" s="28" t="s">
        <v>3</v>
      </c>
      <c r="B4" s="29">
        <f xml:space="preserve"> Alapa!$C$17</f>
        <v>0</v>
      </c>
      <c r="C4" s="29"/>
      <c r="D4" s="29"/>
      <c r="E4" s="30"/>
      <c r="F4" s="31" t="s">
        <v>25</v>
      </c>
      <c r="G4" s="345">
        <f>Alapa!$C$15</f>
        <v>0</v>
      </c>
      <c r="H4" s="29"/>
      <c r="I4" s="30"/>
      <c r="J4" s="346"/>
      <c r="K4" s="346"/>
      <c r="L4" s="346"/>
      <c r="M4" s="346"/>
    </row>
    <row r="5" spans="1:13" x14ac:dyDescent="0.3">
      <c r="A5" s="28" t="s">
        <v>1</v>
      </c>
      <c r="B5" s="29">
        <f xml:space="preserve"> Alapa!$C$12</f>
        <v>0</v>
      </c>
      <c r="C5" s="34"/>
      <c r="D5" s="29"/>
      <c r="E5" s="30"/>
      <c r="F5" s="28" t="s">
        <v>2</v>
      </c>
      <c r="G5" s="29" t="e">
        <f>VLOOKUP(K5,Alapa!$G$2:$H$22,2)</f>
        <v>#N/A</v>
      </c>
      <c r="H5" s="29" t="s">
        <v>13</v>
      </c>
      <c r="I5" s="347" t="str">
        <f>IF(Alapa!$N$2=0," ",Alapa!$N$2)</f>
        <v xml:space="preserve"> </v>
      </c>
      <c r="J5" s="263" t="s">
        <v>2</v>
      </c>
      <c r="K5" s="264">
        <v>1</v>
      </c>
      <c r="L5" s="346"/>
      <c r="M5" s="346"/>
    </row>
    <row r="6" spans="1:13" x14ac:dyDescent="0.3">
      <c r="A6" s="266"/>
      <c r="B6" s="348"/>
      <c r="C6" s="267"/>
      <c r="D6" s="266"/>
      <c r="E6" s="349"/>
      <c r="F6" s="266"/>
      <c r="G6" s="266"/>
      <c r="H6" s="266"/>
      <c r="I6" s="266"/>
    </row>
    <row r="7" spans="1:13" x14ac:dyDescent="0.3">
      <c r="A7" s="350"/>
      <c r="B7" s="350"/>
      <c r="C7" s="350"/>
      <c r="D7" s="351"/>
      <c r="E7" s="352"/>
      <c r="F7" s="353"/>
      <c r="G7" s="353"/>
      <c r="H7" s="353"/>
      <c r="I7" s="354"/>
    </row>
    <row r="8" spans="1:13" ht="49.5" x14ac:dyDescent="0.3">
      <c r="A8" s="355" t="s">
        <v>299</v>
      </c>
      <c r="B8" s="356" t="s">
        <v>300</v>
      </c>
      <c r="C8" s="357" t="s">
        <v>301</v>
      </c>
      <c r="D8" s="358" t="s">
        <v>302</v>
      </c>
      <c r="E8" s="358" t="s">
        <v>303</v>
      </c>
      <c r="F8" s="359" t="s">
        <v>304</v>
      </c>
      <c r="G8" s="359" t="s">
        <v>305</v>
      </c>
      <c r="H8" s="359" t="s">
        <v>306</v>
      </c>
      <c r="I8" s="359" t="s">
        <v>307</v>
      </c>
    </row>
    <row r="9" spans="1:13" x14ac:dyDescent="0.3">
      <c r="A9" s="360"/>
      <c r="B9" s="361"/>
      <c r="C9" s="362"/>
      <c r="D9" s="363"/>
      <c r="E9" s="363"/>
      <c r="F9" s="364">
        <f>SUM(D9:E9)</f>
        <v>0</v>
      </c>
      <c r="G9" s="365"/>
      <c r="H9" s="365"/>
      <c r="I9" s="364">
        <f>F9-H9</f>
        <v>0</v>
      </c>
    </row>
    <row r="10" spans="1:13" x14ac:dyDescent="0.3">
      <c r="A10" s="360"/>
      <c r="B10" s="361"/>
      <c r="C10" s="362"/>
      <c r="D10" s="363"/>
      <c r="E10" s="363"/>
      <c r="F10" s="364">
        <f t="shared" ref="F10:F24" si="0">SUM(D10:E10)</f>
        <v>0</v>
      </c>
      <c r="G10" s="365"/>
      <c r="H10" s="365"/>
      <c r="I10" s="364">
        <f t="shared" ref="I10:I24" si="1">F10-H10</f>
        <v>0</v>
      </c>
    </row>
    <row r="11" spans="1:13" x14ac:dyDescent="0.3">
      <c r="A11" s="360"/>
      <c r="B11" s="361"/>
      <c r="C11" s="362"/>
      <c r="D11" s="363"/>
      <c r="E11" s="363"/>
      <c r="F11" s="364">
        <f t="shared" si="0"/>
        <v>0</v>
      </c>
      <c r="G11" s="365"/>
      <c r="H11" s="365"/>
      <c r="I11" s="364">
        <f t="shared" si="1"/>
        <v>0</v>
      </c>
    </row>
    <row r="12" spans="1:13" x14ac:dyDescent="0.3">
      <c r="A12" s="360"/>
      <c r="B12" s="361"/>
      <c r="C12" s="362"/>
      <c r="D12" s="363"/>
      <c r="E12" s="363"/>
      <c r="F12" s="364">
        <f t="shared" si="0"/>
        <v>0</v>
      </c>
      <c r="G12" s="365"/>
      <c r="H12" s="365"/>
      <c r="I12" s="364">
        <f t="shared" si="1"/>
        <v>0</v>
      </c>
    </row>
    <row r="13" spans="1:13" x14ac:dyDescent="0.3">
      <c r="A13" s="360"/>
      <c r="B13" s="361"/>
      <c r="C13" s="362"/>
      <c r="D13" s="363"/>
      <c r="E13" s="363"/>
      <c r="F13" s="364">
        <f t="shared" si="0"/>
        <v>0</v>
      </c>
      <c r="G13" s="365"/>
      <c r="H13" s="365"/>
      <c r="I13" s="364">
        <f t="shared" si="1"/>
        <v>0</v>
      </c>
    </row>
    <row r="14" spans="1:13" x14ac:dyDescent="0.3">
      <c r="A14" s="360"/>
      <c r="B14" s="361"/>
      <c r="C14" s="362"/>
      <c r="D14" s="363"/>
      <c r="E14" s="363"/>
      <c r="F14" s="364">
        <f t="shared" si="0"/>
        <v>0</v>
      </c>
      <c r="G14" s="365"/>
      <c r="H14" s="365"/>
      <c r="I14" s="364">
        <f t="shared" si="1"/>
        <v>0</v>
      </c>
    </row>
    <row r="15" spans="1:13" x14ac:dyDescent="0.3">
      <c r="A15" s="360"/>
      <c r="B15" s="361"/>
      <c r="C15" s="362"/>
      <c r="D15" s="363"/>
      <c r="E15" s="363"/>
      <c r="F15" s="364">
        <f t="shared" si="0"/>
        <v>0</v>
      </c>
      <c r="G15" s="365"/>
      <c r="H15" s="365"/>
      <c r="I15" s="364">
        <f t="shared" si="1"/>
        <v>0</v>
      </c>
    </row>
    <row r="16" spans="1:13" x14ac:dyDescent="0.3">
      <c r="A16" s="360"/>
      <c r="B16" s="361"/>
      <c r="C16" s="362"/>
      <c r="D16" s="363"/>
      <c r="E16" s="363"/>
      <c r="F16" s="364">
        <f t="shared" si="0"/>
        <v>0</v>
      </c>
      <c r="G16" s="365"/>
      <c r="H16" s="365"/>
      <c r="I16" s="364">
        <f t="shared" si="1"/>
        <v>0</v>
      </c>
    </row>
    <row r="17" spans="1:9" x14ac:dyDescent="0.3">
      <c r="A17" s="360"/>
      <c r="B17" s="361"/>
      <c r="C17" s="362"/>
      <c r="D17" s="363"/>
      <c r="E17" s="363"/>
      <c r="F17" s="364">
        <f t="shared" si="0"/>
        <v>0</v>
      </c>
      <c r="G17" s="366"/>
      <c r="H17" s="365"/>
      <c r="I17" s="364">
        <f t="shared" si="1"/>
        <v>0</v>
      </c>
    </row>
    <row r="18" spans="1:9" x14ac:dyDescent="0.3">
      <c r="A18" s="360"/>
      <c r="B18" s="361"/>
      <c r="C18" s="362"/>
      <c r="D18" s="363"/>
      <c r="E18" s="363"/>
      <c r="F18" s="364">
        <f t="shared" si="0"/>
        <v>0</v>
      </c>
      <c r="G18" s="365"/>
      <c r="H18" s="365"/>
      <c r="I18" s="364">
        <f t="shared" si="1"/>
        <v>0</v>
      </c>
    </row>
    <row r="19" spans="1:9" x14ac:dyDescent="0.3">
      <c r="A19" s="360"/>
      <c r="B19" s="361"/>
      <c r="C19" s="362"/>
      <c r="D19" s="363"/>
      <c r="E19" s="363"/>
      <c r="F19" s="364">
        <f t="shared" si="0"/>
        <v>0</v>
      </c>
      <c r="G19" s="365"/>
      <c r="H19" s="365"/>
      <c r="I19" s="364">
        <f t="shared" si="1"/>
        <v>0</v>
      </c>
    </row>
    <row r="20" spans="1:9" x14ac:dyDescent="0.3">
      <c r="A20" s="360"/>
      <c r="B20" s="361"/>
      <c r="C20" s="362"/>
      <c r="D20" s="363"/>
      <c r="E20" s="363"/>
      <c r="F20" s="364">
        <f t="shared" si="0"/>
        <v>0</v>
      </c>
      <c r="G20" s="365"/>
      <c r="H20" s="365"/>
      <c r="I20" s="364">
        <f t="shared" si="1"/>
        <v>0</v>
      </c>
    </row>
    <row r="21" spans="1:9" x14ac:dyDescent="0.3">
      <c r="A21" s="360"/>
      <c r="B21" s="361"/>
      <c r="C21" s="362"/>
      <c r="D21" s="363"/>
      <c r="E21" s="363"/>
      <c r="F21" s="364">
        <f t="shared" si="0"/>
        <v>0</v>
      </c>
      <c r="G21" s="365"/>
      <c r="H21" s="365"/>
      <c r="I21" s="364">
        <f t="shared" si="1"/>
        <v>0</v>
      </c>
    </row>
    <row r="22" spans="1:9" x14ac:dyDescent="0.3">
      <c r="A22" s="360"/>
      <c r="B22" s="361"/>
      <c r="C22" s="362"/>
      <c r="D22" s="363"/>
      <c r="E22" s="363"/>
      <c r="F22" s="364">
        <f t="shared" si="0"/>
        <v>0</v>
      </c>
      <c r="G22" s="365"/>
      <c r="H22" s="365"/>
      <c r="I22" s="364">
        <f t="shared" si="1"/>
        <v>0</v>
      </c>
    </row>
    <row r="23" spans="1:9" x14ac:dyDescent="0.3">
      <c r="A23" s="360"/>
      <c r="B23" s="361"/>
      <c r="C23" s="362"/>
      <c r="D23" s="363"/>
      <c r="E23" s="363"/>
      <c r="F23" s="364">
        <f t="shared" si="0"/>
        <v>0</v>
      </c>
      <c r="G23" s="365"/>
      <c r="H23" s="365"/>
      <c r="I23" s="364">
        <f t="shared" si="1"/>
        <v>0</v>
      </c>
    </row>
    <row r="24" spans="1:9" x14ac:dyDescent="0.3">
      <c r="A24" s="360"/>
      <c r="B24" s="361"/>
      <c r="C24" s="362"/>
      <c r="D24" s="363"/>
      <c r="E24" s="363"/>
      <c r="F24" s="364">
        <f t="shared" si="0"/>
        <v>0</v>
      </c>
      <c r="G24" s="365"/>
      <c r="H24" s="365"/>
      <c r="I24" s="364">
        <f t="shared" si="1"/>
        <v>0</v>
      </c>
    </row>
    <row r="25" spans="1:9" ht="18" x14ac:dyDescent="0.3">
      <c r="A25" s="367"/>
      <c r="B25" s="368" t="s">
        <v>308</v>
      </c>
      <c r="C25" s="369"/>
      <c r="D25" s="370"/>
      <c r="E25" s="370"/>
      <c r="F25" s="371">
        <f>SUM(F9:F24)</f>
        <v>0</v>
      </c>
      <c r="G25" s="370"/>
      <c r="H25" s="371">
        <f>SUM(H9:H24)</f>
        <v>0</v>
      </c>
      <c r="I25" s="371">
        <f>SUM(I9:I24)</f>
        <v>0</v>
      </c>
    </row>
    <row r="26" spans="1:9" x14ac:dyDescent="0.3">
      <c r="A26" s="326"/>
      <c r="B26" s="326"/>
      <c r="C26" s="326"/>
      <c r="D26" s="326"/>
      <c r="E26" s="326"/>
      <c r="F26" s="326"/>
      <c r="G26" s="326"/>
      <c r="H26" s="326"/>
      <c r="I26" s="326"/>
    </row>
    <row r="27" spans="1:9" x14ac:dyDescent="0.3">
      <c r="A27" s="327" t="s">
        <v>21</v>
      </c>
      <c r="B27" s="328"/>
      <c r="C27" s="328"/>
      <c r="D27" s="328"/>
      <c r="E27" s="328"/>
      <c r="F27" s="328"/>
      <c r="G27" s="328"/>
      <c r="H27" s="328"/>
      <c r="I27" s="328"/>
    </row>
    <row r="28" spans="1:9" x14ac:dyDescent="0.3">
      <c r="A28" s="329"/>
      <c r="B28" s="330"/>
      <c r="C28" s="331"/>
      <c r="D28" s="332"/>
      <c r="E28" s="332"/>
      <c r="F28" s="332"/>
      <c r="G28" s="332"/>
      <c r="H28" s="332"/>
      <c r="I28" s="332"/>
    </row>
    <row r="29" spans="1:9" x14ac:dyDescent="0.3">
      <c r="A29" s="333" t="s">
        <v>22</v>
      </c>
      <c r="B29" s="334"/>
      <c r="C29" s="334"/>
      <c r="D29" s="335"/>
      <c r="E29" s="335"/>
      <c r="F29" s="335"/>
      <c r="G29" s="335"/>
      <c r="H29" s="335"/>
      <c r="I29" s="335"/>
    </row>
    <row r="30" spans="1:9" x14ac:dyDescent="0.3">
      <c r="A30" s="329"/>
      <c r="B30" s="336"/>
      <c r="C30" s="336"/>
      <c r="D30" s="337"/>
      <c r="E30" s="337"/>
      <c r="F30" s="337"/>
      <c r="G30" s="337"/>
      <c r="H30" s="337"/>
      <c r="I30" s="337"/>
    </row>
    <row r="31" spans="1:9" x14ac:dyDescent="0.3">
      <c r="A31" s="338"/>
      <c r="B31" s="338"/>
      <c r="C31" s="338"/>
      <c r="D31" s="338"/>
      <c r="E31" s="338"/>
      <c r="F31" s="338"/>
      <c r="G31" s="338"/>
      <c r="H31" s="338"/>
      <c r="I31" s="33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360C-1BB4-4B1C-B4A6-21CB7445FF56}">
  <dimension ref="A1:M31"/>
  <sheetViews>
    <sheetView showGridLines="0" zoomScaleNormal="100" workbookViewId="0"/>
  </sheetViews>
  <sheetFormatPr defaultColWidth="9" defaultRowHeight="16.5" x14ac:dyDescent="0.3"/>
  <cols>
    <col min="1" max="1" width="10.625" style="342" customWidth="1"/>
    <col min="2" max="2" width="28" style="342" customWidth="1"/>
    <col min="3" max="9" width="10.625" style="342" customWidth="1"/>
    <col min="10" max="13" width="11.5" style="342" customWidth="1"/>
    <col min="14" max="16384" width="9" style="342"/>
  </cols>
  <sheetData>
    <row r="1" spans="1:13" x14ac:dyDescent="0.3">
      <c r="A1" s="339" t="s">
        <v>309</v>
      </c>
      <c r="B1" s="340"/>
      <c r="C1" s="340"/>
      <c r="D1" s="340"/>
      <c r="E1" s="340"/>
      <c r="F1" s="340"/>
      <c r="G1" s="340"/>
      <c r="H1" s="340"/>
      <c r="I1" s="341"/>
    </row>
    <row r="2" spans="1:13" x14ac:dyDescent="0.3">
      <c r="A2" s="341"/>
      <c r="B2" s="341"/>
      <c r="C2" s="341"/>
      <c r="D2" s="343">
        <f>A28</f>
        <v>0</v>
      </c>
      <c r="E2" s="343">
        <f>A30</f>
        <v>0</v>
      </c>
      <c r="F2" s="341"/>
      <c r="G2" s="341"/>
      <c r="H2" s="341"/>
      <c r="I2" s="341"/>
      <c r="J2" s="131" t="s">
        <v>212</v>
      </c>
    </row>
    <row r="3" spans="1:13" x14ac:dyDescent="0.3">
      <c r="A3" s="344" t="s">
        <v>310</v>
      </c>
      <c r="B3" s="341"/>
      <c r="C3" s="341"/>
      <c r="D3" s="341"/>
      <c r="E3" s="341"/>
      <c r="F3" s="341"/>
      <c r="G3" s="341"/>
      <c r="H3" s="341"/>
      <c r="I3" s="341"/>
    </row>
    <row r="4" spans="1:13" x14ac:dyDescent="0.3">
      <c r="A4" s="28" t="s">
        <v>3</v>
      </c>
      <c r="B4" s="29">
        <f xml:space="preserve"> Alapa!$C$17</f>
        <v>0</v>
      </c>
      <c r="C4" s="29"/>
      <c r="D4" s="29"/>
      <c r="E4" s="30"/>
      <c r="F4" s="31" t="s">
        <v>25</v>
      </c>
      <c r="G4" s="345">
        <f>Alapa!$C$15</f>
        <v>0</v>
      </c>
      <c r="H4" s="29"/>
      <c r="I4" s="30"/>
      <c r="J4" s="346"/>
      <c r="K4" s="346"/>
      <c r="L4" s="346"/>
      <c r="M4" s="346"/>
    </row>
    <row r="5" spans="1:13" x14ac:dyDescent="0.3">
      <c r="A5" s="28" t="s">
        <v>1</v>
      </c>
      <c r="B5" s="29">
        <f xml:space="preserve"> Alapa!$C$12</f>
        <v>0</v>
      </c>
      <c r="C5" s="34"/>
      <c r="D5" s="29"/>
      <c r="E5" s="30"/>
      <c r="F5" s="29" t="s">
        <v>2</v>
      </c>
      <c r="G5" s="29" t="e">
        <f>VLOOKUP(K5,Alapa!$G$2:$H$22,2)</f>
        <v>#N/A</v>
      </c>
      <c r="H5" s="29" t="s">
        <v>13</v>
      </c>
      <c r="I5" s="372" t="str">
        <f>IF(Alapa!$N$2=0," ",Alapa!$N$2)</f>
        <v xml:space="preserve"> </v>
      </c>
      <c r="J5" s="263" t="s">
        <v>2</v>
      </c>
      <c r="K5" s="264">
        <v>1</v>
      </c>
      <c r="L5" s="346"/>
      <c r="M5" s="346"/>
    </row>
    <row r="6" spans="1:13" x14ac:dyDescent="0.3">
      <c r="A6" s="266"/>
      <c r="B6" s="348"/>
      <c r="C6" s="267"/>
      <c r="D6" s="266"/>
      <c r="E6" s="349"/>
      <c r="F6" s="266"/>
      <c r="G6" s="266"/>
      <c r="H6" s="266"/>
      <c r="I6" s="266"/>
    </row>
    <row r="7" spans="1:13" x14ac:dyDescent="0.3">
      <c r="A7" s="350"/>
      <c r="B7" s="350"/>
      <c r="C7" s="350"/>
      <c r="D7" s="351"/>
      <c r="E7" s="352"/>
      <c r="F7" s="353"/>
      <c r="G7" s="353"/>
      <c r="H7" s="353"/>
      <c r="I7" s="354"/>
    </row>
    <row r="8" spans="1:13" ht="82.5" x14ac:dyDescent="0.3">
      <c r="A8" s="355" t="s">
        <v>311</v>
      </c>
      <c r="B8" s="356" t="s">
        <v>300</v>
      </c>
      <c r="C8" s="357" t="s">
        <v>312</v>
      </c>
      <c r="D8" s="358" t="s">
        <v>313</v>
      </c>
      <c r="E8" s="358" t="s">
        <v>314</v>
      </c>
      <c r="F8" s="359" t="s">
        <v>315</v>
      </c>
      <c r="G8" s="359" t="s">
        <v>316</v>
      </c>
      <c r="H8" s="359" t="s">
        <v>317</v>
      </c>
      <c r="I8" s="359" t="s">
        <v>318</v>
      </c>
    </row>
    <row r="9" spans="1:13" x14ac:dyDescent="0.3">
      <c r="A9" s="373"/>
      <c r="B9" s="374"/>
      <c r="C9" s="375"/>
      <c r="D9" s="376"/>
      <c r="E9" s="376"/>
      <c r="F9" s="377"/>
      <c r="G9" s="377"/>
      <c r="H9" s="377"/>
      <c r="I9" s="378">
        <f>H9-(F9-G9)</f>
        <v>0</v>
      </c>
    </row>
    <row r="10" spans="1:13" x14ac:dyDescent="0.3">
      <c r="A10" s="373"/>
      <c r="B10" s="374"/>
      <c r="C10" s="375"/>
      <c r="D10" s="376"/>
      <c r="E10" s="376"/>
      <c r="F10" s="377"/>
      <c r="G10" s="377"/>
      <c r="H10" s="377"/>
      <c r="I10" s="378">
        <f t="shared" ref="I10:I25" si="0">H10-(F10-G10)</f>
        <v>0</v>
      </c>
    </row>
    <row r="11" spans="1:13" x14ac:dyDescent="0.3">
      <c r="A11" s="373"/>
      <c r="B11" s="374"/>
      <c r="C11" s="375"/>
      <c r="D11" s="376"/>
      <c r="E11" s="376"/>
      <c r="F11" s="377"/>
      <c r="G11" s="377"/>
      <c r="H11" s="377"/>
      <c r="I11" s="378">
        <f t="shared" si="0"/>
        <v>0</v>
      </c>
    </row>
    <row r="12" spans="1:13" x14ac:dyDescent="0.3">
      <c r="A12" s="373"/>
      <c r="B12" s="374"/>
      <c r="C12" s="375"/>
      <c r="D12" s="376"/>
      <c r="E12" s="376"/>
      <c r="F12" s="377"/>
      <c r="G12" s="377"/>
      <c r="H12" s="377"/>
      <c r="I12" s="378">
        <f t="shared" si="0"/>
        <v>0</v>
      </c>
    </row>
    <row r="13" spans="1:13" x14ac:dyDescent="0.3">
      <c r="A13" s="373"/>
      <c r="B13" s="374"/>
      <c r="C13" s="375"/>
      <c r="D13" s="376"/>
      <c r="E13" s="376"/>
      <c r="F13" s="377"/>
      <c r="G13" s="377"/>
      <c r="H13" s="377"/>
      <c r="I13" s="378">
        <f t="shared" si="0"/>
        <v>0</v>
      </c>
    </row>
    <row r="14" spans="1:13" x14ac:dyDescent="0.3">
      <c r="A14" s="373"/>
      <c r="B14" s="374"/>
      <c r="C14" s="375"/>
      <c r="D14" s="376"/>
      <c r="E14" s="376"/>
      <c r="F14" s="377"/>
      <c r="G14" s="377"/>
      <c r="H14" s="377"/>
      <c r="I14" s="378">
        <f t="shared" si="0"/>
        <v>0</v>
      </c>
    </row>
    <row r="15" spans="1:13" x14ac:dyDescent="0.3">
      <c r="A15" s="373"/>
      <c r="B15" s="374"/>
      <c r="C15" s="375"/>
      <c r="D15" s="376"/>
      <c r="E15" s="376"/>
      <c r="F15" s="377"/>
      <c r="G15" s="377"/>
      <c r="H15" s="377"/>
      <c r="I15" s="378">
        <f t="shared" si="0"/>
        <v>0</v>
      </c>
    </row>
    <row r="16" spans="1:13" x14ac:dyDescent="0.3">
      <c r="A16" s="373"/>
      <c r="B16" s="374"/>
      <c r="C16" s="375"/>
      <c r="D16" s="376"/>
      <c r="E16" s="376"/>
      <c r="F16" s="377"/>
      <c r="G16" s="377"/>
      <c r="H16" s="377"/>
      <c r="I16" s="378">
        <f t="shared" si="0"/>
        <v>0</v>
      </c>
    </row>
    <row r="17" spans="1:9" x14ac:dyDescent="0.3">
      <c r="A17" s="373"/>
      <c r="B17" s="374"/>
      <c r="C17" s="375"/>
      <c r="D17" s="376"/>
      <c r="E17" s="376"/>
      <c r="F17" s="377"/>
      <c r="G17" s="377"/>
      <c r="H17" s="377"/>
      <c r="I17" s="378">
        <f t="shared" si="0"/>
        <v>0</v>
      </c>
    </row>
    <row r="18" spans="1:9" x14ac:dyDescent="0.3">
      <c r="A18" s="373"/>
      <c r="B18" s="374"/>
      <c r="C18" s="375"/>
      <c r="D18" s="376"/>
      <c r="E18" s="376"/>
      <c r="F18" s="377"/>
      <c r="G18" s="377"/>
      <c r="H18" s="377"/>
      <c r="I18" s="378">
        <f t="shared" si="0"/>
        <v>0</v>
      </c>
    </row>
    <row r="19" spans="1:9" x14ac:dyDescent="0.3">
      <c r="A19" s="373"/>
      <c r="B19" s="374"/>
      <c r="C19" s="375"/>
      <c r="D19" s="376"/>
      <c r="E19" s="376"/>
      <c r="F19" s="377"/>
      <c r="G19" s="377"/>
      <c r="H19" s="377"/>
      <c r="I19" s="378">
        <f t="shared" si="0"/>
        <v>0</v>
      </c>
    </row>
    <row r="20" spans="1:9" x14ac:dyDescent="0.3">
      <c r="A20" s="373"/>
      <c r="B20" s="374"/>
      <c r="C20" s="375"/>
      <c r="D20" s="376"/>
      <c r="E20" s="376"/>
      <c r="F20" s="377"/>
      <c r="G20" s="377"/>
      <c r="H20" s="377"/>
      <c r="I20" s="378">
        <f t="shared" si="0"/>
        <v>0</v>
      </c>
    </row>
    <row r="21" spans="1:9" x14ac:dyDescent="0.3">
      <c r="A21" s="373"/>
      <c r="B21" s="374"/>
      <c r="C21" s="375"/>
      <c r="D21" s="376"/>
      <c r="E21" s="376"/>
      <c r="F21" s="377"/>
      <c r="G21" s="377"/>
      <c r="H21" s="377"/>
      <c r="I21" s="378">
        <f t="shared" si="0"/>
        <v>0</v>
      </c>
    </row>
    <row r="22" spans="1:9" x14ac:dyDescent="0.3">
      <c r="A22" s="373"/>
      <c r="B22" s="374"/>
      <c r="C22" s="375"/>
      <c r="D22" s="376"/>
      <c r="E22" s="376"/>
      <c r="F22" s="377"/>
      <c r="G22" s="377"/>
      <c r="H22" s="377"/>
      <c r="I22" s="378">
        <f t="shared" si="0"/>
        <v>0</v>
      </c>
    </row>
    <row r="23" spans="1:9" x14ac:dyDescent="0.3">
      <c r="A23" s="373"/>
      <c r="B23" s="374"/>
      <c r="C23" s="375"/>
      <c r="D23" s="376"/>
      <c r="E23" s="376"/>
      <c r="F23" s="377"/>
      <c r="G23" s="377"/>
      <c r="H23" s="377"/>
      <c r="I23" s="378">
        <f t="shared" si="0"/>
        <v>0</v>
      </c>
    </row>
    <row r="24" spans="1:9" x14ac:dyDescent="0.3">
      <c r="A24" s="373"/>
      <c r="B24" s="374"/>
      <c r="C24" s="375"/>
      <c r="D24" s="376"/>
      <c r="E24" s="376"/>
      <c r="F24" s="377"/>
      <c r="G24" s="377"/>
      <c r="H24" s="377"/>
      <c r="I24" s="378">
        <f t="shared" si="0"/>
        <v>0</v>
      </c>
    </row>
    <row r="25" spans="1:9" x14ac:dyDescent="0.3">
      <c r="A25" s="379"/>
      <c r="B25" s="380" t="s">
        <v>308</v>
      </c>
      <c r="C25" s="381"/>
      <c r="D25" s="382"/>
      <c r="E25" s="382"/>
      <c r="F25" s="383">
        <f>SUM(F9:F24)</f>
        <v>0</v>
      </c>
      <c r="G25" s="383">
        <f>SUM(G9:G24)</f>
        <v>0</v>
      </c>
      <c r="H25" s="383">
        <f>SUM(H9:H24)</f>
        <v>0</v>
      </c>
      <c r="I25" s="384">
        <f t="shared" si="0"/>
        <v>0</v>
      </c>
    </row>
    <row r="26" spans="1:9" x14ac:dyDescent="0.3">
      <c r="A26" s="326"/>
      <c r="B26" s="326"/>
      <c r="C26" s="326"/>
      <c r="D26" s="326"/>
      <c r="E26" s="326"/>
      <c r="F26" s="326"/>
      <c r="G26" s="326"/>
      <c r="H26" s="326"/>
      <c r="I26" s="326"/>
    </row>
    <row r="27" spans="1:9" x14ac:dyDescent="0.3">
      <c r="A27" s="327" t="s">
        <v>21</v>
      </c>
      <c r="B27" s="328"/>
      <c r="C27" s="328"/>
      <c r="D27" s="328"/>
      <c r="E27" s="328"/>
      <c r="F27" s="328"/>
      <c r="G27" s="328"/>
      <c r="H27" s="328"/>
      <c r="I27" s="328"/>
    </row>
    <row r="28" spans="1:9" x14ac:dyDescent="0.3">
      <c r="A28" s="329"/>
      <c r="B28" s="330"/>
      <c r="C28" s="331"/>
      <c r="D28" s="332"/>
      <c r="E28" s="332"/>
      <c r="F28" s="332"/>
      <c r="G28" s="332"/>
      <c r="H28" s="332"/>
      <c r="I28" s="332"/>
    </row>
    <row r="29" spans="1:9" x14ac:dyDescent="0.3">
      <c r="A29" s="333" t="s">
        <v>22</v>
      </c>
      <c r="B29" s="334"/>
      <c r="C29" s="334"/>
      <c r="D29" s="335"/>
      <c r="E29" s="335"/>
      <c r="F29" s="335"/>
      <c r="G29" s="335"/>
      <c r="H29" s="335"/>
      <c r="I29" s="335"/>
    </row>
    <row r="30" spans="1:9" x14ac:dyDescent="0.3">
      <c r="A30" s="329"/>
      <c r="B30" s="336"/>
      <c r="C30" s="336"/>
      <c r="D30" s="337"/>
      <c r="E30" s="337"/>
      <c r="F30" s="337"/>
      <c r="G30" s="337"/>
      <c r="H30" s="337"/>
      <c r="I30" s="337"/>
    </row>
    <row r="31" spans="1:9" x14ac:dyDescent="0.3">
      <c r="A31" s="338"/>
      <c r="B31" s="338"/>
      <c r="C31" s="338"/>
      <c r="D31" s="338"/>
      <c r="E31" s="338"/>
      <c r="F31" s="338"/>
      <c r="G31" s="338"/>
      <c r="H31" s="338"/>
      <c r="I31" s="33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EC158-C1D9-482E-AAC3-C3EE18B1BBF6}">
  <sheetPr>
    <pageSetUpPr fitToPage="1"/>
  </sheetPr>
  <dimension ref="A1:N39"/>
  <sheetViews>
    <sheetView showGridLines="0" zoomScaleNormal="100" workbookViewId="0"/>
  </sheetViews>
  <sheetFormatPr defaultColWidth="7.75" defaultRowHeight="16.5" x14ac:dyDescent="0.3"/>
  <cols>
    <col min="1" max="1" width="7.75" style="448" customWidth="1"/>
    <col min="2" max="2" width="23.5" style="415" customWidth="1"/>
    <col min="3" max="12" width="10.375" style="415" customWidth="1"/>
    <col min="13" max="13" width="9.5" style="415" bestFit="1" customWidth="1"/>
    <col min="14" max="16384" width="7.75" style="415"/>
  </cols>
  <sheetData>
    <row r="1" spans="1:14" s="389" customFormat="1" x14ac:dyDescent="0.3">
      <c r="A1" s="385" t="s">
        <v>319</v>
      </c>
      <c r="B1" s="386"/>
      <c r="C1" s="386"/>
      <c r="D1" s="387"/>
      <c r="E1" s="387"/>
      <c r="F1" s="386"/>
      <c r="G1" s="386"/>
      <c r="H1" s="386"/>
      <c r="I1" s="388"/>
      <c r="J1" s="388"/>
      <c r="K1" s="388"/>
      <c r="L1" s="388"/>
    </row>
    <row r="2" spans="1:14" s="389" customFormat="1" x14ac:dyDescent="0.3">
      <c r="A2" s="390"/>
      <c r="B2" s="386"/>
      <c r="C2" s="388"/>
      <c r="D2" s="391">
        <f>A36</f>
        <v>0</v>
      </c>
      <c r="E2" s="391">
        <f>A38</f>
        <v>0</v>
      </c>
      <c r="F2" s="388"/>
      <c r="G2" s="388"/>
      <c r="H2" s="392"/>
      <c r="I2" s="388"/>
      <c r="J2" s="388"/>
      <c r="K2" s="388"/>
      <c r="L2" s="388"/>
      <c r="M2" s="131" t="s">
        <v>212</v>
      </c>
    </row>
    <row r="3" spans="1:14" s="389" customFormat="1" x14ac:dyDescent="0.3">
      <c r="A3" s="393" t="s">
        <v>320</v>
      </c>
      <c r="B3" s="388"/>
      <c r="C3" s="388"/>
      <c r="D3" s="388"/>
      <c r="E3" s="388"/>
      <c r="F3" s="388"/>
      <c r="G3" s="388"/>
      <c r="H3" s="394" t="s">
        <v>26</v>
      </c>
      <c r="I3" s="388"/>
      <c r="J3" s="388"/>
      <c r="K3" s="388"/>
      <c r="L3" s="395"/>
    </row>
    <row r="4" spans="1:14" s="389" customFormat="1" x14ac:dyDescent="0.3">
      <c r="A4" s="396" t="str">
        <f>"Ügyfél:   "&amp;Alapa!$C$17</f>
        <v xml:space="preserve">Ügyfél:   </v>
      </c>
      <c r="B4" s="397"/>
      <c r="C4" s="397"/>
      <c r="D4" s="397"/>
      <c r="E4" s="398" t="s">
        <v>25</v>
      </c>
      <c r="F4" s="399">
        <f>Alapa!$C$15</f>
        <v>0</v>
      </c>
      <c r="G4" s="400"/>
      <c r="H4" s="401"/>
      <c r="I4" s="402"/>
      <c r="J4" s="403"/>
      <c r="K4" s="388"/>
      <c r="L4" s="388"/>
    </row>
    <row r="5" spans="1:14" s="389" customFormat="1" x14ac:dyDescent="0.3">
      <c r="A5" s="396" t="str">
        <f>"Fordulónap: "&amp;Alapa!$C$12</f>
        <v xml:space="preserve">Fordulónap: </v>
      </c>
      <c r="B5" s="404"/>
      <c r="C5" s="404"/>
      <c r="D5" s="404"/>
      <c r="E5" s="405" t="s">
        <v>2</v>
      </c>
      <c r="F5" s="397" t="e">
        <f>VLOOKUP(N5,Alapa!$G$2:$H$22,2)</f>
        <v>#N/A</v>
      </c>
      <c r="G5" s="406"/>
      <c r="H5" s="397" t="s">
        <v>13</v>
      </c>
      <c r="I5" s="407" t="str">
        <f>IF(Alapa!$N$2=0," ",Alapa!$N$2)</f>
        <v xml:space="preserve"> </v>
      </c>
      <c r="J5" s="408"/>
      <c r="K5" s="388"/>
      <c r="L5" s="388"/>
      <c r="M5" s="263" t="s">
        <v>2</v>
      </c>
      <c r="N5" s="264">
        <v>1</v>
      </c>
    </row>
    <row r="6" spans="1:14" s="389" customFormat="1" x14ac:dyDescent="0.3">
      <c r="A6" s="409"/>
      <c r="B6" s="410"/>
      <c r="C6" s="411"/>
      <c r="D6" s="410"/>
      <c r="E6" s="412"/>
      <c r="F6" s="400"/>
      <c r="G6" s="413"/>
      <c r="H6" s="412"/>
      <c r="I6" s="388"/>
      <c r="J6" s="388"/>
      <c r="K6" s="388"/>
      <c r="L6" s="388"/>
    </row>
    <row r="7" spans="1:14" x14ac:dyDescent="0.3">
      <c r="A7" s="414"/>
      <c r="B7" s="387"/>
      <c r="C7" s="388"/>
      <c r="D7" s="388"/>
      <c r="E7" s="388"/>
      <c r="F7" s="388"/>
      <c r="G7" s="387"/>
      <c r="H7" s="387"/>
      <c r="I7" s="387"/>
      <c r="J7" s="387"/>
      <c r="K7" s="387"/>
      <c r="L7" s="387"/>
    </row>
    <row r="8" spans="1:14" ht="17.25" thickBot="1" x14ac:dyDescent="0.35">
      <c r="A8" s="416"/>
      <c r="B8" s="416"/>
      <c r="C8" s="416" t="s">
        <v>321</v>
      </c>
      <c r="D8" s="417"/>
      <c r="E8" s="417"/>
      <c r="F8" s="417"/>
      <c r="G8" s="417"/>
      <c r="H8" s="417"/>
      <c r="I8" s="417"/>
      <c r="J8" s="417"/>
      <c r="K8" s="417"/>
      <c r="L8" s="417"/>
    </row>
    <row r="9" spans="1:14" ht="40.5" x14ac:dyDescent="0.3">
      <c r="A9" s="418" t="s">
        <v>322</v>
      </c>
      <c r="B9" s="419" t="s">
        <v>323</v>
      </c>
      <c r="C9" s="419" t="s">
        <v>324</v>
      </c>
      <c r="D9" s="419" t="s">
        <v>325</v>
      </c>
      <c r="E9" s="419" t="s">
        <v>326</v>
      </c>
      <c r="F9" s="419" t="s">
        <v>327</v>
      </c>
      <c r="G9" s="419" t="s">
        <v>328</v>
      </c>
      <c r="H9" s="419" t="s">
        <v>220</v>
      </c>
      <c r="I9" s="419" t="s">
        <v>329</v>
      </c>
      <c r="J9" s="420" t="s">
        <v>330</v>
      </c>
      <c r="K9" s="421"/>
      <c r="L9" s="421"/>
    </row>
    <row r="10" spans="1:14" x14ac:dyDescent="0.3">
      <c r="A10" s="422" t="s">
        <v>331</v>
      </c>
      <c r="B10" s="423"/>
      <c r="C10" s="424"/>
      <c r="D10" s="424"/>
      <c r="E10" s="424"/>
      <c r="F10" s="424"/>
      <c r="G10" s="424"/>
      <c r="H10" s="425">
        <f>SUM(C10:G10)</f>
        <v>0</v>
      </c>
      <c r="I10" s="424"/>
      <c r="J10" s="426">
        <f>H10-I10</f>
        <v>0</v>
      </c>
      <c r="K10" s="421"/>
      <c r="L10" s="421"/>
    </row>
    <row r="11" spans="1:14" x14ac:dyDescent="0.3">
      <c r="A11" s="422" t="s">
        <v>332</v>
      </c>
      <c r="B11" s="423"/>
      <c r="C11" s="424"/>
      <c r="D11" s="424"/>
      <c r="E11" s="424"/>
      <c r="F11" s="424"/>
      <c r="G11" s="424"/>
      <c r="H11" s="425">
        <f>SUM(C11:G11)</f>
        <v>0</v>
      </c>
      <c r="I11" s="424"/>
      <c r="J11" s="426">
        <f>H11-I11</f>
        <v>0</v>
      </c>
      <c r="K11" s="421"/>
      <c r="L11" s="421"/>
    </row>
    <row r="12" spans="1:14" x14ac:dyDescent="0.3">
      <c r="A12" s="422" t="s">
        <v>333</v>
      </c>
      <c r="B12" s="423"/>
      <c r="C12" s="424"/>
      <c r="D12" s="424"/>
      <c r="E12" s="424"/>
      <c r="F12" s="424"/>
      <c r="G12" s="424"/>
      <c r="H12" s="425">
        <f>SUM(C12:G12)</f>
        <v>0</v>
      </c>
      <c r="I12" s="424"/>
      <c r="J12" s="426">
        <f>H12-I12</f>
        <v>0</v>
      </c>
      <c r="K12" s="421"/>
      <c r="L12" s="421"/>
    </row>
    <row r="13" spans="1:14" x14ac:dyDescent="0.3">
      <c r="A13" s="422" t="s">
        <v>334</v>
      </c>
      <c r="B13" s="423"/>
      <c r="C13" s="424"/>
      <c r="D13" s="424"/>
      <c r="E13" s="424"/>
      <c r="F13" s="424"/>
      <c r="G13" s="424"/>
      <c r="H13" s="425">
        <f>SUM(C13:G13)</f>
        <v>0</v>
      </c>
      <c r="I13" s="424"/>
      <c r="J13" s="426">
        <f>H13-I13</f>
        <v>0</v>
      </c>
      <c r="K13" s="421"/>
      <c r="L13" s="421"/>
    </row>
    <row r="14" spans="1:14" x14ac:dyDescent="0.3">
      <c r="A14" s="422" t="s">
        <v>335</v>
      </c>
      <c r="B14" s="423"/>
      <c r="C14" s="424"/>
      <c r="D14" s="424"/>
      <c r="E14" s="424"/>
      <c r="F14" s="424"/>
      <c r="G14" s="424"/>
      <c r="H14" s="425">
        <f>SUM(C14:G14)</f>
        <v>0</v>
      </c>
      <c r="I14" s="424"/>
      <c r="J14" s="426">
        <f>H14-I14</f>
        <v>0</v>
      </c>
      <c r="K14" s="421"/>
      <c r="L14" s="421"/>
    </row>
    <row r="15" spans="1:14" ht="17.25" thickBot="1" x14ac:dyDescent="0.35">
      <c r="A15" s="427" t="s">
        <v>26</v>
      </c>
      <c r="B15" s="428" t="s">
        <v>336</v>
      </c>
      <c r="C15" s="429">
        <f t="shared" ref="C15:J15" si="0">SUM(C10:C14)</f>
        <v>0</v>
      </c>
      <c r="D15" s="429">
        <f t="shared" si="0"/>
        <v>0</v>
      </c>
      <c r="E15" s="429">
        <f t="shared" si="0"/>
        <v>0</v>
      </c>
      <c r="F15" s="429">
        <f t="shared" si="0"/>
        <v>0</v>
      </c>
      <c r="G15" s="429">
        <f t="shared" si="0"/>
        <v>0</v>
      </c>
      <c r="H15" s="429">
        <f t="shared" si="0"/>
        <v>0</v>
      </c>
      <c r="I15" s="429">
        <f t="shared" si="0"/>
        <v>0</v>
      </c>
      <c r="J15" s="430">
        <f t="shared" si="0"/>
        <v>0</v>
      </c>
      <c r="K15" s="421"/>
      <c r="L15" s="421"/>
    </row>
    <row r="16" spans="1:14" x14ac:dyDescent="0.3">
      <c r="A16" s="417"/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417"/>
    </row>
    <row r="17" spans="1:12" ht="17.25" thickBot="1" x14ac:dyDescent="0.35">
      <c r="A17" s="416"/>
      <c r="B17" s="416"/>
      <c r="C17" s="416" t="s">
        <v>337</v>
      </c>
      <c r="D17" s="417"/>
      <c r="E17" s="417"/>
      <c r="F17" s="417"/>
      <c r="G17" s="417"/>
      <c r="H17" s="417"/>
      <c r="I17" s="417"/>
      <c r="J17" s="417"/>
      <c r="K17" s="417"/>
      <c r="L17" s="417"/>
    </row>
    <row r="18" spans="1:12" ht="40.5" x14ac:dyDescent="0.3">
      <c r="A18" s="418" t="s">
        <v>322</v>
      </c>
      <c r="B18" s="419" t="s">
        <v>323</v>
      </c>
      <c r="C18" s="419" t="s">
        <v>338</v>
      </c>
      <c r="D18" s="419" t="s">
        <v>339</v>
      </c>
      <c r="E18" s="419" t="s">
        <v>37</v>
      </c>
      <c r="F18" s="419" t="s">
        <v>340</v>
      </c>
      <c r="G18" s="419" t="s">
        <v>341</v>
      </c>
      <c r="H18" s="431" t="s">
        <v>342</v>
      </c>
      <c r="I18" s="587" t="s">
        <v>343</v>
      </c>
      <c r="J18" s="588"/>
      <c r="K18" s="432" t="s">
        <v>344</v>
      </c>
      <c r="L18" s="421"/>
    </row>
    <row r="19" spans="1:12" x14ac:dyDescent="0.3">
      <c r="A19" s="422" t="s">
        <v>331</v>
      </c>
      <c r="B19" s="423"/>
      <c r="C19" s="424"/>
      <c r="D19" s="424"/>
      <c r="E19" s="425">
        <f>+D19-C19</f>
        <v>0</v>
      </c>
      <c r="F19" s="424"/>
      <c r="G19" s="425">
        <f>+E19-F19</f>
        <v>0</v>
      </c>
      <c r="H19" s="424"/>
      <c r="I19" s="433" t="s">
        <v>26</v>
      </c>
      <c r="J19" s="434"/>
      <c r="K19" s="426">
        <f>+G19-H19</f>
        <v>0</v>
      </c>
      <c r="L19" s="421"/>
    </row>
    <row r="20" spans="1:12" x14ac:dyDescent="0.3">
      <c r="A20" s="422" t="s">
        <v>332</v>
      </c>
      <c r="B20" s="423"/>
      <c r="C20" s="424"/>
      <c r="D20" s="424"/>
      <c r="E20" s="425">
        <f>+D20-C20</f>
        <v>0</v>
      </c>
      <c r="F20" s="424"/>
      <c r="G20" s="425">
        <f>+E20-F20</f>
        <v>0</v>
      </c>
      <c r="H20" s="424"/>
      <c r="I20" s="433" t="s">
        <v>26</v>
      </c>
      <c r="J20" s="434"/>
      <c r="K20" s="426">
        <f>+G20-H20</f>
        <v>0</v>
      </c>
      <c r="L20" s="421"/>
    </row>
    <row r="21" spans="1:12" x14ac:dyDescent="0.3">
      <c r="A21" s="422" t="s">
        <v>333</v>
      </c>
      <c r="B21" s="423"/>
      <c r="C21" s="424"/>
      <c r="D21" s="424"/>
      <c r="E21" s="425">
        <f>+D21-C21</f>
        <v>0</v>
      </c>
      <c r="F21" s="424"/>
      <c r="G21" s="425">
        <f>+E21-F21</f>
        <v>0</v>
      </c>
      <c r="H21" s="424"/>
      <c r="I21" s="433" t="s">
        <v>26</v>
      </c>
      <c r="J21" s="434"/>
      <c r="K21" s="426">
        <f>+G21-H21</f>
        <v>0</v>
      </c>
      <c r="L21" s="421"/>
    </row>
    <row r="22" spans="1:12" x14ac:dyDescent="0.3">
      <c r="A22" s="422" t="s">
        <v>334</v>
      </c>
      <c r="B22" s="423"/>
      <c r="C22" s="424"/>
      <c r="D22" s="424"/>
      <c r="E22" s="425">
        <f>+D22-C22</f>
        <v>0</v>
      </c>
      <c r="F22" s="424"/>
      <c r="G22" s="425">
        <f>+E22-F22</f>
        <v>0</v>
      </c>
      <c r="H22" s="424"/>
      <c r="I22" s="433" t="s">
        <v>26</v>
      </c>
      <c r="J22" s="434"/>
      <c r="K22" s="426">
        <f>+G22-H22</f>
        <v>0</v>
      </c>
      <c r="L22" s="421"/>
    </row>
    <row r="23" spans="1:12" x14ac:dyDescent="0.3">
      <c r="A23" s="422" t="s">
        <v>335</v>
      </c>
      <c r="B23" s="423"/>
      <c r="C23" s="424"/>
      <c r="D23" s="424"/>
      <c r="E23" s="425">
        <f>+D23-C23</f>
        <v>0</v>
      </c>
      <c r="F23" s="424"/>
      <c r="G23" s="425">
        <f>+E23-F23</f>
        <v>0</v>
      </c>
      <c r="H23" s="424"/>
      <c r="I23" s="433" t="s">
        <v>26</v>
      </c>
      <c r="J23" s="434"/>
      <c r="K23" s="426">
        <f>+G23-H23</f>
        <v>0</v>
      </c>
      <c r="L23" s="421"/>
    </row>
    <row r="24" spans="1:12" ht="17.25" thickBot="1" x14ac:dyDescent="0.35">
      <c r="A24" s="427" t="s">
        <v>26</v>
      </c>
      <c r="B24" s="428" t="s">
        <v>336</v>
      </c>
      <c r="C24" s="429">
        <f t="shared" ref="C24:H24" si="1">SUM(C19:C23)</f>
        <v>0</v>
      </c>
      <c r="D24" s="429">
        <f t="shared" si="1"/>
        <v>0</v>
      </c>
      <c r="E24" s="429">
        <f t="shared" si="1"/>
        <v>0</v>
      </c>
      <c r="F24" s="429">
        <f t="shared" si="1"/>
        <v>0</v>
      </c>
      <c r="G24" s="429">
        <f t="shared" si="1"/>
        <v>0</v>
      </c>
      <c r="H24" s="429">
        <f t="shared" si="1"/>
        <v>0</v>
      </c>
      <c r="I24" s="435" t="s">
        <v>26</v>
      </c>
      <c r="J24" s="436"/>
      <c r="K24" s="430">
        <f>SUM(K19:K23)</f>
        <v>0</v>
      </c>
      <c r="L24" s="421"/>
    </row>
    <row r="25" spans="1:12" x14ac:dyDescent="0.3">
      <c r="A25" s="589" t="s">
        <v>345</v>
      </c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</row>
    <row r="26" spans="1:12" ht="17.25" thickBot="1" x14ac:dyDescent="0.35">
      <c r="A26" s="416"/>
      <c r="B26" s="416"/>
      <c r="C26" s="416" t="s">
        <v>346</v>
      </c>
      <c r="D26" s="416"/>
      <c r="E26" s="416"/>
      <c r="F26" s="416"/>
      <c r="G26" s="416"/>
      <c r="H26" s="416"/>
      <c r="I26" s="416"/>
      <c r="J26" s="416"/>
      <c r="K26" s="437" t="s">
        <v>26</v>
      </c>
      <c r="L26" s="437" t="s">
        <v>26</v>
      </c>
    </row>
    <row r="27" spans="1:12" ht="40.5" x14ac:dyDescent="0.3">
      <c r="A27" s="418" t="s">
        <v>322</v>
      </c>
      <c r="B27" s="419" t="s">
        <v>323</v>
      </c>
      <c r="C27" s="438" t="s">
        <v>347</v>
      </c>
      <c r="D27" s="438" t="s">
        <v>348</v>
      </c>
      <c r="E27" s="438" t="s">
        <v>349</v>
      </c>
      <c r="F27" s="419" t="s">
        <v>338</v>
      </c>
      <c r="G27" s="419" t="s">
        <v>350</v>
      </c>
      <c r="H27" s="419" t="s">
        <v>351</v>
      </c>
      <c r="I27" s="419" t="s">
        <v>352</v>
      </c>
      <c r="J27" s="419" t="s">
        <v>353</v>
      </c>
      <c r="K27" s="419" t="s">
        <v>354</v>
      </c>
      <c r="L27" s="432" t="s">
        <v>329</v>
      </c>
    </row>
    <row r="28" spans="1:12" x14ac:dyDescent="0.3">
      <c r="A28" s="422" t="s">
        <v>331</v>
      </c>
      <c r="B28" s="439" t="s">
        <v>26</v>
      </c>
      <c r="C28" s="440"/>
      <c r="D28" s="440"/>
      <c r="E28" s="441">
        <f>C28-D28</f>
        <v>0</v>
      </c>
      <c r="F28" s="442"/>
      <c r="G28" s="442"/>
      <c r="H28" s="443">
        <f>C28-E28+G28</f>
        <v>0</v>
      </c>
      <c r="I28" s="442"/>
      <c r="J28" s="442"/>
      <c r="K28" s="442"/>
      <c r="L28" s="444">
        <f>I28-J28+K28</f>
        <v>0</v>
      </c>
    </row>
    <row r="29" spans="1:12" x14ac:dyDescent="0.3">
      <c r="A29" s="422" t="s">
        <v>332</v>
      </c>
      <c r="B29" s="439"/>
      <c r="C29" s="440"/>
      <c r="D29" s="440"/>
      <c r="E29" s="441">
        <f>C29-D29</f>
        <v>0</v>
      </c>
      <c r="F29" s="442"/>
      <c r="G29" s="442"/>
      <c r="H29" s="443">
        <f>C29-E29+G29</f>
        <v>0</v>
      </c>
      <c r="I29" s="442"/>
      <c r="J29" s="442"/>
      <c r="K29" s="442"/>
      <c r="L29" s="444">
        <f>I29-J29+K29</f>
        <v>0</v>
      </c>
    </row>
    <row r="30" spans="1:12" x14ac:dyDescent="0.3">
      <c r="A30" s="422" t="s">
        <v>333</v>
      </c>
      <c r="B30" s="439"/>
      <c r="C30" s="440"/>
      <c r="D30" s="440"/>
      <c r="E30" s="441">
        <f>C30-D30</f>
        <v>0</v>
      </c>
      <c r="F30" s="442"/>
      <c r="G30" s="442"/>
      <c r="H30" s="443">
        <f>C30-E30+G30</f>
        <v>0</v>
      </c>
      <c r="I30" s="442"/>
      <c r="J30" s="442"/>
      <c r="K30" s="442"/>
      <c r="L30" s="444">
        <f>I30-J30+K30</f>
        <v>0</v>
      </c>
    </row>
    <row r="31" spans="1:12" x14ac:dyDescent="0.3">
      <c r="A31" s="422" t="s">
        <v>334</v>
      </c>
      <c r="B31" s="439"/>
      <c r="C31" s="440"/>
      <c r="D31" s="440"/>
      <c r="E31" s="441">
        <f>C31-D31</f>
        <v>0</v>
      </c>
      <c r="F31" s="442"/>
      <c r="G31" s="442"/>
      <c r="H31" s="443">
        <f>C31-E31+G31</f>
        <v>0</v>
      </c>
      <c r="I31" s="442"/>
      <c r="J31" s="442"/>
      <c r="K31" s="442"/>
      <c r="L31" s="444">
        <f>I31-J31+K31</f>
        <v>0</v>
      </c>
    </row>
    <row r="32" spans="1:12" x14ac:dyDescent="0.3">
      <c r="A32" s="422" t="s">
        <v>335</v>
      </c>
      <c r="B32" s="439"/>
      <c r="C32" s="440"/>
      <c r="D32" s="440"/>
      <c r="E32" s="441">
        <f>C32-D32</f>
        <v>0</v>
      </c>
      <c r="F32" s="442"/>
      <c r="G32" s="442"/>
      <c r="H32" s="443">
        <f>C32-E32+G32</f>
        <v>0</v>
      </c>
      <c r="I32" s="442"/>
      <c r="J32" s="442"/>
      <c r="K32" s="442"/>
      <c r="L32" s="444">
        <f>I32-J32+K32</f>
        <v>0</v>
      </c>
    </row>
    <row r="33" spans="1:12" ht="17.25" thickBot="1" x14ac:dyDescent="0.35">
      <c r="A33" s="427"/>
      <c r="B33" s="445" t="s">
        <v>336</v>
      </c>
      <c r="C33" s="446">
        <f>SUM(C28:C32)</f>
        <v>0</v>
      </c>
      <c r="D33" s="446">
        <f t="shared" ref="D33:K33" si="2">SUM(D28:D32)</f>
        <v>0</v>
      </c>
      <c r="E33" s="446">
        <f t="shared" si="2"/>
        <v>0</v>
      </c>
      <c r="F33" s="446">
        <f t="shared" si="2"/>
        <v>0</v>
      </c>
      <c r="G33" s="446">
        <f t="shared" si="2"/>
        <v>0</v>
      </c>
      <c r="H33" s="446">
        <f t="shared" si="2"/>
        <v>0</v>
      </c>
      <c r="I33" s="446">
        <f t="shared" si="2"/>
        <v>0</v>
      </c>
      <c r="J33" s="446">
        <f t="shared" si="2"/>
        <v>0</v>
      </c>
      <c r="K33" s="446">
        <f t="shared" si="2"/>
        <v>0</v>
      </c>
      <c r="L33" s="447" t="s">
        <v>26</v>
      </c>
    </row>
    <row r="34" spans="1:12" x14ac:dyDescent="0.3">
      <c r="A34" s="326"/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6"/>
    </row>
    <row r="35" spans="1:12" x14ac:dyDescent="0.3">
      <c r="A35" s="327" t="s">
        <v>21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  <c r="L35" s="328"/>
    </row>
    <row r="36" spans="1:12" x14ac:dyDescent="0.3">
      <c r="A36" s="329"/>
      <c r="B36" s="330"/>
      <c r="C36" s="331"/>
      <c r="D36" s="332"/>
      <c r="E36" s="332"/>
      <c r="F36" s="332"/>
      <c r="G36" s="332"/>
      <c r="H36" s="332"/>
      <c r="I36" s="332"/>
      <c r="J36" s="332"/>
      <c r="K36" s="332"/>
      <c r="L36" s="332"/>
    </row>
    <row r="37" spans="1:12" x14ac:dyDescent="0.3">
      <c r="A37" s="333" t="s">
        <v>22</v>
      </c>
      <c r="B37" s="334"/>
      <c r="C37" s="334"/>
      <c r="D37" s="335"/>
      <c r="E37" s="335"/>
      <c r="F37" s="335"/>
      <c r="G37" s="335"/>
      <c r="H37" s="335"/>
      <c r="I37" s="335"/>
      <c r="J37" s="335"/>
      <c r="K37" s="335"/>
      <c r="L37" s="335"/>
    </row>
    <row r="38" spans="1:12" x14ac:dyDescent="0.3">
      <c r="A38" s="329"/>
      <c r="B38" s="336"/>
      <c r="C38" s="336"/>
      <c r="D38" s="337"/>
      <c r="E38" s="337"/>
      <c r="F38" s="337"/>
      <c r="G38" s="337"/>
      <c r="H38" s="337"/>
      <c r="I38" s="337"/>
      <c r="J38" s="337"/>
      <c r="K38" s="337"/>
      <c r="L38" s="337"/>
    </row>
    <row r="39" spans="1:12" x14ac:dyDescent="0.3">
      <c r="A39" s="338"/>
      <c r="B39" s="338"/>
      <c r="C39" s="338"/>
      <c r="D39" s="338"/>
      <c r="E39" s="338"/>
      <c r="F39" s="338"/>
      <c r="G39" s="338"/>
      <c r="H39" s="338"/>
      <c r="I39" s="338"/>
      <c r="J39" s="338"/>
      <c r="K39" s="338"/>
      <c r="L39" s="338"/>
    </row>
  </sheetData>
  <mergeCells count="2">
    <mergeCell ref="I18:J18"/>
    <mergeCell ref="A25:L25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9B959-612D-4C28-935D-0F39DD311FA2}">
  <sheetPr>
    <pageSetUpPr fitToPage="1"/>
  </sheetPr>
  <dimension ref="A1:S48"/>
  <sheetViews>
    <sheetView showGridLines="0" zoomScaleNormal="100" workbookViewId="0"/>
  </sheetViews>
  <sheetFormatPr defaultColWidth="9" defaultRowHeight="16.5" x14ac:dyDescent="0.3"/>
  <cols>
    <col min="1" max="1" width="11.625" style="258" customWidth="1"/>
    <col min="2" max="4" width="10.5" style="258" customWidth="1"/>
    <col min="5" max="6" width="12" style="258" customWidth="1"/>
    <col min="7" max="8" width="12.5" style="258" customWidth="1"/>
    <col min="9" max="9" width="11.375" style="258" customWidth="1"/>
    <col min="10" max="10" width="10.375" style="258" customWidth="1"/>
    <col min="11" max="11" width="12.25" style="258" customWidth="1"/>
    <col min="12" max="12" width="11.125" style="258" customWidth="1"/>
    <col min="13" max="14" width="12.25" style="258" customWidth="1"/>
    <col min="15" max="15" width="23.5" style="258" customWidth="1"/>
    <col min="16" max="16" width="10" style="258" customWidth="1"/>
    <col min="17" max="17" width="10.25" style="258" customWidth="1"/>
    <col min="18" max="16384" width="9" style="258"/>
  </cols>
  <sheetData>
    <row r="1" spans="1:19" x14ac:dyDescent="0.3">
      <c r="A1" s="449" t="s">
        <v>355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Q1" s="450"/>
      <c r="R1" s="451" t="s">
        <v>356</v>
      </c>
      <c r="S1" s="452" t="s">
        <v>357</v>
      </c>
    </row>
    <row r="2" spans="1:19" x14ac:dyDescent="0.3">
      <c r="A2" s="259"/>
      <c r="B2" s="259"/>
      <c r="C2" s="259"/>
      <c r="D2" s="259"/>
      <c r="E2" s="259"/>
      <c r="F2" s="259"/>
      <c r="G2" s="260">
        <f>A45</f>
        <v>0</v>
      </c>
      <c r="H2" s="260">
        <f>A47</f>
        <v>0</v>
      </c>
      <c r="I2" s="259"/>
      <c r="J2" s="259"/>
      <c r="K2" s="259"/>
      <c r="L2" s="259"/>
      <c r="M2" s="259"/>
      <c r="N2" s="256"/>
      <c r="O2" s="256"/>
      <c r="P2" s="131" t="s">
        <v>212</v>
      </c>
    </row>
    <row r="3" spans="1:19" x14ac:dyDescent="0.3">
      <c r="A3" s="261" t="s">
        <v>378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6"/>
      <c r="O3" s="256"/>
    </row>
    <row r="4" spans="1:19" x14ac:dyDescent="0.3">
      <c r="A4" s="28" t="s">
        <v>3</v>
      </c>
      <c r="B4" s="29">
        <f>Alapa!$C$17</f>
        <v>0</v>
      </c>
      <c r="C4" s="29"/>
      <c r="D4" s="29"/>
      <c r="E4" s="29"/>
      <c r="F4" s="29"/>
      <c r="G4" s="29"/>
      <c r="H4" s="29"/>
      <c r="I4" s="29"/>
      <c r="J4" s="31" t="s">
        <v>25</v>
      </c>
      <c r="K4" s="29">
        <f>Alapa!$C$15</f>
        <v>0</v>
      </c>
      <c r="L4" s="29"/>
      <c r="M4" s="29"/>
      <c r="N4" s="29"/>
      <c r="O4" s="262"/>
    </row>
    <row r="5" spans="1:19" x14ac:dyDescent="0.3">
      <c r="A5" s="28" t="s">
        <v>1</v>
      </c>
      <c r="B5" s="29">
        <f>Alapa!$C$12</f>
        <v>0</v>
      </c>
      <c r="C5" s="29"/>
      <c r="D5" s="29"/>
      <c r="E5" s="34"/>
      <c r="F5" s="34"/>
      <c r="G5" s="29"/>
      <c r="H5" s="29"/>
      <c r="I5" s="29"/>
      <c r="J5" s="29" t="s">
        <v>2</v>
      </c>
      <c r="K5" s="453" t="e">
        <f>VLOOKUP(P5,Alapa!$G$2:$H$22,2)</f>
        <v>#N/A</v>
      </c>
      <c r="L5" s="29"/>
      <c r="M5" s="29" t="s">
        <v>13</v>
      </c>
      <c r="N5" s="454" t="str">
        <f>IF(Alapa!$N$2=0," ",Alapa!$N$2)</f>
        <v xml:space="preserve"> </v>
      </c>
      <c r="O5" s="262"/>
      <c r="P5" s="455">
        <v>1</v>
      </c>
    </row>
    <row r="6" spans="1:19" x14ac:dyDescent="0.3">
      <c r="A6" s="266"/>
      <c r="B6" s="266"/>
      <c r="C6" s="266"/>
      <c r="D6" s="266"/>
      <c r="E6" s="267"/>
      <c r="F6" s="267"/>
      <c r="G6" s="266"/>
      <c r="H6" s="266"/>
      <c r="I6" s="266"/>
      <c r="J6" s="268"/>
      <c r="K6" s="266"/>
      <c r="L6" s="266"/>
      <c r="M6" s="266"/>
      <c r="N6" s="266"/>
      <c r="O6" s="268"/>
    </row>
    <row r="7" spans="1:19" x14ac:dyDescent="0.3">
      <c r="A7" s="256"/>
      <c r="B7" s="269" t="s">
        <v>270</v>
      </c>
      <c r="C7" s="269"/>
      <c r="D7" s="269"/>
      <c r="E7" s="256"/>
      <c r="F7" s="256"/>
      <c r="G7" s="270"/>
      <c r="H7" s="256"/>
      <c r="I7" s="256"/>
      <c r="J7" s="266"/>
      <c r="K7" s="266"/>
      <c r="L7" s="266"/>
      <c r="M7" s="266"/>
      <c r="N7" s="256"/>
      <c r="O7" s="256"/>
    </row>
    <row r="8" spans="1:19" ht="17.25" thickBot="1" x14ac:dyDescent="0.35">
      <c r="A8" s="256"/>
      <c r="B8" s="269" t="s">
        <v>271</v>
      </c>
      <c r="C8" s="269"/>
      <c r="D8" s="269"/>
      <c r="E8" s="256"/>
      <c r="F8" s="256"/>
      <c r="G8" s="270"/>
      <c r="H8" s="256"/>
      <c r="I8" s="256"/>
      <c r="J8" s="256"/>
      <c r="K8" s="271" t="s">
        <v>272</v>
      </c>
      <c r="L8" s="272">
        <f>G8-G7+1</f>
        <v>1</v>
      </c>
      <c r="M8" s="256"/>
      <c r="N8" s="256"/>
      <c r="O8" s="256"/>
    </row>
    <row r="9" spans="1:19" ht="68.25" customHeight="1" x14ac:dyDescent="0.3">
      <c r="A9" s="274" t="s">
        <v>358</v>
      </c>
      <c r="B9" s="456" t="s">
        <v>359</v>
      </c>
      <c r="C9" s="457" t="s">
        <v>360</v>
      </c>
      <c r="D9" s="457" t="s">
        <v>361</v>
      </c>
      <c r="E9" s="276" t="s">
        <v>362</v>
      </c>
      <c r="F9" s="458" t="s">
        <v>363</v>
      </c>
      <c r="G9" s="458" t="s">
        <v>364</v>
      </c>
      <c r="H9" s="276" t="s">
        <v>276</v>
      </c>
      <c r="I9" s="457" t="s">
        <v>365</v>
      </c>
      <c r="J9" s="457" t="s">
        <v>366</v>
      </c>
      <c r="K9" s="457" t="s">
        <v>367</v>
      </c>
      <c r="L9" s="457" t="s">
        <v>368</v>
      </c>
      <c r="M9" s="457" t="s">
        <v>369</v>
      </c>
      <c r="N9" s="457" t="s">
        <v>370</v>
      </c>
      <c r="O9" s="276" t="s">
        <v>238</v>
      </c>
    </row>
    <row r="10" spans="1:19" x14ac:dyDescent="0.3">
      <c r="A10" s="459">
        <f>COUNT(A$9:$A9)+1</f>
        <v>1</v>
      </c>
      <c r="B10" s="460"/>
      <c r="C10" s="461"/>
      <c r="D10" s="461"/>
      <c r="E10" s="462"/>
      <c r="F10" s="462"/>
      <c r="G10" s="463"/>
      <c r="H10" s="463"/>
      <c r="I10" s="464"/>
      <c r="J10" s="464"/>
      <c r="K10" s="464"/>
      <c r="L10" s="464"/>
      <c r="M10" s="464"/>
      <c r="N10" s="460"/>
      <c r="O10" s="462"/>
    </row>
    <row r="11" spans="1:19" x14ac:dyDescent="0.3">
      <c r="A11" s="459">
        <f>COUNT(A$9:$A10)+1</f>
        <v>2</v>
      </c>
      <c r="B11" s="460"/>
      <c r="C11" s="461"/>
      <c r="D11" s="461"/>
      <c r="E11" s="462"/>
      <c r="F11" s="462"/>
      <c r="G11" s="463"/>
      <c r="H11" s="463"/>
      <c r="I11" s="464"/>
      <c r="J11" s="464"/>
      <c r="K11" s="464"/>
      <c r="L11" s="464"/>
      <c r="M11" s="464"/>
      <c r="N11" s="460"/>
      <c r="O11" s="462"/>
    </row>
    <row r="12" spans="1:19" x14ac:dyDescent="0.3">
      <c r="A12" s="459">
        <f>COUNT(A$9:$A11)+1</f>
        <v>3</v>
      </c>
      <c r="B12" s="460"/>
      <c r="C12" s="461"/>
      <c r="D12" s="461"/>
      <c r="E12" s="462"/>
      <c r="F12" s="462"/>
      <c r="G12" s="463"/>
      <c r="H12" s="463"/>
      <c r="I12" s="464"/>
      <c r="J12" s="464"/>
      <c r="K12" s="464"/>
      <c r="L12" s="464"/>
      <c r="M12" s="464"/>
      <c r="N12" s="460"/>
      <c r="O12" s="462"/>
    </row>
    <row r="13" spans="1:19" x14ac:dyDescent="0.3">
      <c r="A13" s="459">
        <f>COUNT(A$9:$A12)+1</f>
        <v>4</v>
      </c>
      <c r="B13" s="460"/>
      <c r="C13" s="461"/>
      <c r="D13" s="461"/>
      <c r="E13" s="462"/>
      <c r="F13" s="462"/>
      <c r="G13" s="463"/>
      <c r="H13" s="463"/>
      <c r="I13" s="464"/>
      <c r="J13" s="464"/>
      <c r="K13" s="464"/>
      <c r="L13" s="464"/>
      <c r="M13" s="464"/>
      <c r="N13" s="460"/>
      <c r="O13" s="465"/>
      <c r="P13" s="263"/>
    </row>
    <row r="14" spans="1:19" x14ac:dyDescent="0.3">
      <c r="A14" s="459">
        <f>COUNT(A$9:$A13)+1</f>
        <v>5</v>
      </c>
      <c r="B14" s="460"/>
      <c r="C14" s="461"/>
      <c r="D14" s="461"/>
      <c r="E14" s="462"/>
      <c r="F14" s="462"/>
      <c r="G14" s="463"/>
      <c r="H14" s="463"/>
      <c r="I14" s="464"/>
      <c r="J14" s="464"/>
      <c r="K14" s="464"/>
      <c r="L14" s="464"/>
      <c r="M14" s="464"/>
      <c r="N14" s="460"/>
      <c r="O14" s="462"/>
      <c r="P14" s="288"/>
      <c r="Q14" s="288"/>
    </row>
    <row r="15" spans="1:19" x14ac:dyDescent="0.3">
      <c r="A15" s="459">
        <f>COUNT(A$9:$A14)+1</f>
        <v>6</v>
      </c>
      <c r="B15" s="460"/>
      <c r="C15" s="461"/>
      <c r="D15" s="461"/>
      <c r="E15" s="462"/>
      <c r="F15" s="462"/>
      <c r="G15" s="463"/>
      <c r="H15" s="463"/>
      <c r="I15" s="464"/>
      <c r="J15" s="464"/>
      <c r="K15" s="464"/>
      <c r="L15" s="464"/>
      <c r="M15" s="464"/>
      <c r="N15" s="460"/>
      <c r="O15" s="462"/>
      <c r="P15" s="288"/>
      <c r="Q15" s="288"/>
    </row>
    <row r="16" spans="1:19" x14ac:dyDescent="0.3">
      <c r="A16" s="289" t="s">
        <v>371</v>
      </c>
      <c r="B16" s="290"/>
      <c r="C16" s="290"/>
      <c r="D16" s="290"/>
      <c r="E16" s="292">
        <f>SUM(E10:E15)</f>
        <v>0</v>
      </c>
      <c r="F16" s="292">
        <f>SUM(F10:F15)</f>
        <v>0</v>
      </c>
      <c r="G16" s="292"/>
      <c r="H16" s="292"/>
      <c r="I16" s="293"/>
      <c r="J16" s="294"/>
      <c r="K16" s="292"/>
      <c r="L16" s="292"/>
      <c r="M16" s="292"/>
      <c r="N16" s="292"/>
      <c r="O16" s="292"/>
      <c r="P16" s="288"/>
      <c r="Q16" s="288"/>
    </row>
    <row r="17" spans="1:17" x14ac:dyDescent="0.3">
      <c r="A17" s="296" t="s">
        <v>291</v>
      </c>
      <c r="B17" s="297"/>
      <c r="C17" s="297"/>
      <c r="D17" s="297"/>
      <c r="E17" s="297"/>
      <c r="F17" s="466">
        <f>Import_M!F13</f>
        <v>0</v>
      </c>
      <c r="G17" s="300" t="s">
        <v>292</v>
      </c>
      <c r="H17" s="298"/>
      <c r="I17" s="298"/>
      <c r="J17" s="299"/>
      <c r="K17" s="467"/>
      <c r="L17" s="300"/>
      <c r="M17" s="300"/>
      <c r="N17" s="300"/>
      <c r="O17" s="300"/>
      <c r="P17" s="288"/>
      <c r="Q17" s="288"/>
    </row>
    <row r="18" spans="1:17" x14ac:dyDescent="0.3">
      <c r="A18" s="296" t="s">
        <v>293</v>
      </c>
      <c r="B18" s="302"/>
      <c r="C18" s="302"/>
      <c r="D18" s="302"/>
      <c r="E18" s="302"/>
      <c r="F18" s="306" t="e">
        <f>F16/1000/F17%</f>
        <v>#DIV/0!</v>
      </c>
      <c r="G18" s="298"/>
      <c r="H18" s="298"/>
      <c r="I18" s="298"/>
      <c r="J18" s="299"/>
      <c r="K18" s="468"/>
      <c r="L18" s="300"/>
      <c r="M18" s="300"/>
      <c r="N18" s="300"/>
      <c r="O18" s="300"/>
      <c r="P18" s="288"/>
      <c r="Q18" s="288"/>
    </row>
    <row r="19" spans="1:17" x14ac:dyDescent="0.3">
      <c r="A19" s="304"/>
      <c r="B19" s="302"/>
      <c r="C19" s="302"/>
      <c r="D19" s="302"/>
      <c r="E19" s="297"/>
      <c r="F19" s="297"/>
      <c r="G19" s="300"/>
      <c r="H19" s="300"/>
      <c r="I19" s="298"/>
      <c r="J19" s="299"/>
      <c r="K19" s="300"/>
      <c r="L19" s="300"/>
      <c r="M19" s="300"/>
      <c r="N19" s="300"/>
      <c r="O19" s="300"/>
      <c r="P19" s="288"/>
      <c r="Q19" s="288"/>
    </row>
    <row r="20" spans="1:17" x14ac:dyDescent="0.3">
      <c r="A20" s="459">
        <f>COUNT(A$9:$A19)+1</f>
        <v>7</v>
      </c>
      <c r="B20" s="460"/>
      <c r="C20" s="461"/>
      <c r="D20" s="461"/>
      <c r="E20" s="462"/>
      <c r="F20" s="462"/>
      <c r="G20" s="463"/>
      <c r="H20" s="463"/>
      <c r="I20" s="469"/>
      <c r="J20" s="469"/>
      <c r="K20" s="469"/>
      <c r="L20" s="469"/>
      <c r="M20" s="469"/>
      <c r="N20" s="460"/>
      <c r="O20" s="462"/>
      <c r="P20" s="288"/>
      <c r="Q20" s="288"/>
    </row>
    <row r="21" spans="1:17" x14ac:dyDescent="0.3">
      <c r="A21" s="459">
        <f>COUNT(A$9:$A20)+1</f>
        <v>8</v>
      </c>
      <c r="B21" s="460"/>
      <c r="C21" s="461"/>
      <c r="D21" s="461"/>
      <c r="E21" s="462"/>
      <c r="F21" s="462"/>
      <c r="G21" s="463"/>
      <c r="H21" s="463"/>
      <c r="I21" s="464"/>
      <c r="J21" s="464"/>
      <c r="K21" s="464"/>
      <c r="L21" s="464"/>
      <c r="M21" s="464"/>
      <c r="N21" s="460"/>
      <c r="O21" s="462"/>
      <c r="P21" s="288"/>
      <c r="Q21" s="288"/>
    </row>
    <row r="22" spans="1:17" x14ac:dyDescent="0.3">
      <c r="A22" s="459">
        <f>COUNT(A$9:$A21)+1</f>
        <v>9</v>
      </c>
      <c r="B22" s="460"/>
      <c r="C22" s="461"/>
      <c r="D22" s="461"/>
      <c r="E22" s="462"/>
      <c r="F22" s="462"/>
      <c r="G22" s="463"/>
      <c r="H22" s="463"/>
      <c r="I22" s="464"/>
      <c r="J22" s="464"/>
      <c r="K22" s="464"/>
      <c r="L22" s="464"/>
      <c r="M22" s="464"/>
      <c r="N22" s="460"/>
      <c r="O22" s="462"/>
      <c r="P22" s="288"/>
      <c r="Q22" s="288"/>
    </row>
    <row r="23" spans="1:17" x14ac:dyDescent="0.3">
      <c r="A23" s="459">
        <f>COUNT(A$9:$A22)+1</f>
        <v>10</v>
      </c>
      <c r="B23" s="460"/>
      <c r="C23" s="461"/>
      <c r="D23" s="461"/>
      <c r="E23" s="462"/>
      <c r="F23" s="462"/>
      <c r="G23" s="463"/>
      <c r="H23" s="463"/>
      <c r="I23" s="464"/>
      <c r="J23" s="464"/>
      <c r="K23" s="464"/>
      <c r="L23" s="464"/>
      <c r="M23" s="464"/>
      <c r="N23" s="460"/>
      <c r="O23" s="465"/>
      <c r="P23" s="288"/>
      <c r="Q23" s="288"/>
    </row>
    <row r="24" spans="1:17" x14ac:dyDescent="0.3">
      <c r="A24" s="459">
        <f>COUNT(A$9:$A23)+1</f>
        <v>11</v>
      </c>
      <c r="B24" s="460"/>
      <c r="C24" s="461"/>
      <c r="D24" s="461"/>
      <c r="E24" s="462"/>
      <c r="F24" s="462"/>
      <c r="G24" s="463"/>
      <c r="H24" s="463"/>
      <c r="I24" s="464"/>
      <c r="J24" s="464"/>
      <c r="K24" s="464"/>
      <c r="L24" s="464"/>
      <c r="M24" s="464"/>
      <c r="N24" s="460"/>
      <c r="O24" s="462"/>
      <c r="P24" s="288"/>
      <c r="Q24" s="288"/>
    </row>
    <row r="25" spans="1:17" x14ac:dyDescent="0.3">
      <c r="A25" s="459">
        <f>COUNT(A$9:$A24)+1</f>
        <v>12</v>
      </c>
      <c r="B25" s="460"/>
      <c r="C25" s="461"/>
      <c r="D25" s="461"/>
      <c r="E25" s="462"/>
      <c r="F25" s="462"/>
      <c r="G25" s="463"/>
      <c r="H25" s="463"/>
      <c r="I25" s="464"/>
      <c r="J25" s="464"/>
      <c r="K25" s="464"/>
      <c r="L25" s="464"/>
      <c r="M25" s="464"/>
      <c r="N25" s="460"/>
      <c r="O25" s="462"/>
      <c r="P25" s="288"/>
      <c r="Q25" s="288"/>
    </row>
    <row r="26" spans="1:17" x14ac:dyDescent="0.3">
      <c r="A26" s="289" t="s">
        <v>372</v>
      </c>
      <c r="B26" s="290"/>
      <c r="C26" s="290"/>
      <c r="D26" s="290"/>
      <c r="E26" s="292">
        <f>SUM(E20:E25)</f>
        <v>0</v>
      </c>
      <c r="F26" s="292">
        <f>SUM(F20:F25)</f>
        <v>0</v>
      </c>
      <c r="G26" s="292"/>
      <c r="H26" s="292"/>
      <c r="I26" s="292"/>
      <c r="J26" s="305"/>
      <c r="K26" s="292"/>
      <c r="L26" s="292"/>
      <c r="M26" s="292"/>
      <c r="N26" s="292"/>
      <c r="O26" s="292"/>
      <c r="P26" s="288"/>
      <c r="Q26" s="288"/>
    </row>
    <row r="27" spans="1:17" x14ac:dyDescent="0.3">
      <c r="A27" s="296" t="s">
        <v>291</v>
      </c>
      <c r="B27" s="297"/>
      <c r="C27" s="297"/>
      <c r="D27" s="297"/>
      <c r="E27" s="297"/>
      <c r="F27" s="466">
        <f>Import_M!F14</f>
        <v>0</v>
      </c>
      <c r="G27" s="300" t="s">
        <v>292</v>
      </c>
      <c r="H27" s="298"/>
      <c r="I27" s="298"/>
      <c r="J27" s="299"/>
      <c r="K27" s="467"/>
      <c r="L27" s="300"/>
      <c r="M27" s="300"/>
      <c r="N27" s="300"/>
      <c r="O27" s="300"/>
      <c r="P27" s="288"/>
      <c r="Q27" s="288"/>
    </row>
    <row r="28" spans="1:17" x14ac:dyDescent="0.3">
      <c r="A28" s="296" t="s">
        <v>293</v>
      </c>
      <c r="B28" s="302"/>
      <c r="C28" s="302"/>
      <c r="D28" s="302"/>
      <c r="E28" s="302"/>
      <c r="F28" s="306" t="e">
        <f>F26/1000/F27%</f>
        <v>#DIV/0!</v>
      </c>
      <c r="G28" s="298"/>
      <c r="H28" s="298"/>
      <c r="I28" s="298"/>
      <c r="J28" s="299"/>
      <c r="K28" s="468"/>
      <c r="L28" s="300"/>
      <c r="M28" s="300"/>
      <c r="N28" s="300"/>
      <c r="O28" s="300"/>
      <c r="P28" s="288"/>
      <c r="Q28" s="288"/>
    </row>
    <row r="29" spans="1:17" x14ac:dyDescent="0.3">
      <c r="A29" s="304"/>
      <c r="B29" s="302"/>
      <c r="C29" s="302"/>
      <c r="D29" s="302"/>
      <c r="E29" s="297"/>
      <c r="F29" s="297"/>
      <c r="G29" s="300"/>
      <c r="H29" s="300"/>
      <c r="I29" s="298"/>
      <c r="J29" s="299"/>
      <c r="K29" s="300"/>
      <c r="L29" s="300"/>
      <c r="M29" s="300"/>
      <c r="N29" s="300"/>
      <c r="O29" s="300"/>
      <c r="P29" s="288"/>
      <c r="Q29" s="288"/>
    </row>
    <row r="30" spans="1:17" x14ac:dyDescent="0.3">
      <c r="A30" s="459">
        <f>COUNT(A$9:$A29)+1</f>
        <v>13</v>
      </c>
      <c r="B30" s="460"/>
      <c r="C30" s="461"/>
      <c r="D30" s="461"/>
      <c r="E30" s="462"/>
      <c r="F30" s="462"/>
      <c r="G30" s="463"/>
      <c r="H30" s="463"/>
      <c r="I30" s="469"/>
      <c r="J30" s="469"/>
      <c r="K30" s="469"/>
      <c r="L30" s="469"/>
      <c r="M30" s="469"/>
      <c r="N30" s="460"/>
      <c r="O30" s="462"/>
      <c r="P30" s="288"/>
      <c r="Q30" s="288"/>
    </row>
    <row r="31" spans="1:17" x14ac:dyDescent="0.3">
      <c r="A31" s="459">
        <f>COUNT(A$9:$A30)+1</f>
        <v>14</v>
      </c>
      <c r="B31" s="460"/>
      <c r="C31" s="461"/>
      <c r="D31" s="461"/>
      <c r="E31" s="462"/>
      <c r="F31" s="462"/>
      <c r="G31" s="463"/>
      <c r="H31" s="463"/>
      <c r="I31" s="464"/>
      <c r="J31" s="464"/>
      <c r="K31" s="464"/>
      <c r="L31" s="464"/>
      <c r="M31" s="464"/>
      <c r="N31" s="460"/>
      <c r="O31" s="462"/>
      <c r="P31" s="288"/>
      <c r="Q31" s="288"/>
    </row>
    <row r="32" spans="1:17" x14ac:dyDescent="0.3">
      <c r="A32" s="459">
        <f>COUNT(A$9:$A31)+1</f>
        <v>15</v>
      </c>
      <c r="B32" s="460"/>
      <c r="C32" s="461"/>
      <c r="D32" s="461"/>
      <c r="E32" s="462"/>
      <c r="F32" s="462"/>
      <c r="G32" s="463"/>
      <c r="H32" s="463"/>
      <c r="I32" s="464"/>
      <c r="J32" s="464"/>
      <c r="K32" s="464"/>
      <c r="L32" s="464"/>
      <c r="M32" s="464"/>
      <c r="N32" s="460"/>
      <c r="O32" s="465"/>
      <c r="P32" s="288"/>
      <c r="Q32" s="288"/>
    </row>
    <row r="33" spans="1:17" x14ac:dyDescent="0.3">
      <c r="A33" s="459">
        <f>COUNT(A$9:$A32)+1</f>
        <v>16</v>
      </c>
      <c r="B33" s="460"/>
      <c r="C33" s="461"/>
      <c r="D33" s="461"/>
      <c r="E33" s="462"/>
      <c r="F33" s="462"/>
      <c r="G33" s="463"/>
      <c r="H33" s="463"/>
      <c r="I33" s="464"/>
      <c r="J33" s="464"/>
      <c r="K33" s="464"/>
      <c r="L33" s="464"/>
      <c r="M33" s="464"/>
      <c r="N33" s="460"/>
      <c r="O33" s="465"/>
      <c r="P33" s="288"/>
      <c r="Q33" s="288"/>
    </row>
    <row r="34" spans="1:17" x14ac:dyDescent="0.3">
      <c r="A34" s="459">
        <f>COUNT(A$9:$A33)+1</f>
        <v>17</v>
      </c>
      <c r="B34" s="460"/>
      <c r="C34" s="461"/>
      <c r="D34" s="461"/>
      <c r="E34" s="462"/>
      <c r="F34" s="462"/>
      <c r="G34" s="463"/>
      <c r="H34" s="463"/>
      <c r="I34" s="464"/>
      <c r="J34" s="464"/>
      <c r="K34" s="464"/>
      <c r="L34" s="464"/>
      <c r="M34" s="464"/>
      <c r="N34" s="460"/>
      <c r="O34" s="462"/>
      <c r="P34" s="288"/>
      <c r="Q34" s="288"/>
    </row>
    <row r="35" spans="1:17" x14ac:dyDescent="0.3">
      <c r="A35" s="459">
        <f>COUNT(A$9:$A34)+1</f>
        <v>18</v>
      </c>
      <c r="B35" s="460"/>
      <c r="C35" s="461"/>
      <c r="D35" s="461"/>
      <c r="E35" s="462"/>
      <c r="F35" s="462"/>
      <c r="G35" s="463"/>
      <c r="H35" s="463"/>
      <c r="I35" s="464"/>
      <c r="J35" s="464"/>
      <c r="K35" s="464"/>
      <c r="L35" s="464"/>
      <c r="M35" s="464"/>
      <c r="N35" s="460"/>
      <c r="O35" s="462"/>
      <c r="P35" s="288"/>
      <c r="Q35" s="288"/>
    </row>
    <row r="36" spans="1:17" x14ac:dyDescent="0.3">
      <c r="A36" s="289" t="s">
        <v>373</v>
      </c>
      <c r="B36" s="290"/>
      <c r="C36" s="290"/>
      <c r="D36" s="290"/>
      <c r="E36" s="292">
        <f>SUM(E30:E35)</f>
        <v>0</v>
      </c>
      <c r="F36" s="292">
        <f>SUM(F30:F35)</f>
        <v>0</v>
      </c>
      <c r="G36" s="292"/>
      <c r="H36" s="292"/>
      <c r="I36" s="292"/>
      <c r="J36" s="305"/>
      <c r="K36" s="292"/>
      <c r="L36" s="292"/>
      <c r="M36" s="292"/>
      <c r="N36" s="292"/>
      <c r="O36" s="292"/>
      <c r="P36" s="288"/>
      <c r="Q36" s="288"/>
    </row>
    <row r="37" spans="1:17" x14ac:dyDescent="0.3">
      <c r="A37" s="296" t="s">
        <v>291</v>
      </c>
      <c r="B37" s="297"/>
      <c r="C37" s="297"/>
      <c r="D37" s="297"/>
      <c r="E37" s="297"/>
      <c r="F37" s="466">
        <f>Import_M!F15</f>
        <v>0</v>
      </c>
      <c r="G37" s="300" t="s">
        <v>292</v>
      </c>
      <c r="H37" s="298"/>
      <c r="I37" s="298"/>
      <c r="J37" s="299"/>
      <c r="K37" s="467"/>
      <c r="L37" s="300"/>
      <c r="M37" s="300"/>
      <c r="N37" s="300"/>
      <c r="O37" s="300"/>
      <c r="P37" s="288"/>
      <c r="Q37" s="288"/>
    </row>
    <row r="38" spans="1:17" x14ac:dyDescent="0.3">
      <c r="A38" s="296" t="s">
        <v>293</v>
      </c>
      <c r="B38" s="302"/>
      <c r="C38" s="302"/>
      <c r="D38" s="302"/>
      <c r="E38" s="302"/>
      <c r="F38" s="306" t="e">
        <f>F36/1000/F37%</f>
        <v>#DIV/0!</v>
      </c>
      <c r="G38" s="298"/>
      <c r="H38" s="298"/>
      <c r="I38" s="298"/>
      <c r="J38" s="299"/>
      <c r="K38" s="468"/>
      <c r="L38" s="300"/>
      <c r="M38" s="300"/>
      <c r="N38" s="300"/>
      <c r="O38" s="300"/>
      <c r="P38" s="288"/>
      <c r="Q38" s="288"/>
    </row>
    <row r="39" spans="1:17" ht="17.25" thickBot="1" x14ac:dyDescent="0.35">
      <c r="A39" s="307"/>
      <c r="B39" s="308"/>
      <c r="C39" s="308"/>
      <c r="D39" s="308"/>
      <c r="E39" s="308"/>
      <c r="F39" s="308"/>
      <c r="G39" s="309"/>
      <c r="H39" s="309"/>
      <c r="I39" s="310"/>
      <c r="J39" s="311"/>
      <c r="K39" s="309"/>
      <c r="L39" s="309"/>
      <c r="M39" s="309"/>
      <c r="N39" s="309"/>
      <c r="O39" s="308"/>
      <c r="P39" s="288"/>
      <c r="Q39" s="288"/>
    </row>
    <row r="40" spans="1:17" ht="17.25" thickBot="1" x14ac:dyDescent="0.35">
      <c r="A40" s="313" t="s">
        <v>247</v>
      </c>
      <c r="B40" s="314"/>
      <c r="C40" s="314"/>
      <c r="D40" s="314"/>
      <c r="E40" s="470">
        <f>E16+E26+E36</f>
        <v>0</v>
      </c>
      <c r="F40" s="470">
        <f>F16+F26+F36</f>
        <v>0</v>
      </c>
      <c r="G40" s="316"/>
      <c r="H40" s="316"/>
      <c r="I40" s="316"/>
      <c r="J40" s="316"/>
      <c r="K40" s="316"/>
      <c r="L40" s="316"/>
      <c r="M40" s="316"/>
      <c r="N40" s="316"/>
      <c r="O40" s="316"/>
      <c r="P40" s="288"/>
      <c r="Q40" s="288"/>
    </row>
    <row r="41" spans="1:17" x14ac:dyDescent="0.3">
      <c r="A41" s="296" t="s">
        <v>296</v>
      </c>
      <c r="B41" s="297"/>
      <c r="C41" s="297"/>
      <c r="D41" s="297"/>
      <c r="E41" s="297"/>
      <c r="F41" s="292">
        <f>F17+F27+F37</f>
        <v>0</v>
      </c>
      <c r="G41" s="471" t="s">
        <v>292</v>
      </c>
      <c r="H41" s="298"/>
      <c r="I41" s="298"/>
      <c r="J41" s="299"/>
      <c r="K41" s="472"/>
      <c r="L41" s="300"/>
      <c r="M41" s="300"/>
      <c r="N41" s="300"/>
      <c r="O41" s="300"/>
      <c r="P41" s="288"/>
      <c r="Q41" s="288"/>
    </row>
    <row r="42" spans="1:17" ht="17.25" thickBot="1" x14ac:dyDescent="0.35">
      <c r="A42" s="318" t="s">
        <v>293</v>
      </c>
      <c r="B42" s="319"/>
      <c r="C42" s="319"/>
      <c r="D42" s="319"/>
      <c r="E42" s="319"/>
      <c r="F42" s="323" t="e">
        <f>F40/1000/F41%</f>
        <v>#DIV/0!</v>
      </c>
      <c r="G42" s="321"/>
      <c r="H42" s="321"/>
      <c r="I42" s="321"/>
      <c r="J42" s="322"/>
      <c r="K42" s="473"/>
      <c r="L42" s="324"/>
      <c r="M42" s="324"/>
      <c r="N42" s="324"/>
      <c r="O42" s="324"/>
      <c r="P42" s="288"/>
      <c r="Q42" s="288"/>
    </row>
    <row r="43" spans="1:17" x14ac:dyDescent="0.3">
      <c r="A43" s="326"/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326"/>
    </row>
    <row r="44" spans="1:17" x14ac:dyDescent="0.3">
      <c r="A44" s="327" t="s">
        <v>21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328"/>
    </row>
    <row r="45" spans="1:17" x14ac:dyDescent="0.3">
      <c r="A45" s="329"/>
      <c r="B45" s="330"/>
      <c r="C45" s="330"/>
      <c r="D45" s="330"/>
      <c r="E45" s="331"/>
      <c r="F45" s="331"/>
      <c r="G45" s="332"/>
      <c r="H45" s="332"/>
      <c r="I45" s="332"/>
      <c r="J45" s="332"/>
      <c r="K45" s="332"/>
      <c r="L45" s="332"/>
      <c r="M45" s="332"/>
      <c r="N45" s="332"/>
      <c r="O45" s="332"/>
    </row>
    <row r="46" spans="1:17" x14ac:dyDescent="0.3">
      <c r="A46" s="333" t="s">
        <v>22</v>
      </c>
      <c r="B46" s="334"/>
      <c r="C46" s="334"/>
      <c r="D46" s="334"/>
      <c r="E46" s="334"/>
      <c r="F46" s="334"/>
      <c r="G46" s="335"/>
      <c r="H46" s="335"/>
      <c r="I46" s="335"/>
      <c r="J46" s="335"/>
      <c r="K46" s="335"/>
      <c r="L46" s="335"/>
      <c r="M46" s="335"/>
      <c r="N46" s="335"/>
      <c r="O46" s="335"/>
    </row>
    <row r="47" spans="1:17" x14ac:dyDescent="0.3">
      <c r="A47" s="329"/>
      <c r="B47" s="336"/>
      <c r="C47" s="336"/>
      <c r="D47" s="336"/>
      <c r="E47" s="336"/>
      <c r="F47" s="336"/>
      <c r="G47" s="337"/>
      <c r="H47" s="337"/>
      <c r="I47" s="337"/>
      <c r="J47" s="337"/>
      <c r="K47" s="337"/>
      <c r="L47" s="337"/>
      <c r="M47" s="337"/>
      <c r="N47" s="337"/>
      <c r="O47" s="337"/>
    </row>
    <row r="48" spans="1:17" x14ac:dyDescent="0.3">
      <c r="A48" s="474"/>
      <c r="B48" s="474"/>
      <c r="C48" s="474"/>
      <c r="D48" s="474"/>
      <c r="E48" s="474"/>
      <c r="F48" s="474"/>
      <c r="G48" s="474"/>
      <c r="H48" s="474"/>
      <c r="I48" s="474"/>
      <c r="J48" s="474"/>
      <c r="K48" s="474"/>
      <c r="L48" s="474"/>
      <c r="M48" s="474"/>
      <c r="N48" s="474"/>
      <c r="O48" s="474"/>
    </row>
  </sheetData>
  <dataValidations count="1">
    <dataValidation type="list" allowBlank="1" showInputMessage="1" showErrorMessage="1" sqref="I30:M35 I10:M15 I20:M25" xr:uid="{A480BB82-37D9-4DED-B373-436041A38C49}">
      <formula1>$R$1:$S$1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4" orientation="landscape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20878-3AA4-49DE-BFC5-5E96C35D5F51}">
  <sheetPr>
    <pageSetUpPr fitToPage="1"/>
  </sheetPr>
  <dimension ref="A1:AA61"/>
  <sheetViews>
    <sheetView showGridLines="0" zoomScaleNormal="100" workbookViewId="0"/>
  </sheetViews>
  <sheetFormatPr defaultColWidth="9" defaultRowHeight="12.75" x14ac:dyDescent="0.2"/>
  <cols>
    <col min="1" max="1" width="4" style="128" customWidth="1"/>
    <col min="2" max="2" width="41" style="132" customWidth="1"/>
    <col min="3" max="3" width="10.625" style="128" customWidth="1"/>
    <col min="4" max="4" width="13" style="128" bestFit="1" customWidth="1"/>
    <col min="5" max="8" width="10.625" style="128" customWidth="1"/>
    <col min="9" max="9" width="8.875" style="132" customWidth="1"/>
    <col min="10" max="10" width="17.75" style="132" customWidth="1"/>
    <col min="11" max="18" width="9" style="128" customWidth="1"/>
    <col min="19" max="19" width="10.5" style="128" customWidth="1"/>
    <col min="20" max="20" width="8.875" style="128" customWidth="1"/>
    <col min="21" max="24" width="9" style="128" customWidth="1"/>
    <col min="25" max="16384" width="9" style="128"/>
  </cols>
  <sheetData>
    <row r="1" spans="1:27" ht="16.5" customHeight="1" x14ac:dyDescent="0.3">
      <c r="A1" s="124" t="s">
        <v>374</v>
      </c>
      <c r="B1" s="124"/>
      <c r="C1" s="125"/>
      <c r="D1" s="126"/>
      <c r="E1" s="126"/>
      <c r="F1" s="126"/>
      <c r="G1" s="126"/>
      <c r="H1" s="127"/>
      <c r="I1" s="127"/>
      <c r="J1" s="127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AA1" s="129"/>
    </row>
    <row r="2" spans="1:27" ht="16.5" customHeight="1" x14ac:dyDescent="0.25">
      <c r="A2" s="125"/>
      <c r="B2" s="130"/>
      <c r="C2" s="125"/>
      <c r="D2" s="130"/>
      <c r="E2" s="130"/>
      <c r="F2" s="130"/>
      <c r="G2" s="130"/>
      <c r="H2" s="130"/>
      <c r="I2" s="130"/>
      <c r="J2" s="130"/>
      <c r="K2" s="131" t="s">
        <v>212</v>
      </c>
      <c r="O2" s="132"/>
    </row>
    <row r="3" spans="1:27" ht="16.5" customHeight="1" x14ac:dyDescent="0.3">
      <c r="A3" s="133" t="s">
        <v>213</v>
      </c>
      <c r="B3" s="127"/>
      <c r="C3" s="125"/>
      <c r="D3" s="126"/>
      <c r="E3" s="126"/>
      <c r="F3" s="126"/>
      <c r="G3" s="134"/>
      <c r="H3" s="126"/>
      <c r="I3" s="126"/>
      <c r="J3" s="126"/>
      <c r="K3" s="135" t="s">
        <v>2</v>
      </c>
      <c r="L3" s="136">
        <v>1</v>
      </c>
    </row>
    <row r="4" spans="1:27" s="132" customFormat="1" ht="16.5" customHeight="1" x14ac:dyDescent="0.2">
      <c r="A4" s="137"/>
      <c r="B4" s="127"/>
      <c r="C4" s="125"/>
      <c r="D4" s="126"/>
      <c r="E4" s="126"/>
      <c r="F4" s="126"/>
      <c r="G4" s="134"/>
      <c r="H4" s="126"/>
      <c r="I4" s="126"/>
      <c r="J4" s="126"/>
      <c r="K4" s="138" t="s">
        <v>214</v>
      </c>
    </row>
    <row r="5" spans="1:27" ht="16.5" customHeight="1" x14ac:dyDescent="0.3">
      <c r="A5" s="139" t="e">
        <f>#REF!</f>
        <v>#REF!</v>
      </c>
      <c r="B5" s="125"/>
      <c r="C5" s="125"/>
      <c r="D5" s="125"/>
      <c r="E5" s="127"/>
      <c r="F5" s="126"/>
      <c r="G5" s="126"/>
      <c r="H5" s="126"/>
      <c r="I5" s="126"/>
      <c r="J5" s="126"/>
      <c r="K5" s="140" t="s">
        <v>215</v>
      </c>
      <c r="L5" s="140" t="s">
        <v>216</v>
      </c>
    </row>
    <row r="6" spans="1:27" s="147" customFormat="1" ht="16.5" customHeight="1" x14ac:dyDescent="0.25">
      <c r="A6" s="141" t="str">
        <f>"Ügyfél:   "&amp;Alapa!$C$17</f>
        <v xml:space="preserve">Ügyfél:   </v>
      </c>
      <c r="B6" s="142"/>
      <c r="C6" s="143"/>
      <c r="D6" s="143"/>
      <c r="E6" s="143"/>
      <c r="F6" s="141" t="s">
        <v>25</v>
      </c>
      <c r="G6" s="144"/>
      <c r="H6" s="145"/>
      <c r="I6" s="143"/>
      <c r="J6" s="146"/>
    </row>
    <row r="7" spans="1:27" s="147" customFormat="1" ht="16.5" customHeight="1" x14ac:dyDescent="0.25">
      <c r="A7" s="148" t="str">
        <f>"Fordulónap: "&amp;Alapa!$C$12</f>
        <v xml:space="preserve">Fordulónap: </v>
      </c>
      <c r="B7" s="149"/>
      <c r="C7" s="150"/>
      <c r="D7" s="150"/>
      <c r="E7" s="150"/>
      <c r="F7" s="141" t="s">
        <v>2</v>
      </c>
      <c r="G7" s="142" t="e">
        <f>VLOOKUP(L3,Alapa!$G$2:$H$22,2)</f>
        <v>#N/A</v>
      </c>
      <c r="H7" s="143"/>
      <c r="I7" s="143"/>
      <c r="J7" s="146"/>
    </row>
    <row r="8" spans="1:27" s="147" customFormat="1" ht="16.5" customHeight="1" x14ac:dyDescent="0.25">
      <c r="A8" s="151"/>
      <c r="B8" s="152"/>
      <c r="C8" s="152"/>
      <c r="D8" s="153"/>
      <c r="E8" s="154"/>
      <c r="F8" s="141" t="s">
        <v>217</v>
      </c>
      <c r="G8" s="155"/>
      <c r="H8" s="155"/>
      <c r="I8" s="155"/>
      <c r="J8" s="156"/>
    </row>
    <row r="9" spans="1:27" s="147" customFormat="1" ht="16.5" customHeight="1" x14ac:dyDescent="0.25">
      <c r="A9" s="151"/>
      <c r="B9" s="157"/>
      <c r="C9" s="157"/>
      <c r="D9" s="157"/>
      <c r="E9" s="157"/>
      <c r="F9" s="157"/>
      <c r="G9" s="157"/>
      <c r="H9" s="157"/>
      <c r="I9" s="157"/>
      <c r="J9" s="157"/>
    </row>
    <row r="10" spans="1:27" s="147" customFormat="1" ht="14.25" thickBot="1" x14ac:dyDescent="0.3">
      <c r="A10" s="157"/>
      <c r="B10" s="157"/>
      <c r="C10" s="157"/>
      <c r="D10" s="158" t="s">
        <v>218</v>
      </c>
      <c r="E10" s="158"/>
      <c r="F10" s="157"/>
      <c r="G10" s="157"/>
      <c r="H10" s="157"/>
      <c r="I10" s="157"/>
      <c r="J10" s="157"/>
    </row>
    <row r="11" spans="1:27" s="147" customFormat="1" ht="16.5" thickBot="1" x14ac:dyDescent="0.3">
      <c r="A11" s="157"/>
      <c r="B11" s="159" t="s">
        <v>219</v>
      </c>
      <c r="C11" s="160"/>
      <c r="D11" s="161" t="s">
        <v>220</v>
      </c>
      <c r="E11" s="158"/>
      <c r="F11" s="162" t="s">
        <v>221</v>
      </c>
      <c r="G11" s="157"/>
      <c r="H11" s="157"/>
      <c r="I11" s="157"/>
      <c r="J11" s="157"/>
      <c r="K11" s="140"/>
      <c r="L11" s="163"/>
      <c r="M11" s="129"/>
    </row>
    <row r="12" spans="1:27" s="147" customFormat="1" ht="16.5" thickBot="1" x14ac:dyDescent="0.3">
      <c r="A12" s="151"/>
      <c r="B12" s="164"/>
      <c r="C12" s="165"/>
      <c r="D12" s="166"/>
      <c r="E12" s="158"/>
      <c r="F12" s="167" t="e">
        <f>IF(#REF!=0,"",#REF!)</f>
        <v>#REF!</v>
      </c>
      <c r="G12" s="157" t="s">
        <v>218</v>
      </c>
      <c r="H12" s="168"/>
      <c r="I12" s="157"/>
      <c r="J12" s="169"/>
      <c r="K12" s="140" t="s">
        <v>222</v>
      </c>
      <c r="L12" s="140" t="s">
        <v>223</v>
      </c>
    </row>
    <row r="13" spans="1:27" s="147" customFormat="1" ht="16.5" customHeight="1" x14ac:dyDescent="0.25">
      <c r="A13" s="169"/>
      <c r="B13" s="169"/>
      <c r="C13" s="169"/>
      <c r="D13" s="169"/>
      <c r="E13" s="169"/>
      <c r="F13" s="169"/>
      <c r="G13" s="169"/>
      <c r="H13" s="169"/>
      <c r="I13" s="169"/>
      <c r="J13" s="169"/>
      <c r="K13" s="140"/>
      <c r="L13" s="170"/>
    </row>
    <row r="14" spans="1:27" s="147" customFormat="1" ht="16.5" customHeight="1" thickBot="1" x14ac:dyDescent="0.3">
      <c r="A14" s="151"/>
      <c r="B14" s="171" t="s">
        <v>224</v>
      </c>
      <c r="C14" s="172"/>
      <c r="D14" s="169"/>
      <c r="E14" s="157"/>
      <c r="F14" s="173" t="e">
        <f>IF(F15&lt;=#REF!,"","NEM LEHET NAGYOBB, MINT A TERVEZETT VÉGREHAJTÁSI LÉNYEGESSÉG!")</f>
        <v>#REF!</v>
      </c>
      <c r="G14" s="168"/>
      <c r="H14" s="168"/>
      <c r="I14" s="168"/>
      <c r="J14" s="157"/>
    </row>
    <row r="15" spans="1:27" s="147" customFormat="1" ht="16.5" customHeight="1" thickBot="1" x14ac:dyDescent="0.3">
      <c r="A15" s="151"/>
      <c r="B15" s="151"/>
      <c r="C15" s="151"/>
      <c r="D15" s="169"/>
      <c r="E15" s="174" t="s">
        <v>225</v>
      </c>
      <c r="F15" s="175"/>
      <c r="G15" s="176" t="s">
        <v>218</v>
      </c>
      <c r="H15" s="176"/>
      <c r="I15" s="176"/>
      <c r="J15" s="176"/>
      <c r="K15" s="140" t="s">
        <v>226</v>
      </c>
      <c r="L15" s="140" t="s">
        <v>227</v>
      </c>
    </row>
    <row r="16" spans="1:27" s="147" customFormat="1" ht="16.5" customHeight="1" x14ac:dyDescent="0.25">
      <c r="A16" s="177" t="s">
        <v>228</v>
      </c>
      <c r="B16" s="178" t="s">
        <v>229</v>
      </c>
      <c r="C16" s="178"/>
      <c r="D16" s="178"/>
      <c r="E16" s="178"/>
      <c r="F16" s="178"/>
      <c r="G16" s="178"/>
      <c r="H16" s="178" t="s">
        <v>230</v>
      </c>
      <c r="I16" s="178"/>
      <c r="J16" s="179"/>
      <c r="L16" s="170" t="s">
        <v>231</v>
      </c>
    </row>
    <row r="17" spans="1:14" s="147" customFormat="1" ht="16.5" customHeight="1" x14ac:dyDescent="0.25">
      <c r="A17" s="180"/>
      <c r="B17" s="181" t="s">
        <v>232</v>
      </c>
      <c r="C17" s="182" t="s">
        <v>233</v>
      </c>
      <c r="D17" s="183" t="s">
        <v>234</v>
      </c>
      <c r="E17" s="183" t="s">
        <v>235</v>
      </c>
      <c r="F17" s="184" t="s">
        <v>220</v>
      </c>
      <c r="G17" s="183" t="s">
        <v>236</v>
      </c>
      <c r="H17" s="183" t="s">
        <v>37</v>
      </c>
      <c r="I17" s="183" t="s">
        <v>237</v>
      </c>
      <c r="J17" s="185" t="s">
        <v>238</v>
      </c>
      <c r="K17" s="140" t="s">
        <v>239</v>
      </c>
      <c r="L17" s="140" t="s">
        <v>240</v>
      </c>
    </row>
    <row r="18" spans="1:14" s="147" customFormat="1" ht="16.5" customHeight="1" x14ac:dyDescent="0.25">
      <c r="A18" s="186">
        <f>+COUNT(A$16:$A17)+1</f>
        <v>1</v>
      </c>
      <c r="B18" s="187"/>
      <c r="C18" s="188" t="s">
        <v>241</v>
      </c>
      <c r="D18" s="189"/>
      <c r="E18" s="190"/>
      <c r="F18" s="191"/>
      <c r="G18" s="191"/>
      <c r="H18" s="192">
        <f>F18-G18</f>
        <v>0</v>
      </c>
      <c r="I18" s="193"/>
      <c r="J18" s="194"/>
      <c r="K18" s="140" t="s">
        <v>242</v>
      </c>
      <c r="L18" s="140" t="s">
        <v>243</v>
      </c>
    </row>
    <row r="19" spans="1:14" s="147" customFormat="1" ht="16.5" customHeight="1" x14ac:dyDescent="0.25">
      <c r="A19" s="186">
        <f>+COUNT(A$16:$A18)+1</f>
        <v>2</v>
      </c>
      <c r="B19" s="187"/>
      <c r="C19" s="188" t="s">
        <v>241</v>
      </c>
      <c r="D19" s="189"/>
      <c r="E19" s="190"/>
      <c r="F19" s="191"/>
      <c r="G19" s="191"/>
      <c r="H19" s="192">
        <f t="shared" ref="H19:H27" si="0">F19-G19</f>
        <v>0</v>
      </c>
      <c r="I19" s="193"/>
      <c r="J19" s="194"/>
      <c r="K19" s="140"/>
    </row>
    <row r="20" spans="1:14" s="147" customFormat="1" ht="16.5" customHeight="1" x14ac:dyDescent="0.25">
      <c r="A20" s="186">
        <f>+COUNT(A$16:$A19)+1</f>
        <v>3</v>
      </c>
      <c r="B20" s="187"/>
      <c r="C20" s="188" t="s">
        <v>241</v>
      </c>
      <c r="D20" s="189"/>
      <c r="E20" s="190"/>
      <c r="F20" s="191"/>
      <c r="G20" s="191"/>
      <c r="H20" s="192">
        <f t="shared" si="0"/>
        <v>0</v>
      </c>
      <c r="I20" s="193"/>
      <c r="J20" s="194"/>
      <c r="K20" s="140"/>
      <c r="L20" s="195" t="s">
        <v>244</v>
      </c>
    </row>
    <row r="21" spans="1:14" s="147" customFormat="1" ht="16.5" customHeight="1" x14ac:dyDescent="0.25">
      <c r="A21" s="186">
        <f>+COUNT(A$16:$A20)+1</f>
        <v>4</v>
      </c>
      <c r="B21" s="187"/>
      <c r="C21" s="188" t="s">
        <v>241</v>
      </c>
      <c r="D21" s="189"/>
      <c r="E21" s="190"/>
      <c r="F21" s="191"/>
      <c r="G21" s="191"/>
      <c r="H21" s="192">
        <f t="shared" si="0"/>
        <v>0</v>
      </c>
      <c r="I21" s="193"/>
      <c r="J21" s="194"/>
      <c r="K21" s="140"/>
      <c r="L21" s="196" t="s">
        <v>245</v>
      </c>
    </row>
    <row r="22" spans="1:14" s="147" customFormat="1" ht="16.5" customHeight="1" x14ac:dyDescent="0.25">
      <c r="A22" s="186">
        <f>+COUNT(A$16:$A21)+1</f>
        <v>5</v>
      </c>
      <c r="B22" s="187"/>
      <c r="C22" s="188" t="s">
        <v>241</v>
      </c>
      <c r="D22" s="189"/>
      <c r="E22" s="190"/>
      <c r="F22" s="191"/>
      <c r="G22" s="191"/>
      <c r="H22" s="192">
        <f t="shared" si="0"/>
        <v>0</v>
      </c>
      <c r="I22" s="193"/>
      <c r="J22" s="194"/>
      <c r="K22" s="140"/>
      <c r="L22" s="196" t="s">
        <v>246</v>
      </c>
    </row>
    <row r="23" spans="1:14" s="147" customFormat="1" ht="16.5" customHeight="1" x14ac:dyDescent="0.25">
      <c r="A23" s="186">
        <f>+COUNT(A$16:$A22)+1</f>
        <v>6</v>
      </c>
      <c r="B23" s="187"/>
      <c r="C23" s="188" t="s">
        <v>241</v>
      </c>
      <c r="D23" s="189"/>
      <c r="E23" s="190"/>
      <c r="F23" s="191"/>
      <c r="G23" s="191"/>
      <c r="H23" s="192">
        <f t="shared" si="0"/>
        <v>0</v>
      </c>
      <c r="I23" s="193"/>
      <c r="J23" s="194"/>
      <c r="K23" s="140"/>
      <c r="L23" s="140"/>
    </row>
    <row r="24" spans="1:14" s="147" customFormat="1" ht="16.5" customHeight="1" x14ac:dyDescent="0.25">
      <c r="A24" s="186">
        <f>+COUNT(A$16:$A23)+1</f>
        <v>7</v>
      </c>
      <c r="B24" s="187"/>
      <c r="C24" s="188" t="s">
        <v>241</v>
      </c>
      <c r="D24" s="189"/>
      <c r="E24" s="190"/>
      <c r="F24" s="191"/>
      <c r="G24" s="191"/>
      <c r="H24" s="192">
        <f t="shared" si="0"/>
        <v>0</v>
      </c>
      <c r="I24" s="193"/>
      <c r="J24" s="194"/>
      <c r="K24" s="140"/>
      <c r="L24" s="140"/>
    </row>
    <row r="25" spans="1:14" s="147" customFormat="1" ht="16.5" customHeight="1" x14ac:dyDescent="0.25">
      <c r="A25" s="186">
        <f>+COUNT(A$16:$A24)+1</f>
        <v>8</v>
      </c>
      <c r="B25" s="187"/>
      <c r="C25" s="188" t="s">
        <v>241</v>
      </c>
      <c r="D25" s="189"/>
      <c r="E25" s="190"/>
      <c r="F25" s="191"/>
      <c r="G25" s="191"/>
      <c r="H25" s="192">
        <f t="shared" si="0"/>
        <v>0</v>
      </c>
      <c r="I25" s="193"/>
      <c r="J25" s="194"/>
      <c r="K25" s="140"/>
      <c r="L25" s="140"/>
    </row>
    <row r="26" spans="1:14" s="147" customFormat="1" ht="16.5" customHeight="1" x14ac:dyDescent="0.25">
      <c r="A26" s="186">
        <f>+COUNT(A$16:$A25)+1</f>
        <v>9</v>
      </c>
      <c r="B26" s="187"/>
      <c r="C26" s="188" t="s">
        <v>241</v>
      </c>
      <c r="D26" s="189"/>
      <c r="E26" s="190"/>
      <c r="F26" s="191"/>
      <c r="G26" s="191"/>
      <c r="H26" s="192">
        <f t="shared" si="0"/>
        <v>0</v>
      </c>
      <c r="I26" s="193"/>
      <c r="J26" s="194"/>
      <c r="K26" s="140"/>
      <c r="L26" s="140"/>
    </row>
    <row r="27" spans="1:14" s="147" customFormat="1" ht="16.5" customHeight="1" x14ac:dyDescent="0.25">
      <c r="A27" s="186">
        <f>+COUNT(A$16:$A26)+1</f>
        <v>10</v>
      </c>
      <c r="B27" s="187"/>
      <c r="C27" s="188" t="s">
        <v>241</v>
      </c>
      <c r="D27" s="189"/>
      <c r="E27" s="190"/>
      <c r="F27" s="191"/>
      <c r="G27" s="191"/>
      <c r="H27" s="192">
        <f t="shared" si="0"/>
        <v>0</v>
      </c>
      <c r="I27" s="193"/>
      <c r="J27" s="194"/>
    </row>
    <row r="28" spans="1:14" s="147" customFormat="1" ht="16.5" customHeight="1" x14ac:dyDescent="0.25">
      <c r="A28" s="197"/>
      <c r="B28" s="198" t="s">
        <v>247</v>
      </c>
      <c r="C28" s="199"/>
      <c r="D28" s="200"/>
      <c r="E28" s="201"/>
      <c r="F28" s="202">
        <f>SUM(F18:F27)</f>
        <v>0</v>
      </c>
      <c r="G28" s="202">
        <f>SUM(G18:G27)</f>
        <v>0</v>
      </c>
      <c r="H28" s="202">
        <f>SUM(H18:H27)</f>
        <v>0</v>
      </c>
      <c r="I28" s="203"/>
      <c r="J28" s="204"/>
    </row>
    <row r="29" spans="1:14" s="147" customFormat="1" ht="16.5" customHeight="1" x14ac:dyDescent="0.25">
      <c r="A29" s="205"/>
      <c r="B29" s="206" t="s">
        <v>248</v>
      </c>
      <c r="C29" s="206"/>
      <c r="D29" s="207"/>
      <c r="E29" s="207"/>
      <c r="F29" s="208">
        <f>IF($D$12=0,0,F28/1000/$D$12)</f>
        <v>0</v>
      </c>
      <c r="G29" s="208">
        <f t="shared" ref="G29:H29" si="1">IF($D$12=0,0,G28/1000/$D$12)</f>
        <v>0</v>
      </c>
      <c r="H29" s="208">
        <f t="shared" si="1"/>
        <v>0</v>
      </c>
      <c r="I29" s="207"/>
      <c r="J29" s="209"/>
    </row>
    <row r="30" spans="1:14" s="147" customFormat="1" ht="16.5" customHeight="1" x14ac:dyDescent="0.25">
      <c r="A30" s="210"/>
      <c r="B30" s="211"/>
      <c r="C30" s="211"/>
      <c r="D30" s="212"/>
      <c r="E30" s="212"/>
      <c r="F30" s="213"/>
      <c r="G30" s="212"/>
      <c r="H30" s="212"/>
      <c r="I30" s="212"/>
      <c r="J30" s="214"/>
    </row>
    <row r="31" spans="1:14" s="147" customFormat="1" ht="16.5" customHeight="1" x14ac:dyDescent="0.25">
      <c r="A31" s="215"/>
      <c r="B31" s="216" t="s">
        <v>249</v>
      </c>
      <c r="C31" s="217" t="s">
        <v>233</v>
      </c>
      <c r="D31" s="218" t="s">
        <v>234</v>
      </c>
      <c r="E31" s="218" t="s">
        <v>235</v>
      </c>
      <c r="F31" s="219" t="s">
        <v>220</v>
      </c>
      <c r="G31" s="218" t="s">
        <v>236</v>
      </c>
      <c r="H31" s="218" t="s">
        <v>37</v>
      </c>
      <c r="I31" s="218" t="s">
        <v>237</v>
      </c>
      <c r="J31" s="220" t="s">
        <v>238</v>
      </c>
      <c r="K31" s="140" t="s">
        <v>250</v>
      </c>
      <c r="L31" s="140" t="s">
        <v>251</v>
      </c>
      <c r="N31" s="128"/>
    </row>
    <row r="32" spans="1:14" s="147" customFormat="1" ht="16.5" customHeight="1" x14ac:dyDescent="0.25">
      <c r="A32" s="186">
        <f>+COUNT(A$16:$A31)+1</f>
        <v>11</v>
      </c>
      <c r="B32" s="221"/>
      <c r="C32" s="222"/>
      <c r="D32" s="223"/>
      <c r="E32" s="224"/>
      <c r="F32" s="225"/>
      <c r="G32" s="225"/>
      <c r="H32" s="226">
        <f t="shared" ref="H32:H41" si="2">F32-G32</f>
        <v>0</v>
      </c>
      <c r="I32" s="227"/>
      <c r="J32" s="228"/>
      <c r="K32" s="140" t="s">
        <v>252</v>
      </c>
      <c r="L32" s="140" t="s">
        <v>253</v>
      </c>
      <c r="N32" s="128"/>
    </row>
    <row r="33" spans="1:18" s="147" customFormat="1" ht="16.5" customHeight="1" x14ac:dyDescent="0.25">
      <c r="A33" s="186">
        <f>+COUNT(A$16:$A32)+1</f>
        <v>12</v>
      </c>
      <c r="B33" s="187"/>
      <c r="C33" s="222"/>
      <c r="D33" s="189"/>
      <c r="E33" s="190"/>
      <c r="F33" s="191"/>
      <c r="G33" s="191"/>
      <c r="H33" s="192">
        <f t="shared" si="2"/>
        <v>0</v>
      </c>
      <c r="I33" s="193"/>
      <c r="J33" s="194"/>
      <c r="L33" s="196" t="s">
        <v>254</v>
      </c>
      <c r="M33" s="195"/>
      <c r="N33" s="128"/>
    </row>
    <row r="34" spans="1:18" s="147" customFormat="1" ht="16.5" customHeight="1" x14ac:dyDescent="0.25">
      <c r="A34" s="186">
        <f>+COUNT(A$16:$A33)+1</f>
        <v>13</v>
      </c>
      <c r="B34" s="187"/>
      <c r="C34" s="222"/>
      <c r="D34" s="189"/>
      <c r="E34" s="190"/>
      <c r="F34" s="191"/>
      <c r="G34" s="191"/>
      <c r="H34" s="192">
        <f t="shared" si="2"/>
        <v>0</v>
      </c>
      <c r="I34" s="193"/>
      <c r="J34" s="194"/>
      <c r="M34" s="195"/>
      <c r="N34" s="229" t="s">
        <v>255</v>
      </c>
      <c r="O34" s="229" t="s">
        <v>256</v>
      </c>
      <c r="Q34" s="229" t="s">
        <v>255</v>
      </c>
      <c r="R34" s="229" t="s">
        <v>257</v>
      </c>
    </row>
    <row r="35" spans="1:18" s="147" customFormat="1" ht="16.5" customHeight="1" x14ac:dyDescent="0.25">
      <c r="A35" s="186">
        <f>+COUNT(A$16:$A34)+1</f>
        <v>14</v>
      </c>
      <c r="B35" s="187"/>
      <c r="C35" s="222"/>
      <c r="D35" s="189"/>
      <c r="E35" s="190"/>
      <c r="F35" s="191"/>
      <c r="G35" s="191"/>
      <c r="H35" s="192">
        <f t="shared" si="2"/>
        <v>0</v>
      </c>
      <c r="I35" s="193"/>
      <c r="J35" s="194"/>
      <c r="L35" s="195" t="s">
        <v>244</v>
      </c>
      <c r="M35" s="195"/>
      <c r="N35" s="128"/>
      <c r="O35" s="195"/>
      <c r="P35" s="195"/>
    </row>
    <row r="36" spans="1:18" s="147" customFormat="1" ht="16.5" customHeight="1" x14ac:dyDescent="0.25">
      <c r="A36" s="186">
        <f>+COUNT(A$16:$A35)+1</f>
        <v>15</v>
      </c>
      <c r="B36" s="187"/>
      <c r="C36" s="222"/>
      <c r="D36" s="189"/>
      <c r="E36" s="190"/>
      <c r="F36" s="191"/>
      <c r="G36" s="191"/>
      <c r="H36" s="192">
        <f t="shared" si="2"/>
        <v>0</v>
      </c>
      <c r="I36" s="193"/>
      <c r="J36" s="194"/>
      <c r="L36" s="196" t="s">
        <v>245</v>
      </c>
      <c r="M36" s="195"/>
      <c r="N36" s="128"/>
      <c r="O36" s="195"/>
      <c r="P36" s="195"/>
    </row>
    <row r="37" spans="1:18" s="147" customFormat="1" ht="16.5" customHeight="1" x14ac:dyDescent="0.25">
      <c r="A37" s="186">
        <f>+COUNT(A$16:$A36)+1</f>
        <v>16</v>
      </c>
      <c r="B37" s="187"/>
      <c r="C37" s="222"/>
      <c r="D37" s="189"/>
      <c r="E37" s="190"/>
      <c r="F37" s="191"/>
      <c r="G37" s="191"/>
      <c r="H37" s="192">
        <f t="shared" si="2"/>
        <v>0</v>
      </c>
      <c r="I37" s="193"/>
      <c r="J37" s="194"/>
      <c r="L37" s="196" t="s">
        <v>246</v>
      </c>
      <c r="M37" s="195"/>
      <c r="N37" s="128"/>
      <c r="O37" s="195"/>
      <c r="P37" s="195"/>
    </row>
    <row r="38" spans="1:18" s="147" customFormat="1" ht="16.5" customHeight="1" x14ac:dyDescent="0.25">
      <c r="A38" s="186">
        <f>+COUNT(A$16:$A37)+1</f>
        <v>17</v>
      </c>
      <c r="B38" s="187"/>
      <c r="C38" s="222"/>
      <c r="D38" s="189"/>
      <c r="E38" s="190"/>
      <c r="F38" s="191"/>
      <c r="G38" s="191"/>
      <c r="H38" s="192">
        <f t="shared" si="2"/>
        <v>0</v>
      </c>
      <c r="I38" s="193"/>
      <c r="J38" s="194"/>
      <c r="N38" s="128"/>
      <c r="O38" s="195"/>
      <c r="P38" s="195"/>
    </row>
    <row r="39" spans="1:18" s="147" customFormat="1" ht="16.5" customHeight="1" x14ac:dyDescent="0.25">
      <c r="A39" s="186">
        <f>+COUNT(A$16:$A38)+1</f>
        <v>18</v>
      </c>
      <c r="B39" s="187"/>
      <c r="C39" s="222"/>
      <c r="D39" s="189"/>
      <c r="E39" s="190"/>
      <c r="F39" s="191"/>
      <c r="G39" s="191"/>
      <c r="H39" s="192">
        <f t="shared" si="2"/>
        <v>0</v>
      </c>
      <c r="I39" s="193"/>
      <c r="J39" s="194"/>
      <c r="N39" s="128"/>
      <c r="O39" s="195"/>
      <c r="P39" s="195"/>
    </row>
    <row r="40" spans="1:18" s="147" customFormat="1" ht="16.5" customHeight="1" x14ac:dyDescent="0.25">
      <c r="A40" s="186">
        <f>+COUNT(A$16:$A39)+1</f>
        <v>19</v>
      </c>
      <c r="B40" s="187"/>
      <c r="C40" s="222"/>
      <c r="D40" s="189"/>
      <c r="E40" s="190"/>
      <c r="F40" s="191"/>
      <c r="G40" s="191"/>
      <c r="H40" s="192">
        <f t="shared" si="2"/>
        <v>0</v>
      </c>
      <c r="I40" s="193"/>
      <c r="J40" s="194"/>
      <c r="M40" s="195"/>
      <c r="N40" s="128"/>
      <c r="O40" s="195"/>
      <c r="P40" s="195"/>
    </row>
    <row r="41" spans="1:18" s="147" customFormat="1" ht="16.5" customHeight="1" x14ac:dyDescent="0.25">
      <c r="A41" s="186">
        <f>+COUNT(A$16:$A40)+1</f>
        <v>20</v>
      </c>
      <c r="B41" s="187"/>
      <c r="C41" s="222"/>
      <c r="D41" s="189"/>
      <c r="E41" s="190"/>
      <c r="F41" s="191"/>
      <c r="G41" s="191"/>
      <c r="H41" s="192">
        <f t="shared" si="2"/>
        <v>0</v>
      </c>
      <c r="I41" s="193"/>
      <c r="J41" s="194"/>
      <c r="M41" s="195"/>
      <c r="N41" s="128"/>
      <c r="O41" s="195"/>
      <c r="P41" s="195"/>
    </row>
    <row r="42" spans="1:18" s="147" customFormat="1" ht="16.5" customHeight="1" x14ac:dyDescent="0.25">
      <c r="A42" s="197"/>
      <c r="B42" s="198" t="s">
        <v>247</v>
      </c>
      <c r="C42" s="199"/>
      <c r="D42" s="200"/>
      <c r="E42" s="201"/>
      <c r="F42" s="202">
        <f>SUM(F32:F41)</f>
        <v>0</v>
      </c>
      <c r="G42" s="202">
        <f>SUM(G32:G41)</f>
        <v>0</v>
      </c>
      <c r="H42" s="202">
        <f>SUM(H32:H41)</f>
        <v>0</v>
      </c>
      <c r="I42" s="203"/>
      <c r="J42" s="204"/>
      <c r="M42" s="195"/>
      <c r="N42" s="128"/>
      <c r="O42" s="195"/>
      <c r="P42" s="195"/>
    </row>
    <row r="43" spans="1:18" s="147" customFormat="1" ht="16.5" customHeight="1" x14ac:dyDescent="0.25">
      <c r="A43" s="180"/>
      <c r="B43" s="206" t="s">
        <v>248</v>
      </c>
      <c r="C43" s="206"/>
      <c r="D43" s="207"/>
      <c r="E43" s="207"/>
      <c r="F43" s="208">
        <f>IF($D$12=0,0,F42/1000/$D$12)</f>
        <v>0</v>
      </c>
      <c r="G43" s="208">
        <f t="shared" ref="G43:H43" si="3">IF($D$12=0,0,G42/1000/$D$12)</f>
        <v>0</v>
      </c>
      <c r="H43" s="208">
        <f t="shared" si="3"/>
        <v>0</v>
      </c>
      <c r="I43" s="207"/>
      <c r="J43" s="209"/>
    </row>
    <row r="44" spans="1:18" s="147" customFormat="1" ht="16.5" customHeight="1" x14ac:dyDescent="0.25">
      <c r="A44" s="230"/>
      <c r="B44" s="211"/>
      <c r="C44" s="211"/>
      <c r="D44" s="212"/>
      <c r="E44" s="212"/>
      <c r="F44" s="213"/>
      <c r="G44" s="212"/>
      <c r="H44" s="212"/>
      <c r="I44" s="212"/>
      <c r="J44" s="214"/>
    </row>
    <row r="45" spans="1:18" s="147" customFormat="1" ht="16.5" customHeight="1" x14ac:dyDescent="0.25">
      <c r="A45" s="231"/>
      <c r="B45" s="232" t="s">
        <v>258</v>
      </c>
      <c r="C45" s="206"/>
      <c r="D45" s="233"/>
      <c r="E45" s="234"/>
      <c r="F45" s="235">
        <f>+D12*1000-F28-F42</f>
        <v>0</v>
      </c>
      <c r="G45" s="212"/>
      <c r="H45" s="236" t="e">
        <f xml:space="preserve"> IF(#REF!=0,"",IF(ABS(F45)&lt;#REF!*1000,"NEM KELL TÖBB TÉTELT VIZSGÁLNI","TÖBB TÉTELT KELL VIZSGÁLNI !"))</f>
        <v>#REF!</v>
      </c>
      <c r="I45" s="212"/>
      <c r="J45" s="214"/>
      <c r="K45" s="140" t="s">
        <v>259</v>
      </c>
      <c r="L45" s="140" t="s">
        <v>260</v>
      </c>
      <c r="N45" s="132"/>
    </row>
    <row r="46" spans="1:18" s="147" customFormat="1" ht="16.5" customHeight="1" x14ac:dyDescent="0.25">
      <c r="A46" s="237"/>
      <c r="B46" s="211"/>
      <c r="C46" s="211"/>
      <c r="D46" s="212"/>
      <c r="E46" s="212"/>
      <c r="F46" s="213"/>
      <c r="G46" s="212"/>
      <c r="H46" s="212"/>
      <c r="I46" s="212"/>
      <c r="J46" s="214"/>
      <c r="K46" s="140" t="s">
        <v>261</v>
      </c>
      <c r="L46" s="140" t="s">
        <v>262</v>
      </c>
      <c r="N46" s="132"/>
    </row>
    <row r="47" spans="1:18" s="147" customFormat="1" ht="16.5" customHeight="1" x14ac:dyDescent="0.25">
      <c r="A47" s="215"/>
      <c r="B47" s="216" t="s">
        <v>263</v>
      </c>
      <c r="C47" s="217" t="s">
        <v>233</v>
      </c>
      <c r="D47" s="218" t="s">
        <v>234</v>
      </c>
      <c r="E47" s="218" t="s">
        <v>235</v>
      </c>
      <c r="F47" s="219" t="s">
        <v>220</v>
      </c>
      <c r="G47" s="218" t="s">
        <v>236</v>
      </c>
      <c r="H47" s="218" t="s">
        <v>37</v>
      </c>
      <c r="I47" s="218" t="s">
        <v>237</v>
      </c>
      <c r="J47" s="220" t="s">
        <v>238</v>
      </c>
      <c r="N47" s="132"/>
    </row>
    <row r="48" spans="1:18" s="147" customFormat="1" ht="16.5" customHeight="1" x14ac:dyDescent="0.25">
      <c r="A48" s="238"/>
      <c r="B48" s="239"/>
      <c r="C48" s="239"/>
      <c r="D48" s="240"/>
      <c r="E48" s="241" t="s">
        <v>264</v>
      </c>
      <c r="F48" s="242" t="e">
        <f>IF(F45&gt;#REF!,ABS(F45),0)</f>
        <v>#REF!</v>
      </c>
      <c r="G48" s="243"/>
      <c r="H48" s="244"/>
      <c r="I48" s="244"/>
      <c r="J48" s="245"/>
      <c r="L48" s="140"/>
      <c r="N48" s="128"/>
    </row>
    <row r="49" spans="1:14" s="147" customFormat="1" ht="16.5" customHeight="1" x14ac:dyDescent="0.25">
      <c r="A49" s="186">
        <f>+COUNT(A$16:$A48)+1</f>
        <v>21</v>
      </c>
      <c r="B49" s="187"/>
      <c r="C49" s="188" t="s">
        <v>265</v>
      </c>
      <c r="D49" s="189"/>
      <c r="E49" s="190"/>
      <c r="F49" s="191"/>
      <c r="G49" s="191"/>
      <c r="H49" s="192">
        <f t="shared" ref="H49:H57" si="4">F49-G49</f>
        <v>0</v>
      </c>
      <c r="I49" s="193"/>
      <c r="J49" s="228"/>
      <c r="K49" s="140" t="s">
        <v>266</v>
      </c>
      <c r="L49" s="140" t="s">
        <v>267</v>
      </c>
      <c r="N49" s="128"/>
    </row>
    <row r="50" spans="1:14" s="147" customFormat="1" ht="16.5" customHeight="1" x14ac:dyDescent="0.25">
      <c r="A50" s="186">
        <f>+COUNT(A$16:$A49)+1</f>
        <v>22</v>
      </c>
      <c r="B50" s="187"/>
      <c r="C50" s="188" t="s">
        <v>265</v>
      </c>
      <c r="D50" s="189"/>
      <c r="E50" s="190"/>
      <c r="F50" s="191"/>
      <c r="G50" s="191"/>
      <c r="H50" s="192">
        <f t="shared" si="4"/>
        <v>0</v>
      </c>
      <c r="I50" s="193"/>
      <c r="J50" s="194"/>
      <c r="K50" s="140" t="s">
        <v>268</v>
      </c>
      <c r="L50" s="140" t="s">
        <v>253</v>
      </c>
      <c r="N50" s="128"/>
    </row>
    <row r="51" spans="1:14" s="147" customFormat="1" ht="16.5" customHeight="1" x14ac:dyDescent="0.25">
      <c r="A51" s="186">
        <f>+COUNT(A$16:$A50)+1</f>
        <v>23</v>
      </c>
      <c r="B51" s="187"/>
      <c r="C51" s="188" t="s">
        <v>265</v>
      </c>
      <c r="D51" s="189"/>
      <c r="E51" s="190"/>
      <c r="F51" s="191"/>
      <c r="G51" s="191"/>
      <c r="H51" s="192">
        <f t="shared" si="4"/>
        <v>0</v>
      </c>
      <c r="I51" s="193"/>
      <c r="J51" s="194"/>
      <c r="N51" s="128"/>
    </row>
    <row r="52" spans="1:14" s="147" customFormat="1" ht="16.5" customHeight="1" x14ac:dyDescent="0.25">
      <c r="A52" s="186">
        <f>+COUNT(A$16:$A51)+1</f>
        <v>24</v>
      </c>
      <c r="B52" s="187"/>
      <c r="C52" s="188" t="s">
        <v>265</v>
      </c>
      <c r="D52" s="189"/>
      <c r="E52" s="190"/>
      <c r="F52" s="191"/>
      <c r="G52" s="191"/>
      <c r="H52" s="192">
        <f t="shared" si="4"/>
        <v>0</v>
      </c>
      <c r="I52" s="193"/>
      <c r="J52" s="194"/>
      <c r="L52" s="195" t="s">
        <v>244</v>
      </c>
      <c r="N52" s="132"/>
    </row>
    <row r="53" spans="1:14" s="147" customFormat="1" ht="16.5" customHeight="1" x14ac:dyDescent="0.25">
      <c r="A53" s="186">
        <f>+COUNT(A$16:$A52)+1</f>
        <v>25</v>
      </c>
      <c r="B53" s="187"/>
      <c r="C53" s="188" t="s">
        <v>265</v>
      </c>
      <c r="D53" s="189"/>
      <c r="E53" s="190"/>
      <c r="F53" s="191"/>
      <c r="G53" s="191"/>
      <c r="H53" s="192">
        <f t="shared" si="4"/>
        <v>0</v>
      </c>
      <c r="I53" s="193"/>
      <c r="J53" s="194"/>
      <c r="L53" s="196" t="s">
        <v>245</v>
      </c>
      <c r="N53" s="132"/>
    </row>
    <row r="54" spans="1:14" s="147" customFormat="1" ht="16.5" customHeight="1" x14ac:dyDescent="0.25">
      <c r="A54" s="186">
        <f>+COUNT(A$16:$A53)+1</f>
        <v>26</v>
      </c>
      <c r="B54" s="187"/>
      <c r="C54" s="188" t="s">
        <v>265</v>
      </c>
      <c r="D54" s="189"/>
      <c r="E54" s="190"/>
      <c r="F54" s="191"/>
      <c r="G54" s="191"/>
      <c r="H54" s="192">
        <f t="shared" si="4"/>
        <v>0</v>
      </c>
      <c r="I54" s="193"/>
      <c r="J54" s="194"/>
      <c r="L54" s="196" t="s">
        <v>246</v>
      </c>
      <c r="N54" s="132"/>
    </row>
    <row r="55" spans="1:14" s="147" customFormat="1" ht="16.5" customHeight="1" x14ac:dyDescent="0.25">
      <c r="A55" s="186">
        <f>+COUNT(A$16:$A54)+1</f>
        <v>27</v>
      </c>
      <c r="B55" s="187"/>
      <c r="C55" s="188" t="s">
        <v>265</v>
      </c>
      <c r="D55" s="189"/>
      <c r="E55" s="190"/>
      <c r="F55" s="191"/>
      <c r="G55" s="191"/>
      <c r="H55" s="192">
        <f t="shared" si="4"/>
        <v>0</v>
      </c>
      <c r="I55" s="193"/>
      <c r="J55" s="194"/>
      <c r="N55" s="132"/>
    </row>
    <row r="56" spans="1:14" s="147" customFormat="1" ht="16.5" customHeight="1" x14ac:dyDescent="0.25">
      <c r="A56" s="186">
        <f>+COUNT(A$16:$A55)+1</f>
        <v>28</v>
      </c>
      <c r="B56" s="187"/>
      <c r="C56" s="188" t="s">
        <v>265</v>
      </c>
      <c r="D56" s="189"/>
      <c r="E56" s="190"/>
      <c r="F56" s="191"/>
      <c r="G56" s="191"/>
      <c r="H56" s="192">
        <f t="shared" si="4"/>
        <v>0</v>
      </c>
      <c r="I56" s="193"/>
      <c r="J56" s="194"/>
      <c r="N56" s="132"/>
    </row>
    <row r="57" spans="1:14" s="147" customFormat="1" ht="16.5" customHeight="1" x14ac:dyDescent="0.25">
      <c r="A57" s="186">
        <f>+COUNT(A$16:$A56)+1</f>
        <v>29</v>
      </c>
      <c r="B57" s="187"/>
      <c r="C57" s="188" t="s">
        <v>265</v>
      </c>
      <c r="D57" s="189"/>
      <c r="E57" s="190"/>
      <c r="F57" s="191"/>
      <c r="G57" s="191"/>
      <c r="H57" s="192">
        <f t="shared" si="4"/>
        <v>0</v>
      </c>
      <c r="I57" s="193"/>
      <c r="J57" s="194"/>
      <c r="N57" s="132"/>
    </row>
    <row r="58" spans="1:14" s="147" customFormat="1" ht="16.5" customHeight="1" x14ac:dyDescent="0.25">
      <c r="A58" s="186">
        <f>+COUNT(A$16:$A57)+1</f>
        <v>30</v>
      </c>
      <c r="B58" s="187"/>
      <c r="C58" s="188" t="s">
        <v>265</v>
      </c>
      <c r="D58" s="189"/>
      <c r="E58" s="190"/>
      <c r="F58" s="191"/>
      <c r="G58" s="191"/>
      <c r="H58" s="192">
        <f>F58-G58</f>
        <v>0</v>
      </c>
      <c r="I58" s="193"/>
      <c r="J58" s="194"/>
      <c r="N58" s="132"/>
    </row>
    <row r="59" spans="1:14" s="147" customFormat="1" ht="16.5" customHeight="1" x14ac:dyDescent="0.25">
      <c r="A59" s="197"/>
      <c r="B59" s="198" t="s">
        <v>247</v>
      </c>
      <c r="C59" s="199"/>
      <c r="D59" s="200"/>
      <c r="E59" s="201"/>
      <c r="F59" s="202">
        <f>SUM(F49:F58)</f>
        <v>0</v>
      </c>
      <c r="G59" s="202">
        <f>SUM(G49:G58)</f>
        <v>0</v>
      </c>
      <c r="H59" s="202">
        <f>SUM(H49:H58)</f>
        <v>0</v>
      </c>
      <c r="I59" s="203"/>
      <c r="J59" s="204"/>
      <c r="N59" s="132"/>
    </row>
    <row r="60" spans="1:14" s="147" customFormat="1" ht="16.5" customHeight="1" thickBot="1" x14ac:dyDescent="0.3">
      <c r="A60" s="246"/>
      <c r="B60" s="247" t="s">
        <v>248</v>
      </c>
      <c r="C60" s="248"/>
      <c r="D60" s="249"/>
      <c r="E60" s="249"/>
      <c r="F60" s="250">
        <f>IF($D$12=0,0,F59/1000/$D$12)</f>
        <v>0</v>
      </c>
      <c r="G60" s="250">
        <f>IF($D$12=0,0,G59/1000/$D$12)</f>
        <v>0</v>
      </c>
      <c r="H60" s="250">
        <f>IF($D$12=0,0,H59/1000/$D$12)</f>
        <v>0</v>
      </c>
      <c r="I60" s="249"/>
      <c r="J60" s="251"/>
      <c r="N60" s="128"/>
    </row>
    <row r="61" spans="1:14" s="147" customFormat="1" ht="16.5" customHeight="1" x14ac:dyDescent="0.25">
      <c r="A61" s="168"/>
      <c r="B61" s="252"/>
      <c r="C61" s="211"/>
      <c r="D61" s="253"/>
      <c r="E61" s="253"/>
      <c r="F61" s="254"/>
      <c r="G61" s="254"/>
      <c r="H61" s="254"/>
      <c r="I61" s="253"/>
      <c r="J61" s="253"/>
      <c r="N61" s="128"/>
    </row>
  </sheetData>
  <hyperlinks>
    <hyperlink ref="O34" location="KIVALASZTAS!A1" display="KIVALASZTAS" xr:uid="{91BCD724-E925-4F11-ACBB-B70AADB4C77A}"/>
    <hyperlink ref="R34" location="KONKRET!A1" display="KONKRET" xr:uid="{E68FF732-F487-47D5-980F-9321F7A76286}"/>
  </hyperlinks>
  <pageMargins left="0.70866141732283472" right="0.70866141732283472" top="0.70866141732283472" bottom="0.70866141732283472" header="0.51181102362204722" footer="0.51181102362204722"/>
  <pageSetup paperSize="9" scale="27" fitToHeight="2" orientation="portrait" r:id="rId1"/>
  <headerFooter alignWithMargins="0">
    <oddFooter xml:space="preserve">&amp;L&amp;"Arial Narrow,Normál"&amp;8&amp;F/&amp;A&amp;C &amp;"Arial Narrow,Normál"&amp;8&amp;P/&amp;N&amp;R&amp;"Arial Narrow,Normál"&amp;8DigitAudit/AuditDok&amp;"Arial,Normál"&amp;11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81B73-98EA-4B47-9B09-BC40F480F9E3}">
  <sheetPr>
    <pageSetUpPr fitToPage="1"/>
  </sheetPr>
  <dimension ref="A1:N205"/>
  <sheetViews>
    <sheetView showGridLines="0" workbookViewId="0"/>
  </sheetViews>
  <sheetFormatPr defaultColWidth="9" defaultRowHeight="16.5" customHeight="1" x14ac:dyDescent="0.3"/>
  <cols>
    <col min="1" max="1" width="11" style="481" customWidth="1"/>
    <col min="2" max="2" width="70" style="506" customWidth="1"/>
    <col min="3" max="3" width="13.5" style="481" customWidth="1"/>
    <col min="4" max="4" width="13.375" style="481" customWidth="1"/>
    <col min="5" max="5" width="26.75" style="481" customWidth="1"/>
    <col min="6" max="7" width="9" style="481" customWidth="1"/>
    <col min="8" max="8" width="11.5" style="481" bestFit="1" customWidth="1"/>
    <col min="9" max="28" width="9" style="481" customWidth="1"/>
    <col min="29" max="16384" width="9" style="481"/>
  </cols>
  <sheetData>
    <row r="1" spans="1:14" ht="18.75" x14ac:dyDescent="0.3">
      <c r="A1" s="478" t="s">
        <v>374</v>
      </c>
      <c r="B1" s="479" t="s">
        <v>0</v>
      </c>
      <c r="C1" s="480"/>
      <c r="D1" s="480"/>
      <c r="E1" s="480"/>
      <c r="J1" s="1" t="s">
        <v>385</v>
      </c>
      <c r="K1" s="1" t="s">
        <v>386</v>
      </c>
      <c r="M1" s="481" t="s">
        <v>385</v>
      </c>
      <c r="N1" s="481" t="s">
        <v>387</v>
      </c>
    </row>
    <row r="2" spans="1:14" ht="18.75" x14ac:dyDescent="0.3">
      <c r="A2" s="480"/>
      <c r="B2" s="482"/>
      <c r="C2" s="480"/>
      <c r="D2" s="480"/>
      <c r="E2" s="480"/>
    </row>
    <row r="3" spans="1:14" ht="18.75" x14ac:dyDescent="0.3">
      <c r="A3" s="478" t="s">
        <v>388</v>
      </c>
      <c r="B3" s="480"/>
      <c r="C3" s="483" t="s">
        <v>1</v>
      </c>
      <c r="D3" s="484">
        <f>Alapa!$C$12</f>
        <v>0</v>
      </c>
      <c r="E3" s="480"/>
      <c r="G3" s="485" t="s">
        <v>2</v>
      </c>
      <c r="H3" s="1" t="s">
        <v>23</v>
      </c>
    </row>
    <row r="4" spans="1:14" ht="16.5" customHeight="1" x14ac:dyDescent="0.3">
      <c r="A4" s="486" t="s">
        <v>3</v>
      </c>
      <c r="B4" s="487">
        <f>Alapa!C17</f>
        <v>0</v>
      </c>
      <c r="C4" s="484"/>
      <c r="D4" s="484"/>
      <c r="E4" s="484"/>
      <c r="G4" s="488">
        <v>1</v>
      </c>
      <c r="H4" s="489" t="str">
        <f>IF(Alapa!F2=0,"",Alapa!F2)</f>
        <v/>
      </c>
      <c r="I4" s="489" t="str">
        <f>IF(Alapa!G2=0,"",Alapa!G2)</f>
        <v/>
      </c>
      <c r="J4" s="489" t="str">
        <f>IF(Alapa!H2=0,"",Alapa!H2)</f>
        <v/>
      </c>
    </row>
    <row r="5" spans="1:14" ht="16.5" customHeight="1" x14ac:dyDescent="0.3">
      <c r="A5" s="486" t="s">
        <v>6</v>
      </c>
      <c r="B5" s="490">
        <f>Alapa!C15</f>
        <v>0</v>
      </c>
      <c r="C5" s="484"/>
      <c r="D5" s="484"/>
      <c r="E5" s="484"/>
      <c r="H5" s="489" t="str">
        <f>IF(Alapa!F3=0,"",Alapa!F3)</f>
        <v/>
      </c>
      <c r="I5" s="489" t="str">
        <f>IF(Alapa!G3=0,"",Alapa!G3)</f>
        <v/>
      </c>
      <c r="J5" s="489" t="str">
        <f>IF(Alapa!H3=0,"",Alapa!H3)</f>
        <v/>
      </c>
    </row>
    <row r="6" spans="1:14" ht="16.5" customHeight="1" x14ac:dyDescent="0.3">
      <c r="A6" s="486" t="s">
        <v>2</v>
      </c>
      <c r="B6" s="487" t="str">
        <f>IFERROR(VLOOKUP(G4,Alapa!$G$2:$H$22,2,FALSE),"")</f>
        <v/>
      </c>
      <c r="C6" s="484"/>
      <c r="D6" s="484"/>
      <c r="E6" s="484"/>
      <c r="H6" s="489" t="str">
        <f>IF(Alapa!F4=0,"",Alapa!F4)</f>
        <v/>
      </c>
      <c r="I6" s="489" t="str">
        <f>IF(Alapa!G4=0,"",Alapa!G4)</f>
        <v/>
      </c>
      <c r="J6" s="489" t="str">
        <f>IF(Alapa!H4=0,"",Alapa!H4)</f>
        <v/>
      </c>
    </row>
    <row r="7" spans="1:14" ht="16.5" customHeight="1" x14ac:dyDescent="0.3">
      <c r="A7" s="491" t="s">
        <v>9</v>
      </c>
      <c r="B7" s="487" t="str">
        <f>IF(Alapa!O2=0,"",Alapa!O2)</f>
        <v/>
      </c>
      <c r="C7" s="484"/>
      <c r="D7" s="484"/>
      <c r="E7" s="484"/>
      <c r="H7" s="489" t="str">
        <f>IF(Alapa!F5=0,"",Alapa!F5)</f>
        <v/>
      </c>
      <c r="I7" s="489" t="str">
        <f>IF(Alapa!G5=0,"",Alapa!G5)</f>
        <v/>
      </c>
      <c r="J7" s="489" t="str">
        <f>IF(Alapa!H5=0,"",Alapa!H5)</f>
        <v/>
      </c>
    </row>
    <row r="8" spans="1:14" ht="16.5" customHeight="1" x14ac:dyDescent="0.3">
      <c r="A8" s="486" t="s">
        <v>11</v>
      </c>
      <c r="B8" s="17"/>
      <c r="C8" s="484"/>
      <c r="D8" s="484"/>
      <c r="E8" s="484"/>
      <c r="H8" s="489" t="str">
        <f>IF(Alapa!F6=0,"",Alapa!F6)</f>
        <v/>
      </c>
      <c r="I8" s="489" t="str">
        <f>IF(Alapa!G6=0,"",Alapa!G6)</f>
        <v/>
      </c>
      <c r="J8" s="489" t="str">
        <f>IF(Alapa!H6=0,"",Alapa!H6)</f>
        <v/>
      </c>
    </row>
    <row r="9" spans="1:14" ht="16.5" customHeight="1" x14ac:dyDescent="0.3">
      <c r="A9" s="486" t="s">
        <v>13</v>
      </c>
      <c r="B9" s="487" t="str">
        <f>IF(Alapa!N2=0,"",Alapa!N2)</f>
        <v/>
      </c>
      <c r="C9" s="484"/>
      <c r="D9" s="484"/>
      <c r="E9" s="484"/>
      <c r="H9" s="489" t="str">
        <f>IF(Alapa!F7=0,"",Alapa!F7)</f>
        <v/>
      </c>
      <c r="I9" s="489" t="str">
        <f>IF(Alapa!G7=0,"",Alapa!G7)</f>
        <v/>
      </c>
      <c r="J9" s="489" t="str">
        <f>IF(Alapa!H7=0,"",Alapa!H7)</f>
        <v/>
      </c>
    </row>
    <row r="10" spans="1:14" x14ac:dyDescent="0.3">
      <c r="A10" s="484"/>
      <c r="B10" s="484"/>
      <c r="C10" s="484"/>
      <c r="D10" s="484"/>
      <c r="E10" s="492"/>
      <c r="H10" s="489" t="str">
        <f>IF(Alapa!F10=0,"",Alapa!F10)</f>
        <v/>
      </c>
      <c r="I10" s="489" t="str">
        <f>IF(Alapa!G10=0,"",Alapa!G10)</f>
        <v/>
      </c>
      <c r="J10" s="489" t="str">
        <f>IF(Alapa!H10=0,"",Alapa!H10)</f>
        <v/>
      </c>
    </row>
    <row r="11" spans="1:14" ht="16.5" customHeight="1" x14ac:dyDescent="0.3">
      <c r="A11" s="493" t="s">
        <v>17</v>
      </c>
      <c r="B11" s="494" t="s">
        <v>389</v>
      </c>
      <c r="C11" s="484"/>
      <c r="D11" s="484"/>
      <c r="E11" s="495"/>
      <c r="H11" s="489" t="str">
        <f>IF(Alapa!F11=0,"",Alapa!F11)</f>
        <v/>
      </c>
      <c r="I11" s="489" t="str">
        <f>IF(Alapa!G11=0,"",Alapa!G11)</f>
        <v/>
      </c>
      <c r="J11" s="489" t="str">
        <f>IF(Alapa!H11=0,"",Alapa!H11)</f>
        <v/>
      </c>
    </row>
    <row r="12" spans="1:14" ht="33" x14ac:dyDescent="0.3">
      <c r="A12" s="493" t="s">
        <v>19</v>
      </c>
      <c r="B12" s="494" t="s">
        <v>390</v>
      </c>
      <c r="C12" s="484"/>
      <c r="D12" s="484"/>
      <c r="E12" s="495"/>
    </row>
    <row r="13" spans="1:14" ht="33" x14ac:dyDescent="0.3">
      <c r="A13" s="493" t="s">
        <v>20</v>
      </c>
      <c r="B13" s="494" t="s">
        <v>391</v>
      </c>
      <c r="C13" s="484"/>
      <c r="D13" s="484"/>
      <c r="E13" s="484"/>
    </row>
    <row r="14" spans="1:14" ht="16.5" customHeight="1" x14ac:dyDescent="0.3">
      <c r="A14" s="496" t="s">
        <v>21</v>
      </c>
      <c r="B14" s="497"/>
      <c r="C14" s="484"/>
      <c r="D14" s="484"/>
      <c r="E14" s="484"/>
    </row>
    <row r="15" spans="1:14" ht="33" x14ac:dyDescent="0.3">
      <c r="A15" s="498"/>
      <c r="B15" s="499" t="s">
        <v>383</v>
      </c>
      <c r="C15" s="484"/>
      <c r="D15" s="484"/>
      <c r="E15" s="484"/>
    </row>
    <row r="16" spans="1:14" ht="16.5" customHeight="1" x14ac:dyDescent="0.3">
      <c r="A16" s="500" t="s">
        <v>22</v>
      </c>
      <c r="B16" s="501"/>
      <c r="C16" s="484"/>
      <c r="D16" s="484"/>
      <c r="E16" s="484"/>
    </row>
    <row r="17" spans="1:5" x14ac:dyDescent="0.3">
      <c r="A17" s="498"/>
      <c r="B17" s="499" t="s">
        <v>384</v>
      </c>
      <c r="C17" s="484"/>
      <c r="D17" s="484"/>
      <c r="E17" s="484"/>
    </row>
    <row r="18" spans="1:5" ht="16.5" customHeight="1" x14ac:dyDescent="0.3">
      <c r="A18" s="502"/>
      <c r="B18" s="503"/>
      <c r="C18" s="484"/>
      <c r="D18" s="484"/>
      <c r="E18" s="484"/>
    </row>
    <row r="19" spans="1:5" ht="33" x14ac:dyDescent="0.3">
      <c r="A19" s="504"/>
      <c r="B19" s="476" t="s">
        <v>392</v>
      </c>
      <c r="C19" s="475" t="s">
        <v>393</v>
      </c>
      <c r="D19" s="475" t="s">
        <v>394</v>
      </c>
      <c r="E19" s="475" t="s">
        <v>395</v>
      </c>
    </row>
    <row r="20" spans="1:5" s="1" customFormat="1" x14ac:dyDescent="0.3">
      <c r="A20" s="507"/>
      <c r="B20" s="507"/>
      <c r="C20" s="477"/>
      <c r="D20" s="508"/>
      <c r="E20" s="509"/>
    </row>
    <row r="21" spans="1:5" s="1" customFormat="1" x14ac:dyDescent="0.3">
      <c r="A21" s="507"/>
      <c r="B21" s="505" t="s">
        <v>63</v>
      </c>
      <c r="C21" s="477"/>
      <c r="D21" s="508"/>
      <c r="E21" s="509"/>
    </row>
    <row r="22" spans="1:5" s="1" customFormat="1" x14ac:dyDescent="0.3">
      <c r="A22" s="507"/>
      <c r="B22" s="3" t="s">
        <v>64</v>
      </c>
      <c r="C22" s="477"/>
      <c r="D22" s="508"/>
      <c r="E22" s="509"/>
    </row>
    <row r="23" spans="1:5" s="1" customFormat="1" x14ac:dyDescent="0.3">
      <c r="A23" s="507"/>
      <c r="B23" s="3" t="s">
        <v>65</v>
      </c>
      <c r="C23" s="477"/>
      <c r="D23" s="508"/>
      <c r="E23" s="509"/>
    </row>
    <row r="24" spans="1:5" s="1" customFormat="1" x14ac:dyDescent="0.3">
      <c r="A24" s="507"/>
      <c r="B24" s="3" t="s">
        <v>66</v>
      </c>
      <c r="C24" s="477"/>
      <c r="D24" s="508"/>
      <c r="E24" s="509"/>
    </row>
    <row r="25" spans="1:5" s="1" customFormat="1" x14ac:dyDescent="0.3">
      <c r="A25" s="507"/>
      <c r="B25" s="3" t="s">
        <v>67</v>
      </c>
      <c r="C25" s="477"/>
      <c r="D25" s="508"/>
      <c r="E25" s="509"/>
    </row>
    <row r="26" spans="1:5" s="1" customFormat="1" x14ac:dyDescent="0.3">
      <c r="A26" s="507"/>
      <c r="B26" s="3" t="s">
        <v>68</v>
      </c>
      <c r="C26" s="477"/>
      <c r="D26" s="508"/>
      <c r="E26" s="509"/>
    </row>
    <row r="27" spans="1:5" s="1" customFormat="1" x14ac:dyDescent="0.3">
      <c r="A27" s="507"/>
      <c r="B27" s="3" t="s">
        <v>69</v>
      </c>
      <c r="C27" s="477"/>
      <c r="D27" s="508"/>
      <c r="E27" s="509"/>
    </row>
    <row r="28" spans="1:5" s="1" customFormat="1" x14ac:dyDescent="0.3">
      <c r="A28" s="507"/>
      <c r="B28" s="505" t="s">
        <v>70</v>
      </c>
      <c r="C28" s="477"/>
      <c r="D28" s="508"/>
      <c r="E28" s="509"/>
    </row>
    <row r="29" spans="1:5" s="1" customFormat="1" x14ac:dyDescent="0.3">
      <c r="A29" s="507"/>
      <c r="B29" s="3" t="s">
        <v>398</v>
      </c>
      <c r="C29" s="477"/>
      <c r="D29" s="508"/>
      <c r="E29" s="509"/>
    </row>
    <row r="30" spans="1:5" s="1" customFormat="1" x14ac:dyDescent="0.3">
      <c r="A30" s="507"/>
      <c r="B30" s="3" t="s">
        <v>399</v>
      </c>
      <c r="C30" s="477"/>
      <c r="D30" s="508"/>
      <c r="E30" s="509"/>
    </row>
    <row r="31" spans="1:5" s="1" customFormat="1" x14ac:dyDescent="0.3">
      <c r="A31" s="507"/>
      <c r="B31" s="3" t="s">
        <v>400</v>
      </c>
      <c r="C31" s="477"/>
      <c r="D31" s="508"/>
      <c r="E31" s="509"/>
    </row>
    <row r="32" spans="1:5" s="1" customFormat="1" x14ac:dyDescent="0.3">
      <c r="A32" s="507"/>
      <c r="B32" s="3" t="s">
        <v>71</v>
      </c>
      <c r="C32" s="477"/>
      <c r="D32" s="508"/>
      <c r="E32" s="509"/>
    </row>
    <row r="33" spans="1:5" s="1" customFormat="1" x14ac:dyDescent="0.3">
      <c r="A33" s="507"/>
      <c r="B33" s="3" t="s">
        <v>72</v>
      </c>
      <c r="C33" s="477"/>
      <c r="D33" s="508"/>
      <c r="E33" s="509"/>
    </row>
    <row r="34" spans="1:5" s="1" customFormat="1" x14ac:dyDescent="0.3">
      <c r="A34" s="507"/>
      <c r="B34" s="505" t="s">
        <v>73</v>
      </c>
      <c r="C34" s="477"/>
      <c r="D34" s="508"/>
      <c r="E34" s="509"/>
    </row>
    <row r="35" spans="1:5" s="1" customFormat="1" x14ac:dyDescent="0.3">
      <c r="A35" s="507"/>
      <c r="B35" s="3" t="s">
        <v>74</v>
      </c>
      <c r="C35" s="477"/>
      <c r="D35" s="508"/>
      <c r="E35" s="509"/>
    </row>
    <row r="36" spans="1:5" s="1" customFormat="1" x14ac:dyDescent="0.3">
      <c r="A36" s="507"/>
      <c r="B36" s="3" t="s">
        <v>401</v>
      </c>
      <c r="C36" s="477"/>
      <c r="D36" s="508"/>
      <c r="E36" s="509"/>
    </row>
    <row r="37" spans="1:5" s="1" customFormat="1" x14ac:dyDescent="0.3">
      <c r="A37" s="507"/>
      <c r="B37" s="3" t="s">
        <v>75</v>
      </c>
      <c r="C37" s="477"/>
      <c r="D37" s="508"/>
      <c r="E37" s="509"/>
    </row>
    <row r="38" spans="1:5" s="1" customFormat="1" x14ac:dyDescent="0.3">
      <c r="A38" s="507"/>
      <c r="B38" s="3" t="s">
        <v>76</v>
      </c>
      <c r="C38" s="477"/>
      <c r="D38" s="508"/>
      <c r="E38" s="509"/>
    </row>
    <row r="39" spans="1:5" s="1" customFormat="1" x14ac:dyDescent="0.3">
      <c r="A39" s="507"/>
      <c r="B39" s="3" t="s">
        <v>77</v>
      </c>
      <c r="C39" s="477"/>
      <c r="D39" s="508"/>
      <c r="E39" s="509"/>
    </row>
    <row r="40" spans="1:5" s="1" customFormat="1" x14ac:dyDescent="0.3">
      <c r="A40" s="507"/>
      <c r="B40" s="3" t="s">
        <v>402</v>
      </c>
      <c r="C40" s="477"/>
      <c r="D40" s="508"/>
      <c r="E40" s="509"/>
    </row>
    <row r="41" spans="1:5" s="1" customFormat="1" x14ac:dyDescent="0.3">
      <c r="A41" s="507"/>
      <c r="B41" s="3" t="s">
        <v>78</v>
      </c>
      <c r="C41" s="477"/>
      <c r="D41" s="508"/>
      <c r="E41" s="509"/>
    </row>
    <row r="42" spans="1:5" s="1" customFormat="1" x14ac:dyDescent="0.3">
      <c r="A42" s="507"/>
      <c r="B42" s="3" t="s">
        <v>79</v>
      </c>
      <c r="C42" s="477"/>
      <c r="D42" s="508"/>
      <c r="E42" s="509"/>
    </row>
    <row r="43" spans="1:5" s="1" customFormat="1" x14ac:dyDescent="0.3">
      <c r="A43" s="507"/>
      <c r="B43" s="3" t="s">
        <v>80</v>
      </c>
      <c r="C43" s="477"/>
      <c r="D43" s="508"/>
      <c r="E43" s="509"/>
    </row>
    <row r="44" spans="1:5" s="1" customFormat="1" x14ac:dyDescent="0.3">
      <c r="A44" s="507"/>
      <c r="B44" s="3"/>
      <c r="C44" s="477"/>
      <c r="D44" s="508"/>
      <c r="E44" s="509"/>
    </row>
    <row r="45" spans="1:5" s="1" customFormat="1" x14ac:dyDescent="0.3">
      <c r="A45" s="507"/>
      <c r="B45" s="505" t="s">
        <v>81</v>
      </c>
      <c r="C45" s="477"/>
      <c r="D45" s="508"/>
      <c r="E45" s="509"/>
    </row>
    <row r="46" spans="1:5" s="1" customFormat="1" x14ac:dyDescent="0.3">
      <c r="A46" s="507"/>
      <c r="B46" s="3" t="s">
        <v>82</v>
      </c>
      <c r="C46" s="477"/>
      <c r="D46" s="508"/>
      <c r="E46" s="509"/>
    </row>
    <row r="47" spans="1:5" s="1" customFormat="1" x14ac:dyDescent="0.3">
      <c r="A47" s="507"/>
      <c r="B47" s="3" t="s">
        <v>83</v>
      </c>
      <c r="C47" s="477"/>
      <c r="D47" s="508"/>
      <c r="E47" s="509"/>
    </row>
    <row r="48" spans="1:5" s="1" customFormat="1" x14ac:dyDescent="0.3">
      <c r="A48" s="507"/>
      <c r="B48" s="3" t="s">
        <v>84</v>
      </c>
      <c r="C48" s="477"/>
      <c r="D48" s="508"/>
      <c r="E48" s="509"/>
    </row>
    <row r="49" spans="1:5" s="1" customFormat="1" x14ac:dyDescent="0.3">
      <c r="A49" s="507"/>
      <c r="B49" s="3" t="s">
        <v>85</v>
      </c>
      <c r="C49" s="477"/>
      <c r="D49" s="508"/>
      <c r="E49" s="509"/>
    </row>
    <row r="50" spans="1:5" s="1" customFormat="1" x14ac:dyDescent="0.3">
      <c r="A50" s="507"/>
      <c r="B50" s="3" t="s">
        <v>86</v>
      </c>
      <c r="C50" s="477"/>
      <c r="D50" s="508"/>
      <c r="E50" s="509"/>
    </row>
    <row r="51" spans="1:5" s="1" customFormat="1" x14ac:dyDescent="0.3">
      <c r="A51" s="507"/>
      <c r="B51" s="3" t="s">
        <v>87</v>
      </c>
      <c r="C51" s="477"/>
      <c r="D51" s="508"/>
      <c r="E51" s="509"/>
    </row>
    <row r="52" spans="1:5" s="1" customFormat="1" x14ac:dyDescent="0.3">
      <c r="A52" s="507"/>
      <c r="B52" s="3" t="s">
        <v>88</v>
      </c>
      <c r="C52" s="477"/>
      <c r="D52" s="508"/>
      <c r="E52" s="509"/>
    </row>
    <row r="53" spans="1:5" s="1" customFormat="1" ht="33" x14ac:dyDescent="0.3">
      <c r="A53" s="507"/>
      <c r="B53" s="3" t="s">
        <v>89</v>
      </c>
      <c r="C53" s="477"/>
      <c r="D53" s="508"/>
      <c r="E53" s="509"/>
    </row>
    <row r="54" spans="1:5" s="1" customFormat="1" x14ac:dyDescent="0.3">
      <c r="A54" s="507"/>
      <c r="B54" s="3" t="s">
        <v>90</v>
      </c>
      <c r="C54" s="477"/>
      <c r="D54" s="508"/>
      <c r="E54" s="509"/>
    </row>
    <row r="55" spans="1:5" s="1" customFormat="1" x14ac:dyDescent="0.3">
      <c r="A55" s="507"/>
      <c r="B55" s="3" t="s">
        <v>91</v>
      </c>
      <c r="C55" s="477"/>
      <c r="D55" s="508"/>
      <c r="E55" s="509"/>
    </row>
    <row r="56" spans="1:5" s="1" customFormat="1" x14ac:dyDescent="0.3">
      <c r="A56" s="507"/>
      <c r="B56" s="3" t="s">
        <v>92</v>
      </c>
      <c r="C56" s="477"/>
      <c r="D56" s="508"/>
      <c r="E56" s="509"/>
    </row>
    <row r="57" spans="1:5" s="1" customFormat="1" x14ac:dyDescent="0.3">
      <c r="A57" s="507"/>
      <c r="B57" s="3" t="s">
        <v>93</v>
      </c>
      <c r="C57" s="477"/>
      <c r="D57" s="508"/>
      <c r="E57" s="509"/>
    </row>
    <row r="58" spans="1:5" s="1" customFormat="1" ht="33" x14ac:dyDescent="0.3">
      <c r="A58" s="507"/>
      <c r="B58" s="3" t="s">
        <v>94</v>
      </c>
      <c r="C58" s="477"/>
      <c r="D58" s="508"/>
      <c r="E58" s="509"/>
    </row>
    <row r="59" spans="1:5" s="1" customFormat="1" x14ac:dyDescent="0.3">
      <c r="A59" s="507"/>
      <c r="B59" s="3" t="s">
        <v>95</v>
      </c>
      <c r="C59" s="477"/>
      <c r="D59" s="508"/>
      <c r="E59" s="509"/>
    </row>
    <row r="60" spans="1:5" s="1" customFormat="1" x14ac:dyDescent="0.3">
      <c r="A60" s="507"/>
      <c r="B60" s="3"/>
      <c r="C60" s="477"/>
      <c r="D60" s="508"/>
      <c r="E60" s="509"/>
    </row>
    <row r="61" spans="1:5" s="1" customFormat="1" x14ac:dyDescent="0.3">
      <c r="A61" s="507"/>
      <c r="B61" s="505" t="s">
        <v>96</v>
      </c>
      <c r="C61" s="477"/>
      <c r="D61" s="508"/>
      <c r="E61" s="509"/>
    </row>
    <row r="62" spans="1:5" s="1" customFormat="1" x14ac:dyDescent="0.3">
      <c r="A62" s="507"/>
      <c r="B62" s="3" t="s">
        <v>97</v>
      </c>
      <c r="C62" s="477"/>
      <c r="D62" s="508"/>
      <c r="E62" s="509"/>
    </row>
    <row r="63" spans="1:5" s="1" customFormat="1" x14ac:dyDescent="0.3">
      <c r="A63" s="507"/>
      <c r="B63" s="3" t="s">
        <v>98</v>
      </c>
      <c r="C63" s="477"/>
      <c r="D63" s="508"/>
      <c r="E63" s="509"/>
    </row>
    <row r="64" spans="1:5" s="1" customFormat="1" x14ac:dyDescent="0.3">
      <c r="A64" s="507"/>
      <c r="B64" s="3" t="s">
        <v>99</v>
      </c>
      <c r="C64" s="477"/>
      <c r="D64" s="508"/>
      <c r="E64" s="509"/>
    </row>
    <row r="65" spans="1:5" s="1" customFormat="1" x14ac:dyDescent="0.3">
      <c r="A65" s="507"/>
      <c r="B65" s="3" t="s">
        <v>100</v>
      </c>
      <c r="C65" s="477"/>
      <c r="D65" s="508"/>
      <c r="E65" s="509"/>
    </row>
    <row r="66" spans="1:5" s="1" customFormat="1" x14ac:dyDescent="0.3">
      <c r="A66" s="507"/>
      <c r="B66" s="3" t="s">
        <v>101</v>
      </c>
      <c r="C66" s="477"/>
      <c r="D66" s="508"/>
      <c r="E66" s="509"/>
    </row>
    <row r="67" spans="1:5" s="1" customFormat="1" x14ac:dyDescent="0.3">
      <c r="A67" s="507"/>
      <c r="B67" s="3" t="s">
        <v>102</v>
      </c>
      <c r="C67" s="477"/>
      <c r="D67" s="508"/>
      <c r="E67" s="509"/>
    </row>
    <row r="68" spans="1:5" s="1" customFormat="1" x14ac:dyDescent="0.3">
      <c r="A68" s="507"/>
      <c r="B68" s="3" t="s">
        <v>103</v>
      </c>
      <c r="C68" s="477"/>
      <c r="D68" s="508"/>
      <c r="E68" s="509"/>
    </row>
    <row r="69" spans="1:5" s="1" customFormat="1" ht="33" x14ac:dyDescent="0.3">
      <c r="A69" s="507"/>
      <c r="B69" s="3" t="s">
        <v>104</v>
      </c>
      <c r="C69" s="477"/>
      <c r="D69" s="508"/>
      <c r="E69" s="509"/>
    </row>
    <row r="70" spans="1:5" s="1" customFormat="1" x14ac:dyDescent="0.3">
      <c r="A70" s="507"/>
      <c r="B70" s="3" t="s">
        <v>105</v>
      </c>
      <c r="C70" s="477"/>
      <c r="D70" s="508"/>
      <c r="E70" s="509"/>
    </row>
    <row r="71" spans="1:5" s="1" customFormat="1" x14ac:dyDescent="0.3">
      <c r="A71" s="507"/>
      <c r="B71" s="3" t="s">
        <v>106</v>
      </c>
      <c r="C71" s="477"/>
      <c r="D71" s="508"/>
      <c r="E71" s="509"/>
    </row>
    <row r="72" spans="1:5" s="1" customFormat="1" x14ac:dyDescent="0.3">
      <c r="A72" s="507"/>
      <c r="B72" s="3" t="s">
        <v>107</v>
      </c>
      <c r="C72" s="477"/>
      <c r="D72" s="508"/>
      <c r="E72" s="509"/>
    </row>
    <row r="73" spans="1:5" s="1" customFormat="1" x14ac:dyDescent="0.3">
      <c r="A73" s="507"/>
      <c r="B73" s="3" t="s">
        <v>108</v>
      </c>
      <c r="C73" s="477"/>
      <c r="D73" s="508"/>
      <c r="E73" s="509"/>
    </row>
    <row r="74" spans="1:5" s="1" customFormat="1" ht="33" x14ac:dyDescent="0.3">
      <c r="A74" s="507"/>
      <c r="B74" s="3" t="s">
        <v>109</v>
      </c>
      <c r="C74" s="477"/>
      <c r="D74" s="508"/>
      <c r="E74" s="509"/>
    </row>
    <row r="75" spans="1:5" s="1" customFormat="1" x14ac:dyDescent="0.3">
      <c r="A75" s="507"/>
      <c r="B75" s="3" t="s">
        <v>110</v>
      </c>
      <c r="C75" s="477"/>
      <c r="D75" s="508"/>
      <c r="E75" s="509"/>
    </row>
    <row r="76" spans="1:5" s="1" customFormat="1" x14ac:dyDescent="0.3">
      <c r="A76" s="507"/>
      <c r="B76" s="3"/>
      <c r="C76" s="477"/>
      <c r="D76" s="508"/>
      <c r="E76" s="509"/>
    </row>
    <row r="77" spans="1:5" s="1" customFormat="1" x14ac:dyDescent="0.3">
      <c r="A77" s="507"/>
      <c r="B77" s="505" t="s">
        <v>111</v>
      </c>
      <c r="C77" s="477"/>
      <c r="D77" s="508"/>
      <c r="E77" s="509"/>
    </row>
    <row r="78" spans="1:5" s="1" customFormat="1" x14ac:dyDescent="0.3">
      <c r="A78" s="507"/>
      <c r="B78" s="3" t="s">
        <v>112</v>
      </c>
      <c r="C78" s="477"/>
      <c r="D78" s="508"/>
      <c r="E78" s="509"/>
    </row>
    <row r="79" spans="1:5" s="1" customFormat="1" x14ac:dyDescent="0.3">
      <c r="A79" s="507"/>
      <c r="B79" s="3" t="s">
        <v>113</v>
      </c>
      <c r="C79" s="477"/>
      <c r="D79" s="508"/>
      <c r="E79" s="509"/>
    </row>
    <row r="80" spans="1:5" s="1" customFormat="1" x14ac:dyDescent="0.3">
      <c r="A80" s="507"/>
      <c r="B80" s="3" t="s">
        <v>114</v>
      </c>
      <c r="C80" s="477"/>
      <c r="D80" s="508"/>
      <c r="E80" s="509"/>
    </row>
    <row r="81" spans="1:5" s="1" customFormat="1" ht="33" x14ac:dyDescent="0.3">
      <c r="A81" s="507"/>
      <c r="B81" s="3" t="s">
        <v>115</v>
      </c>
      <c r="C81" s="477"/>
      <c r="D81" s="508"/>
      <c r="E81" s="509"/>
    </row>
    <row r="82" spans="1:5" s="1" customFormat="1" x14ac:dyDescent="0.3">
      <c r="A82" s="507"/>
      <c r="B82" s="3" t="s">
        <v>116</v>
      </c>
      <c r="C82" s="477"/>
      <c r="D82" s="508"/>
      <c r="E82" s="509"/>
    </row>
    <row r="83" spans="1:5" s="1" customFormat="1" x14ac:dyDescent="0.3">
      <c r="A83" s="507"/>
      <c r="B83" s="3" t="s">
        <v>117</v>
      </c>
      <c r="C83" s="477"/>
      <c r="D83" s="508"/>
      <c r="E83" s="509"/>
    </row>
    <row r="84" spans="1:5" s="1" customFormat="1" x14ac:dyDescent="0.3">
      <c r="A84" s="507"/>
      <c r="B84" s="3" t="s">
        <v>118</v>
      </c>
      <c r="C84" s="477"/>
      <c r="D84" s="508"/>
      <c r="E84" s="509"/>
    </row>
    <row r="85" spans="1:5" s="1" customFormat="1" ht="33" x14ac:dyDescent="0.3">
      <c r="A85" s="507"/>
      <c r="B85" s="3" t="s">
        <v>119</v>
      </c>
      <c r="C85" s="477"/>
      <c r="D85" s="508"/>
      <c r="E85" s="509"/>
    </row>
    <row r="86" spans="1:5" s="1" customFormat="1" x14ac:dyDescent="0.3">
      <c r="A86" s="507"/>
      <c r="B86" s="3" t="s">
        <v>120</v>
      </c>
      <c r="C86" s="477"/>
      <c r="D86" s="508"/>
      <c r="E86" s="509"/>
    </row>
    <row r="87" spans="1:5" s="1" customFormat="1" x14ac:dyDescent="0.3">
      <c r="A87" s="507"/>
      <c r="B87" s="3" t="s">
        <v>121</v>
      </c>
      <c r="C87" s="477"/>
      <c r="D87" s="508"/>
      <c r="E87" s="509"/>
    </row>
    <row r="88" spans="1:5" s="1" customFormat="1" x14ac:dyDescent="0.3">
      <c r="A88" s="507"/>
      <c r="B88" s="3" t="s">
        <v>122</v>
      </c>
      <c r="C88" s="477"/>
      <c r="D88" s="508"/>
      <c r="E88" s="509"/>
    </row>
    <row r="89" spans="1:5" s="1" customFormat="1" x14ac:dyDescent="0.3">
      <c r="A89" s="507"/>
      <c r="B89" s="3" t="s">
        <v>123</v>
      </c>
      <c r="C89" s="477"/>
      <c r="D89" s="508"/>
      <c r="E89" s="509"/>
    </row>
    <row r="90" spans="1:5" s="1" customFormat="1" ht="33" x14ac:dyDescent="0.3">
      <c r="A90" s="507"/>
      <c r="B90" s="3" t="s">
        <v>124</v>
      </c>
      <c r="C90" s="477"/>
      <c r="D90" s="508"/>
      <c r="E90" s="509"/>
    </row>
    <row r="91" spans="1:5" s="1" customFormat="1" x14ac:dyDescent="0.3">
      <c r="A91" s="507"/>
      <c r="B91" s="3" t="s">
        <v>125</v>
      </c>
      <c r="C91" s="477"/>
      <c r="D91" s="508"/>
      <c r="E91" s="509"/>
    </row>
    <row r="92" spans="1:5" s="1" customFormat="1" x14ac:dyDescent="0.3">
      <c r="A92" s="507"/>
      <c r="B92" s="3"/>
      <c r="C92" s="477"/>
      <c r="D92" s="508"/>
      <c r="E92" s="509"/>
    </row>
    <row r="93" spans="1:5" s="1" customFormat="1" x14ac:dyDescent="0.3">
      <c r="A93" s="507"/>
      <c r="B93" s="505" t="s">
        <v>126</v>
      </c>
      <c r="C93" s="477"/>
      <c r="D93" s="508"/>
      <c r="E93" s="509"/>
    </row>
    <row r="94" spans="1:5" s="1" customFormat="1" x14ac:dyDescent="0.3">
      <c r="A94" s="507"/>
      <c r="B94" s="505" t="s">
        <v>70</v>
      </c>
      <c r="C94" s="477"/>
      <c r="D94" s="508"/>
      <c r="E94" s="509"/>
    </row>
    <row r="95" spans="1:5" s="1" customFormat="1" x14ac:dyDescent="0.3">
      <c r="A95" s="507"/>
      <c r="B95" s="3" t="s">
        <v>127</v>
      </c>
      <c r="C95" s="477"/>
      <c r="D95" s="508"/>
      <c r="E95" s="509"/>
    </row>
    <row r="96" spans="1:5" s="1" customFormat="1" x14ac:dyDescent="0.3">
      <c r="A96" s="507"/>
      <c r="B96" s="3" t="s">
        <v>128</v>
      </c>
      <c r="C96" s="477"/>
      <c r="D96" s="508"/>
      <c r="E96" s="509"/>
    </row>
    <row r="97" spans="1:5" s="1" customFormat="1" x14ac:dyDescent="0.3">
      <c r="A97" s="507"/>
      <c r="B97" s="3">
        <v>466</v>
      </c>
      <c r="C97" s="477"/>
      <c r="D97" s="508"/>
      <c r="E97" s="509"/>
    </row>
    <row r="98" spans="1:5" s="1" customFormat="1" ht="33" x14ac:dyDescent="0.3">
      <c r="A98" s="507"/>
      <c r="B98" s="3" t="s">
        <v>129</v>
      </c>
      <c r="C98" s="477"/>
      <c r="D98" s="508"/>
      <c r="E98" s="509"/>
    </row>
    <row r="99" spans="1:5" s="1" customFormat="1" x14ac:dyDescent="0.3">
      <c r="A99" s="507"/>
      <c r="B99" s="3">
        <v>466</v>
      </c>
      <c r="C99" s="477"/>
      <c r="D99" s="508"/>
      <c r="E99" s="509"/>
    </row>
    <row r="100" spans="1:5" s="1" customFormat="1" x14ac:dyDescent="0.3">
      <c r="A100" s="507"/>
      <c r="B100" s="3" t="s">
        <v>130</v>
      </c>
      <c r="C100" s="477"/>
      <c r="D100" s="508"/>
      <c r="E100" s="509"/>
    </row>
    <row r="101" spans="1:5" s="1" customFormat="1" x14ac:dyDescent="0.3">
      <c r="A101" s="507"/>
      <c r="B101" s="3" t="s">
        <v>131</v>
      </c>
      <c r="C101" s="477"/>
      <c r="D101" s="508"/>
      <c r="E101" s="509"/>
    </row>
    <row r="102" spans="1:5" s="1" customFormat="1" ht="33" x14ac:dyDescent="0.3">
      <c r="A102" s="507"/>
      <c r="B102" s="3" t="s">
        <v>132</v>
      </c>
      <c r="C102" s="477"/>
      <c r="D102" s="508"/>
      <c r="E102" s="509"/>
    </row>
    <row r="103" spans="1:5" s="1" customFormat="1" x14ac:dyDescent="0.3">
      <c r="A103" s="507"/>
      <c r="B103" s="3"/>
      <c r="C103" s="477"/>
      <c r="D103" s="508"/>
      <c r="E103" s="509"/>
    </row>
    <row r="104" spans="1:5" s="1" customFormat="1" x14ac:dyDescent="0.3">
      <c r="A104" s="507"/>
      <c r="B104" s="505" t="s">
        <v>73</v>
      </c>
      <c r="C104" s="477"/>
      <c r="D104" s="508"/>
      <c r="E104" s="509"/>
    </row>
    <row r="105" spans="1:5" s="1" customFormat="1" ht="33" x14ac:dyDescent="0.3">
      <c r="A105" s="507"/>
      <c r="B105" s="3" t="s">
        <v>133</v>
      </c>
      <c r="C105" s="477"/>
      <c r="D105" s="508"/>
      <c r="E105" s="509"/>
    </row>
    <row r="106" spans="1:5" s="1" customFormat="1" x14ac:dyDescent="0.3">
      <c r="A106" s="507"/>
      <c r="B106" s="3" t="s">
        <v>134</v>
      </c>
      <c r="C106" s="477"/>
      <c r="D106" s="508"/>
      <c r="E106" s="509"/>
    </row>
    <row r="107" spans="1:5" s="1" customFormat="1" x14ac:dyDescent="0.3">
      <c r="A107" s="507"/>
      <c r="B107" s="3" t="s">
        <v>135</v>
      </c>
      <c r="C107" s="477"/>
      <c r="D107" s="508"/>
      <c r="E107" s="509"/>
    </row>
    <row r="108" spans="1:5" s="1" customFormat="1" x14ac:dyDescent="0.3">
      <c r="A108" s="507"/>
      <c r="B108" s="3" t="s">
        <v>136</v>
      </c>
      <c r="C108" s="477"/>
      <c r="D108" s="508"/>
      <c r="E108" s="509"/>
    </row>
    <row r="109" spans="1:5" s="1" customFormat="1" x14ac:dyDescent="0.3">
      <c r="A109" s="507"/>
      <c r="B109" s="3">
        <v>467</v>
      </c>
      <c r="C109" s="477"/>
      <c r="D109" s="508"/>
      <c r="E109" s="509"/>
    </row>
    <row r="110" spans="1:5" s="1" customFormat="1" x14ac:dyDescent="0.3">
      <c r="A110" s="507"/>
      <c r="B110" s="3" t="s">
        <v>137</v>
      </c>
      <c r="C110" s="477"/>
      <c r="D110" s="508"/>
      <c r="E110" s="509"/>
    </row>
    <row r="111" spans="1:5" s="1" customFormat="1" x14ac:dyDescent="0.3">
      <c r="A111" s="507"/>
      <c r="B111" s="3" t="s">
        <v>138</v>
      </c>
      <c r="C111" s="477"/>
      <c r="D111" s="508"/>
      <c r="E111" s="509"/>
    </row>
    <row r="112" spans="1:5" s="1" customFormat="1" x14ac:dyDescent="0.3">
      <c r="A112" s="507"/>
      <c r="B112" s="3" t="s">
        <v>139</v>
      </c>
      <c r="C112" s="477"/>
      <c r="D112" s="508"/>
      <c r="E112" s="509"/>
    </row>
    <row r="113" spans="1:5" s="1" customFormat="1" x14ac:dyDescent="0.3">
      <c r="A113" s="507"/>
      <c r="B113" s="3" t="s">
        <v>140</v>
      </c>
      <c r="C113" s="477"/>
      <c r="D113" s="508"/>
      <c r="E113" s="509"/>
    </row>
    <row r="114" spans="1:5" s="1" customFormat="1" x14ac:dyDescent="0.3">
      <c r="A114" s="507"/>
      <c r="B114" s="3" t="s">
        <v>141</v>
      </c>
      <c r="C114" s="477"/>
      <c r="D114" s="508"/>
      <c r="E114" s="509"/>
    </row>
    <row r="115" spans="1:5" s="1" customFormat="1" x14ac:dyDescent="0.3">
      <c r="A115" s="507"/>
      <c r="B115" s="3" t="s">
        <v>142</v>
      </c>
      <c r="C115" s="477"/>
      <c r="D115" s="508"/>
      <c r="E115" s="509"/>
    </row>
    <row r="116" spans="1:5" s="1" customFormat="1" x14ac:dyDescent="0.3">
      <c r="A116" s="507"/>
      <c r="B116" s="3" t="s">
        <v>143</v>
      </c>
      <c r="C116" s="477"/>
      <c r="D116" s="508"/>
      <c r="E116" s="509"/>
    </row>
    <row r="117" spans="1:5" s="1" customFormat="1" x14ac:dyDescent="0.3">
      <c r="A117" s="507"/>
      <c r="B117" s="3" t="s">
        <v>144</v>
      </c>
      <c r="C117" s="477"/>
      <c r="D117" s="508"/>
      <c r="E117" s="509"/>
    </row>
    <row r="118" spans="1:5" s="1" customFormat="1" x14ac:dyDescent="0.3">
      <c r="A118" s="507"/>
      <c r="B118" s="3" t="s">
        <v>145</v>
      </c>
      <c r="C118" s="477"/>
      <c r="D118" s="508"/>
      <c r="E118" s="509"/>
    </row>
    <row r="119" spans="1:5" s="1" customFormat="1" ht="33" x14ac:dyDescent="0.3">
      <c r="A119" s="507"/>
      <c r="B119" s="3" t="s">
        <v>146</v>
      </c>
      <c r="C119" s="477"/>
      <c r="D119" s="508"/>
      <c r="E119" s="509"/>
    </row>
    <row r="120" spans="1:5" s="1" customFormat="1" x14ac:dyDescent="0.3">
      <c r="A120" s="507"/>
      <c r="B120" s="3" t="s">
        <v>147</v>
      </c>
      <c r="C120" s="477"/>
      <c r="D120" s="508"/>
      <c r="E120" s="509"/>
    </row>
    <row r="121" spans="1:5" s="1" customFormat="1" x14ac:dyDescent="0.3">
      <c r="A121" s="507"/>
      <c r="B121" s="3" t="s">
        <v>148</v>
      </c>
      <c r="C121" s="477"/>
      <c r="D121" s="508"/>
      <c r="E121" s="509"/>
    </row>
    <row r="122" spans="1:5" s="1" customFormat="1" x14ac:dyDescent="0.3">
      <c r="A122" s="507"/>
      <c r="B122" s="3" t="s">
        <v>149</v>
      </c>
      <c r="C122" s="477"/>
      <c r="D122" s="508"/>
      <c r="E122" s="509"/>
    </row>
    <row r="123" spans="1:5" s="1" customFormat="1" x14ac:dyDescent="0.3">
      <c r="A123" s="507"/>
      <c r="B123" s="3" t="s">
        <v>150</v>
      </c>
      <c r="C123" s="477"/>
      <c r="D123" s="508"/>
      <c r="E123" s="509"/>
    </row>
    <row r="124" spans="1:5" s="1" customFormat="1" ht="33" x14ac:dyDescent="0.3">
      <c r="A124" s="507"/>
      <c r="B124" s="3" t="s">
        <v>151</v>
      </c>
      <c r="C124" s="477"/>
      <c r="D124" s="508"/>
      <c r="E124" s="509"/>
    </row>
    <row r="125" spans="1:5" s="1" customFormat="1" x14ac:dyDescent="0.3">
      <c r="A125" s="507"/>
      <c r="B125" s="3" t="s">
        <v>152</v>
      </c>
      <c r="C125" s="477"/>
      <c r="D125" s="508"/>
      <c r="E125" s="509"/>
    </row>
    <row r="126" spans="1:5" s="1" customFormat="1" x14ac:dyDescent="0.3">
      <c r="A126" s="507"/>
      <c r="B126" s="3"/>
      <c r="C126" s="477"/>
      <c r="D126" s="508"/>
      <c r="E126" s="509"/>
    </row>
    <row r="127" spans="1:5" s="1" customFormat="1" x14ac:dyDescent="0.3">
      <c r="A127" s="507"/>
      <c r="B127" s="505" t="s">
        <v>153</v>
      </c>
      <c r="C127" s="477"/>
      <c r="D127" s="508"/>
      <c r="E127" s="509"/>
    </row>
    <row r="128" spans="1:5" s="1" customFormat="1" ht="33" x14ac:dyDescent="0.3">
      <c r="A128" s="507"/>
      <c r="B128" s="3" t="s">
        <v>154</v>
      </c>
      <c r="C128" s="477"/>
      <c r="D128" s="508"/>
      <c r="E128" s="509"/>
    </row>
    <row r="129" spans="1:5" s="1" customFormat="1" x14ac:dyDescent="0.3">
      <c r="A129" s="507"/>
      <c r="B129" s="3" t="s">
        <v>155</v>
      </c>
      <c r="C129" s="477"/>
      <c r="D129" s="508"/>
      <c r="E129" s="509"/>
    </row>
    <row r="130" spans="1:5" s="1" customFormat="1" x14ac:dyDescent="0.3">
      <c r="A130" s="507"/>
      <c r="B130" s="3" t="s">
        <v>156</v>
      </c>
      <c r="C130" s="477"/>
      <c r="D130" s="508"/>
      <c r="E130" s="509"/>
    </row>
    <row r="131" spans="1:5" s="1" customFormat="1" x14ac:dyDescent="0.3">
      <c r="A131" s="507"/>
      <c r="B131" s="3" t="s">
        <v>157</v>
      </c>
      <c r="C131" s="477"/>
      <c r="D131" s="508"/>
      <c r="E131" s="509"/>
    </row>
    <row r="132" spans="1:5" s="1" customFormat="1" x14ac:dyDescent="0.3">
      <c r="A132" s="507"/>
      <c r="B132" s="3" t="s">
        <v>158</v>
      </c>
      <c r="C132" s="477"/>
      <c r="D132" s="508"/>
      <c r="E132" s="509"/>
    </row>
    <row r="133" spans="1:5" s="1" customFormat="1" x14ac:dyDescent="0.3">
      <c r="A133" s="507"/>
      <c r="B133" s="3" t="s">
        <v>159</v>
      </c>
      <c r="C133" s="477"/>
      <c r="D133" s="508"/>
      <c r="E133" s="509"/>
    </row>
    <row r="134" spans="1:5" s="1" customFormat="1" x14ac:dyDescent="0.3">
      <c r="A134" s="507"/>
      <c r="B134" s="3" t="s">
        <v>160</v>
      </c>
      <c r="C134" s="477"/>
      <c r="D134" s="508"/>
      <c r="E134" s="509"/>
    </row>
    <row r="135" spans="1:5" s="1" customFormat="1" x14ac:dyDescent="0.3">
      <c r="A135" s="507"/>
      <c r="B135" s="3" t="s">
        <v>161</v>
      </c>
      <c r="C135" s="477"/>
      <c r="D135" s="508"/>
      <c r="E135" s="509"/>
    </row>
    <row r="136" spans="1:5" s="1" customFormat="1" x14ac:dyDescent="0.3">
      <c r="A136" s="507"/>
      <c r="B136" s="3" t="s">
        <v>162</v>
      </c>
      <c r="C136" s="477"/>
      <c r="D136" s="508"/>
      <c r="E136" s="509"/>
    </row>
    <row r="137" spans="1:5" s="1" customFormat="1" x14ac:dyDescent="0.3">
      <c r="A137" s="507"/>
      <c r="B137" s="3"/>
      <c r="C137" s="477"/>
      <c r="D137" s="508"/>
      <c r="E137" s="509"/>
    </row>
    <row r="138" spans="1:5" s="1" customFormat="1" x14ac:dyDescent="0.3">
      <c r="A138" s="507"/>
      <c r="B138" s="505" t="s">
        <v>163</v>
      </c>
      <c r="C138" s="477"/>
      <c r="D138" s="508"/>
      <c r="E138" s="509"/>
    </row>
    <row r="139" spans="1:5" s="1" customFormat="1" x14ac:dyDescent="0.3">
      <c r="A139" s="507"/>
      <c r="B139" s="3" t="s">
        <v>164</v>
      </c>
      <c r="C139" s="477"/>
      <c r="D139" s="508"/>
      <c r="E139" s="509"/>
    </row>
    <row r="140" spans="1:5" s="1" customFormat="1" x14ac:dyDescent="0.3">
      <c r="A140" s="507"/>
      <c r="B140" s="505" t="s">
        <v>70</v>
      </c>
      <c r="C140" s="477"/>
      <c r="D140" s="508"/>
      <c r="E140" s="509"/>
    </row>
    <row r="141" spans="1:5" s="1" customFormat="1" x14ac:dyDescent="0.3">
      <c r="A141" s="507"/>
      <c r="B141" s="3" t="s">
        <v>165</v>
      </c>
      <c r="C141" s="477"/>
      <c r="D141" s="508"/>
      <c r="E141" s="509"/>
    </row>
    <row r="142" spans="1:5" s="1" customFormat="1" x14ac:dyDescent="0.3">
      <c r="A142" s="507"/>
      <c r="B142" s="3" t="s">
        <v>166</v>
      </c>
      <c r="C142" s="477"/>
      <c r="D142" s="508"/>
      <c r="E142" s="509"/>
    </row>
    <row r="143" spans="1:5" s="1" customFormat="1" x14ac:dyDescent="0.3">
      <c r="A143" s="507"/>
      <c r="B143" s="3">
        <v>466</v>
      </c>
      <c r="C143" s="477"/>
      <c r="D143" s="508"/>
      <c r="E143" s="509"/>
    </row>
    <row r="144" spans="1:5" s="1" customFormat="1" ht="33" x14ac:dyDescent="0.3">
      <c r="A144" s="507"/>
      <c r="B144" s="3" t="s">
        <v>167</v>
      </c>
      <c r="C144" s="477"/>
      <c r="D144" s="508"/>
      <c r="E144" s="509"/>
    </row>
    <row r="145" spans="1:5" s="1" customFormat="1" x14ac:dyDescent="0.3">
      <c r="A145" s="507"/>
      <c r="B145" s="3">
        <v>466</v>
      </c>
      <c r="C145" s="477"/>
      <c r="D145" s="508"/>
      <c r="E145" s="509"/>
    </row>
    <row r="146" spans="1:5" s="1" customFormat="1" x14ac:dyDescent="0.3">
      <c r="A146" s="507"/>
      <c r="B146" s="3" t="s">
        <v>168</v>
      </c>
      <c r="C146" s="477"/>
      <c r="D146" s="508"/>
      <c r="E146" s="509"/>
    </row>
    <row r="147" spans="1:5" s="1" customFormat="1" x14ac:dyDescent="0.3">
      <c r="A147" s="507"/>
      <c r="B147" s="3" t="s">
        <v>169</v>
      </c>
      <c r="C147" s="477"/>
      <c r="D147" s="508"/>
      <c r="E147" s="509"/>
    </row>
    <row r="148" spans="1:5" s="1" customFormat="1" x14ac:dyDescent="0.3">
      <c r="A148" s="507"/>
      <c r="B148" s="3" t="s">
        <v>170</v>
      </c>
      <c r="C148" s="477"/>
      <c r="D148" s="508"/>
      <c r="E148" s="509"/>
    </row>
    <row r="149" spans="1:5" s="1" customFormat="1" x14ac:dyDescent="0.3">
      <c r="A149" s="507"/>
      <c r="B149" s="3" t="s">
        <v>171</v>
      </c>
      <c r="C149" s="477"/>
      <c r="D149" s="508"/>
      <c r="E149" s="509"/>
    </row>
    <row r="150" spans="1:5" s="1" customFormat="1" x14ac:dyDescent="0.3">
      <c r="A150" s="507"/>
      <c r="B150" s="3" t="s">
        <v>172</v>
      </c>
      <c r="C150" s="477"/>
      <c r="D150" s="508"/>
      <c r="E150" s="509"/>
    </row>
    <row r="151" spans="1:5" s="1" customFormat="1" x14ac:dyDescent="0.3">
      <c r="A151" s="507"/>
      <c r="B151" s="505" t="s">
        <v>73</v>
      </c>
      <c r="C151" s="477"/>
      <c r="D151" s="508"/>
      <c r="E151" s="509"/>
    </row>
    <row r="152" spans="1:5" s="1" customFormat="1" x14ac:dyDescent="0.3">
      <c r="A152" s="507"/>
      <c r="B152" s="3" t="s">
        <v>173</v>
      </c>
      <c r="C152" s="477"/>
      <c r="D152" s="508"/>
      <c r="E152" s="509"/>
    </row>
    <row r="153" spans="1:5" s="1" customFormat="1" x14ac:dyDescent="0.3">
      <c r="A153" s="507"/>
      <c r="B153" s="3" t="s">
        <v>174</v>
      </c>
      <c r="C153" s="477"/>
      <c r="D153" s="508"/>
      <c r="E153" s="509"/>
    </row>
    <row r="154" spans="1:5" s="1" customFormat="1" x14ac:dyDescent="0.3">
      <c r="A154" s="507"/>
      <c r="B154" s="3" t="s">
        <v>396</v>
      </c>
      <c r="C154" s="477"/>
      <c r="D154" s="508"/>
      <c r="E154" s="509"/>
    </row>
    <row r="155" spans="1:5" s="1" customFormat="1" x14ac:dyDescent="0.3">
      <c r="A155" s="507"/>
      <c r="B155" s="3" t="s">
        <v>175</v>
      </c>
      <c r="C155" s="477"/>
      <c r="D155" s="508"/>
      <c r="E155" s="509"/>
    </row>
    <row r="156" spans="1:5" s="1" customFormat="1" x14ac:dyDescent="0.3">
      <c r="A156" s="507"/>
      <c r="B156" s="3" t="s">
        <v>176</v>
      </c>
      <c r="C156" s="477"/>
      <c r="D156" s="508"/>
      <c r="E156" s="509"/>
    </row>
    <row r="157" spans="1:5" s="1" customFormat="1" x14ac:dyDescent="0.3">
      <c r="A157" s="507"/>
      <c r="B157" s="505" t="s">
        <v>70</v>
      </c>
      <c r="C157" s="477"/>
      <c r="D157" s="508"/>
      <c r="E157" s="509"/>
    </row>
    <row r="158" spans="1:5" s="1" customFormat="1" x14ac:dyDescent="0.3">
      <c r="A158" s="507"/>
      <c r="B158" s="3" t="s">
        <v>177</v>
      </c>
      <c r="C158" s="477"/>
      <c r="D158" s="508"/>
      <c r="E158" s="509"/>
    </row>
    <row r="159" spans="1:5" s="1" customFormat="1" x14ac:dyDescent="0.3">
      <c r="A159" s="507"/>
      <c r="B159" s="3" t="s">
        <v>178</v>
      </c>
      <c r="C159" s="477"/>
      <c r="D159" s="508"/>
      <c r="E159" s="509"/>
    </row>
    <row r="160" spans="1:5" s="1" customFormat="1" x14ac:dyDescent="0.3">
      <c r="A160" s="507"/>
      <c r="B160" s="3">
        <v>466</v>
      </c>
      <c r="C160" s="477"/>
      <c r="D160" s="508"/>
      <c r="E160" s="509"/>
    </row>
    <row r="161" spans="1:5" s="1" customFormat="1" ht="33" x14ac:dyDescent="0.3">
      <c r="A161" s="507"/>
      <c r="B161" s="3" t="s">
        <v>179</v>
      </c>
      <c r="C161" s="477"/>
      <c r="D161" s="508"/>
      <c r="E161" s="509"/>
    </row>
    <row r="162" spans="1:5" s="1" customFormat="1" x14ac:dyDescent="0.3">
      <c r="A162" s="507"/>
      <c r="B162" s="3">
        <v>466</v>
      </c>
      <c r="C162" s="477"/>
      <c r="D162" s="508"/>
      <c r="E162" s="509"/>
    </row>
    <row r="163" spans="1:5" s="1" customFormat="1" x14ac:dyDescent="0.3">
      <c r="A163" s="507"/>
      <c r="B163" s="3" t="s">
        <v>180</v>
      </c>
      <c r="C163" s="477"/>
      <c r="D163" s="508"/>
      <c r="E163" s="509"/>
    </row>
    <row r="164" spans="1:5" s="1" customFormat="1" x14ac:dyDescent="0.3">
      <c r="A164" s="507"/>
      <c r="B164" s="3" t="s">
        <v>181</v>
      </c>
      <c r="C164" s="477"/>
      <c r="D164" s="508"/>
      <c r="E164" s="509"/>
    </row>
    <row r="165" spans="1:5" s="1" customFormat="1" x14ac:dyDescent="0.3">
      <c r="A165" s="507"/>
      <c r="B165" s="3" t="s">
        <v>182</v>
      </c>
      <c r="C165" s="477"/>
      <c r="D165" s="508"/>
      <c r="E165" s="509"/>
    </row>
    <row r="166" spans="1:5" s="1" customFormat="1" x14ac:dyDescent="0.3">
      <c r="A166" s="507"/>
      <c r="B166" s="3" t="s">
        <v>183</v>
      </c>
      <c r="C166" s="477"/>
      <c r="D166" s="508"/>
      <c r="E166" s="509"/>
    </row>
    <row r="167" spans="1:5" s="1" customFormat="1" x14ac:dyDescent="0.3">
      <c r="A167" s="507"/>
      <c r="B167" s="3" t="s">
        <v>172</v>
      </c>
      <c r="C167" s="477"/>
      <c r="D167" s="508"/>
      <c r="E167" s="509"/>
    </row>
    <row r="168" spans="1:5" s="1" customFormat="1" x14ac:dyDescent="0.3">
      <c r="A168" s="507"/>
      <c r="B168" s="505" t="s">
        <v>403</v>
      </c>
      <c r="C168" s="477"/>
      <c r="D168" s="508"/>
      <c r="E168" s="509"/>
    </row>
    <row r="169" spans="1:5" s="1" customFormat="1" x14ac:dyDescent="0.3">
      <c r="A169" s="507"/>
      <c r="B169" s="3" t="s">
        <v>184</v>
      </c>
      <c r="C169" s="477"/>
      <c r="D169" s="508"/>
      <c r="E169" s="509"/>
    </row>
    <row r="170" spans="1:5" s="1" customFormat="1" x14ac:dyDescent="0.3">
      <c r="A170" s="507"/>
      <c r="B170" s="3" t="s">
        <v>185</v>
      </c>
      <c r="C170" s="477"/>
      <c r="D170" s="508"/>
      <c r="E170" s="509"/>
    </row>
    <row r="171" spans="1:5" s="1" customFormat="1" x14ac:dyDescent="0.3">
      <c r="A171" s="507"/>
      <c r="B171" s="3" t="s">
        <v>186</v>
      </c>
      <c r="C171" s="477"/>
      <c r="D171" s="508"/>
      <c r="E171" s="509"/>
    </row>
    <row r="172" spans="1:5" s="1" customFormat="1" x14ac:dyDescent="0.3">
      <c r="A172" s="507"/>
      <c r="B172" s="3" t="s">
        <v>187</v>
      </c>
      <c r="C172" s="477"/>
      <c r="D172" s="508"/>
      <c r="E172" s="509"/>
    </row>
    <row r="173" spans="1:5" s="1" customFormat="1" x14ac:dyDescent="0.3">
      <c r="A173" s="507"/>
      <c r="B173" s="3"/>
      <c r="C173" s="477"/>
      <c r="D173" s="508"/>
      <c r="E173" s="509"/>
    </row>
    <row r="174" spans="1:5" s="1" customFormat="1" x14ac:dyDescent="0.3">
      <c r="A174" s="507"/>
      <c r="B174" s="505" t="s">
        <v>153</v>
      </c>
      <c r="C174" s="477"/>
      <c r="D174" s="508"/>
      <c r="E174" s="509"/>
    </row>
    <row r="175" spans="1:5" s="1" customFormat="1" x14ac:dyDescent="0.3">
      <c r="A175" s="507"/>
      <c r="B175" s="3" t="s">
        <v>188</v>
      </c>
      <c r="C175" s="477"/>
      <c r="D175" s="508"/>
      <c r="E175" s="509"/>
    </row>
    <row r="176" spans="1:5" s="1" customFormat="1" x14ac:dyDescent="0.3">
      <c r="A176" s="507"/>
      <c r="B176" s="3" t="s">
        <v>189</v>
      </c>
      <c r="C176" s="477"/>
      <c r="D176" s="508"/>
      <c r="E176" s="509"/>
    </row>
    <row r="177" spans="1:5" s="1" customFormat="1" x14ac:dyDescent="0.3">
      <c r="A177" s="507"/>
      <c r="B177" s="3" t="s">
        <v>190</v>
      </c>
      <c r="C177" s="477"/>
      <c r="D177" s="508"/>
      <c r="E177" s="509"/>
    </row>
    <row r="178" spans="1:5" s="1" customFormat="1" x14ac:dyDescent="0.3">
      <c r="A178" s="507"/>
      <c r="B178" s="3" t="s">
        <v>191</v>
      </c>
      <c r="C178" s="477"/>
      <c r="D178" s="508"/>
      <c r="E178" s="509"/>
    </row>
    <row r="179" spans="1:5" s="1" customFormat="1" x14ac:dyDescent="0.3">
      <c r="A179" s="507"/>
      <c r="B179" s="3" t="s">
        <v>192</v>
      </c>
      <c r="C179" s="477"/>
      <c r="D179" s="508"/>
      <c r="E179" s="509"/>
    </row>
    <row r="180" spans="1:5" s="1" customFormat="1" x14ac:dyDescent="0.3">
      <c r="A180" s="507"/>
      <c r="B180" s="3" t="s">
        <v>193</v>
      </c>
      <c r="C180" s="477"/>
      <c r="D180" s="508"/>
      <c r="E180" s="509"/>
    </row>
    <row r="181" spans="1:5" s="1" customFormat="1" x14ac:dyDescent="0.3">
      <c r="A181" s="507"/>
      <c r="B181" s="3" t="s">
        <v>194</v>
      </c>
      <c r="C181" s="477"/>
      <c r="D181" s="508"/>
      <c r="E181" s="509"/>
    </row>
    <row r="182" spans="1:5" s="1" customFormat="1" x14ac:dyDescent="0.3">
      <c r="A182" s="507"/>
      <c r="B182" s="3" t="s">
        <v>195</v>
      </c>
      <c r="C182" s="477"/>
      <c r="D182" s="508"/>
      <c r="E182" s="509"/>
    </row>
    <row r="183" spans="1:5" s="1" customFormat="1" x14ac:dyDescent="0.3">
      <c r="A183" s="507"/>
      <c r="B183" s="3" t="s">
        <v>196</v>
      </c>
      <c r="C183" s="477"/>
      <c r="D183" s="508"/>
      <c r="E183" s="509"/>
    </row>
    <row r="184" spans="1:5" s="1" customFormat="1" x14ac:dyDescent="0.3">
      <c r="A184" s="507"/>
      <c r="B184" s="3" t="s">
        <v>197</v>
      </c>
      <c r="C184" s="477"/>
      <c r="D184" s="508"/>
      <c r="E184" s="509"/>
    </row>
    <row r="185" spans="1:5" s="1" customFormat="1" x14ac:dyDescent="0.3">
      <c r="A185" s="507"/>
      <c r="B185" s="3" t="s">
        <v>198</v>
      </c>
      <c r="C185" s="477"/>
      <c r="D185" s="508"/>
      <c r="E185" s="509"/>
    </row>
    <row r="186" spans="1:5" s="1" customFormat="1" x14ac:dyDescent="0.3">
      <c r="A186" s="507"/>
      <c r="B186" s="3" t="s">
        <v>199</v>
      </c>
      <c r="C186" s="477"/>
      <c r="D186" s="508"/>
      <c r="E186" s="509"/>
    </row>
    <row r="187" spans="1:5" s="1" customFormat="1" ht="33" x14ac:dyDescent="0.3">
      <c r="A187" s="507"/>
      <c r="B187" s="3" t="s">
        <v>200</v>
      </c>
      <c r="C187" s="477"/>
      <c r="D187" s="508"/>
      <c r="E187" s="509"/>
    </row>
    <row r="188" spans="1:5" s="1" customFormat="1" x14ac:dyDescent="0.3">
      <c r="A188" s="507"/>
      <c r="B188" s="3" t="s">
        <v>201</v>
      </c>
      <c r="C188" s="477"/>
      <c r="D188" s="508"/>
      <c r="E188" s="509"/>
    </row>
    <row r="189" spans="1:5" s="1" customFormat="1" x14ac:dyDescent="0.3">
      <c r="A189" s="507"/>
      <c r="B189" s="3" t="s">
        <v>158</v>
      </c>
      <c r="C189" s="477"/>
      <c r="D189" s="508"/>
      <c r="E189" s="509"/>
    </row>
    <row r="190" spans="1:5" s="1" customFormat="1" x14ac:dyDescent="0.3">
      <c r="A190" s="507"/>
      <c r="B190" s="3" t="s">
        <v>159</v>
      </c>
      <c r="C190" s="477"/>
      <c r="D190" s="508"/>
      <c r="E190" s="509"/>
    </row>
    <row r="191" spans="1:5" s="1" customFormat="1" x14ac:dyDescent="0.3">
      <c r="A191" s="507"/>
      <c r="B191" s="3" t="s">
        <v>160</v>
      </c>
      <c r="C191" s="477"/>
      <c r="D191" s="508"/>
      <c r="E191" s="509"/>
    </row>
    <row r="192" spans="1:5" s="1" customFormat="1" x14ac:dyDescent="0.3">
      <c r="A192" s="507"/>
      <c r="B192" s="3" t="s">
        <v>161</v>
      </c>
      <c r="C192" s="477"/>
      <c r="D192" s="508"/>
      <c r="E192" s="509"/>
    </row>
    <row r="193" spans="1:5" s="1" customFormat="1" x14ac:dyDescent="0.3">
      <c r="A193" s="507"/>
      <c r="B193" s="3" t="s">
        <v>162</v>
      </c>
      <c r="C193" s="477"/>
      <c r="D193" s="508"/>
      <c r="E193" s="509"/>
    </row>
    <row r="194" spans="1:5" s="1" customFormat="1" x14ac:dyDescent="0.3">
      <c r="A194" s="507"/>
      <c r="B194" s="3"/>
      <c r="C194" s="477"/>
      <c r="D194" s="508"/>
      <c r="E194" s="509"/>
    </row>
    <row r="195" spans="1:5" s="1" customFormat="1" x14ac:dyDescent="0.3">
      <c r="A195" s="507"/>
      <c r="B195" s="3" t="s">
        <v>202</v>
      </c>
      <c r="C195" s="477"/>
      <c r="D195" s="508"/>
      <c r="E195" s="509"/>
    </row>
    <row r="196" spans="1:5" s="1" customFormat="1" x14ac:dyDescent="0.3">
      <c r="A196" s="507"/>
      <c r="B196" s="3" t="s">
        <v>203</v>
      </c>
      <c r="C196" s="477"/>
      <c r="D196" s="508"/>
      <c r="E196" s="509"/>
    </row>
    <row r="197" spans="1:5" s="1" customFormat="1" x14ac:dyDescent="0.3">
      <c r="A197" s="507"/>
      <c r="B197" s="3" t="s">
        <v>397</v>
      </c>
      <c r="C197" s="477"/>
      <c r="D197" s="508"/>
      <c r="E197" s="509"/>
    </row>
    <row r="198" spans="1:5" s="1" customFormat="1" x14ac:dyDescent="0.3">
      <c r="A198" s="507"/>
      <c r="B198" s="3" t="s">
        <v>204</v>
      </c>
      <c r="C198" s="477"/>
      <c r="D198" s="508"/>
      <c r="E198" s="509"/>
    </row>
    <row r="199" spans="1:5" s="1" customFormat="1" x14ac:dyDescent="0.3">
      <c r="A199" s="507"/>
      <c r="B199" s="3" t="s">
        <v>205</v>
      </c>
      <c r="C199" s="477"/>
      <c r="D199" s="508"/>
      <c r="E199" s="509"/>
    </row>
    <row r="200" spans="1:5" s="1" customFormat="1" x14ac:dyDescent="0.3">
      <c r="A200" s="507"/>
      <c r="B200" s="3" t="s">
        <v>206</v>
      </c>
      <c r="C200" s="477"/>
      <c r="D200" s="508"/>
      <c r="E200" s="509"/>
    </row>
    <row r="201" spans="1:5" s="1" customFormat="1" x14ac:dyDescent="0.3">
      <c r="A201" s="507"/>
      <c r="B201" s="3" t="s">
        <v>207</v>
      </c>
      <c r="C201" s="477"/>
      <c r="D201" s="508"/>
      <c r="E201" s="509"/>
    </row>
    <row r="202" spans="1:5" s="1" customFormat="1" x14ac:dyDescent="0.3">
      <c r="A202" s="507"/>
      <c r="B202" s="3" t="s">
        <v>208</v>
      </c>
      <c r="C202" s="477"/>
      <c r="D202" s="508"/>
      <c r="E202" s="509"/>
    </row>
    <row r="203" spans="1:5" s="1" customFormat="1" x14ac:dyDescent="0.3">
      <c r="A203" s="507"/>
      <c r="B203" s="3" t="s">
        <v>209</v>
      </c>
      <c r="C203" s="477"/>
      <c r="D203" s="508"/>
      <c r="E203" s="509"/>
    </row>
    <row r="204" spans="1:5" s="1" customFormat="1" x14ac:dyDescent="0.3">
      <c r="A204" s="507"/>
      <c r="B204" s="3" t="s">
        <v>210</v>
      </c>
      <c r="C204" s="477"/>
      <c r="D204" s="508"/>
      <c r="E204" s="509"/>
    </row>
    <row r="205" spans="1:5" s="1" customFormat="1" x14ac:dyDescent="0.3">
      <c r="A205" s="507"/>
      <c r="B205" s="3" t="s">
        <v>211</v>
      </c>
      <c r="C205" s="477"/>
      <c r="D205" s="508"/>
      <c r="E205" s="509"/>
    </row>
  </sheetData>
  <dataValidations count="2">
    <dataValidation type="list" allowBlank="1" showInputMessage="1" showErrorMessage="1" sqref="D20:D205" xr:uid="{0E17094E-ABC5-40A7-BA80-27B5DEBE5970}">
      <formula1>$L$1:$N$1</formula1>
    </dataValidation>
    <dataValidation type="list" allowBlank="1" showInputMessage="1" showErrorMessage="1" sqref="C20:C205" xr:uid="{8A324BA7-3471-4170-B561-EFC776030580}">
      <formula1>$I$1:$K$1</formula1>
    </dataValidation>
  </dataValidation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6</vt:i4>
      </vt:variant>
    </vt:vector>
  </HeadingPairs>
  <TitlesOfParts>
    <vt:vector size="21" baseType="lpstr">
      <vt:lpstr>Munkalap2_</vt:lpstr>
      <vt:lpstr>KM-AII-10-1</vt:lpstr>
      <vt:lpstr>KM-AII-10-2</vt:lpstr>
      <vt:lpstr>KM-AII-10-3</vt:lpstr>
      <vt:lpstr>KM-AII-10-4</vt:lpstr>
      <vt:lpstr>KM-AII-10-5</vt:lpstr>
      <vt:lpstr>KM-AII-10-6</vt:lpstr>
      <vt:lpstr>KM-AII-10-7</vt:lpstr>
      <vt:lpstr>KM-AII-10-8</vt:lpstr>
      <vt:lpstr>Alapa</vt:lpstr>
      <vt:lpstr>Import_M</vt:lpstr>
      <vt:lpstr>Import_O</vt:lpstr>
      <vt:lpstr>Import_F</vt:lpstr>
      <vt:lpstr>Import_FK</vt:lpstr>
      <vt:lpstr>Import_KK</vt:lpstr>
      <vt:lpstr>'KM-AII-10-7'!Nyomtatási_cím</vt:lpstr>
      <vt:lpstr>'KM-AII-10-8'!Nyomtatási_cím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v.1.26.12.0.1#2026. 04. 30.</dc:description>
  <cp:lastPrinted>2022-05-03T06:38:49Z</cp:lastPrinted>
  <dcterms:created xsi:type="dcterms:W3CDTF">2022-05-02T14:03:16Z</dcterms:created>
  <dcterms:modified xsi:type="dcterms:W3CDTF">2026-04-29T07:25:22Z</dcterms:modified>
</cp:coreProperties>
</file>