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5. KM-BI Készletek\"/>
    </mc:Choice>
  </mc:AlternateContent>
  <xr:revisionPtr revIDLastSave="0" documentId="13_ncr:1_{030D85B9-F86E-451D-B18F-14D6153A35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1" r:id="rId1"/>
    <sheet name="KM-BI-10-5" sheetId="75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1" l="1"/>
  <c r="A12" i="91"/>
  <c r="A11" i="91"/>
  <c r="A10" i="91"/>
  <c r="D9" i="91"/>
  <c r="C9" i="91"/>
  <c r="B9" i="91"/>
  <c r="I5" i="91"/>
  <c r="I4" i="91"/>
  <c r="B7" i="91"/>
  <c r="C6" i="91"/>
  <c r="B6" i="91"/>
  <c r="D5" i="91"/>
  <c r="C5" i="91"/>
  <c r="B5" i="91"/>
  <c r="K8" i="91"/>
  <c r="J8" i="91"/>
  <c r="K7" i="91"/>
  <c r="J7" i="91"/>
  <c r="K6" i="91"/>
  <c r="J6" i="91"/>
  <c r="K5" i="91"/>
  <c r="J5" i="91"/>
  <c r="K4" i="91"/>
  <c r="J4" i="91"/>
  <c r="B4" i="91"/>
  <c r="D3" i="91"/>
  <c r="D7" i="91"/>
  <c r="C7" i="91"/>
  <c r="E2" i="75" l="1"/>
  <c r="D2" i="75"/>
  <c r="K25" i="75"/>
  <c r="M10" i="75"/>
  <c r="H10" i="75"/>
  <c r="A4" i="75"/>
  <c r="F4" i="75"/>
  <c r="A5" i="75"/>
  <c r="F5" i="75"/>
  <c r="I5" i="75"/>
  <c r="N10" i="75"/>
  <c r="O10" i="75" s="1"/>
  <c r="P10" i="75"/>
  <c r="Q10" i="75" s="1"/>
  <c r="H11" i="75"/>
  <c r="M11" i="75"/>
  <c r="N11" i="75"/>
  <c r="O11" i="75" s="1"/>
  <c r="P11" i="75" s="1"/>
  <c r="Q11" i="75" s="1"/>
  <c r="H12" i="75"/>
  <c r="M12" i="75"/>
  <c r="N12" i="75"/>
  <c r="H13" i="75"/>
  <c r="M13" i="75"/>
  <c r="N13" i="75"/>
  <c r="H14" i="75"/>
  <c r="M14" i="75"/>
  <c r="N14" i="75"/>
  <c r="H15" i="75"/>
  <c r="M15" i="75"/>
  <c r="N15" i="75"/>
  <c r="O15" i="75" s="1"/>
  <c r="P15" i="75" s="1"/>
  <c r="Q15" i="75" s="1"/>
  <c r="H16" i="75"/>
  <c r="M16" i="75"/>
  <c r="N16" i="75"/>
  <c r="H17" i="75"/>
  <c r="M17" i="75"/>
  <c r="N17" i="75"/>
  <c r="O17" i="75" s="1"/>
  <c r="H18" i="75"/>
  <c r="M18" i="75"/>
  <c r="N18" i="75"/>
  <c r="O18" i="75" s="1"/>
  <c r="P18" i="75" s="1"/>
  <c r="Q18" i="75" s="1"/>
  <c r="H19" i="75"/>
  <c r="M19" i="75"/>
  <c r="N19" i="75"/>
  <c r="O19" i="75" s="1"/>
  <c r="H20" i="75"/>
  <c r="M20" i="75"/>
  <c r="N20" i="75"/>
  <c r="O20" i="75"/>
  <c r="P20" i="75" s="1"/>
  <c r="H21" i="75"/>
  <c r="M21" i="75"/>
  <c r="N21" i="75"/>
  <c r="O21" i="75"/>
  <c r="P21" i="75" s="1"/>
  <c r="Q21" i="75" s="1"/>
  <c r="H22" i="75"/>
  <c r="M22" i="75"/>
  <c r="N22" i="75"/>
  <c r="O22" i="75"/>
  <c r="P22" i="75" s="1"/>
  <c r="Q22" i="75" s="1"/>
  <c r="H23" i="75"/>
  <c r="M23" i="75"/>
  <c r="N23" i="75"/>
  <c r="O23" i="75" s="1"/>
  <c r="H24" i="75"/>
  <c r="M24" i="75"/>
  <c r="N24" i="75"/>
  <c r="O24" i="75" s="1"/>
  <c r="I25" i="75"/>
  <c r="J25" i="75"/>
  <c r="O13" i="75"/>
  <c r="O12" i="75"/>
  <c r="P12" i="75"/>
  <c r="Q12" i="75" s="1"/>
  <c r="P24" i="75"/>
  <c r="Q24" i="75"/>
  <c r="Q20" i="75"/>
  <c r="H25" i="75" l="1"/>
  <c r="P17" i="75"/>
  <c r="Q17" i="75" s="1"/>
  <c r="N25" i="75"/>
  <c r="O16" i="75"/>
  <c r="P16" i="75" s="1"/>
  <c r="Q16" i="75" s="1"/>
  <c r="P19" i="75"/>
  <c r="Q19" i="75" s="1"/>
  <c r="O14" i="75"/>
  <c r="O25" i="75" s="1"/>
  <c r="P13" i="75"/>
  <c r="Q13" i="75" s="1"/>
  <c r="M25" i="75"/>
  <c r="P23" i="75"/>
  <c r="Q23" i="75" s="1"/>
  <c r="P14" i="75" l="1"/>
  <c r="Q14" i="75" s="1"/>
  <c r="Q25" i="75" s="1"/>
  <c r="P25" i="75" l="1"/>
</calcChain>
</file>

<file path=xl/sharedStrings.xml><?xml version="1.0" encoding="utf-8"?>
<sst xmlns="http://schemas.openxmlformats.org/spreadsheetml/2006/main" count="101" uniqueCount="77">
  <si>
    <t xml:space="preserve"> </t>
  </si>
  <si>
    <t>Dátum:</t>
  </si>
  <si>
    <t>Készítette:</t>
  </si>
  <si>
    <t>Következtetés:</t>
  </si>
  <si>
    <t>Fordulónap:</t>
  </si>
  <si>
    <t>Sorszám</t>
  </si>
  <si>
    <t>Megnevezés</t>
  </si>
  <si>
    <t>Mérleg szerinti érték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</si>
  <si>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</si>
  <si>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</si>
  <si>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</si>
  <si>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</si>
  <si>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</si>
  <si>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</si>
  <si>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</si>
  <si>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</si>
  <si>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</si>
  <si>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</si>
  <si>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</si>
  <si>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</si>
  <si>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</si>
  <si>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</si>
  <si>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</si>
  <si>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Áthozat:</t>
  </si>
  <si>
    <t>Nyilvántartási szám</t>
  </si>
  <si>
    <t>Bekerülési érték</t>
  </si>
  <si>
    <t>Utolsó értékelés dátuma</t>
  </si>
  <si>
    <t>Nyilv. egységár</t>
  </si>
  <si>
    <t>F.napi készlet</t>
  </si>
  <si>
    <t>Piaci ár M-kor</t>
  </si>
  <si>
    <t>Piaci érték M-kor</t>
  </si>
  <si>
    <t>Nyitó értékvesztés</t>
  </si>
  <si>
    <t>Záró értékvesztés</t>
  </si>
  <si>
    <t>Összesen</t>
  </si>
  <si>
    <t>Átvitel:</t>
  </si>
  <si>
    <t>Leltár szerinti érték</t>
  </si>
  <si>
    <t>Felmerülő kötlségek</t>
  </si>
  <si>
    <t>Várható támogatások</t>
  </si>
  <si>
    <t>É.vesztés visszaírása</t>
  </si>
  <si>
    <t>Mérlegkészítés napja:</t>
  </si>
  <si>
    <t>SAJÁT TERMELÉSŰ KÉSZLETEK ÉRTÉKELÉSE</t>
  </si>
  <si>
    <t>KM-BI-10-5</t>
  </si>
  <si>
    <t>Tartós (napokban):</t>
  </si>
  <si>
    <t>Jelentős a nyilvántartási egységár %-ban:</t>
  </si>
  <si>
    <t>Ellenőrizte:</t>
  </si>
  <si>
    <t>MUNKALAP</t>
  </si>
  <si>
    <t>Ügyfél neve:</t>
  </si>
  <si>
    <t>Eredmény:</t>
  </si>
  <si>
    <t xml:space="preserve">                                                            </t>
  </si>
  <si>
    <t>Különbözet végleges?</t>
  </si>
  <si>
    <t>IGEN</t>
  </si>
  <si>
    <t>NEM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</si>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</sst>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2" x14ac:knownFonts="1"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4" fillId="0" borderId="0"/>
    <xf numFmtId="0" fontId="14" fillId="0" borderId="0"/>
    <xf numFmtId="164" fontId="4" fillId="0" borderId="0">
      <alignment horizontal="left" vertical="top" wrapText="1"/>
    </xf>
  </cellStyleXfs>
  <cellXfs count="130">
    <xf numFmtId="164" fontId="0" fillId="0" borderId="0" xfId="0">
      <alignment vertical="top" wrapText="1"/>
    </xf>
    <xf numFmtId="164" fontId="4" fillId="3" borderId="0" xfId="0" applyFont="1" applyFill="1">
      <alignment vertical="top" wrapText="1"/>
    </xf>
    <xf numFmtId="164" fontId="2" fillId="2" borderId="0" xfId="0" applyFont="1" applyFill="1" applyAlignment="1">
      <alignment vertical="center"/>
    </xf>
    <xf numFmtId="164" fontId="5" fillId="2" borderId="0" xfId="0" applyFont="1" applyFill="1">
      <alignment vertical="top" wrapText="1"/>
    </xf>
    <xf numFmtId="164" fontId="5" fillId="2" borderId="0" xfId="0" applyFont="1" applyFill="1" applyAlignment="1">
      <alignment vertical="center" wrapText="1"/>
    </xf>
    <xf numFmtId="164" fontId="5" fillId="2" borderId="0" xfId="0" applyFont="1" applyFill="1" applyBorder="1" applyAlignment="1">
      <alignment vertical="center"/>
    </xf>
    <xf numFmtId="164" fontId="2" fillId="2" borderId="0" xfId="0" applyFont="1" applyFill="1" applyBorder="1">
      <alignment vertical="top" wrapText="1"/>
    </xf>
    <xf numFmtId="164" fontId="4" fillId="2" borderId="0" xfId="0" applyFont="1" applyFill="1" applyBorder="1">
      <alignment vertical="top" wrapText="1"/>
    </xf>
    <xf numFmtId="14" fontId="2" fillId="2" borderId="0" xfId="0" applyNumberFormat="1" applyFont="1" applyFill="1" applyBorder="1" applyAlignment="1">
      <alignment horizontal="center"/>
    </xf>
    <xf numFmtId="164" fontId="2" fillId="2" borderId="0" xfId="0" applyFont="1" applyFill="1" applyBorder="1" applyAlignment="1">
      <alignment horizontal="center"/>
    </xf>
    <xf numFmtId="164" fontId="2" fillId="2" borderId="1" xfId="0" applyFont="1" applyFill="1" applyBorder="1" applyAlignment="1">
      <alignment horizontal="left" vertical="top"/>
    </xf>
    <xf numFmtId="164" fontId="2" fillId="2" borderId="2" xfId="0" applyFont="1" applyFill="1" applyBorder="1" applyAlignment="1">
      <alignment horizontal="left" vertical="top"/>
    </xf>
    <xf numFmtId="164" fontId="2" fillId="2" borderId="3" xfId="0" applyFont="1" applyFill="1" applyBorder="1" applyAlignment="1" applyProtection="1">
      <alignment horizontal="left" vertical="center"/>
      <protection hidden="1"/>
    </xf>
    <xf numFmtId="164" fontId="2" fillId="2" borderId="5" xfId="0" applyFont="1" applyFill="1" applyBorder="1" applyAlignment="1">
      <alignment horizontal="left"/>
    </xf>
    <xf numFmtId="164" fontId="2" fillId="2" borderId="5" xfId="0" applyFont="1" applyFill="1" applyBorder="1" applyAlignment="1">
      <alignment horizontal="left" vertical="top"/>
    </xf>
    <xf numFmtId="164" fontId="8" fillId="2" borderId="5" xfId="0" applyFont="1" applyFill="1" applyBorder="1">
      <alignment vertical="top" wrapText="1"/>
    </xf>
    <xf numFmtId="14" fontId="2" fillId="2" borderId="2" xfId="0" applyNumberFormat="1" applyFont="1" applyFill="1" applyBorder="1" applyAlignment="1">
      <alignment horizontal="left" vertical="top"/>
    </xf>
    <xf numFmtId="164" fontId="2" fillId="2" borderId="2" xfId="0" applyFont="1" applyFill="1" applyBorder="1">
      <alignment vertical="top" wrapText="1"/>
    </xf>
    <xf numFmtId="164" fontId="4" fillId="2" borderId="0" xfId="0" applyFont="1" applyFill="1">
      <alignment vertical="top" wrapText="1"/>
    </xf>
    <xf numFmtId="164" fontId="4" fillId="3" borderId="0" xfId="0" applyFont="1" applyFill="1">
      <alignment vertical="top" wrapText="1"/>
    </xf>
    <xf numFmtId="164" fontId="4" fillId="2" borderId="5" xfId="0" applyFont="1" applyFill="1" applyBorder="1">
      <alignment vertical="top" wrapText="1"/>
    </xf>
    <xf numFmtId="164" fontId="4" fillId="2" borderId="6" xfId="0" applyFont="1" applyFill="1" applyBorder="1" applyProtection="1">
      <alignment vertical="top" wrapText="1"/>
      <protection locked="0" hidden="1"/>
    </xf>
    <xf numFmtId="164" fontId="4" fillId="2" borderId="0" xfId="0" applyFont="1" applyFill="1" applyBorder="1" applyProtection="1">
      <alignment vertical="top" wrapText="1"/>
      <protection locked="0" hidden="1"/>
    </xf>
    <xf numFmtId="164" fontId="4" fillId="2" borderId="2" xfId="0" applyFont="1" applyFill="1" applyBorder="1">
      <alignment vertical="top" wrapText="1"/>
    </xf>
    <xf numFmtId="164" fontId="4" fillId="2" borderId="4" xfId="0" applyFont="1" applyFill="1" applyBorder="1" applyProtection="1">
      <alignment vertical="top" wrapText="1"/>
      <protection locked="0" hidden="1"/>
    </xf>
    <xf numFmtId="164" fontId="4" fillId="3" borderId="0" xfId="0" applyFont="1" applyFill="1">
      <alignment vertical="top" wrapText="1"/>
    </xf>
    <xf numFmtId="164" fontId="4" fillId="2" borderId="0" xfId="0" applyFont="1" applyFill="1" applyBorder="1" applyAlignment="1"/>
    <xf numFmtId="164" fontId="2" fillId="2" borderId="1" xfId="0" applyFont="1" applyFill="1" applyBorder="1" applyAlignment="1">
      <alignment vertical="top"/>
    </xf>
    <xf numFmtId="164" fontId="4" fillId="3" borderId="0" xfId="0" applyFont="1" applyFill="1" applyAlignment="1"/>
    <xf numFmtId="164" fontId="2" fillId="2" borderId="0" xfId="0" applyFont="1" applyFill="1" applyBorder="1" applyAlignment="1">
      <alignment vertical="top"/>
    </xf>
    <xf numFmtId="14" fontId="2" fillId="2" borderId="0" xfId="0" applyNumberFormat="1" applyFont="1" applyFill="1" applyBorder="1" applyAlignment="1">
      <alignment horizontal="left" vertical="top"/>
    </xf>
    <xf numFmtId="164" fontId="2" fillId="2" borderId="0" xfId="0" applyFont="1" applyFill="1" applyBorder="1" applyAlignment="1">
      <alignment horizontal="left" vertical="top"/>
    </xf>
    <xf numFmtId="164" fontId="4" fillId="2" borderId="0" xfId="0" applyFont="1" applyFill="1" applyBorder="1">
      <alignment vertical="top" wrapText="1"/>
    </xf>
    <xf numFmtId="164" fontId="4" fillId="2" borderId="0" xfId="0" applyFont="1" applyFill="1">
      <alignment vertical="top" wrapText="1"/>
    </xf>
    <xf numFmtId="164" fontId="5" fillId="2" borderId="0" xfId="0" applyFont="1" applyFill="1" applyBorder="1">
      <alignment vertical="top" wrapText="1"/>
    </xf>
    <xf numFmtId="164" fontId="6" fillId="2" borderId="7" xfId="0" applyFont="1" applyFill="1" applyBorder="1" applyProtection="1">
      <alignment vertical="top" wrapText="1"/>
      <protection locked="0" hidden="1"/>
    </xf>
    <xf numFmtId="164" fontId="7" fillId="2" borderId="10" xfId="0" applyFont="1" applyFill="1" applyBorder="1" applyAlignment="1" applyProtection="1">
      <alignment horizontal="center"/>
      <protection locked="0" hidden="1"/>
    </xf>
    <xf numFmtId="164" fontId="7" fillId="2" borderId="11" xfId="0" applyNumberFormat="1" applyFont="1" applyFill="1" applyBorder="1" applyProtection="1">
      <alignment vertical="top" wrapText="1"/>
      <protection locked="0" hidden="1"/>
    </xf>
    <xf numFmtId="164" fontId="7" fillId="2" borderId="11" xfId="0" applyNumberFormat="1" applyFont="1" applyFill="1" applyBorder="1" applyAlignment="1" applyProtection="1">
      <alignment horizontal="right"/>
      <protection locked="0" hidden="1"/>
    </xf>
    <xf numFmtId="164" fontId="7" fillId="2" borderId="12" xfId="0" applyNumberFormat="1" applyFont="1" applyFill="1" applyBorder="1" applyProtection="1">
      <alignment vertical="top" wrapText="1"/>
      <protection locked="0" hidden="1"/>
    </xf>
    <xf numFmtId="164" fontId="1" fillId="2" borderId="13" xfId="0" applyFont="1" applyFill="1" applyBorder="1" applyAlignment="1">
      <alignment horizontal="right"/>
    </xf>
    <xf numFmtId="164" fontId="1" fillId="2" borderId="13" xfId="0" applyNumberFormat="1" applyFont="1" applyFill="1" applyBorder="1" applyAlignment="1">
      <alignment horizontal="right"/>
    </xf>
    <xf numFmtId="164" fontId="6" fillId="2" borderId="13" xfId="0" applyNumberFormat="1" applyFont="1" applyFill="1" applyBorder="1">
      <alignment vertical="top" wrapText="1"/>
    </xf>
    <xf numFmtId="164" fontId="6" fillId="2" borderId="14" xfId="0" applyNumberFormat="1" applyFont="1" applyFill="1" applyBorder="1">
      <alignment vertical="top" wrapText="1"/>
    </xf>
    <xf numFmtId="164" fontId="1" fillId="2" borderId="0" xfId="0" applyFont="1" applyFill="1" applyBorder="1">
      <alignment vertical="top" wrapText="1"/>
    </xf>
    <xf numFmtId="164" fontId="7" fillId="2" borderId="0" xfId="0" applyFont="1" applyFill="1" applyBorder="1">
      <alignment vertical="top" wrapText="1"/>
    </xf>
    <xf numFmtId="164" fontId="6" fillId="2" borderId="8" xfId="0" applyFont="1" applyFill="1" applyBorder="1" applyAlignment="1" applyProtection="1">
      <alignment horizontal="center" vertical="center"/>
      <protection locked="0" hidden="1"/>
    </xf>
    <xf numFmtId="164" fontId="6" fillId="2" borderId="9" xfId="0" applyFont="1" applyFill="1" applyBorder="1" applyAlignment="1" applyProtection="1">
      <alignment horizontal="center" vertical="center" wrapText="1"/>
      <protection locked="0" hidden="1"/>
    </xf>
    <xf numFmtId="164" fontId="6" fillId="2" borderId="15" xfId="0" applyFont="1" applyFill="1" applyBorder="1" applyAlignment="1" applyProtection="1">
      <alignment horizontal="center" vertical="center" wrapText="1"/>
      <protection locked="0" hidden="1"/>
    </xf>
    <xf numFmtId="164" fontId="6" fillId="2" borderId="16" xfId="0" applyFont="1" applyFill="1" applyBorder="1" applyAlignment="1" applyProtection="1">
      <alignment horizontal="center" vertical="center" wrapText="1"/>
      <protection locked="0" hidden="1"/>
    </xf>
    <xf numFmtId="164" fontId="2" fillId="2" borderId="0" xfId="0" applyFont="1" applyFill="1" applyBorder="1" applyAlignment="1">
      <alignment horizontal="left"/>
    </xf>
    <xf numFmtId="164" fontId="7" fillId="4" borderId="0" xfId="0" applyFont="1" applyFill="1" applyBorder="1" applyAlignment="1" applyProtection="1">
      <alignment horizontal="center"/>
      <protection locked="0" hidden="1"/>
    </xf>
    <xf numFmtId="164" fontId="7" fillId="3" borderId="11" xfId="0" applyFont="1" applyFill="1" applyBorder="1" applyAlignment="1" applyProtection="1">
      <alignment horizontal="left"/>
      <protection locked="0" hidden="1"/>
    </xf>
    <xf numFmtId="164" fontId="7" fillId="3" borderId="11" xfId="0" applyNumberFormat="1" applyFont="1" applyFill="1" applyBorder="1" applyProtection="1">
      <alignment vertical="top" wrapText="1"/>
      <protection locked="0" hidden="1"/>
    </xf>
    <xf numFmtId="14" fontId="7" fillId="3" borderId="11" xfId="0" applyNumberFormat="1" applyFont="1" applyFill="1" applyBorder="1" applyProtection="1">
      <alignment vertical="top" wrapText="1"/>
      <protection locked="0" hidden="1"/>
    </xf>
    <xf numFmtId="164" fontId="7" fillId="3" borderId="11" xfId="0" applyFont="1" applyFill="1" applyBorder="1" applyProtection="1">
      <alignment vertical="top" wrapText="1"/>
      <protection locked="0" hidden="1"/>
    </xf>
    <xf numFmtId="164" fontId="5" fillId="5" borderId="0" xfId="0" applyFont="1" applyFill="1" applyAlignment="1">
      <alignment vertical="center" wrapText="1"/>
    </xf>
    <xf numFmtId="164" fontId="5" fillId="5" borderId="0" xfId="0" applyFont="1" applyFill="1">
      <alignment vertical="top" wrapText="1"/>
    </xf>
    <xf numFmtId="164" fontId="5" fillId="2" borderId="0" xfId="0" applyFont="1" applyFill="1" applyAlignment="1">
      <alignment wrapText="1"/>
    </xf>
    <xf numFmtId="164" fontId="5" fillId="3" borderId="0" xfId="0" applyFont="1" applyFill="1" applyBorder="1" applyAlignment="1">
      <alignment vertical="center" wrapText="1"/>
    </xf>
    <xf numFmtId="164" fontId="5" fillId="5" borderId="0" xfId="0" applyFont="1" applyFill="1" applyBorder="1" applyAlignment="1">
      <alignment vertical="center" wrapText="1"/>
    </xf>
    <xf numFmtId="164" fontId="5" fillId="5" borderId="0" xfId="0" applyFont="1" applyFill="1" applyBorder="1">
      <alignment vertical="top" wrapText="1"/>
    </xf>
    <xf numFmtId="164" fontId="1" fillId="2" borderId="0" xfId="0" applyFont="1" applyFill="1" applyBorder="1" applyAlignment="1">
      <alignment horizontal="right"/>
    </xf>
    <xf numFmtId="164" fontId="4" fillId="0" borderId="0" xfId="0" applyFont="1" applyFill="1">
      <alignment vertical="top" wrapText="1"/>
    </xf>
    <xf numFmtId="164" fontId="9" fillId="0" borderId="0" xfId="0" applyFont="1">
      <alignment vertical="top" wrapText="1"/>
    </xf>
    <xf numFmtId="164" fontId="11" fillId="0" borderId="0" xfId="0" applyFont="1">
      <alignment vertical="top" wrapText="1"/>
    </xf>
    <xf numFmtId="164" fontId="9" fillId="0" borderId="0" xfId="0" quotePrefix="1" applyFont="1">
      <alignment vertical="top" wrapText="1"/>
    </xf>
    <xf numFmtId="14" fontId="9" fillId="0" borderId="0" xfId="0" applyNumberFormat="1" applyFont="1">
      <alignment vertical="top" wrapText="1"/>
    </xf>
    <xf numFmtId="164" fontId="4" fillId="5" borderId="11" xfId="0" applyFont="1" applyFill="1" applyBorder="1">
      <alignment vertical="top" wrapText="1"/>
    </xf>
    <xf numFmtId="164" fontId="10" fillId="6" borderId="0" xfId="0" applyFont="1" applyFill="1" applyAlignment="1">
      <alignment horizontal="center"/>
    </xf>
    <xf numFmtId="164" fontId="3" fillId="7" borderId="11" xfId="0" applyNumberFormat="1" applyFont="1" applyFill="1" applyBorder="1" applyAlignment="1" applyProtection="1">
      <alignment horizontal="center"/>
      <protection locked="0" hidden="1"/>
    </xf>
    <xf numFmtId="164" fontId="1" fillId="0" borderId="0" xfId="0" applyFont="1" applyFill="1">
      <alignment vertical="top" wrapText="1"/>
    </xf>
    <xf numFmtId="164" fontId="1" fillId="0" borderId="0" xfId="0" applyFont="1" applyFill="1" applyAlignment="1">
      <alignment horizontal="left" vertical="center"/>
    </xf>
    <xf numFmtId="164" fontId="12" fillId="3" borderId="0" xfId="0" applyFont="1" applyFill="1">
      <alignment vertical="top" wrapText="1"/>
    </xf>
    <xf numFmtId="164" fontId="5" fillId="5" borderId="0" xfId="0" applyFont="1" applyFill="1">
      <alignment vertical="top" wrapText="1"/>
    </xf>
    <xf numFmtId="164" fontId="10" fillId="2" borderId="0" xfId="0" applyFont="1" applyFill="1" applyBorder="1">
      <alignment vertical="top" wrapText="1"/>
    </xf>
    <xf numFmtId="0" fontId="16" fillId="5" borderId="0" xfId="1" applyFont="1" applyFill="1"/>
    <xf numFmtId="164" fontId="16" fillId="5" borderId="0" xfId="1" applyNumberFormat="1" applyFont="1" applyFill="1"/>
    <xf numFmtId="0" fontId="4" fillId="5" borderId="0" xfId="1" applyFill="1"/>
    <xf numFmtId="164" fontId="13" fillId="0" borderId="0" xfId="3" applyFont="1" applyAlignment="1"/>
    <xf numFmtId="164" fontId="13" fillId="8" borderId="0" xfId="3" applyFont="1" applyFill="1" applyAlignment="1">
      <alignment horizontal="center" vertical="top" wrapText="1"/>
    </xf>
    <xf numFmtId="164" fontId="15" fillId="0" borderId="0" xfId="3" applyFont="1" applyAlignment="1"/>
    <xf numFmtId="164" fontId="4" fillId="0" borderId="0" xfId="3">
      <alignment horizontal="left" vertical="top" wrapText="1"/>
    </xf>
    <xf numFmtId="164" fontId="16" fillId="5" borderId="0" xfId="3" applyFont="1" applyFill="1" applyAlignment="1"/>
    <xf numFmtId="164" fontId="13" fillId="8" borderId="0" xfId="3" applyFont="1" applyFill="1" applyAlignment="1">
      <alignment horizontal="right"/>
    </xf>
    <xf numFmtId="164" fontId="17" fillId="8" borderId="0" xfId="3" applyFont="1" applyFill="1" applyAlignment="1">
      <alignment horizontal="center"/>
    </xf>
    <xf numFmtId="14" fontId="17" fillId="0" borderId="0" xfId="3" applyNumberFormat="1" applyFont="1" applyAlignment="1">
      <alignment horizontal="center" vertical="top" wrapText="1"/>
    </xf>
    <xf numFmtId="164" fontId="2" fillId="5" borderId="0" xfId="3" applyFont="1" applyFill="1" applyAlignment="1"/>
    <xf numFmtId="164" fontId="17" fillId="5" borderId="0" xfId="3" applyFont="1" applyFill="1" applyAlignment="1"/>
    <xf numFmtId="164" fontId="2" fillId="8" borderId="19" xfId="3" applyFont="1" applyFill="1" applyBorder="1" applyAlignment="1">
      <alignment horizontal="left" vertical="top"/>
    </xf>
    <xf numFmtId="165" fontId="2" fillId="0" borderId="19" xfId="3" applyNumberFormat="1" applyFont="1" applyBorder="1">
      <alignment horizontal="left" vertical="top" wrapText="1"/>
    </xf>
    <xf numFmtId="164" fontId="2" fillId="8" borderId="19" xfId="3" applyFont="1" applyFill="1" applyBorder="1" applyAlignment="1">
      <alignment horizontal="center" vertical="top"/>
    </xf>
    <xf numFmtId="164" fontId="16" fillId="0" borderId="0" xfId="3" applyFont="1" applyAlignment="1"/>
    <xf numFmtId="164" fontId="4" fillId="5" borderId="22" xfId="3" applyFill="1" applyBorder="1" applyAlignment="1" applyProtection="1">
      <alignment horizontal="center"/>
      <protection locked="0" hidden="1"/>
    </xf>
    <xf numFmtId="164" fontId="16" fillId="5" borderId="0" xfId="3" applyFont="1" applyFill="1" applyAlignment="1">
      <alignment horizontal="left"/>
    </xf>
    <xf numFmtId="164" fontId="16" fillId="5" borderId="19" xfId="3" applyFont="1" applyFill="1" applyBorder="1" applyAlignment="1">
      <alignment horizontal="center"/>
    </xf>
    <xf numFmtId="165" fontId="17" fillId="0" borderId="19" xfId="3" applyNumberFormat="1" applyFont="1" applyBorder="1" applyAlignment="1">
      <alignment horizontal="right"/>
    </xf>
    <xf numFmtId="164" fontId="17" fillId="0" borderId="0" xfId="3" applyFont="1" applyAlignment="1">
      <alignment horizontal="left"/>
    </xf>
    <xf numFmtId="164" fontId="17" fillId="0" borderId="0" xfId="3" applyFont="1" applyAlignment="1"/>
    <xf numFmtId="164" fontId="2" fillId="0" borderId="19" xfId="3" applyFont="1" applyBorder="1" applyAlignment="1">
      <alignment horizontal="left" vertical="top"/>
    </xf>
    <xf numFmtId="165" fontId="17" fillId="0" borderId="0" xfId="3" applyNumberFormat="1" applyFont="1" applyAlignment="1">
      <alignment horizontal="center"/>
    </xf>
    <xf numFmtId="164" fontId="2" fillId="8" borderId="0" xfId="3" applyFont="1" applyFill="1" applyAlignment="1">
      <alignment horizontal="left"/>
    </xf>
    <xf numFmtId="164" fontId="2" fillId="0" borderId="0" xfId="3" applyFont="1" applyAlignment="1">
      <alignment horizontal="left"/>
    </xf>
    <xf numFmtId="165" fontId="17" fillId="0" borderId="0" xfId="3" applyNumberFormat="1" applyFont="1" applyAlignment="1">
      <alignment horizontal="center" wrapText="1"/>
    </xf>
    <xf numFmtId="164" fontId="2" fillId="8" borderId="0" xfId="3" applyFont="1" applyFill="1" applyAlignment="1">
      <alignment horizontal="left" vertical="center"/>
    </xf>
    <xf numFmtId="164" fontId="17" fillId="8" borderId="0" xfId="3" applyFont="1" applyFill="1" applyAlignment="1">
      <alignment vertical="top"/>
    </xf>
    <xf numFmtId="164" fontId="19" fillId="0" borderId="0" xfId="3" applyFont="1" applyAlignment="1">
      <alignment vertical="top" wrapText="1"/>
    </xf>
    <xf numFmtId="164" fontId="2" fillId="0" borderId="0" xfId="3" applyFont="1" applyAlignment="1"/>
    <xf numFmtId="164" fontId="4" fillId="8" borderId="0" xfId="3" applyFill="1" applyAlignment="1">
      <alignment wrapText="1"/>
    </xf>
    <xf numFmtId="164" fontId="17" fillId="8" borderId="19" xfId="3" applyFont="1" applyFill="1" applyBorder="1" applyAlignment="1">
      <alignment horizontal="center" vertical="top" wrapText="1"/>
    </xf>
    <xf numFmtId="164" fontId="20" fillId="0" borderId="0" xfId="3" applyFont="1" applyAlignment="1">
      <alignment horizontal="justify" vertical="top"/>
    </xf>
    <xf numFmtId="164" fontId="20" fillId="5" borderId="0" xfId="3" applyFont="1" applyFill="1" applyAlignment="1">
      <alignment horizontal="justify" vertical="top" wrapText="1"/>
    </xf>
    <xf numFmtId="164" fontId="17" fillId="7" borderId="19" xfId="3" applyFont="1" applyFill="1" applyBorder="1" applyAlignment="1">
      <alignment horizontal="center" vertical="center"/>
    </xf>
    <xf numFmtId="164" fontId="2" fillId="0" borderId="0" xfId="3" applyFont="1" applyAlignment="1">
      <alignment horizontal="left" vertical="center"/>
    </xf>
    <xf numFmtId="164" fontId="4" fillId="8" borderId="0" xfId="3" applyFill="1" applyAlignment="1">
      <alignment vertical="center" wrapText="1"/>
    </xf>
    <xf numFmtId="165" fontId="21" fillId="0" borderId="0" xfId="3" applyNumberFormat="1" applyFont="1" applyAlignment="1">
      <alignment horizontal="left" vertical="top"/>
    </xf>
    <xf numFmtId="164" fontId="4" fillId="8" borderId="0" xfId="3" applyFill="1" applyAlignment="1">
      <alignment vertical="center"/>
    </xf>
    <xf numFmtId="164" fontId="16" fillId="8" borderId="19" xfId="3" applyFont="1" applyFill="1" applyBorder="1" applyAlignment="1">
      <alignment vertical="top" wrapText="1"/>
    </xf>
    <xf numFmtId="164" fontId="16" fillId="8" borderId="19" xfId="3" applyFont="1" applyFill="1" applyBorder="1">
      <alignment horizontal="left" vertical="top" wrapText="1"/>
    </xf>
    <xf numFmtId="164" fontId="4" fillId="5" borderId="0" xfId="3" applyFill="1" applyAlignment="1"/>
    <xf numFmtId="164" fontId="16" fillId="5" borderId="0" xfId="3" applyFont="1" applyFill="1" applyAlignment="1">
      <alignment vertical="top" wrapText="1"/>
    </xf>
    <xf numFmtId="164" fontId="16" fillId="5" borderId="23" xfId="3" applyFont="1" applyFill="1" applyBorder="1" applyAlignment="1">
      <alignment horizontal="center"/>
    </xf>
    <xf numFmtId="14" fontId="2" fillId="5" borderId="19" xfId="3" applyNumberFormat="1" applyFont="1" applyFill="1" applyBorder="1" applyAlignment="1">
      <alignment horizontal="left"/>
    </xf>
    <xf numFmtId="14" fontId="18" fillId="5" borderId="19" xfId="3" applyNumberFormat="1" applyFont="1" applyFill="1" applyBorder="1" applyAlignment="1">
      <alignment horizontal="left"/>
    </xf>
    <xf numFmtId="165" fontId="17" fillId="0" borderId="20" xfId="3" applyNumberFormat="1" applyFont="1" applyBorder="1" applyAlignment="1">
      <alignment horizontal="center"/>
    </xf>
    <xf numFmtId="165" fontId="17" fillId="0" borderId="21" xfId="3" applyNumberFormat="1" applyFont="1" applyBorder="1" applyAlignment="1">
      <alignment horizontal="center"/>
    </xf>
    <xf numFmtId="164" fontId="6" fillId="2" borderId="17" xfId="0" applyFont="1" applyFill="1" applyBorder="1" applyProtection="1">
      <alignment vertical="top" wrapText="1"/>
      <protection locked="0" hidden="1"/>
    </xf>
    <xf numFmtId="164" fontId="6" fillId="2" borderId="18" xfId="0" applyFont="1" applyFill="1" applyBorder="1" applyProtection="1">
      <alignment vertical="top" wrapText="1"/>
      <protection locked="0" hidden="1"/>
    </xf>
    <xf numFmtId="164" fontId="6" fillId="2" borderId="7" xfId="0" applyFont="1" applyFill="1" applyBorder="1" applyProtection="1">
      <alignment vertical="top" wrapText="1"/>
      <protection locked="0" hidden="1"/>
    </xf>
    <xf numFmtId="164" fontId="17" fillId="0" borderId="19" xfId="3" applyFont="1" applyBorder="1" applyAlignment="1">
      <alignment horizontal="right"/>
    </xf>
  </cellXfs>
  <cellStyles count="4">
    <cellStyle name="Normál" xfId="0" builtinId="0" customBuiltin="1"/>
    <cellStyle name="Normál 2" xfId="1" xr:uid="{DDE95927-6187-41E5-BF7E-E7BCEC1D040F}"/>
    <cellStyle name="Normál 3" xfId="2" xr:uid="{435AAA6E-FEBE-4EA7-83DF-8C9B2C2DB1E2}"/>
    <cellStyle name="Normál 4" xfId="3" xr:uid="{52059D07-1FD1-44A1-B247-BE2062E6BF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CA7B-FB8E-401A-BB1F-0AC0A01ACDA0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83" customWidth="1"/>
    <col min="2" max="2" width="80" style="120" customWidth="1"/>
    <col min="3" max="6" width="15.42578125" style="83" customWidth="1"/>
    <col min="7" max="7" width="13" style="83" customWidth="1"/>
    <col min="8" max="8" width="10.28515625" style="83" customWidth="1"/>
    <col min="9" max="9" width="13.140625" style="83" bestFit="1" customWidth="1"/>
    <col min="10" max="13" width="10.28515625" style="83" customWidth="1"/>
    <col min="14" max="29" width="9.140625" style="76" customWidth="1"/>
    <col min="30" max="16384" width="9.140625" style="76"/>
  </cols>
  <sheetData>
    <row r="1" spans="1:15" ht="18.75" x14ac:dyDescent="0.3">
      <c r="A1" s="79" t="s">
        <v>76</v>
      </c>
      <c r="B1" s="80" t="s">
        <v>45</v>
      </c>
      <c r="C1" s="81"/>
      <c r="D1" s="81"/>
      <c r="E1" s="81"/>
      <c r="F1" s="82"/>
      <c r="M1" s="83" t="s">
        <v>50</v>
      </c>
      <c r="N1" s="77" t="s">
        <v>51</v>
      </c>
      <c r="O1" s="77" t="s">
        <v>73</v>
      </c>
    </row>
    <row r="2" spans="1:15" ht="18.75" x14ac:dyDescent="0.3">
      <c r="A2" s="81"/>
      <c r="B2" s="84"/>
      <c r="C2" s="81"/>
      <c r="D2" s="81"/>
      <c r="E2" s="81"/>
      <c r="F2" s="81"/>
    </row>
    <row r="3" spans="1:15" ht="18.75" x14ac:dyDescent="0.3">
      <c r="A3" s="79" t="s">
        <v>74</v>
      </c>
      <c r="B3" s="81"/>
      <c r="C3" s="85" t="s">
        <v>4</v>
      </c>
      <c r="D3" s="86" t="str">
        <f>IF(Alapa!F12=0,"",Alapa!F12)</f>
        <v/>
      </c>
      <c r="E3" s="81"/>
      <c r="F3" s="81"/>
      <c r="H3" s="87" t="s">
        <v>2</v>
      </c>
      <c r="I3" s="88" t="s">
        <v>56</v>
      </c>
    </row>
    <row r="4" spans="1:15" ht="16.5" customHeight="1" x14ac:dyDescent="0.3">
      <c r="A4" s="89" t="s">
        <v>46</v>
      </c>
      <c r="B4" s="90">
        <f>Alapa!C17</f>
        <v>0</v>
      </c>
      <c r="C4" s="91" t="s">
        <v>57</v>
      </c>
      <c r="D4" s="91" t="s">
        <v>58</v>
      </c>
      <c r="E4" s="92"/>
      <c r="F4" s="92"/>
      <c r="H4" s="93">
        <v>1</v>
      </c>
      <c r="I4" s="94" t="str">
        <f>IF(Alapa!F2=0,"",Alapa!F2)</f>
        <v/>
      </c>
      <c r="J4" s="95" t="str">
        <f>IF(Alapa!G2="","",Alapa!G2)</f>
        <v/>
      </c>
      <c r="K4" s="94" t="str">
        <f>IF(Alapa!H2="","",Alapa!H2)</f>
        <v/>
      </c>
    </row>
    <row r="5" spans="1:15" ht="16.5" customHeight="1" x14ac:dyDescent="0.3">
      <c r="A5" s="89" t="s">
        <v>59</v>
      </c>
      <c r="B5" s="122">
        <f>Alapa!C15</f>
        <v>0</v>
      </c>
      <c r="C5" s="129">
        <f>Alapa!P95</f>
        <v>0</v>
      </c>
      <c r="D5" s="129">
        <f>Alapa!Q95</f>
        <v>0</v>
      </c>
      <c r="E5" s="97" t="s">
        <v>60</v>
      </c>
      <c r="F5" s="92"/>
      <c r="I5" s="94" t="str">
        <f>IF(Alapa!F3=0,"",Alapa!F3)</f>
        <v/>
      </c>
      <c r="J5" s="95" t="str">
        <f>IF(Alapa!G3="","",Alapa!G3)</f>
        <v/>
      </c>
      <c r="K5" s="94" t="str">
        <f>IF(Alapa!H3="","",Alapa!H3)</f>
        <v/>
      </c>
    </row>
    <row r="6" spans="1:15" ht="16.5" customHeight="1" x14ac:dyDescent="0.3">
      <c r="A6" s="89" t="s">
        <v>2</v>
      </c>
      <c r="B6" s="90" t="str">
        <f>IFERROR(VLOOKUP(H4,Alapa!$G$2:$H$22,2),"")</f>
        <v/>
      </c>
      <c r="C6" s="124">
        <f>Alapa!R95</f>
        <v>0</v>
      </c>
      <c r="D6" s="125"/>
      <c r="E6" s="98" t="s">
        <v>61</v>
      </c>
      <c r="F6" s="92"/>
      <c r="H6" s="88" t="s">
        <v>62</v>
      </c>
      <c r="I6" s="94"/>
      <c r="J6" s="95" t="str">
        <f>IF(Alapa!G4="","",Alapa!G4)</f>
        <v/>
      </c>
      <c r="K6" s="94" t="str">
        <f>IF(Alapa!H4="","",Alapa!H4)</f>
        <v/>
      </c>
    </row>
    <row r="7" spans="1:15" ht="16.5" customHeight="1" x14ac:dyDescent="0.3">
      <c r="A7" s="99" t="s">
        <v>62</v>
      </c>
      <c r="B7" s="90" t="str">
        <f>IFERROR(VLOOKUP(H7,Alapa!$G$2:$H$22,2),"")</f>
        <v/>
      </c>
      <c r="C7" s="129">
        <f>C5*C6%</f>
        <v>0</v>
      </c>
      <c r="D7" s="129">
        <f>D5*C6%</f>
        <v>0</v>
      </c>
      <c r="E7" s="97" t="s">
        <v>63</v>
      </c>
      <c r="F7" s="92"/>
      <c r="H7" s="93">
        <v>1</v>
      </c>
      <c r="I7" s="94"/>
      <c r="J7" s="95" t="str">
        <f>IF(Alapa!G5="","",Alapa!G5)</f>
        <v/>
      </c>
      <c r="K7" s="94" t="str">
        <f>IF(Alapa!H5="","",Alapa!H5)</f>
        <v/>
      </c>
    </row>
    <row r="8" spans="1:15" ht="16.5" customHeight="1" x14ac:dyDescent="0.3">
      <c r="A8" s="89" t="s">
        <v>64</v>
      </c>
      <c r="B8" s="123"/>
      <c r="C8" s="96" t="s">
        <v>73</v>
      </c>
      <c r="D8" s="96" t="s">
        <v>73</v>
      </c>
      <c r="E8" s="97" t="s">
        <v>65</v>
      </c>
      <c r="F8" s="92"/>
      <c r="I8" s="94"/>
      <c r="J8" s="95" t="str">
        <f>IF(Alapa!G6="","",Alapa!G6)</f>
        <v/>
      </c>
      <c r="K8" s="94" t="str">
        <f>IF(Alapa!H6="","",Alapa!H6)</f>
        <v/>
      </c>
    </row>
    <row r="9" spans="1:15" ht="16.5" customHeight="1" x14ac:dyDescent="0.3">
      <c r="A9" s="89" t="s">
        <v>44</v>
      </c>
      <c r="B9" s="90" t="str">
        <f>IF(Alapa!N2=0,"",Alapa!N2)</f>
        <v/>
      </c>
      <c r="C9" s="129">
        <f>Alapa!S95</f>
        <v>0</v>
      </c>
      <c r="D9" s="129">
        <f>Alapa!T95</f>
        <v>0</v>
      </c>
      <c r="E9" s="97" t="s">
        <v>66</v>
      </c>
      <c r="F9" s="92"/>
      <c r="I9" s="94"/>
      <c r="J9" s="121"/>
      <c r="K9" s="94"/>
    </row>
    <row r="10" spans="1:15" x14ac:dyDescent="0.3">
      <c r="A10" s="100">
        <f>Alapa!D95</f>
        <v>0</v>
      </c>
      <c r="B10" s="101" t="s">
        <v>67</v>
      </c>
      <c r="C10" s="92"/>
      <c r="D10" s="92"/>
      <c r="E10" s="92"/>
      <c r="F10" s="92"/>
      <c r="I10" s="94"/>
      <c r="J10" s="94"/>
      <c r="K10" s="94"/>
    </row>
    <row r="11" spans="1:15" x14ac:dyDescent="0.3">
      <c r="A11" s="100">
        <f>Alapa!E95</f>
        <v>0</v>
      </c>
      <c r="B11" s="101" t="s">
        <v>70</v>
      </c>
      <c r="C11" s="92"/>
      <c r="D11" s="92"/>
      <c r="E11" s="102"/>
      <c r="F11" s="92"/>
      <c r="I11" s="94"/>
      <c r="J11" s="94"/>
      <c r="K11" s="94"/>
    </row>
    <row r="12" spans="1:15" x14ac:dyDescent="0.3">
      <c r="A12" s="103">
        <f>Alapa!F95</f>
        <v>0</v>
      </c>
      <c r="B12" s="104" t="s">
        <v>68</v>
      </c>
      <c r="C12" s="92"/>
      <c r="D12" s="92"/>
      <c r="E12" s="102"/>
      <c r="F12" s="92"/>
      <c r="I12" s="94"/>
      <c r="J12" s="94"/>
      <c r="K12" s="94"/>
    </row>
    <row r="13" spans="1:15" ht="16.5" customHeight="1" x14ac:dyDescent="0.3">
      <c r="A13" s="105" t="s">
        <v>53</v>
      </c>
      <c r="B13" s="106" t="s">
        <v>69</v>
      </c>
      <c r="C13" s="92"/>
      <c r="D13" s="92"/>
      <c r="E13" s="97"/>
      <c r="F13" s="92"/>
      <c r="I13" s="94"/>
      <c r="J13" s="94"/>
      <c r="K13" s="94"/>
    </row>
    <row r="14" spans="1:15" ht="16.5" customHeight="1" x14ac:dyDescent="0.3">
      <c r="A14" s="105" t="s">
        <v>54</v>
      </c>
      <c r="B14" s="106" t="s">
        <v>69</v>
      </c>
      <c r="C14" s="92"/>
      <c r="D14" s="92"/>
      <c r="E14" s="97"/>
      <c r="F14" s="92"/>
    </row>
    <row r="15" spans="1:15" ht="16.5" customHeight="1" x14ac:dyDescent="0.3">
      <c r="A15" s="105" t="s">
        <v>55</v>
      </c>
      <c r="B15" s="106" t="s">
        <v>69</v>
      </c>
      <c r="C15" s="92"/>
      <c r="D15" s="92"/>
      <c r="E15" s="92"/>
      <c r="F15" s="92"/>
    </row>
    <row r="16" spans="1:15" ht="16.5" customHeight="1" x14ac:dyDescent="0.3">
      <c r="A16" s="107" t="s">
        <v>47</v>
      </c>
      <c r="B16" s="108"/>
      <c r="C16" s="92"/>
      <c r="D16" s="92"/>
      <c r="E16" s="92"/>
      <c r="F16" s="92"/>
      <c r="G16" s="109" t="s">
        <v>75</v>
      </c>
    </row>
    <row r="17" spans="1:7" ht="33" x14ac:dyDescent="0.3">
      <c r="A17" s="110"/>
      <c r="B17" s="111" t="s">
        <v>71</v>
      </c>
      <c r="C17" s="92"/>
      <c r="D17" s="92"/>
      <c r="E17" s="92"/>
      <c r="F17" s="92"/>
      <c r="G17" s="112" t="s">
        <v>50</v>
      </c>
    </row>
    <row r="18" spans="1:7" ht="16.5" customHeight="1" x14ac:dyDescent="0.3">
      <c r="A18" s="113" t="s">
        <v>3</v>
      </c>
      <c r="B18" s="114"/>
      <c r="C18" s="92"/>
      <c r="D18" s="92"/>
      <c r="E18" s="92"/>
      <c r="F18" s="92"/>
    </row>
    <row r="19" spans="1:7" x14ac:dyDescent="0.3">
      <c r="A19" s="110"/>
      <c r="B19" s="111" t="s">
        <v>72</v>
      </c>
      <c r="C19" s="92"/>
      <c r="D19" s="92"/>
      <c r="E19" s="92"/>
      <c r="F19" s="92"/>
    </row>
    <row r="20" spans="1:7" x14ac:dyDescent="0.3">
      <c r="A20" s="115">
        <f>Alapa!U95</f>
        <v>0</v>
      </c>
      <c r="B20" s="116"/>
      <c r="C20" s="92"/>
      <c r="D20" s="92"/>
      <c r="E20" s="92"/>
      <c r="F20" s="92"/>
    </row>
    <row r="21" spans="1:7" x14ac:dyDescent="0.3">
      <c r="A21" s="117"/>
      <c r="B21" s="118"/>
      <c r="C21" s="117"/>
      <c r="D21" s="117"/>
      <c r="E21" s="117"/>
      <c r="F21" s="117"/>
    </row>
    <row r="22" spans="1:7" ht="16.5" customHeight="1" x14ac:dyDescent="0.3">
      <c r="A22" s="117"/>
      <c r="B22" s="118"/>
      <c r="C22" s="117"/>
      <c r="D22" s="117"/>
      <c r="E22" s="117"/>
      <c r="F22" s="117"/>
    </row>
    <row r="23" spans="1:7" ht="16.5" customHeight="1" x14ac:dyDescent="0.3">
      <c r="A23" s="117"/>
      <c r="B23" s="118"/>
      <c r="C23" s="117"/>
      <c r="D23" s="117"/>
      <c r="E23" s="117"/>
      <c r="F23" s="117"/>
    </row>
    <row r="24" spans="1:7" ht="16.5" customHeight="1" x14ac:dyDescent="0.3">
      <c r="A24" s="117"/>
      <c r="B24" s="118"/>
      <c r="C24" s="117"/>
      <c r="D24" s="117"/>
      <c r="E24" s="117"/>
      <c r="F24" s="117"/>
    </row>
    <row r="25" spans="1:7" ht="16.5" customHeight="1" x14ac:dyDescent="0.3">
      <c r="A25" s="117"/>
      <c r="B25" s="118"/>
      <c r="C25" s="117"/>
      <c r="D25" s="117"/>
      <c r="E25" s="117"/>
      <c r="F25" s="117"/>
    </row>
    <row r="26" spans="1:7" ht="16.5" customHeight="1" x14ac:dyDescent="0.3">
      <c r="A26" s="117"/>
      <c r="B26" s="118"/>
      <c r="C26" s="117"/>
      <c r="D26" s="117"/>
      <c r="E26" s="117"/>
      <c r="F26" s="117"/>
    </row>
    <row r="27" spans="1:7" ht="16.5" customHeight="1" x14ac:dyDescent="0.3">
      <c r="A27" s="117"/>
      <c r="B27" s="118"/>
      <c r="C27" s="117"/>
      <c r="D27" s="117"/>
      <c r="E27" s="117"/>
      <c r="F27" s="117"/>
    </row>
    <row r="28" spans="1:7" ht="16.5" customHeight="1" x14ac:dyDescent="0.3">
      <c r="A28" s="117"/>
      <c r="B28" s="118"/>
      <c r="C28" s="117"/>
      <c r="D28" s="117"/>
      <c r="E28" s="117"/>
      <c r="F28" s="117"/>
    </row>
    <row r="29" spans="1:7" ht="16.5" customHeight="1" x14ac:dyDescent="0.3">
      <c r="A29" s="117"/>
      <c r="B29" s="118"/>
      <c r="C29" s="117"/>
      <c r="D29" s="117"/>
      <c r="E29" s="117"/>
      <c r="F29" s="117"/>
    </row>
    <row r="30" spans="1:7" ht="16.5" customHeight="1" x14ac:dyDescent="0.3">
      <c r="A30" s="117"/>
      <c r="B30" s="118"/>
      <c r="C30" s="117"/>
      <c r="D30" s="117"/>
      <c r="E30" s="117"/>
      <c r="F30" s="117"/>
    </row>
    <row r="31" spans="1:7" ht="16.5" customHeight="1" x14ac:dyDescent="0.3">
      <c r="A31" s="117"/>
      <c r="B31" s="118"/>
      <c r="C31" s="117"/>
      <c r="D31" s="117"/>
      <c r="E31" s="117"/>
      <c r="F31" s="117"/>
    </row>
    <row r="32" spans="1:7" ht="16.5" customHeight="1" x14ac:dyDescent="0.3">
      <c r="A32" s="117"/>
      <c r="B32" s="118"/>
      <c r="C32" s="117"/>
      <c r="D32" s="117"/>
      <c r="E32" s="117"/>
      <c r="F32" s="117"/>
    </row>
    <row r="33" spans="1:13" ht="16.5" customHeight="1" x14ac:dyDescent="0.3">
      <c r="A33" s="117"/>
      <c r="B33" s="118"/>
      <c r="C33" s="117"/>
      <c r="D33" s="117"/>
      <c r="E33" s="117"/>
      <c r="F33" s="117"/>
    </row>
    <row r="34" spans="1:13" x14ac:dyDescent="0.3">
      <c r="A34" s="117"/>
      <c r="B34" s="118"/>
      <c r="C34" s="117"/>
      <c r="D34" s="117"/>
      <c r="E34" s="117"/>
      <c r="F34" s="117"/>
    </row>
    <row r="35" spans="1:13" x14ac:dyDescent="0.3">
      <c r="A35" s="117"/>
      <c r="B35" s="118"/>
      <c r="C35" s="117"/>
      <c r="D35" s="117"/>
      <c r="E35" s="117"/>
      <c r="F35" s="117"/>
    </row>
    <row r="36" spans="1:13" x14ac:dyDescent="0.3">
      <c r="A36" s="117"/>
      <c r="B36" s="118"/>
      <c r="C36" s="117"/>
      <c r="D36" s="117"/>
      <c r="E36" s="117"/>
      <c r="F36" s="117"/>
    </row>
    <row r="37" spans="1:13" x14ac:dyDescent="0.3">
      <c r="A37" s="117"/>
      <c r="B37" s="118"/>
      <c r="C37" s="117"/>
      <c r="D37" s="117"/>
      <c r="E37" s="117"/>
      <c r="F37" s="117"/>
    </row>
    <row r="38" spans="1:13" x14ac:dyDescent="0.3">
      <c r="A38" s="117"/>
      <c r="B38" s="118"/>
      <c r="C38" s="117"/>
      <c r="D38" s="117"/>
      <c r="E38" s="117"/>
      <c r="F38" s="117"/>
    </row>
    <row r="39" spans="1:13" x14ac:dyDescent="0.3">
      <c r="A39" s="117"/>
      <c r="B39" s="118"/>
      <c r="C39" s="117"/>
      <c r="D39" s="117"/>
      <c r="E39" s="117"/>
      <c r="F39" s="117"/>
    </row>
    <row r="40" spans="1:13" x14ac:dyDescent="0.3">
      <c r="A40" s="117"/>
      <c r="B40" s="118"/>
      <c r="C40" s="117"/>
      <c r="D40" s="117"/>
      <c r="E40" s="117"/>
      <c r="F40" s="117"/>
    </row>
    <row r="41" spans="1:13" x14ac:dyDescent="0.3">
      <c r="A41" s="117"/>
      <c r="B41" s="118"/>
      <c r="C41" s="117"/>
      <c r="D41" s="117"/>
      <c r="E41" s="117"/>
      <c r="F41" s="117"/>
    </row>
    <row r="42" spans="1:13" x14ac:dyDescent="0.3">
      <c r="A42" s="117"/>
      <c r="B42" s="118"/>
      <c r="C42" s="117"/>
      <c r="D42" s="117"/>
      <c r="E42" s="117"/>
      <c r="F42" s="117"/>
    </row>
    <row r="43" spans="1:13" x14ac:dyDescent="0.3">
      <c r="A43" s="117"/>
      <c r="B43" s="118"/>
      <c r="C43" s="117"/>
      <c r="D43" s="117"/>
      <c r="E43" s="117"/>
      <c r="F43" s="117"/>
    </row>
    <row r="48" spans="1:13" s="78" customFormat="1" x14ac:dyDescent="0.3">
      <c r="A48" s="119"/>
      <c r="B48" s="119"/>
      <c r="C48" s="83"/>
      <c r="D48" s="83"/>
      <c r="E48" s="83"/>
      <c r="F48" s="83"/>
      <c r="G48" s="119"/>
      <c r="H48" s="119"/>
      <c r="I48" s="119"/>
      <c r="J48" s="119"/>
      <c r="K48" s="119"/>
      <c r="L48" s="119"/>
      <c r="M48" s="119"/>
    </row>
    <row r="49" spans="1:13" s="78" customFormat="1" x14ac:dyDescent="0.3">
      <c r="A49" s="83"/>
      <c r="B49" s="83"/>
      <c r="C49" s="83"/>
      <c r="D49" s="83"/>
      <c r="E49" s="83"/>
      <c r="F49" s="83"/>
      <c r="G49" s="119"/>
      <c r="H49" s="119"/>
      <c r="I49" s="119"/>
      <c r="J49" s="119"/>
      <c r="K49" s="119"/>
      <c r="L49" s="119"/>
      <c r="M49" s="119"/>
    </row>
    <row r="50" spans="1:13" s="78" customFormat="1" x14ac:dyDescent="0.3">
      <c r="A50" s="83"/>
      <c r="B50" s="83"/>
      <c r="C50" s="83"/>
      <c r="D50" s="83"/>
      <c r="E50" s="83"/>
      <c r="F50" s="83"/>
      <c r="G50" s="119"/>
      <c r="H50" s="119"/>
      <c r="I50" s="119"/>
      <c r="J50" s="119"/>
      <c r="K50" s="119"/>
      <c r="L50" s="119"/>
      <c r="M50" s="119"/>
    </row>
  </sheetData>
  <mergeCells count="1">
    <mergeCell ref="C6:D6"/>
  </mergeCells>
  <dataValidations count="1">
    <dataValidation type="list" allowBlank="1" showInputMessage="1" showErrorMessage="1" sqref="G17" xr:uid="{3CA49804-2AFE-4E91-ABAE-12577B1EF917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showGridLines="0" zoomScaleNormal="100" workbookViewId="0"/>
  </sheetViews>
  <sheetFormatPr defaultColWidth="7.85546875" defaultRowHeight="16.5" x14ac:dyDescent="0.3"/>
  <cols>
    <col min="1" max="1" width="7.140625" style="28" customWidth="1"/>
    <col min="2" max="2" width="23.5703125" style="25" customWidth="1"/>
    <col min="3" max="15" width="10.42578125" style="25" customWidth="1"/>
    <col min="16" max="17" width="7.85546875" style="25"/>
    <col min="18" max="18" width="9.7109375" style="25" customWidth="1"/>
    <col min="19" max="16384" width="7.85546875" style="25"/>
  </cols>
  <sheetData>
    <row r="1" spans="1:19" s="19" customFormat="1" x14ac:dyDescent="0.3">
      <c r="A1" s="50" t="s">
        <v>41</v>
      </c>
      <c r="B1" s="6"/>
      <c r="C1" s="6"/>
      <c r="D1" s="18"/>
      <c r="E1" s="18"/>
      <c r="F1" s="6"/>
      <c r="G1" s="6"/>
      <c r="H1" s="6"/>
      <c r="I1" s="7"/>
      <c r="J1" s="7"/>
      <c r="K1" s="7"/>
      <c r="L1" s="7"/>
      <c r="M1" s="7"/>
      <c r="N1" s="18"/>
      <c r="O1" s="33"/>
      <c r="P1" s="33"/>
      <c r="Q1" s="33"/>
    </row>
    <row r="2" spans="1:19" s="19" customFormat="1" ht="78.75" x14ac:dyDescent="0.3">
      <c r="A2" s="26"/>
      <c r="B2" s="6"/>
      <c r="C2" s="7"/>
      <c r="D2" s="75">
        <f>A28</f>
        <v>0</v>
      </c>
      <c r="E2" s="75">
        <f>A30</f>
        <v>0</v>
      </c>
      <c r="F2" s="7"/>
      <c r="G2" s="7"/>
      <c r="H2" s="8"/>
      <c r="I2" s="7"/>
      <c r="J2" s="7"/>
      <c r="K2" s="7"/>
      <c r="L2" s="7"/>
      <c r="M2" s="7"/>
      <c r="N2" s="33"/>
      <c r="O2" s="33"/>
      <c r="P2" s="33"/>
      <c r="Q2" s="33"/>
      <c r="R2" s="73" t="s">
        <v>52</v>
      </c>
    </row>
    <row r="3" spans="1:19" s="19" customFormat="1" x14ac:dyDescent="0.3">
      <c r="A3" s="2" t="s">
        <v>40</v>
      </c>
      <c r="B3" s="7"/>
      <c r="C3" s="7"/>
      <c r="D3" s="7"/>
      <c r="E3" s="7"/>
      <c r="F3" s="7"/>
      <c r="G3" s="7"/>
      <c r="H3" s="9" t="s">
        <v>0</v>
      </c>
      <c r="I3" s="7"/>
      <c r="J3" s="7"/>
      <c r="K3" s="7"/>
      <c r="L3" s="7"/>
      <c r="M3" s="33"/>
      <c r="N3" s="33"/>
      <c r="O3" s="33"/>
      <c r="P3" s="33"/>
      <c r="Q3" s="33"/>
    </row>
    <row r="4" spans="1:19" s="19" customFormat="1" x14ac:dyDescent="0.3">
      <c r="A4" s="27" t="str">
        <f>"Ügyfél:   "&amp;Alapa!$C$17</f>
        <v xml:space="preserve">Ügyfél:   </v>
      </c>
      <c r="B4" s="11"/>
      <c r="C4" s="11"/>
      <c r="D4" s="11"/>
      <c r="E4" s="12" t="s">
        <v>1</v>
      </c>
      <c r="F4" s="13">
        <f>Alapa!$C$15</f>
        <v>0</v>
      </c>
      <c r="G4" s="14"/>
      <c r="H4" s="15"/>
      <c r="I4" s="20"/>
      <c r="J4" s="21"/>
      <c r="K4" s="7"/>
      <c r="L4" s="7"/>
      <c r="M4" s="7"/>
      <c r="N4" s="33"/>
      <c r="O4" s="33"/>
      <c r="P4" s="33"/>
      <c r="Q4" s="33"/>
      <c r="R4" s="25" t="s">
        <v>2</v>
      </c>
      <c r="S4" s="51">
        <v>1</v>
      </c>
    </row>
    <row r="5" spans="1:19" s="19" customFormat="1" x14ac:dyDescent="0.3">
      <c r="A5" s="27" t="str">
        <f>"Fordulónap: "&amp;Alapa!$C$12</f>
        <v xml:space="preserve">Fordulónap: </v>
      </c>
      <c r="B5" s="16"/>
      <c r="C5" s="16"/>
      <c r="D5" s="16"/>
      <c r="E5" s="10" t="s">
        <v>2</v>
      </c>
      <c r="F5" s="11" t="e">
        <f>VLOOKUP(S4,Alapa!$G$2:$H$22,2)</f>
        <v>#N/A</v>
      </c>
      <c r="G5" s="23"/>
      <c r="H5" s="11" t="s">
        <v>44</v>
      </c>
      <c r="I5" s="17" t="str">
        <f>IF(Alapa!$N$2=0," ",Alapa!$N$2)</f>
        <v xml:space="preserve"> </v>
      </c>
      <c r="J5" s="24"/>
      <c r="K5" s="7"/>
      <c r="L5" s="7"/>
      <c r="M5" s="7"/>
      <c r="N5" s="22"/>
      <c r="O5" s="33"/>
      <c r="P5" s="33"/>
      <c r="Q5" s="33"/>
    </row>
    <row r="6" spans="1:19" s="19" customFormat="1" x14ac:dyDescent="0.3">
      <c r="A6" s="29"/>
      <c r="B6" s="30"/>
      <c r="C6" s="16"/>
      <c r="D6" s="30"/>
      <c r="E6" s="31"/>
      <c r="F6" s="11"/>
      <c r="G6" s="32"/>
      <c r="H6" s="31"/>
      <c r="I6" s="7"/>
      <c r="J6" s="7"/>
      <c r="K6" s="7"/>
      <c r="L6" s="7"/>
      <c r="M6" s="7"/>
      <c r="N6" s="22"/>
      <c r="O6" s="33"/>
      <c r="P6" s="33"/>
      <c r="Q6" s="33"/>
    </row>
    <row r="7" spans="1:19" x14ac:dyDescent="0.3">
      <c r="A7" s="44"/>
      <c r="B7" s="62" t="s">
        <v>39</v>
      </c>
      <c r="C7" s="68"/>
      <c r="D7" s="45"/>
      <c r="E7" s="62" t="s">
        <v>42</v>
      </c>
      <c r="F7" s="68"/>
      <c r="G7" s="63"/>
      <c r="H7" s="18"/>
      <c r="I7" s="62" t="s">
        <v>43</v>
      </c>
      <c r="J7" s="68"/>
      <c r="K7" s="18"/>
      <c r="L7" s="69" t="s">
        <v>50</v>
      </c>
      <c r="M7" s="69" t="s">
        <v>51</v>
      </c>
      <c r="N7" s="18"/>
      <c r="O7" s="34"/>
      <c r="P7" s="18"/>
      <c r="Q7" s="18"/>
    </row>
    <row r="8" spans="1:19" ht="16.5" customHeight="1" thickBot="1" x14ac:dyDescent="0.35">
      <c r="A8" s="45" t="s">
        <v>0</v>
      </c>
      <c r="B8" s="45" t="s">
        <v>0</v>
      </c>
      <c r="C8" s="45" t="s">
        <v>0</v>
      </c>
      <c r="D8" s="45"/>
      <c r="E8" s="45" t="s">
        <v>0</v>
      </c>
      <c r="F8" s="45"/>
      <c r="G8" s="45" t="s">
        <v>0</v>
      </c>
      <c r="H8" s="45" t="s">
        <v>0</v>
      </c>
      <c r="I8" s="45"/>
      <c r="J8" s="45"/>
      <c r="K8" s="45" t="s">
        <v>0</v>
      </c>
      <c r="L8" s="45"/>
      <c r="M8" s="44" t="s">
        <v>0</v>
      </c>
      <c r="N8" s="44" t="s">
        <v>0</v>
      </c>
      <c r="O8" s="44" t="s">
        <v>0</v>
      </c>
      <c r="P8" s="44" t="s">
        <v>23</v>
      </c>
      <c r="Q8" s="55"/>
    </row>
    <row r="9" spans="1:19" ht="40.5" x14ac:dyDescent="0.3">
      <c r="A9" s="46" t="s">
        <v>5</v>
      </c>
      <c r="B9" s="47" t="s">
        <v>24</v>
      </c>
      <c r="C9" s="47" t="s">
        <v>6</v>
      </c>
      <c r="D9" s="48" t="s">
        <v>25</v>
      </c>
      <c r="E9" s="48" t="s">
        <v>26</v>
      </c>
      <c r="F9" s="48" t="s">
        <v>27</v>
      </c>
      <c r="G9" s="48" t="s">
        <v>28</v>
      </c>
      <c r="H9" s="48" t="s">
        <v>35</v>
      </c>
      <c r="I9" s="48" t="s">
        <v>36</v>
      </c>
      <c r="J9" s="48" t="s">
        <v>37</v>
      </c>
      <c r="K9" s="48" t="s">
        <v>29</v>
      </c>
      <c r="L9" s="48" t="s">
        <v>49</v>
      </c>
      <c r="M9" s="48" t="s">
        <v>30</v>
      </c>
      <c r="N9" s="48" t="s">
        <v>31</v>
      </c>
      <c r="O9" s="48" t="s">
        <v>38</v>
      </c>
      <c r="P9" s="48" t="s">
        <v>32</v>
      </c>
      <c r="Q9" s="49" t="s">
        <v>7</v>
      </c>
    </row>
    <row r="10" spans="1:19" ht="16.5" customHeight="1" x14ac:dyDescent="0.25">
      <c r="A10" s="36" t="s">
        <v>8</v>
      </c>
      <c r="B10" s="52"/>
      <c r="C10" s="53"/>
      <c r="D10" s="53"/>
      <c r="E10" s="54"/>
      <c r="F10" s="53"/>
      <c r="G10" s="53"/>
      <c r="H10" s="37">
        <f>F10*G10</f>
        <v>0</v>
      </c>
      <c r="I10" s="53"/>
      <c r="J10" s="53"/>
      <c r="K10" s="53"/>
      <c r="L10" s="70"/>
      <c r="M10" s="37">
        <f>K10*G10</f>
        <v>0</v>
      </c>
      <c r="N10" s="37">
        <f>(F10-D10)*G10</f>
        <v>0</v>
      </c>
      <c r="O10" s="38">
        <f>IF(N10&lt;0,IF((K10-F10)*G10&gt;$J$7*F10,IF($C$7-E10&gt;$F$7,IF(K10*G10&gt;=G10*D10,(K10-F10)*G10,0),0),0),0)</f>
        <v>0</v>
      </c>
      <c r="P10" s="37">
        <f>IF((F10-K10)*G10&gt;$J$7,IF($C$7-E10&gt;$F$7,(H10+((K10-I10+J10)*-1*G10+O10))*-1,IF(L10="IGEN",(H10+((K10-I10+J10)*-1*G10+O10))*-1,N10+O10)),N10+O10)</f>
        <v>0</v>
      </c>
      <c r="Q10" s="39">
        <f>D10*G10+P10</f>
        <v>0</v>
      </c>
    </row>
    <row r="11" spans="1:19" ht="16.5" customHeight="1" x14ac:dyDescent="0.25">
      <c r="A11" s="36" t="s">
        <v>9</v>
      </c>
      <c r="B11" s="52"/>
      <c r="C11" s="53"/>
      <c r="D11" s="53"/>
      <c r="E11" s="54"/>
      <c r="F11" s="53"/>
      <c r="G11" s="53"/>
      <c r="H11" s="37">
        <f>F11*G11</f>
        <v>0</v>
      </c>
      <c r="I11" s="53"/>
      <c r="J11" s="53"/>
      <c r="K11" s="53"/>
      <c r="L11" s="70"/>
      <c r="M11" s="37">
        <f>K11*G11</f>
        <v>0</v>
      </c>
      <c r="N11" s="37">
        <f>(F11-D11)*G11</f>
        <v>0</v>
      </c>
      <c r="O11" s="38">
        <f t="shared" ref="O11:O24" si="0">IF(N11&lt;0,IF((K11-F11)*G11&gt;$J$7,IF($C$7-E11&gt;$F$7,IF(K11*G11&gt;=G11*D11,(K11-F11)*G11,0),0),0),0)</f>
        <v>0</v>
      </c>
      <c r="P11" s="37">
        <f t="shared" ref="P11:P24" si="1">IF((F11-K11)*G11&gt;$J$7,IF($C$7-E11&gt;$F$7,(H11+((K11-I11+J11)*-1*G11+O11))*-1,IF(L11="IGEN",(H11+((K11-I11+J11)*-1*G11+O11))*-1,N11+O11)),N11+O11)</f>
        <v>0</v>
      </c>
      <c r="Q11" s="39">
        <f>D11*G11+P11</f>
        <v>0</v>
      </c>
    </row>
    <row r="12" spans="1:19" ht="16.5" customHeight="1" x14ac:dyDescent="0.25">
      <c r="A12" s="36" t="s">
        <v>10</v>
      </c>
      <c r="B12" s="52"/>
      <c r="C12" s="53"/>
      <c r="D12" s="53"/>
      <c r="E12" s="54"/>
      <c r="F12" s="53"/>
      <c r="G12" s="53"/>
      <c r="H12" s="37">
        <f t="shared" ref="H12:H17" si="2">F12*G12</f>
        <v>0</v>
      </c>
      <c r="I12" s="53"/>
      <c r="J12" s="53"/>
      <c r="K12" s="53"/>
      <c r="L12" s="70"/>
      <c r="M12" s="37">
        <f t="shared" ref="M12:M17" si="3">K12*G12</f>
        <v>0</v>
      </c>
      <c r="N12" s="37">
        <f t="shared" ref="N12:N17" si="4">(F12-D12)*G12</f>
        <v>0</v>
      </c>
      <c r="O12" s="38">
        <f t="shared" si="0"/>
        <v>0</v>
      </c>
      <c r="P12" s="37">
        <f t="shared" si="1"/>
        <v>0</v>
      </c>
      <c r="Q12" s="39">
        <f t="shared" ref="Q12:Q17" si="5">D12*G12+P12</f>
        <v>0</v>
      </c>
    </row>
    <row r="13" spans="1:19" ht="16.5" customHeight="1" x14ac:dyDescent="0.25">
      <c r="A13" s="36" t="s">
        <v>11</v>
      </c>
      <c r="B13" s="52"/>
      <c r="C13" s="53"/>
      <c r="D13" s="53"/>
      <c r="E13" s="54"/>
      <c r="F13" s="53"/>
      <c r="G13" s="53"/>
      <c r="H13" s="37">
        <f t="shared" si="2"/>
        <v>0</v>
      </c>
      <c r="I13" s="53"/>
      <c r="J13" s="53"/>
      <c r="K13" s="53"/>
      <c r="L13" s="70"/>
      <c r="M13" s="37">
        <f t="shared" si="3"/>
        <v>0</v>
      </c>
      <c r="N13" s="37">
        <f t="shared" si="4"/>
        <v>0</v>
      </c>
      <c r="O13" s="38">
        <f t="shared" si="0"/>
        <v>0</v>
      </c>
      <c r="P13" s="37">
        <f t="shared" si="1"/>
        <v>0</v>
      </c>
      <c r="Q13" s="39">
        <f t="shared" si="5"/>
        <v>0</v>
      </c>
    </row>
    <row r="14" spans="1:19" ht="16.5" customHeight="1" x14ac:dyDescent="0.25">
      <c r="A14" s="36" t="s">
        <v>12</v>
      </c>
      <c r="B14" s="52"/>
      <c r="C14" s="53"/>
      <c r="D14" s="53"/>
      <c r="E14" s="54"/>
      <c r="F14" s="53"/>
      <c r="G14" s="53"/>
      <c r="H14" s="37">
        <f t="shared" si="2"/>
        <v>0</v>
      </c>
      <c r="I14" s="53"/>
      <c r="J14" s="53"/>
      <c r="K14" s="53"/>
      <c r="L14" s="70"/>
      <c r="M14" s="37">
        <f t="shared" si="3"/>
        <v>0</v>
      </c>
      <c r="N14" s="37">
        <f t="shared" si="4"/>
        <v>0</v>
      </c>
      <c r="O14" s="38">
        <f t="shared" si="0"/>
        <v>0</v>
      </c>
      <c r="P14" s="37">
        <f t="shared" si="1"/>
        <v>0</v>
      </c>
      <c r="Q14" s="39">
        <f t="shared" si="5"/>
        <v>0</v>
      </c>
    </row>
    <row r="15" spans="1:19" ht="16.5" customHeight="1" x14ac:dyDescent="0.25">
      <c r="A15" s="36" t="s">
        <v>13</v>
      </c>
      <c r="B15" s="52"/>
      <c r="C15" s="53"/>
      <c r="D15" s="53"/>
      <c r="E15" s="54"/>
      <c r="F15" s="53"/>
      <c r="G15" s="53"/>
      <c r="H15" s="37">
        <f t="shared" si="2"/>
        <v>0</v>
      </c>
      <c r="I15" s="53"/>
      <c r="J15" s="53"/>
      <c r="K15" s="53"/>
      <c r="L15" s="70"/>
      <c r="M15" s="37">
        <f t="shared" si="3"/>
        <v>0</v>
      </c>
      <c r="N15" s="37">
        <f t="shared" si="4"/>
        <v>0</v>
      </c>
      <c r="O15" s="38">
        <f t="shared" si="0"/>
        <v>0</v>
      </c>
      <c r="P15" s="37">
        <f t="shared" si="1"/>
        <v>0</v>
      </c>
      <c r="Q15" s="39">
        <f t="shared" si="5"/>
        <v>0</v>
      </c>
    </row>
    <row r="16" spans="1:19" ht="16.5" customHeight="1" x14ac:dyDescent="0.25">
      <c r="A16" s="36" t="s">
        <v>14</v>
      </c>
      <c r="B16" s="52"/>
      <c r="C16" s="53"/>
      <c r="D16" s="53"/>
      <c r="E16" s="54"/>
      <c r="F16" s="53"/>
      <c r="G16" s="53"/>
      <c r="H16" s="37">
        <f t="shared" si="2"/>
        <v>0</v>
      </c>
      <c r="I16" s="53"/>
      <c r="J16" s="53"/>
      <c r="K16" s="53"/>
      <c r="L16" s="70"/>
      <c r="M16" s="37">
        <f t="shared" si="3"/>
        <v>0</v>
      </c>
      <c r="N16" s="37">
        <f t="shared" si="4"/>
        <v>0</v>
      </c>
      <c r="O16" s="38">
        <f t="shared" si="0"/>
        <v>0</v>
      </c>
      <c r="P16" s="37">
        <f t="shared" si="1"/>
        <v>0</v>
      </c>
      <c r="Q16" s="39">
        <f t="shared" si="5"/>
        <v>0</v>
      </c>
    </row>
    <row r="17" spans="1:17" ht="16.5" customHeight="1" x14ac:dyDescent="0.25">
      <c r="A17" s="36" t="s">
        <v>15</v>
      </c>
      <c r="B17" s="52"/>
      <c r="C17" s="53"/>
      <c r="D17" s="53"/>
      <c r="E17" s="54"/>
      <c r="F17" s="53"/>
      <c r="G17" s="53"/>
      <c r="H17" s="37">
        <f t="shared" si="2"/>
        <v>0</v>
      </c>
      <c r="I17" s="53"/>
      <c r="J17" s="53"/>
      <c r="K17" s="53"/>
      <c r="L17" s="70"/>
      <c r="M17" s="37">
        <f t="shared" si="3"/>
        <v>0</v>
      </c>
      <c r="N17" s="37">
        <f t="shared" si="4"/>
        <v>0</v>
      </c>
      <c r="O17" s="38">
        <f t="shared" si="0"/>
        <v>0</v>
      </c>
      <c r="P17" s="37">
        <f t="shared" si="1"/>
        <v>0</v>
      </c>
      <c r="Q17" s="39">
        <f t="shared" si="5"/>
        <v>0</v>
      </c>
    </row>
    <row r="18" spans="1:17" ht="16.5" customHeight="1" x14ac:dyDescent="0.25">
      <c r="A18" s="36" t="s">
        <v>16</v>
      </c>
      <c r="B18" s="52"/>
      <c r="C18" s="53"/>
      <c r="D18" s="53"/>
      <c r="E18" s="54"/>
      <c r="F18" s="53"/>
      <c r="G18" s="53"/>
      <c r="H18" s="37">
        <f>F18*G18</f>
        <v>0</v>
      </c>
      <c r="I18" s="53"/>
      <c r="J18" s="53"/>
      <c r="K18" s="53"/>
      <c r="L18" s="70"/>
      <c r="M18" s="37">
        <f>K18*G18</f>
        <v>0</v>
      </c>
      <c r="N18" s="37">
        <f>(F18-D18)*G18</f>
        <v>0</v>
      </c>
      <c r="O18" s="38">
        <f t="shared" si="0"/>
        <v>0</v>
      </c>
      <c r="P18" s="37">
        <f t="shared" si="1"/>
        <v>0</v>
      </c>
      <c r="Q18" s="39">
        <f>D18*G18+P18</f>
        <v>0</v>
      </c>
    </row>
    <row r="19" spans="1:17" ht="16.5" customHeight="1" x14ac:dyDescent="0.25">
      <c r="A19" s="36" t="s">
        <v>17</v>
      </c>
      <c r="B19" s="52"/>
      <c r="C19" s="53"/>
      <c r="D19" s="53"/>
      <c r="E19" s="54"/>
      <c r="F19" s="53"/>
      <c r="G19" s="53"/>
      <c r="H19" s="37">
        <f t="shared" ref="H19:H24" si="6">F19*G19</f>
        <v>0</v>
      </c>
      <c r="I19" s="53"/>
      <c r="J19" s="53"/>
      <c r="K19" s="53"/>
      <c r="L19" s="70"/>
      <c r="M19" s="37">
        <f t="shared" ref="M19:M24" si="7">K19*G19</f>
        <v>0</v>
      </c>
      <c r="N19" s="37">
        <f t="shared" ref="N19:N24" si="8">(F19-D19)*G19</f>
        <v>0</v>
      </c>
      <c r="O19" s="38">
        <f t="shared" si="0"/>
        <v>0</v>
      </c>
      <c r="P19" s="37">
        <f t="shared" si="1"/>
        <v>0</v>
      </c>
      <c r="Q19" s="39">
        <f t="shared" ref="Q19:Q24" si="9">D19*G19+P19</f>
        <v>0</v>
      </c>
    </row>
    <row r="20" spans="1:17" ht="16.5" customHeight="1" x14ac:dyDescent="0.25">
      <c r="A20" s="36" t="s">
        <v>18</v>
      </c>
      <c r="B20" s="52"/>
      <c r="C20" s="53"/>
      <c r="D20" s="53"/>
      <c r="E20" s="54"/>
      <c r="F20" s="53"/>
      <c r="G20" s="53"/>
      <c r="H20" s="37">
        <f t="shared" si="6"/>
        <v>0</v>
      </c>
      <c r="I20" s="53"/>
      <c r="J20" s="53"/>
      <c r="K20" s="53"/>
      <c r="L20" s="70"/>
      <c r="M20" s="37">
        <f t="shared" si="7"/>
        <v>0</v>
      </c>
      <c r="N20" s="37">
        <f t="shared" si="8"/>
        <v>0</v>
      </c>
      <c r="O20" s="38">
        <f t="shared" si="0"/>
        <v>0</v>
      </c>
      <c r="P20" s="37">
        <f t="shared" si="1"/>
        <v>0</v>
      </c>
      <c r="Q20" s="39">
        <f t="shared" si="9"/>
        <v>0</v>
      </c>
    </row>
    <row r="21" spans="1:17" ht="16.5" customHeight="1" x14ac:dyDescent="0.25">
      <c r="A21" s="36" t="s">
        <v>19</v>
      </c>
      <c r="B21" s="52"/>
      <c r="C21" s="53"/>
      <c r="D21" s="53"/>
      <c r="E21" s="54"/>
      <c r="F21" s="53"/>
      <c r="G21" s="53"/>
      <c r="H21" s="37">
        <f t="shared" si="6"/>
        <v>0</v>
      </c>
      <c r="I21" s="53"/>
      <c r="J21" s="53"/>
      <c r="K21" s="53"/>
      <c r="L21" s="70"/>
      <c r="M21" s="37">
        <f t="shared" si="7"/>
        <v>0</v>
      </c>
      <c r="N21" s="37">
        <f t="shared" si="8"/>
        <v>0</v>
      </c>
      <c r="O21" s="38">
        <f t="shared" si="0"/>
        <v>0</v>
      </c>
      <c r="P21" s="37">
        <f t="shared" si="1"/>
        <v>0</v>
      </c>
      <c r="Q21" s="39">
        <f t="shared" si="9"/>
        <v>0</v>
      </c>
    </row>
    <row r="22" spans="1:17" ht="16.5" customHeight="1" x14ac:dyDescent="0.25">
      <c r="A22" s="36" t="s">
        <v>20</v>
      </c>
      <c r="B22" s="52"/>
      <c r="C22" s="53"/>
      <c r="D22" s="53"/>
      <c r="E22" s="54"/>
      <c r="F22" s="53"/>
      <c r="G22" s="53"/>
      <c r="H22" s="37">
        <f t="shared" si="6"/>
        <v>0</v>
      </c>
      <c r="I22" s="53"/>
      <c r="J22" s="53"/>
      <c r="K22" s="53"/>
      <c r="L22" s="70"/>
      <c r="M22" s="37">
        <f t="shared" si="7"/>
        <v>0</v>
      </c>
      <c r="N22" s="37">
        <f t="shared" si="8"/>
        <v>0</v>
      </c>
      <c r="O22" s="38">
        <f t="shared" si="0"/>
        <v>0</v>
      </c>
      <c r="P22" s="37">
        <f t="shared" si="1"/>
        <v>0</v>
      </c>
      <c r="Q22" s="39">
        <f t="shared" si="9"/>
        <v>0</v>
      </c>
    </row>
    <row r="23" spans="1:17" ht="16.5" customHeight="1" x14ac:dyDescent="0.25">
      <c r="A23" s="36" t="s">
        <v>21</v>
      </c>
      <c r="B23" s="52"/>
      <c r="C23" s="53"/>
      <c r="D23" s="53"/>
      <c r="E23" s="54"/>
      <c r="F23" s="53"/>
      <c r="G23" s="53"/>
      <c r="H23" s="37">
        <f t="shared" si="6"/>
        <v>0</v>
      </c>
      <c r="I23" s="53"/>
      <c r="J23" s="53"/>
      <c r="K23" s="53"/>
      <c r="L23" s="70"/>
      <c r="M23" s="37">
        <f t="shared" si="7"/>
        <v>0</v>
      </c>
      <c r="N23" s="37">
        <f t="shared" si="8"/>
        <v>0</v>
      </c>
      <c r="O23" s="38">
        <f t="shared" si="0"/>
        <v>0</v>
      </c>
      <c r="P23" s="37">
        <f t="shared" si="1"/>
        <v>0</v>
      </c>
      <c r="Q23" s="39">
        <f t="shared" si="9"/>
        <v>0</v>
      </c>
    </row>
    <row r="24" spans="1:17" x14ac:dyDescent="0.25">
      <c r="A24" s="36" t="s">
        <v>22</v>
      </c>
      <c r="B24" s="52"/>
      <c r="C24" s="53"/>
      <c r="D24" s="53"/>
      <c r="E24" s="54"/>
      <c r="F24" s="53"/>
      <c r="G24" s="53"/>
      <c r="H24" s="37">
        <f t="shared" si="6"/>
        <v>0</v>
      </c>
      <c r="I24" s="53"/>
      <c r="J24" s="53"/>
      <c r="K24" s="53"/>
      <c r="L24" s="70"/>
      <c r="M24" s="37">
        <f t="shared" si="7"/>
        <v>0</v>
      </c>
      <c r="N24" s="37">
        <f t="shared" si="8"/>
        <v>0</v>
      </c>
      <c r="O24" s="38">
        <f t="shared" si="0"/>
        <v>0</v>
      </c>
      <c r="P24" s="37">
        <f t="shared" si="1"/>
        <v>0</v>
      </c>
      <c r="Q24" s="39">
        <f t="shared" si="9"/>
        <v>0</v>
      </c>
    </row>
    <row r="25" spans="1:17" ht="17.25" thickBot="1" x14ac:dyDescent="0.25">
      <c r="A25" s="126" t="s">
        <v>33</v>
      </c>
      <c r="B25" s="127"/>
      <c r="C25" s="128"/>
      <c r="D25" s="35"/>
      <c r="E25" s="40"/>
      <c r="F25" s="41"/>
      <c r="G25" s="41" t="s">
        <v>34</v>
      </c>
      <c r="H25" s="42">
        <f>SUM(H10:H24)</f>
        <v>0</v>
      </c>
      <c r="I25" s="42">
        <f>SUM(I10:I24)</f>
        <v>0</v>
      </c>
      <c r="J25" s="42">
        <f>SUM(J10:J24)</f>
        <v>0</v>
      </c>
      <c r="K25" s="42">
        <f>SUM(K10:K24)</f>
        <v>0</v>
      </c>
      <c r="L25" s="41"/>
      <c r="M25" s="42">
        <f>SUM(M10:M24)</f>
        <v>0</v>
      </c>
      <c r="N25" s="42">
        <f>SUM(N10:N24)</f>
        <v>0</v>
      </c>
      <c r="O25" s="42">
        <f>SUM(O10:O24)</f>
        <v>0</v>
      </c>
      <c r="P25" s="42">
        <f>SUM(P10:P24)</f>
        <v>0</v>
      </c>
      <c r="Q25" s="43">
        <f>SUM(Q10:Q24)+Q8</f>
        <v>0</v>
      </c>
    </row>
    <row r="26" spans="1:17" x14ac:dyDescent="0.2">
      <c r="A26" s="58"/>
      <c r="B26" s="58" t="s">
        <v>48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ht="25.5" x14ac:dyDescent="0.2">
      <c r="A27" s="71" t="s">
        <v>47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x14ac:dyDescent="0.3">
      <c r="A28" s="1"/>
      <c r="B28" s="59"/>
      <c r="C28" s="60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x14ac:dyDescent="0.3">
      <c r="A29" s="72" t="s">
        <v>3</v>
      </c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3">
      <c r="A30" s="1"/>
      <c r="B30" s="56"/>
      <c r="C30" s="56"/>
      <c r="D30" s="57"/>
      <c r="E30" s="57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</row>
    <row r="31" spans="1:17" x14ac:dyDescent="0.3">
      <c r="A31" s="5"/>
      <c r="B31" s="5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">
    <mergeCell ref="A25:C25"/>
  </mergeCells>
  <phoneticPr fontId="0" type="noConversion"/>
  <dataValidations count="1">
    <dataValidation type="list" allowBlank="1" showInputMessage="1" showErrorMessage="1" sqref="L10:L24" xr:uid="{00000000-0002-0000-0100-000000000000}">
      <formula1>$L$7:$M$7</formula1>
    </dataValidation>
  </dataValidations>
  <pageMargins left="0.74803149606299213" right="0.74803149606299213" top="0.98425196850393704" bottom="0.98425196850393704" header="0.51181102362204722" footer="0.51181102362204722"/>
  <pageSetup paperSize="9" scale="50" fitToHeight="2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64" customWidth="1"/>
    <col min="2" max="2" width="36.7109375" style="64" customWidth="1"/>
    <col min="3" max="4" width="20.7109375" style="64" customWidth="1"/>
    <col min="5" max="5" width="11.5703125" style="64" customWidth="1"/>
    <col min="6" max="6" width="20.7109375" style="64" customWidth="1"/>
    <col min="7" max="16384" width="9.140625" style="64"/>
  </cols>
  <sheetData>
    <row r="1" spans="2:6" ht="32.1" customHeight="1" x14ac:dyDescent="0.3">
      <c r="B1" s="65"/>
    </row>
    <row r="2" spans="2:6" ht="15" customHeight="1" x14ac:dyDescent="0.3"/>
    <row r="3" spans="2:6" ht="15" customHeight="1" x14ac:dyDescent="0.3">
      <c r="D3" s="66"/>
    </row>
    <row r="4" spans="2:6" ht="15" customHeight="1" x14ac:dyDescent="0.3"/>
    <row r="5" spans="2:6" ht="15" customHeight="1" x14ac:dyDescent="0.3">
      <c r="D5" s="66"/>
    </row>
    <row r="6" spans="2:6" ht="15" customHeight="1" x14ac:dyDescent="0.3"/>
    <row r="7" spans="2:6" ht="15" customHeight="1" x14ac:dyDescent="0.3"/>
    <row r="12" spans="2:6" x14ac:dyDescent="0.3">
      <c r="F12" s="67"/>
    </row>
    <row r="13" spans="2:6" x14ac:dyDescent="0.3">
      <c r="F13" s="67"/>
    </row>
    <row r="15" spans="2:6" x14ac:dyDescent="0.3">
      <c r="F15" s="67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KM-BI-10-5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v.1.26.14.0.1#2026. 04. 30.</dc:description>
  <cp:lastPrinted>2013-11-25T11:59:53Z</cp:lastPrinted>
  <dcterms:created xsi:type="dcterms:W3CDTF">2011-02-03T09:55:45Z</dcterms:created>
  <dcterms:modified xsi:type="dcterms:W3CDTF">2026-04-29T07:25:29Z</dcterms:modified>
</cp:coreProperties>
</file>